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24615" windowHeight="11445" firstSheet="1" activeTab="1"/>
  </bookViews>
  <sheets>
    <sheet name="Rekapitulácia stavby" sheetId="1" state="veryHidden" r:id="rId1"/>
    <sheet name="Zadanie" sheetId="2" r:id="rId2"/>
    <sheet name="Zoznam figúr" sheetId="3" r:id="rId3"/>
  </sheets>
  <definedNames>
    <definedName name="_xlnm._FilterDatabase" localSheetId="1" hidden="1">Zadanie!$C$160:$K$6879</definedName>
    <definedName name="_xlnm.Print_Titles" localSheetId="0">'Rekapitulácia stavby'!$92:$92</definedName>
    <definedName name="_xlnm.Print_Titles" localSheetId="1">Zadanie!$160:$160</definedName>
    <definedName name="_xlnm.Print_Titles" localSheetId="2">'Zoznam figúr'!$9:$9</definedName>
    <definedName name="_xlnm.Print_Area" localSheetId="0">'Rekapitulácia stavby'!$D$4:$AO$76,'Rekapitulácia stavby'!$C$82:$AQ$97</definedName>
    <definedName name="_xlnm.Print_Area" localSheetId="1">Zadanie!$C$4:$J$76,Zadanie!$C$82:$J$140,Zadanie!$C$146:$J$6879</definedName>
    <definedName name="_xlnm.Print_Area" localSheetId="2">'Zoznam figúr'!$C$4:$G$2399</definedName>
  </definedNames>
  <calcPr calcId="124519"/>
</workbook>
</file>

<file path=xl/calcChain.xml><?xml version="1.0" encoding="utf-8"?>
<calcChain xmlns="http://schemas.openxmlformats.org/spreadsheetml/2006/main">
  <c r="BE6879" i="2"/>
  <c r="BG6879"/>
  <c r="BH6879"/>
  <c r="BI6879"/>
  <c r="BK6879"/>
  <c r="J6879" s="1"/>
  <c r="BF6879" s="1"/>
  <c r="BK6878" l="1"/>
  <c r="J6878" s="1"/>
  <c r="J156" l="1"/>
  <c r="J155"/>
  <c r="E151"/>
  <c r="J92"/>
  <c r="J91"/>
  <c r="E87"/>
  <c r="D7" i="3" l="1"/>
  <c r="J41" i="2"/>
  <c r="J40"/>
  <c r="AY96" i="1" s="1"/>
  <c r="J39" i="2"/>
  <c r="AX96" i="1" s="1"/>
  <c r="BI6733" i="2"/>
  <c r="BH6733"/>
  <c r="BG6733"/>
  <c r="BE6733"/>
  <c r="T6733"/>
  <c r="T6732" s="1"/>
  <c r="R6733"/>
  <c r="R6732" s="1"/>
  <c r="P6733"/>
  <c r="P6732" s="1"/>
  <c r="BI6728"/>
  <c r="BH6728"/>
  <c r="BG6728"/>
  <c r="BE6728"/>
  <c r="T6728"/>
  <c r="R6728"/>
  <c r="P6728"/>
  <c r="BI6641"/>
  <c r="BH6641"/>
  <c r="BG6641"/>
  <c r="BE6641"/>
  <c r="T6641"/>
  <c r="R6641"/>
  <c r="P6641"/>
  <c r="BI6640"/>
  <c r="BH6640"/>
  <c r="BG6640"/>
  <c r="BE6640"/>
  <c r="T6640"/>
  <c r="R6640"/>
  <c r="P6640"/>
  <c r="BI6610"/>
  <c r="BH6610"/>
  <c r="BG6610"/>
  <c r="BE6610"/>
  <c r="T6610"/>
  <c r="R6610"/>
  <c r="P6610"/>
  <c r="BI6577"/>
  <c r="BH6577"/>
  <c r="BG6577"/>
  <c r="BE6577"/>
  <c r="T6577"/>
  <c r="R6577"/>
  <c r="P6577"/>
  <c r="BI6576"/>
  <c r="BH6576"/>
  <c r="BG6576"/>
  <c r="BE6576"/>
  <c r="T6576"/>
  <c r="R6576"/>
  <c r="P6576"/>
  <c r="BI6575"/>
  <c r="BH6575"/>
  <c r="BG6575"/>
  <c r="BE6575"/>
  <c r="T6575"/>
  <c r="R6575"/>
  <c r="P6575"/>
  <c r="BI6574"/>
  <c r="BH6574"/>
  <c r="BG6574"/>
  <c r="BE6574"/>
  <c r="T6574"/>
  <c r="R6574"/>
  <c r="P6574"/>
  <c r="BI6571"/>
  <c r="BH6571"/>
  <c r="BG6571"/>
  <c r="BE6571"/>
  <c r="T6571"/>
  <c r="R6571"/>
  <c r="P6571"/>
  <c r="BI6562"/>
  <c r="BH6562"/>
  <c r="BG6562"/>
  <c r="BE6562"/>
  <c r="T6562"/>
  <c r="R6562"/>
  <c r="P6562"/>
  <c r="BI6561"/>
  <c r="BH6561"/>
  <c r="BG6561"/>
  <c r="BE6561"/>
  <c r="T6561"/>
  <c r="R6561"/>
  <c r="P6561"/>
  <c r="BI6558"/>
  <c r="BH6558"/>
  <c r="BG6558"/>
  <c r="BE6558"/>
  <c r="T6558"/>
  <c r="R6558"/>
  <c r="P6558"/>
  <c r="BI6555"/>
  <c r="BH6555"/>
  <c r="BG6555"/>
  <c r="BE6555"/>
  <c r="T6555"/>
  <c r="R6555"/>
  <c r="P6555"/>
  <c r="BI6533"/>
  <c r="BH6533"/>
  <c r="BG6533"/>
  <c r="BE6533"/>
  <c r="T6533"/>
  <c r="R6533"/>
  <c r="P6533"/>
  <c r="BI6528"/>
  <c r="BH6528"/>
  <c r="BG6528"/>
  <c r="BE6528"/>
  <c r="T6528"/>
  <c r="R6528"/>
  <c r="P6528"/>
  <c r="BI6336"/>
  <c r="BH6336"/>
  <c r="BG6336"/>
  <c r="BE6336"/>
  <c r="T6336"/>
  <c r="R6336"/>
  <c r="P6336"/>
  <c r="BI6294"/>
  <c r="BH6294"/>
  <c r="BG6294"/>
  <c r="BE6294"/>
  <c r="T6294"/>
  <c r="R6294"/>
  <c r="P6294"/>
  <c r="BI6233"/>
  <c r="BH6233"/>
  <c r="BG6233"/>
  <c r="BE6233"/>
  <c r="T6233"/>
  <c r="R6233"/>
  <c r="P6233"/>
  <c r="BI6232"/>
  <c r="BH6232"/>
  <c r="BG6232"/>
  <c r="BE6232"/>
  <c r="T6232"/>
  <c r="R6232"/>
  <c r="P6232"/>
  <c r="BI6231"/>
  <c r="BH6231"/>
  <c r="BG6231"/>
  <c r="BE6231"/>
  <c r="T6231"/>
  <c r="R6231"/>
  <c r="P6231"/>
  <c r="BI6227"/>
  <c r="BH6227"/>
  <c r="BG6227"/>
  <c r="BE6227"/>
  <c r="T6227"/>
  <c r="R6227"/>
  <c r="P6227"/>
  <c r="BI6226"/>
  <c r="BH6226"/>
  <c r="BG6226"/>
  <c r="BE6226"/>
  <c r="T6226"/>
  <c r="R6226"/>
  <c r="P6226"/>
  <c r="BI6222"/>
  <c r="BH6222"/>
  <c r="BG6222"/>
  <c r="BE6222"/>
  <c r="T6222"/>
  <c r="R6222"/>
  <c r="P6222"/>
  <c r="BI6218"/>
  <c r="BH6218"/>
  <c r="BG6218"/>
  <c r="BE6218"/>
  <c r="T6218"/>
  <c r="R6218"/>
  <c r="P6218"/>
  <c r="BI6216"/>
  <c r="BH6216"/>
  <c r="BG6216"/>
  <c r="BE6216"/>
  <c r="T6216"/>
  <c r="R6216"/>
  <c r="P6216"/>
  <c r="BI6213"/>
  <c r="BH6213"/>
  <c r="BG6213"/>
  <c r="BE6213"/>
  <c r="T6213"/>
  <c r="R6213"/>
  <c r="P6213"/>
  <c r="BI6179"/>
  <c r="BH6179"/>
  <c r="BG6179"/>
  <c r="BE6179"/>
  <c r="T6179"/>
  <c r="R6179"/>
  <c r="P6179"/>
  <c r="BI6177"/>
  <c r="BH6177"/>
  <c r="BG6177"/>
  <c r="BE6177"/>
  <c r="T6177"/>
  <c r="R6177"/>
  <c r="P6177"/>
  <c r="BI6174"/>
  <c r="BH6174"/>
  <c r="BG6174"/>
  <c r="BE6174"/>
  <c r="T6174"/>
  <c r="R6174"/>
  <c r="P6174"/>
  <c r="BI6168"/>
  <c r="BH6168"/>
  <c r="BG6168"/>
  <c r="BE6168"/>
  <c r="T6168"/>
  <c r="R6168"/>
  <c r="P6168"/>
  <c r="BI6162"/>
  <c r="BH6162"/>
  <c r="BG6162"/>
  <c r="BE6162"/>
  <c r="T6162"/>
  <c r="R6162"/>
  <c r="P6162"/>
  <c r="BI6006"/>
  <c r="BH6006"/>
  <c r="BG6006"/>
  <c r="BE6006"/>
  <c r="T6006"/>
  <c r="R6006"/>
  <c r="P6006"/>
  <c r="BI6004"/>
  <c r="BH6004"/>
  <c r="BG6004"/>
  <c r="BE6004"/>
  <c r="T6004"/>
  <c r="R6004"/>
  <c r="P6004"/>
  <c r="BI5999"/>
  <c r="BH5999"/>
  <c r="BG5999"/>
  <c r="BE5999"/>
  <c r="T5999"/>
  <c r="R5999"/>
  <c r="P5999"/>
  <c r="BI5995"/>
  <c r="BH5995"/>
  <c r="BG5995"/>
  <c r="BE5995"/>
  <c r="T5995"/>
  <c r="R5995"/>
  <c r="P5995"/>
  <c r="BI5992"/>
  <c r="BH5992"/>
  <c r="BG5992"/>
  <c r="BE5992"/>
  <c r="T5992"/>
  <c r="R5992"/>
  <c r="P5992"/>
  <c r="BI5990"/>
  <c r="BH5990"/>
  <c r="BG5990"/>
  <c r="BE5990"/>
  <c r="T5990"/>
  <c r="R5990"/>
  <c r="P5990"/>
  <c r="BI5987"/>
  <c r="BH5987"/>
  <c r="BG5987"/>
  <c r="BE5987"/>
  <c r="T5987"/>
  <c r="R5987"/>
  <c r="P5987"/>
  <c r="BI5983"/>
  <c r="BH5983"/>
  <c r="BG5983"/>
  <c r="BE5983"/>
  <c r="T5983"/>
  <c r="R5983"/>
  <c r="P5983"/>
  <c r="BI5952"/>
  <c r="BH5952"/>
  <c r="BG5952"/>
  <c r="BE5952"/>
  <c r="T5952"/>
  <c r="R5952"/>
  <c r="P5952"/>
  <c r="BI5949"/>
  <c r="BH5949"/>
  <c r="BG5949"/>
  <c r="BE5949"/>
  <c r="T5949"/>
  <c r="R5949"/>
  <c r="P5949"/>
  <c r="BI5946"/>
  <c r="BH5946"/>
  <c r="BG5946"/>
  <c r="BE5946"/>
  <c r="T5946"/>
  <c r="R5946"/>
  <c r="P5946"/>
  <c r="BI5906"/>
  <c r="BH5906"/>
  <c r="BG5906"/>
  <c r="BE5906"/>
  <c r="T5906"/>
  <c r="R5906"/>
  <c r="P5906"/>
  <c r="BI5904"/>
  <c r="BH5904"/>
  <c r="BG5904"/>
  <c r="BE5904"/>
  <c r="T5904"/>
  <c r="R5904"/>
  <c r="P5904"/>
  <c r="BI5838"/>
  <c r="BH5838"/>
  <c r="BG5838"/>
  <c r="BE5838"/>
  <c r="T5838"/>
  <c r="R5838"/>
  <c r="P5838"/>
  <c r="BI5835"/>
  <c r="BH5835"/>
  <c r="BG5835"/>
  <c r="BE5835"/>
  <c r="T5835"/>
  <c r="R5835"/>
  <c r="P5835"/>
  <c r="BI5830"/>
  <c r="BH5830"/>
  <c r="BG5830"/>
  <c r="BE5830"/>
  <c r="T5830"/>
  <c r="R5830"/>
  <c r="P5830"/>
  <c r="BI5828"/>
  <c r="BH5828"/>
  <c r="BG5828"/>
  <c r="BE5828"/>
  <c r="T5828"/>
  <c r="R5828"/>
  <c r="P5828"/>
  <c r="BI5814"/>
  <c r="BH5814"/>
  <c r="BG5814"/>
  <c r="BE5814"/>
  <c r="T5814"/>
  <c r="R5814"/>
  <c r="P5814"/>
  <c r="BI5786"/>
  <c r="BH5786"/>
  <c r="BG5786"/>
  <c r="BE5786"/>
  <c r="T5786"/>
  <c r="R5786"/>
  <c r="P5786"/>
  <c r="BI5781"/>
  <c r="BH5781"/>
  <c r="BG5781"/>
  <c r="BE5781"/>
  <c r="T5781"/>
  <c r="R5781"/>
  <c r="P5781"/>
  <c r="BI5779"/>
  <c r="BH5779"/>
  <c r="BG5779"/>
  <c r="BE5779"/>
  <c r="T5779"/>
  <c r="R5779"/>
  <c r="P5779"/>
  <c r="BI5775"/>
  <c r="BH5775"/>
  <c r="BG5775"/>
  <c r="BE5775"/>
  <c r="T5775"/>
  <c r="R5775"/>
  <c r="P5775"/>
  <c r="BI5767"/>
  <c r="BH5767"/>
  <c r="BG5767"/>
  <c r="BE5767"/>
  <c r="T5767"/>
  <c r="R5767"/>
  <c r="P5767"/>
  <c r="BI5759"/>
  <c r="BH5759"/>
  <c r="BG5759"/>
  <c r="BE5759"/>
  <c r="T5759"/>
  <c r="R5759"/>
  <c r="P5759"/>
  <c r="BI5757"/>
  <c r="BH5757"/>
  <c r="BG5757"/>
  <c r="BE5757"/>
  <c r="T5757"/>
  <c r="R5757"/>
  <c r="P5757"/>
  <c r="BI5740"/>
  <c r="BH5740"/>
  <c r="BG5740"/>
  <c r="BE5740"/>
  <c r="T5740"/>
  <c r="R5740"/>
  <c r="P5740"/>
  <c r="BI5737"/>
  <c r="BH5737"/>
  <c r="BG5737"/>
  <c r="BE5737"/>
  <c r="T5737"/>
  <c r="R5737"/>
  <c r="P5737"/>
  <c r="BI5734"/>
  <c r="BH5734"/>
  <c r="BG5734"/>
  <c r="BE5734"/>
  <c r="T5734"/>
  <c r="R5734"/>
  <c r="P5734"/>
  <c r="BI5728"/>
  <c r="BH5728"/>
  <c r="BG5728"/>
  <c r="BE5728"/>
  <c r="T5728"/>
  <c r="R5728"/>
  <c r="P5728"/>
  <c r="BI5702"/>
  <c r="BH5702"/>
  <c r="BG5702"/>
  <c r="BE5702"/>
  <c r="T5702"/>
  <c r="R5702"/>
  <c r="P5702"/>
  <c r="BI5680"/>
  <c r="BH5680"/>
  <c r="BG5680"/>
  <c r="BE5680"/>
  <c r="T5680"/>
  <c r="R5680"/>
  <c r="P5680"/>
  <c r="BI5678"/>
  <c r="BH5678"/>
  <c r="BG5678"/>
  <c r="BE5678"/>
  <c r="T5678"/>
  <c r="T5677" s="1"/>
  <c r="R5678"/>
  <c r="R5677" s="1"/>
  <c r="P5678"/>
  <c r="P5677" s="1"/>
  <c r="BI5676"/>
  <c r="BH5676"/>
  <c r="BG5676"/>
  <c r="BE5676"/>
  <c r="T5676"/>
  <c r="R5676"/>
  <c r="P5676"/>
  <c r="BI5675"/>
  <c r="BH5675"/>
  <c r="BG5675"/>
  <c r="BE5675"/>
  <c r="T5675"/>
  <c r="R5675"/>
  <c r="P5675"/>
  <c r="BI5674"/>
  <c r="BH5674"/>
  <c r="BG5674"/>
  <c r="BE5674"/>
  <c r="T5674"/>
  <c r="R5674"/>
  <c r="P5674"/>
  <c r="BI5673"/>
  <c r="BH5673"/>
  <c r="BG5673"/>
  <c r="BE5673"/>
  <c r="T5673"/>
  <c r="R5673"/>
  <c r="P5673"/>
  <c r="BI5669"/>
  <c r="BH5669"/>
  <c r="BG5669"/>
  <c r="BE5669"/>
  <c r="T5669"/>
  <c r="R5669"/>
  <c r="P5669"/>
  <c r="BI5668"/>
  <c r="BH5668"/>
  <c r="BG5668"/>
  <c r="BE5668"/>
  <c r="T5668"/>
  <c r="R5668"/>
  <c r="P5668"/>
  <c r="BI5654"/>
  <c r="BH5654"/>
  <c r="BG5654"/>
  <c r="BE5654"/>
  <c r="T5654"/>
  <c r="R5654"/>
  <c r="P5654"/>
  <c r="BI5652"/>
  <c r="BH5652"/>
  <c r="BG5652"/>
  <c r="BE5652"/>
  <c r="T5652"/>
  <c r="R5652"/>
  <c r="P5652"/>
  <c r="BI5650"/>
  <c r="BH5650"/>
  <c r="BG5650"/>
  <c r="BE5650"/>
  <c r="T5650"/>
  <c r="R5650"/>
  <c r="P5650"/>
  <c r="BI5648"/>
  <c r="BH5648"/>
  <c r="BG5648"/>
  <c r="BE5648"/>
  <c r="T5648"/>
  <c r="R5648"/>
  <c r="P5648"/>
  <c r="BI5646"/>
  <c r="BH5646"/>
  <c r="BG5646"/>
  <c r="BE5646"/>
  <c r="T5646"/>
  <c r="R5646"/>
  <c r="P5646"/>
  <c r="BI5644"/>
  <c r="BH5644"/>
  <c r="BG5644"/>
  <c r="BE5644"/>
  <c r="T5644"/>
  <c r="R5644"/>
  <c r="P5644"/>
  <c r="BI5642"/>
  <c r="BH5642"/>
  <c r="BG5642"/>
  <c r="BE5642"/>
  <c r="T5642"/>
  <c r="R5642"/>
  <c r="P5642"/>
  <c r="BI5640"/>
  <c r="BH5640"/>
  <c r="BG5640"/>
  <c r="BE5640"/>
  <c r="T5640"/>
  <c r="R5640"/>
  <c r="P5640"/>
  <c r="BI5638"/>
  <c r="BH5638"/>
  <c r="BG5638"/>
  <c r="BE5638"/>
  <c r="T5638"/>
  <c r="R5638"/>
  <c r="P5638"/>
  <c r="BI5636"/>
  <c r="BH5636"/>
  <c r="BG5636"/>
  <c r="BE5636"/>
  <c r="T5636"/>
  <c r="R5636"/>
  <c r="P5636"/>
  <c r="BI5624"/>
  <c r="BH5624"/>
  <c r="BG5624"/>
  <c r="BE5624"/>
  <c r="T5624"/>
  <c r="R5624"/>
  <c r="P5624"/>
  <c r="BI5623"/>
  <c r="BH5623"/>
  <c r="BG5623"/>
  <c r="BE5623"/>
  <c r="T5623"/>
  <c r="R5623"/>
  <c r="P5623"/>
  <c r="BI5622"/>
  <c r="BH5622"/>
  <c r="BG5622"/>
  <c r="BE5622"/>
  <c r="T5622"/>
  <c r="R5622"/>
  <c r="P5622"/>
  <c r="BI5621"/>
  <c r="BH5621"/>
  <c r="BG5621"/>
  <c r="BE5621"/>
  <c r="T5621"/>
  <c r="R5621"/>
  <c r="P5621"/>
  <c r="BI5620"/>
  <c r="BH5620"/>
  <c r="BG5620"/>
  <c r="BE5620"/>
  <c r="T5620"/>
  <c r="R5620"/>
  <c r="P5620"/>
  <c r="BI5619"/>
  <c r="BH5619"/>
  <c r="BG5619"/>
  <c r="BE5619"/>
  <c r="T5619"/>
  <c r="R5619"/>
  <c r="P5619"/>
  <c r="BI5618"/>
  <c r="BH5618"/>
  <c r="BG5618"/>
  <c r="BE5618"/>
  <c r="T5618"/>
  <c r="R5618"/>
  <c r="P5618"/>
  <c r="BI5617"/>
  <c r="BH5617"/>
  <c r="BG5617"/>
  <c r="BE5617"/>
  <c r="T5617"/>
  <c r="R5617"/>
  <c r="P5617"/>
  <c r="BI5616"/>
  <c r="BH5616"/>
  <c r="BG5616"/>
  <c r="BE5616"/>
  <c r="T5616"/>
  <c r="R5616"/>
  <c r="P5616"/>
  <c r="BI5615"/>
  <c r="BH5615"/>
  <c r="BG5615"/>
  <c r="BE5615"/>
  <c r="T5615"/>
  <c r="R5615"/>
  <c r="P5615"/>
  <c r="BI5614"/>
  <c r="BH5614"/>
  <c r="BG5614"/>
  <c r="BE5614"/>
  <c r="T5614"/>
  <c r="R5614"/>
  <c r="P5614"/>
  <c r="BI5613"/>
  <c r="BH5613"/>
  <c r="BG5613"/>
  <c r="BE5613"/>
  <c r="T5613"/>
  <c r="R5613"/>
  <c r="P5613"/>
  <c r="BI5612"/>
  <c r="BH5612"/>
  <c r="BG5612"/>
  <c r="BE5612"/>
  <c r="T5612"/>
  <c r="R5612"/>
  <c r="P5612"/>
  <c r="BI5611"/>
  <c r="BH5611"/>
  <c r="BG5611"/>
  <c r="BE5611"/>
  <c r="T5611"/>
  <c r="R5611"/>
  <c r="P5611"/>
  <c r="BI5610"/>
  <c r="BH5610"/>
  <c r="BG5610"/>
  <c r="BE5610"/>
  <c r="T5610"/>
  <c r="R5610"/>
  <c r="P5610"/>
  <c r="BI5609"/>
  <c r="BH5609"/>
  <c r="BG5609"/>
  <c r="BE5609"/>
  <c r="T5609"/>
  <c r="R5609"/>
  <c r="P5609"/>
  <c r="BI5605"/>
  <c r="BH5605"/>
  <c r="BG5605"/>
  <c r="BE5605"/>
  <c r="T5605"/>
  <c r="R5605"/>
  <c r="P5605"/>
  <c r="BI5604"/>
  <c r="BH5604"/>
  <c r="BG5604"/>
  <c r="BE5604"/>
  <c r="T5604"/>
  <c r="R5604"/>
  <c r="P5604"/>
  <c r="BI5600"/>
  <c r="BH5600"/>
  <c r="BG5600"/>
  <c r="BE5600"/>
  <c r="T5600"/>
  <c r="R5600"/>
  <c r="P5600"/>
  <c r="BI5596"/>
  <c r="BH5596"/>
  <c r="BG5596"/>
  <c r="BE5596"/>
  <c r="T5596"/>
  <c r="R5596"/>
  <c r="P5596"/>
  <c r="BI5590"/>
  <c r="BH5590"/>
  <c r="BG5590"/>
  <c r="BE5590"/>
  <c r="T5590"/>
  <c r="R5590"/>
  <c r="P5590"/>
  <c r="BI5588"/>
  <c r="BH5588"/>
  <c r="BG5588"/>
  <c r="BE5588"/>
  <c r="T5588"/>
  <c r="R5588"/>
  <c r="P5588"/>
  <c r="BI5584"/>
  <c r="BH5584"/>
  <c r="BG5584"/>
  <c r="BE5584"/>
  <c r="T5584"/>
  <c r="R5584"/>
  <c r="P5584"/>
  <c r="BI5580"/>
  <c r="BH5580"/>
  <c r="BG5580"/>
  <c r="BE5580"/>
  <c r="T5580"/>
  <c r="R5580"/>
  <c r="P5580"/>
  <c r="BI5579"/>
  <c r="BH5579"/>
  <c r="BG5579"/>
  <c r="BE5579"/>
  <c r="T5579"/>
  <c r="R5579"/>
  <c r="P5579"/>
  <c r="BI5578"/>
  <c r="BH5578"/>
  <c r="BG5578"/>
  <c r="BE5578"/>
  <c r="T5578"/>
  <c r="R5578"/>
  <c r="P5578"/>
  <c r="BI5577"/>
  <c r="BH5577"/>
  <c r="BG5577"/>
  <c r="BE5577"/>
  <c r="T5577"/>
  <c r="R5577"/>
  <c r="P5577"/>
  <c r="BI5576"/>
  <c r="BH5576"/>
  <c r="BG5576"/>
  <c r="BE5576"/>
  <c r="T5576"/>
  <c r="R5576"/>
  <c r="P5576"/>
  <c r="BI5575"/>
  <c r="BH5575"/>
  <c r="BG5575"/>
  <c r="BE5575"/>
  <c r="T5575"/>
  <c r="R5575"/>
  <c r="P5575"/>
  <c r="BI5574"/>
  <c r="BH5574"/>
  <c r="BG5574"/>
  <c r="BE5574"/>
  <c r="T5574"/>
  <c r="R5574"/>
  <c r="P5574"/>
  <c r="BI5573"/>
  <c r="BH5573"/>
  <c r="BG5573"/>
  <c r="BE5573"/>
  <c r="T5573"/>
  <c r="R5573"/>
  <c r="P5573"/>
  <c r="BI5572"/>
  <c r="BH5572"/>
  <c r="BG5572"/>
  <c r="BE5572"/>
  <c r="T5572"/>
  <c r="R5572"/>
  <c r="P5572"/>
  <c r="BI5571"/>
  <c r="BH5571"/>
  <c r="BG5571"/>
  <c r="BE5571"/>
  <c r="T5571"/>
  <c r="R5571"/>
  <c r="P5571"/>
  <c r="BI5570"/>
  <c r="BH5570"/>
  <c r="BG5570"/>
  <c r="BE5570"/>
  <c r="T5570"/>
  <c r="R5570"/>
  <c r="P5570"/>
  <c r="BI5569"/>
  <c r="BH5569"/>
  <c r="BG5569"/>
  <c r="BE5569"/>
  <c r="T5569"/>
  <c r="R5569"/>
  <c r="P5569"/>
  <c r="BI5525"/>
  <c r="BH5525"/>
  <c r="BG5525"/>
  <c r="BE5525"/>
  <c r="T5525"/>
  <c r="R5525"/>
  <c r="P5525"/>
  <c r="BI5523"/>
  <c r="BH5523"/>
  <c r="BG5523"/>
  <c r="BE5523"/>
  <c r="T5523"/>
  <c r="R5523"/>
  <c r="P5523"/>
  <c r="BI5521"/>
  <c r="BH5521"/>
  <c r="BG5521"/>
  <c r="BE5521"/>
  <c r="T5521"/>
  <c r="R5521"/>
  <c r="P5521"/>
  <c r="BI5519"/>
  <c r="BH5519"/>
  <c r="BG5519"/>
  <c r="BE5519"/>
  <c r="T5519"/>
  <c r="R5519"/>
  <c r="P5519"/>
  <c r="BI5517"/>
  <c r="BH5517"/>
  <c r="BG5517"/>
  <c r="BE5517"/>
  <c r="T5517"/>
  <c r="R5517"/>
  <c r="P5517"/>
  <c r="BI5515"/>
  <c r="BH5515"/>
  <c r="BG5515"/>
  <c r="BE5515"/>
  <c r="T5515"/>
  <c r="R5515"/>
  <c r="P5515"/>
  <c r="BI5513"/>
  <c r="BH5513"/>
  <c r="BG5513"/>
  <c r="BE5513"/>
  <c r="T5513"/>
  <c r="R5513"/>
  <c r="P5513"/>
  <c r="BI5511"/>
  <c r="BH5511"/>
  <c r="BG5511"/>
  <c r="BE5511"/>
  <c r="T5511"/>
  <c r="R5511"/>
  <c r="P5511"/>
  <c r="BI5509"/>
  <c r="BH5509"/>
  <c r="BG5509"/>
  <c r="BE5509"/>
  <c r="T5509"/>
  <c r="R5509"/>
  <c r="P5509"/>
  <c r="BI5507"/>
  <c r="BH5507"/>
  <c r="BG5507"/>
  <c r="BE5507"/>
  <c r="T5507"/>
  <c r="R5507"/>
  <c r="P5507"/>
  <c r="BI5505"/>
  <c r="BH5505"/>
  <c r="BG5505"/>
  <c r="BE5505"/>
  <c r="T5505"/>
  <c r="R5505"/>
  <c r="P5505"/>
  <c r="BI5503"/>
  <c r="BH5503"/>
  <c r="BG5503"/>
  <c r="BE5503"/>
  <c r="T5503"/>
  <c r="R5503"/>
  <c r="P5503"/>
  <c r="BI5501"/>
  <c r="BH5501"/>
  <c r="BG5501"/>
  <c r="BE5501"/>
  <c r="T5501"/>
  <c r="R5501"/>
  <c r="P5501"/>
  <c r="BI5499"/>
  <c r="BH5499"/>
  <c r="BG5499"/>
  <c r="BE5499"/>
  <c r="T5499"/>
  <c r="R5499"/>
  <c r="P5499"/>
  <c r="BI5497"/>
  <c r="BH5497"/>
  <c r="BG5497"/>
  <c r="BE5497"/>
  <c r="T5497"/>
  <c r="R5497"/>
  <c r="P5497"/>
  <c r="BI5493"/>
  <c r="BH5493"/>
  <c r="BG5493"/>
  <c r="BE5493"/>
  <c r="T5493"/>
  <c r="R5493"/>
  <c r="P5493"/>
  <c r="BI5490"/>
  <c r="BH5490"/>
  <c r="BG5490"/>
  <c r="BE5490"/>
  <c r="T5490"/>
  <c r="R5490"/>
  <c r="P5490"/>
  <c r="BI5488"/>
  <c r="BH5488"/>
  <c r="BG5488"/>
  <c r="BE5488"/>
  <c r="T5488"/>
  <c r="R5488"/>
  <c r="P5488"/>
  <c r="BI5484"/>
  <c r="BH5484"/>
  <c r="BG5484"/>
  <c r="BE5484"/>
  <c r="T5484"/>
  <c r="R5484"/>
  <c r="P5484"/>
  <c r="BI5482"/>
  <c r="BH5482"/>
  <c r="BG5482"/>
  <c r="BE5482"/>
  <c r="T5482"/>
  <c r="R5482"/>
  <c r="P5482"/>
  <c r="BI5479"/>
  <c r="BH5479"/>
  <c r="BG5479"/>
  <c r="BE5479"/>
  <c r="T5479"/>
  <c r="R5479"/>
  <c r="P5479"/>
  <c r="BI5476"/>
  <c r="BH5476"/>
  <c r="BG5476"/>
  <c r="BE5476"/>
  <c r="T5476"/>
  <c r="R5476"/>
  <c r="P5476"/>
  <c r="BI5473"/>
  <c r="BH5473"/>
  <c r="BG5473"/>
  <c r="BE5473"/>
  <c r="T5473"/>
  <c r="R5473"/>
  <c r="P5473"/>
  <c r="BI5471"/>
  <c r="BH5471"/>
  <c r="BG5471"/>
  <c r="BE5471"/>
  <c r="T5471"/>
  <c r="R5471"/>
  <c r="P5471"/>
  <c r="BI5469"/>
  <c r="BH5469"/>
  <c r="BG5469"/>
  <c r="BE5469"/>
  <c r="T5469"/>
  <c r="R5469"/>
  <c r="P5469"/>
  <c r="BI5465"/>
  <c r="BH5465"/>
  <c r="BG5465"/>
  <c r="BE5465"/>
  <c r="T5465"/>
  <c r="R5465"/>
  <c r="P5465"/>
  <c r="BI5461"/>
  <c r="BH5461"/>
  <c r="BG5461"/>
  <c r="BE5461"/>
  <c r="T5461"/>
  <c r="R5461"/>
  <c r="P5461"/>
  <c r="BI5457"/>
  <c r="BH5457"/>
  <c r="BG5457"/>
  <c r="BE5457"/>
  <c r="T5457"/>
  <c r="R5457"/>
  <c r="P5457"/>
  <c r="BI5453"/>
  <c r="BH5453"/>
  <c r="BG5453"/>
  <c r="BE5453"/>
  <c r="T5453"/>
  <c r="R5453"/>
  <c r="P5453"/>
  <c r="BI5449"/>
  <c r="BH5449"/>
  <c r="BG5449"/>
  <c r="BE5449"/>
  <c r="T5449"/>
  <c r="R5449"/>
  <c r="P5449"/>
  <c r="BI5445"/>
  <c r="BH5445"/>
  <c r="BG5445"/>
  <c r="BE5445"/>
  <c r="T5445"/>
  <c r="R5445"/>
  <c r="P5445"/>
  <c r="BI5440"/>
  <c r="BH5440"/>
  <c r="BG5440"/>
  <c r="BE5440"/>
  <c r="T5440"/>
  <c r="R5440"/>
  <c r="P5440"/>
  <c r="BI5439"/>
  <c r="BH5439"/>
  <c r="BG5439"/>
  <c r="BE5439"/>
  <c r="T5439"/>
  <c r="R5439"/>
  <c r="P5439"/>
  <c r="BI5438"/>
  <c r="BH5438"/>
  <c r="BG5438"/>
  <c r="BE5438"/>
  <c r="T5438"/>
  <c r="R5438"/>
  <c r="P5438"/>
  <c r="BI5437"/>
  <c r="BH5437"/>
  <c r="BG5437"/>
  <c r="BE5437"/>
  <c r="T5437"/>
  <c r="R5437"/>
  <c r="P5437"/>
  <c r="BI5436"/>
  <c r="BH5436"/>
  <c r="BG5436"/>
  <c r="BE5436"/>
  <c r="T5436"/>
  <c r="R5436"/>
  <c r="P5436"/>
  <c r="BI5435"/>
  <c r="BH5435"/>
  <c r="BG5435"/>
  <c r="BE5435"/>
  <c r="T5435"/>
  <c r="R5435"/>
  <c r="P5435"/>
  <c r="BI5434"/>
  <c r="BH5434"/>
  <c r="BG5434"/>
  <c r="BE5434"/>
  <c r="T5434"/>
  <c r="R5434"/>
  <c r="P5434"/>
  <c r="BI5433"/>
  <c r="BH5433"/>
  <c r="BG5433"/>
  <c r="BE5433"/>
  <c r="T5433"/>
  <c r="R5433"/>
  <c r="P5433"/>
  <c r="BI5432"/>
  <c r="BH5432"/>
  <c r="BG5432"/>
  <c r="BE5432"/>
  <c r="T5432"/>
  <c r="R5432"/>
  <c r="P5432"/>
  <c r="BI5431"/>
  <c r="BH5431"/>
  <c r="BG5431"/>
  <c r="BE5431"/>
  <c r="T5431"/>
  <c r="R5431"/>
  <c r="P5431"/>
  <c r="BI5430"/>
  <c r="BH5430"/>
  <c r="BG5430"/>
  <c r="BE5430"/>
  <c r="T5430"/>
  <c r="R5430"/>
  <c r="P5430"/>
  <c r="BI5429"/>
  <c r="BH5429"/>
  <c r="BG5429"/>
  <c r="BE5429"/>
  <c r="T5429"/>
  <c r="R5429"/>
  <c r="P5429"/>
  <c r="BI5428"/>
  <c r="BH5428"/>
  <c r="BG5428"/>
  <c r="BE5428"/>
  <c r="T5428"/>
  <c r="R5428"/>
  <c r="P5428"/>
  <c r="BI5427"/>
  <c r="BH5427"/>
  <c r="BG5427"/>
  <c r="BE5427"/>
  <c r="T5427"/>
  <c r="R5427"/>
  <c r="P5427"/>
  <c r="BI5426"/>
  <c r="BH5426"/>
  <c r="BG5426"/>
  <c r="BE5426"/>
  <c r="T5426"/>
  <c r="R5426"/>
  <c r="P5426"/>
  <c r="BI5425"/>
  <c r="BH5425"/>
  <c r="BG5425"/>
  <c r="BE5425"/>
  <c r="T5425"/>
  <c r="R5425"/>
  <c r="P5425"/>
  <c r="BI5424"/>
  <c r="BH5424"/>
  <c r="BG5424"/>
  <c r="BE5424"/>
  <c r="T5424"/>
  <c r="R5424"/>
  <c r="P5424"/>
  <c r="BI5423"/>
  <c r="BH5423"/>
  <c r="BG5423"/>
  <c r="BE5423"/>
  <c r="T5423"/>
  <c r="R5423"/>
  <c r="P5423"/>
  <c r="BI5422"/>
  <c r="BH5422"/>
  <c r="BG5422"/>
  <c r="BE5422"/>
  <c r="T5422"/>
  <c r="R5422"/>
  <c r="P5422"/>
  <c r="BI5421"/>
  <c r="BH5421"/>
  <c r="BG5421"/>
  <c r="BE5421"/>
  <c r="T5421"/>
  <c r="R5421"/>
  <c r="P5421"/>
  <c r="BI5420"/>
  <c r="BH5420"/>
  <c r="BG5420"/>
  <c r="BE5420"/>
  <c r="T5420"/>
  <c r="R5420"/>
  <c r="P5420"/>
  <c r="BI5419"/>
  <c r="BH5419"/>
  <c r="BG5419"/>
  <c r="BE5419"/>
  <c r="T5419"/>
  <c r="R5419"/>
  <c r="P5419"/>
  <c r="BI5418"/>
  <c r="BH5418"/>
  <c r="BG5418"/>
  <c r="BE5418"/>
  <c r="T5418"/>
  <c r="R5418"/>
  <c r="P5418"/>
  <c r="BI5417"/>
  <c r="BH5417"/>
  <c r="BG5417"/>
  <c r="BE5417"/>
  <c r="T5417"/>
  <c r="R5417"/>
  <c r="P5417"/>
  <c r="BI5415"/>
  <c r="BH5415"/>
  <c r="BG5415"/>
  <c r="BE5415"/>
  <c r="T5415"/>
  <c r="R5415"/>
  <c r="P5415"/>
  <c r="BI5414"/>
  <c r="BH5414"/>
  <c r="BG5414"/>
  <c r="BE5414"/>
  <c r="T5414"/>
  <c r="R5414"/>
  <c r="P5414"/>
  <c r="BI5413"/>
  <c r="BH5413"/>
  <c r="BG5413"/>
  <c r="BE5413"/>
  <c r="T5413"/>
  <c r="R5413"/>
  <c r="P5413"/>
  <c r="BI5412"/>
  <c r="BH5412"/>
  <c r="BG5412"/>
  <c r="BE5412"/>
  <c r="T5412"/>
  <c r="R5412"/>
  <c r="P5412"/>
  <c r="BI5411"/>
  <c r="BH5411"/>
  <c r="BG5411"/>
  <c r="BE5411"/>
  <c r="T5411"/>
  <c r="R5411"/>
  <c r="P5411"/>
  <c r="BI5410"/>
  <c r="BH5410"/>
  <c r="BG5410"/>
  <c r="BE5410"/>
  <c r="T5410"/>
  <c r="R5410"/>
  <c r="P5410"/>
  <c r="BI5409"/>
  <c r="BH5409"/>
  <c r="BG5409"/>
  <c r="BE5409"/>
  <c r="T5409"/>
  <c r="R5409"/>
  <c r="P5409"/>
  <c r="BI5408"/>
  <c r="BH5408"/>
  <c r="BG5408"/>
  <c r="BE5408"/>
  <c r="T5408"/>
  <c r="R5408"/>
  <c r="P5408"/>
  <c r="BI5357"/>
  <c r="BH5357"/>
  <c r="BG5357"/>
  <c r="BE5357"/>
  <c r="T5357"/>
  <c r="R5357"/>
  <c r="P5357"/>
  <c r="BI5353"/>
  <c r="BH5353"/>
  <c r="BG5353"/>
  <c r="BE5353"/>
  <c r="T5353"/>
  <c r="R5353"/>
  <c r="P5353"/>
  <c r="BI5348"/>
  <c r="BH5348"/>
  <c r="BG5348"/>
  <c r="BE5348"/>
  <c r="T5348"/>
  <c r="R5348"/>
  <c r="P5348"/>
  <c r="BI5341"/>
  <c r="BH5341"/>
  <c r="BG5341"/>
  <c r="BE5341"/>
  <c r="T5341"/>
  <c r="R5341"/>
  <c r="P5341"/>
  <c r="BI5340"/>
  <c r="BH5340"/>
  <c r="BG5340"/>
  <c r="BE5340"/>
  <c r="T5340"/>
  <c r="R5340"/>
  <c r="P5340"/>
  <c r="BI5330"/>
  <c r="BH5330"/>
  <c r="BG5330"/>
  <c r="BE5330"/>
  <c r="T5330"/>
  <c r="R5330"/>
  <c r="P5330"/>
  <c r="BI5328"/>
  <c r="BH5328"/>
  <c r="BG5328"/>
  <c r="BE5328"/>
  <c r="T5328"/>
  <c r="R5328"/>
  <c r="P5328"/>
  <c r="BI5327"/>
  <c r="BH5327"/>
  <c r="BG5327"/>
  <c r="BE5327"/>
  <c r="T5327"/>
  <c r="R5327"/>
  <c r="P5327"/>
  <c r="BI5325"/>
  <c r="BH5325"/>
  <c r="BG5325"/>
  <c r="BE5325"/>
  <c r="T5325"/>
  <c r="R5325"/>
  <c r="P5325"/>
  <c r="BI5323"/>
  <c r="BH5323"/>
  <c r="BG5323"/>
  <c r="BE5323"/>
  <c r="T5323"/>
  <c r="R5323"/>
  <c r="P5323"/>
  <c r="BI5321"/>
  <c r="BH5321"/>
  <c r="BG5321"/>
  <c r="BE5321"/>
  <c r="T5321"/>
  <c r="R5321"/>
  <c r="P5321"/>
  <c r="BI5319"/>
  <c r="BH5319"/>
  <c r="BG5319"/>
  <c r="BE5319"/>
  <c r="T5319"/>
  <c r="R5319"/>
  <c r="P5319"/>
  <c r="BI5317"/>
  <c r="BH5317"/>
  <c r="BG5317"/>
  <c r="BE5317"/>
  <c r="T5317"/>
  <c r="R5317"/>
  <c r="P5317"/>
  <c r="BI5308"/>
  <c r="BH5308"/>
  <c r="BG5308"/>
  <c r="BE5308"/>
  <c r="T5308"/>
  <c r="R5308"/>
  <c r="P5308"/>
  <c r="BI5306"/>
  <c r="BH5306"/>
  <c r="BG5306"/>
  <c r="BE5306"/>
  <c r="T5306"/>
  <c r="R5306"/>
  <c r="P5306"/>
  <c r="BI5304"/>
  <c r="BH5304"/>
  <c r="BG5304"/>
  <c r="BE5304"/>
  <c r="T5304"/>
  <c r="R5304"/>
  <c r="P5304"/>
  <c r="BI5302"/>
  <c r="BH5302"/>
  <c r="BG5302"/>
  <c r="BE5302"/>
  <c r="T5302"/>
  <c r="R5302"/>
  <c r="P5302"/>
  <c r="BI5300"/>
  <c r="BH5300"/>
  <c r="BG5300"/>
  <c r="BE5300"/>
  <c r="T5300"/>
  <c r="R5300"/>
  <c r="P5300"/>
  <c r="BI5298"/>
  <c r="BH5298"/>
  <c r="BG5298"/>
  <c r="BE5298"/>
  <c r="T5298"/>
  <c r="R5298"/>
  <c r="P5298"/>
  <c r="BI5296"/>
  <c r="BH5296"/>
  <c r="BG5296"/>
  <c r="BE5296"/>
  <c r="T5296"/>
  <c r="R5296"/>
  <c r="P5296"/>
  <c r="BI5294"/>
  <c r="BH5294"/>
  <c r="BG5294"/>
  <c r="BE5294"/>
  <c r="T5294"/>
  <c r="R5294"/>
  <c r="P5294"/>
  <c r="BI5292"/>
  <c r="BH5292"/>
  <c r="BG5292"/>
  <c r="BE5292"/>
  <c r="T5292"/>
  <c r="R5292"/>
  <c r="P5292"/>
  <c r="BI5290"/>
  <c r="BH5290"/>
  <c r="BG5290"/>
  <c r="BE5290"/>
  <c r="T5290"/>
  <c r="R5290"/>
  <c r="P5290"/>
  <c r="BI5288"/>
  <c r="BH5288"/>
  <c r="BG5288"/>
  <c r="BE5288"/>
  <c r="T5288"/>
  <c r="R5288"/>
  <c r="P5288"/>
  <c r="BI5286"/>
  <c r="BH5286"/>
  <c r="BG5286"/>
  <c r="BE5286"/>
  <c r="T5286"/>
  <c r="R5286"/>
  <c r="P5286"/>
  <c r="BI5285"/>
  <c r="BH5285"/>
  <c r="BG5285"/>
  <c r="BE5285"/>
  <c r="T5285"/>
  <c r="R5285"/>
  <c r="P5285"/>
  <c r="BI5284"/>
  <c r="BH5284"/>
  <c r="BG5284"/>
  <c r="BE5284"/>
  <c r="T5284"/>
  <c r="R5284"/>
  <c r="P5284"/>
  <c r="BI5283"/>
  <c r="BH5283"/>
  <c r="BG5283"/>
  <c r="BE5283"/>
  <c r="T5283"/>
  <c r="R5283"/>
  <c r="P5283"/>
  <c r="BI5281"/>
  <c r="BH5281"/>
  <c r="BG5281"/>
  <c r="BE5281"/>
  <c r="T5281"/>
  <c r="R5281"/>
  <c r="P5281"/>
  <c r="BI5275"/>
  <c r="BH5275"/>
  <c r="BG5275"/>
  <c r="BE5275"/>
  <c r="T5275"/>
  <c r="R5275"/>
  <c r="P5275"/>
  <c r="BI5273"/>
  <c r="BH5273"/>
  <c r="BG5273"/>
  <c r="BE5273"/>
  <c r="T5273"/>
  <c r="R5273"/>
  <c r="P5273"/>
  <c r="BI5269"/>
  <c r="BH5269"/>
  <c r="BG5269"/>
  <c r="BE5269"/>
  <c r="T5269"/>
  <c r="R5269"/>
  <c r="P5269"/>
  <c r="BI5267"/>
  <c r="BH5267"/>
  <c r="BG5267"/>
  <c r="BE5267"/>
  <c r="T5267"/>
  <c r="R5267"/>
  <c r="P5267"/>
  <c r="BI5265"/>
  <c r="BH5265"/>
  <c r="BG5265"/>
  <c r="BE5265"/>
  <c r="T5265"/>
  <c r="R5265"/>
  <c r="P5265"/>
  <c r="BI5263"/>
  <c r="BH5263"/>
  <c r="BG5263"/>
  <c r="BE5263"/>
  <c r="T5263"/>
  <c r="R5263"/>
  <c r="P5263"/>
  <c r="BI5259"/>
  <c r="BH5259"/>
  <c r="BG5259"/>
  <c r="BE5259"/>
  <c r="T5259"/>
  <c r="R5259"/>
  <c r="P5259"/>
  <c r="BI5252"/>
  <c r="BH5252"/>
  <c r="BG5252"/>
  <c r="BE5252"/>
  <c r="T5252"/>
  <c r="R5252"/>
  <c r="P5252"/>
  <c r="BI5251"/>
  <c r="BH5251"/>
  <c r="BG5251"/>
  <c r="BE5251"/>
  <c r="T5251"/>
  <c r="R5251"/>
  <c r="P5251"/>
  <c r="BI5247"/>
  <c r="BH5247"/>
  <c r="BG5247"/>
  <c r="BE5247"/>
  <c r="T5247"/>
  <c r="R5247"/>
  <c r="P5247"/>
  <c r="BI5241"/>
  <c r="BH5241"/>
  <c r="BG5241"/>
  <c r="BE5241"/>
  <c r="T5241"/>
  <c r="R5241"/>
  <c r="P5241"/>
  <c r="BI5238"/>
  <c r="BH5238"/>
  <c r="BG5238"/>
  <c r="BE5238"/>
  <c r="T5238"/>
  <c r="R5238"/>
  <c r="P5238"/>
  <c r="BI5233"/>
  <c r="BH5233"/>
  <c r="BG5233"/>
  <c r="BE5233"/>
  <c r="T5233"/>
  <c r="R5233"/>
  <c r="P5233"/>
  <c r="BI5231"/>
  <c r="BH5231"/>
  <c r="BG5231"/>
  <c r="BE5231"/>
  <c r="T5231"/>
  <c r="R5231"/>
  <c r="P5231"/>
  <c r="BI5226"/>
  <c r="BH5226"/>
  <c r="BG5226"/>
  <c r="BE5226"/>
  <c r="T5226"/>
  <c r="R5226"/>
  <c r="P5226"/>
  <c r="BI5222"/>
  <c r="BH5222"/>
  <c r="BG5222"/>
  <c r="BE5222"/>
  <c r="T5222"/>
  <c r="R5222"/>
  <c r="P5222"/>
  <c r="BI5220"/>
  <c r="BH5220"/>
  <c r="BG5220"/>
  <c r="BE5220"/>
  <c r="T5220"/>
  <c r="R5220"/>
  <c r="P5220"/>
  <c r="BI5209"/>
  <c r="BH5209"/>
  <c r="BG5209"/>
  <c r="BE5209"/>
  <c r="T5209"/>
  <c r="R5209"/>
  <c r="P5209"/>
  <c r="BI5206"/>
  <c r="BH5206"/>
  <c r="BG5206"/>
  <c r="BE5206"/>
  <c r="T5206"/>
  <c r="R5206"/>
  <c r="P5206"/>
  <c r="BI5203"/>
  <c r="BH5203"/>
  <c r="BG5203"/>
  <c r="BE5203"/>
  <c r="T5203"/>
  <c r="R5203"/>
  <c r="P5203"/>
  <c r="BI5198"/>
  <c r="BH5198"/>
  <c r="BG5198"/>
  <c r="BE5198"/>
  <c r="T5198"/>
  <c r="R5198"/>
  <c r="P5198"/>
  <c r="BI5184"/>
  <c r="BH5184"/>
  <c r="BG5184"/>
  <c r="BE5184"/>
  <c r="T5184"/>
  <c r="R5184"/>
  <c r="P5184"/>
  <c r="BI5169"/>
  <c r="BH5169"/>
  <c r="BG5169"/>
  <c r="BE5169"/>
  <c r="T5169"/>
  <c r="R5169"/>
  <c r="P5169"/>
  <c r="BI5164"/>
  <c r="BH5164"/>
  <c r="BG5164"/>
  <c r="BE5164"/>
  <c r="T5164"/>
  <c r="R5164"/>
  <c r="P5164"/>
  <c r="BI5161"/>
  <c r="BH5161"/>
  <c r="BG5161"/>
  <c r="BE5161"/>
  <c r="T5161"/>
  <c r="R5161"/>
  <c r="P5161"/>
  <c r="BI5136"/>
  <c r="BH5136"/>
  <c r="BG5136"/>
  <c r="BE5136"/>
  <c r="T5136"/>
  <c r="R5136"/>
  <c r="P5136"/>
  <c r="BI5111"/>
  <c r="BH5111"/>
  <c r="BG5111"/>
  <c r="BE5111"/>
  <c r="T5111"/>
  <c r="R5111"/>
  <c r="P5111"/>
  <c r="BI5107"/>
  <c r="BH5107"/>
  <c r="BG5107"/>
  <c r="BE5107"/>
  <c r="T5107"/>
  <c r="R5107"/>
  <c r="P5107"/>
  <c r="BI5097"/>
  <c r="BH5097"/>
  <c r="BG5097"/>
  <c r="BE5097"/>
  <c r="T5097"/>
  <c r="R5097"/>
  <c r="P5097"/>
  <c r="BI5092"/>
  <c r="BH5092"/>
  <c r="BG5092"/>
  <c r="BE5092"/>
  <c r="T5092"/>
  <c r="R5092"/>
  <c r="P5092"/>
  <c r="BI5088"/>
  <c r="BH5088"/>
  <c r="BG5088"/>
  <c r="BE5088"/>
  <c r="T5088"/>
  <c r="R5088"/>
  <c r="P5088"/>
  <c r="BI5080"/>
  <c r="BH5080"/>
  <c r="BG5080"/>
  <c r="BE5080"/>
  <c r="T5080"/>
  <c r="R5080"/>
  <c r="P5080"/>
  <c r="BI5072"/>
  <c r="BH5072"/>
  <c r="BG5072"/>
  <c r="BE5072"/>
  <c r="T5072"/>
  <c r="R5072"/>
  <c r="P5072"/>
  <c r="BI5068"/>
  <c r="BH5068"/>
  <c r="BG5068"/>
  <c r="BE5068"/>
  <c r="T5068"/>
  <c r="R5068"/>
  <c r="P5068"/>
  <c r="BI5059"/>
  <c r="BH5059"/>
  <c r="BG5059"/>
  <c r="BE5059"/>
  <c r="T5059"/>
  <c r="R5059"/>
  <c r="P5059"/>
  <c r="BI5057"/>
  <c r="BH5057"/>
  <c r="BG5057"/>
  <c r="BE5057"/>
  <c r="T5057"/>
  <c r="R5057"/>
  <c r="P5057"/>
  <c r="BI5052"/>
  <c r="BH5052"/>
  <c r="BG5052"/>
  <c r="BE5052"/>
  <c r="T5052"/>
  <c r="R5052"/>
  <c r="P5052"/>
  <c r="BI5048"/>
  <c r="BH5048"/>
  <c r="BG5048"/>
  <c r="BE5048"/>
  <c r="T5048"/>
  <c r="R5048"/>
  <c r="P5048"/>
  <c r="BI5044"/>
  <c r="BH5044"/>
  <c r="BG5044"/>
  <c r="BE5044"/>
  <c r="T5044"/>
  <c r="R5044"/>
  <c r="P5044"/>
  <c r="BI5040"/>
  <c r="BH5040"/>
  <c r="BG5040"/>
  <c r="BE5040"/>
  <c r="T5040"/>
  <c r="R5040"/>
  <c r="P5040"/>
  <c r="BI5038"/>
  <c r="BH5038"/>
  <c r="BG5038"/>
  <c r="BE5038"/>
  <c r="T5038"/>
  <c r="R5038"/>
  <c r="P5038"/>
  <c r="BI5035"/>
  <c r="BH5035"/>
  <c r="BG5035"/>
  <c r="BE5035"/>
  <c r="T5035"/>
  <c r="R5035"/>
  <c r="P5035"/>
  <c r="BI5033"/>
  <c r="BH5033"/>
  <c r="BG5033"/>
  <c r="BE5033"/>
  <c r="T5033"/>
  <c r="R5033"/>
  <c r="P5033"/>
  <c r="BI5028"/>
  <c r="BH5028"/>
  <c r="BG5028"/>
  <c r="BE5028"/>
  <c r="T5028"/>
  <c r="R5028"/>
  <c r="P5028"/>
  <c r="BI5026"/>
  <c r="BH5026"/>
  <c r="BG5026"/>
  <c r="BE5026"/>
  <c r="T5026"/>
  <c r="R5026"/>
  <c r="P5026"/>
  <c r="BI5024"/>
  <c r="BH5024"/>
  <c r="BG5024"/>
  <c r="BE5024"/>
  <c r="T5024"/>
  <c r="R5024"/>
  <c r="P5024"/>
  <c r="BI5022"/>
  <c r="BH5022"/>
  <c r="BG5022"/>
  <c r="BE5022"/>
  <c r="T5022"/>
  <c r="R5022"/>
  <c r="P5022"/>
  <c r="BI5008"/>
  <c r="BH5008"/>
  <c r="BG5008"/>
  <c r="BE5008"/>
  <c r="T5008"/>
  <c r="R5008"/>
  <c r="P5008"/>
  <c r="BI4996"/>
  <c r="BH4996"/>
  <c r="BG4996"/>
  <c r="BE4996"/>
  <c r="T4996"/>
  <c r="R4996"/>
  <c r="P4996"/>
  <c r="BI4992"/>
  <c r="BH4992"/>
  <c r="BG4992"/>
  <c r="BE4992"/>
  <c r="T4992"/>
  <c r="R4992"/>
  <c r="P4992"/>
  <c r="BI4989"/>
  <c r="BH4989"/>
  <c r="BG4989"/>
  <c r="BE4989"/>
  <c r="T4989"/>
  <c r="R4989"/>
  <c r="P4989"/>
  <c r="BI4988"/>
  <c r="BH4988"/>
  <c r="BG4988"/>
  <c r="BE4988"/>
  <c r="T4988"/>
  <c r="R4988"/>
  <c r="P4988"/>
  <c r="BI4987"/>
  <c r="BH4987"/>
  <c r="BG4987"/>
  <c r="BE4987"/>
  <c r="T4987"/>
  <c r="R4987"/>
  <c r="P4987"/>
  <c r="BI4984"/>
  <c r="BH4984"/>
  <c r="BG4984"/>
  <c r="BE4984"/>
  <c r="T4984"/>
  <c r="R4984"/>
  <c r="P4984"/>
  <c r="BI4978"/>
  <c r="BH4978"/>
  <c r="BG4978"/>
  <c r="BE4978"/>
  <c r="T4978"/>
  <c r="R4978"/>
  <c r="P4978"/>
  <c r="BI4972"/>
  <c r="BH4972"/>
  <c r="BG4972"/>
  <c r="BE4972"/>
  <c r="T4972"/>
  <c r="R4972"/>
  <c r="P4972"/>
  <c r="BI4966"/>
  <c r="BH4966"/>
  <c r="BG4966"/>
  <c r="BE4966"/>
  <c r="T4966"/>
  <c r="R4966"/>
  <c r="P4966"/>
  <c r="BI4960"/>
  <c r="BH4960"/>
  <c r="BG4960"/>
  <c r="BE4960"/>
  <c r="T4960"/>
  <c r="R4960"/>
  <c r="P4960"/>
  <c r="BI4954"/>
  <c r="BH4954"/>
  <c r="BG4954"/>
  <c r="BE4954"/>
  <c r="T4954"/>
  <c r="R4954"/>
  <c r="P4954"/>
  <c r="BI4943"/>
  <c r="BH4943"/>
  <c r="BG4943"/>
  <c r="BE4943"/>
  <c r="T4943"/>
  <c r="R4943"/>
  <c r="P4943"/>
  <c r="BI4919"/>
  <c r="BH4919"/>
  <c r="BG4919"/>
  <c r="BE4919"/>
  <c r="T4919"/>
  <c r="R4919"/>
  <c r="P4919"/>
  <c r="BI4903"/>
  <c r="BH4903"/>
  <c r="BG4903"/>
  <c r="BE4903"/>
  <c r="T4903"/>
  <c r="R4903"/>
  <c r="P4903"/>
  <c r="BI4898"/>
  <c r="BH4898"/>
  <c r="BG4898"/>
  <c r="BE4898"/>
  <c r="T4898"/>
  <c r="R4898"/>
  <c r="P4898"/>
  <c r="BI4893"/>
  <c r="BH4893"/>
  <c r="BG4893"/>
  <c r="BE4893"/>
  <c r="T4893"/>
  <c r="R4893"/>
  <c r="P4893"/>
  <c r="BI4887"/>
  <c r="BH4887"/>
  <c r="BG4887"/>
  <c r="BE4887"/>
  <c r="T4887"/>
  <c r="R4887"/>
  <c r="P4887"/>
  <c r="BI4880"/>
  <c r="BH4880"/>
  <c r="BG4880"/>
  <c r="BE4880"/>
  <c r="T4880"/>
  <c r="R4880"/>
  <c r="P4880"/>
  <c r="BI4878"/>
  <c r="BH4878"/>
  <c r="BG4878"/>
  <c r="BE4878"/>
  <c r="T4878"/>
  <c r="R4878"/>
  <c r="P4878"/>
  <c r="BI4870"/>
  <c r="BH4870"/>
  <c r="BG4870"/>
  <c r="BE4870"/>
  <c r="T4870"/>
  <c r="R4870"/>
  <c r="P4870"/>
  <c r="BI4860"/>
  <c r="BH4860"/>
  <c r="BG4860"/>
  <c r="BE4860"/>
  <c r="T4860"/>
  <c r="R4860"/>
  <c r="P4860"/>
  <c r="BI4858"/>
  <c r="BH4858"/>
  <c r="BG4858"/>
  <c r="BE4858"/>
  <c r="T4858"/>
  <c r="R4858"/>
  <c r="P4858"/>
  <c r="BI4855"/>
  <c r="BH4855"/>
  <c r="BG4855"/>
  <c r="BE4855"/>
  <c r="T4855"/>
  <c r="R4855"/>
  <c r="P4855"/>
  <c r="BI4852"/>
  <c r="BH4852"/>
  <c r="BG4852"/>
  <c r="BE4852"/>
  <c r="T4852"/>
  <c r="R4852"/>
  <c r="P4852"/>
  <c r="BI4848"/>
  <c r="BH4848"/>
  <c r="BG4848"/>
  <c r="BE4848"/>
  <c r="T4848"/>
  <c r="R4848"/>
  <c r="P4848"/>
  <c r="BI4845"/>
  <c r="BH4845"/>
  <c r="BG4845"/>
  <c r="BE4845"/>
  <c r="T4845"/>
  <c r="R4845"/>
  <c r="P4845"/>
  <c r="BI4841"/>
  <c r="BH4841"/>
  <c r="BG4841"/>
  <c r="BE4841"/>
  <c r="T4841"/>
  <c r="R4841"/>
  <c r="P4841"/>
  <c r="BI4837"/>
  <c r="BH4837"/>
  <c r="BG4837"/>
  <c r="BE4837"/>
  <c r="T4837"/>
  <c r="R4837"/>
  <c r="P4837"/>
  <c r="BI4834"/>
  <c r="BH4834"/>
  <c r="BG4834"/>
  <c r="BE4834"/>
  <c r="T4834"/>
  <c r="R4834"/>
  <c r="P4834"/>
  <c r="BI4831"/>
  <c r="BH4831"/>
  <c r="BG4831"/>
  <c r="BE4831"/>
  <c r="T4831"/>
  <c r="R4831"/>
  <c r="P4831"/>
  <c r="BI4828"/>
  <c r="BH4828"/>
  <c r="BG4828"/>
  <c r="BE4828"/>
  <c r="T4828"/>
  <c r="R4828"/>
  <c r="P4828"/>
  <c r="BI4825"/>
  <c r="BH4825"/>
  <c r="BG4825"/>
  <c r="BE4825"/>
  <c r="T4825"/>
  <c r="R4825"/>
  <c r="P4825"/>
  <c r="BI4822"/>
  <c r="BH4822"/>
  <c r="BG4822"/>
  <c r="BE4822"/>
  <c r="T4822"/>
  <c r="R4822"/>
  <c r="P4822"/>
  <c r="BI4819"/>
  <c r="BH4819"/>
  <c r="BG4819"/>
  <c r="BE4819"/>
  <c r="T4819"/>
  <c r="R4819"/>
  <c r="P4819"/>
  <c r="BI4814"/>
  <c r="BH4814"/>
  <c r="BG4814"/>
  <c r="BE4814"/>
  <c r="T4814"/>
  <c r="R4814"/>
  <c r="P4814"/>
  <c r="BI4806"/>
  <c r="BH4806"/>
  <c r="BG4806"/>
  <c r="BE4806"/>
  <c r="T4806"/>
  <c r="R4806"/>
  <c r="P4806"/>
  <c r="BI4802"/>
  <c r="BH4802"/>
  <c r="BG4802"/>
  <c r="BE4802"/>
  <c r="T4802"/>
  <c r="R4802"/>
  <c r="P4802"/>
  <c r="BI4799"/>
  <c r="BH4799"/>
  <c r="BG4799"/>
  <c r="BE4799"/>
  <c r="T4799"/>
  <c r="R4799"/>
  <c r="P4799"/>
  <c r="BI4794"/>
  <c r="BH4794"/>
  <c r="BG4794"/>
  <c r="BE4794"/>
  <c r="T4794"/>
  <c r="R4794"/>
  <c r="P4794"/>
  <c r="BI4787"/>
  <c r="BH4787"/>
  <c r="BG4787"/>
  <c r="BE4787"/>
  <c r="T4787"/>
  <c r="R4787"/>
  <c r="P4787"/>
  <c r="BI4781"/>
  <c r="BH4781"/>
  <c r="BG4781"/>
  <c r="BE4781"/>
  <c r="T4781"/>
  <c r="R4781"/>
  <c r="P4781"/>
  <c r="BI4762"/>
  <c r="BH4762"/>
  <c r="BG4762"/>
  <c r="BE4762"/>
  <c r="T4762"/>
  <c r="R4762"/>
  <c r="P4762"/>
  <c r="BI4758"/>
  <c r="BH4758"/>
  <c r="BG4758"/>
  <c r="BE4758"/>
  <c r="T4758"/>
  <c r="R4758"/>
  <c r="P4758"/>
  <c r="BI4755"/>
  <c r="BH4755"/>
  <c r="BG4755"/>
  <c r="BE4755"/>
  <c r="T4755"/>
  <c r="R4755"/>
  <c r="P4755"/>
  <c r="BI4752"/>
  <c r="BH4752"/>
  <c r="BG4752"/>
  <c r="BE4752"/>
  <c r="T4752"/>
  <c r="R4752"/>
  <c r="P4752"/>
  <c r="BI4749"/>
  <c r="BH4749"/>
  <c r="BG4749"/>
  <c r="BE4749"/>
  <c r="T4749"/>
  <c r="R4749"/>
  <c r="P4749"/>
  <c r="BI4746"/>
  <c r="BH4746"/>
  <c r="BG4746"/>
  <c r="BE4746"/>
  <c r="T4746"/>
  <c r="R4746"/>
  <c r="P4746"/>
  <c r="BI4742"/>
  <c r="BH4742"/>
  <c r="BG4742"/>
  <c r="BE4742"/>
  <c r="T4742"/>
  <c r="R4742"/>
  <c r="P4742"/>
  <c r="BI4739"/>
  <c r="BH4739"/>
  <c r="BG4739"/>
  <c r="BE4739"/>
  <c r="T4739"/>
  <c r="R4739"/>
  <c r="P4739"/>
  <c r="BI4736"/>
  <c r="BH4736"/>
  <c r="BG4736"/>
  <c r="BE4736"/>
  <c r="T4736"/>
  <c r="R4736"/>
  <c r="P4736"/>
  <c r="BI4734"/>
  <c r="BH4734"/>
  <c r="BG4734"/>
  <c r="BE4734"/>
  <c r="T4734"/>
  <c r="R4734"/>
  <c r="P4734"/>
  <c r="BI4730"/>
  <c r="BH4730"/>
  <c r="BG4730"/>
  <c r="BE4730"/>
  <c r="T4730"/>
  <c r="R4730"/>
  <c r="P4730"/>
  <c r="BI4726"/>
  <c r="BH4726"/>
  <c r="BG4726"/>
  <c r="BE4726"/>
  <c r="T4726"/>
  <c r="R4726"/>
  <c r="P4726"/>
  <c r="BI4723"/>
  <c r="BH4723"/>
  <c r="BG4723"/>
  <c r="BE4723"/>
  <c r="T4723"/>
  <c r="R4723"/>
  <c r="P4723"/>
  <c r="BI4711"/>
  <c r="BH4711"/>
  <c r="BG4711"/>
  <c r="BE4711"/>
  <c r="T4711"/>
  <c r="R4711"/>
  <c r="P4711"/>
  <c r="BI4708"/>
  <c r="BH4708"/>
  <c r="BG4708"/>
  <c r="BE4708"/>
  <c r="T4708"/>
  <c r="R4708"/>
  <c r="P4708"/>
  <c r="BI4705"/>
  <c r="BH4705"/>
  <c r="BG4705"/>
  <c r="BE4705"/>
  <c r="T4705"/>
  <c r="R4705"/>
  <c r="P4705"/>
  <c r="BI4702"/>
  <c r="BH4702"/>
  <c r="BG4702"/>
  <c r="BE4702"/>
  <c r="T4702"/>
  <c r="R4702"/>
  <c r="P4702"/>
  <c r="BI4699"/>
  <c r="BH4699"/>
  <c r="BG4699"/>
  <c r="BE4699"/>
  <c r="T4699"/>
  <c r="R4699"/>
  <c r="P4699"/>
  <c r="BI4696"/>
  <c r="BH4696"/>
  <c r="BG4696"/>
  <c r="BE4696"/>
  <c r="T4696"/>
  <c r="R4696"/>
  <c r="P4696"/>
  <c r="BI4680"/>
  <c r="BH4680"/>
  <c r="BG4680"/>
  <c r="BE4680"/>
  <c r="T4680"/>
  <c r="R4680"/>
  <c r="P4680"/>
  <c r="BI4672"/>
  <c r="BH4672"/>
  <c r="BG4672"/>
  <c r="BE4672"/>
  <c r="T4672"/>
  <c r="R4672"/>
  <c r="P4672"/>
  <c r="BI4669"/>
  <c r="BH4669"/>
  <c r="BG4669"/>
  <c r="BE4669"/>
  <c r="T4669"/>
  <c r="R4669"/>
  <c r="P4669"/>
  <c r="BI4664"/>
  <c r="BH4664"/>
  <c r="BG4664"/>
  <c r="BE4664"/>
  <c r="T4664"/>
  <c r="R4664"/>
  <c r="P4664"/>
  <c r="BI4662"/>
  <c r="BH4662"/>
  <c r="BG4662"/>
  <c r="BE4662"/>
  <c r="T4662"/>
  <c r="R4662"/>
  <c r="P4662"/>
  <c r="BI4651"/>
  <c r="BH4651"/>
  <c r="BG4651"/>
  <c r="BE4651"/>
  <c r="T4651"/>
  <c r="R4651"/>
  <c r="P4651"/>
  <c r="BI4648"/>
  <c r="BH4648"/>
  <c r="BG4648"/>
  <c r="BE4648"/>
  <c r="T4648"/>
  <c r="R4648"/>
  <c r="P4648"/>
  <c r="BI4643"/>
  <c r="BH4643"/>
  <c r="BG4643"/>
  <c r="BE4643"/>
  <c r="T4643"/>
  <c r="R4643"/>
  <c r="P4643"/>
  <c r="BI4626"/>
  <c r="BH4626"/>
  <c r="BG4626"/>
  <c r="BE4626"/>
  <c r="T4626"/>
  <c r="R4626"/>
  <c r="P4626"/>
  <c r="BI4615"/>
  <c r="BH4615"/>
  <c r="BG4615"/>
  <c r="BE4615"/>
  <c r="T4615"/>
  <c r="R4615"/>
  <c r="P4615"/>
  <c r="BI4612"/>
  <c r="BH4612"/>
  <c r="BG4612"/>
  <c r="BE4612"/>
  <c r="T4612"/>
  <c r="R4612"/>
  <c r="P4612"/>
  <c r="BI4607"/>
  <c r="BH4607"/>
  <c r="BG4607"/>
  <c r="BE4607"/>
  <c r="T4607"/>
  <c r="R4607"/>
  <c r="P4607"/>
  <c r="BI4601"/>
  <c r="BH4601"/>
  <c r="BG4601"/>
  <c r="BE4601"/>
  <c r="T4601"/>
  <c r="R4601"/>
  <c r="P4601"/>
  <c r="BI4593"/>
  <c r="BH4593"/>
  <c r="BG4593"/>
  <c r="BE4593"/>
  <c r="T4593"/>
  <c r="R4593"/>
  <c r="P4593"/>
  <c r="BI4584"/>
  <c r="BH4584"/>
  <c r="BG4584"/>
  <c r="BE4584"/>
  <c r="T4584"/>
  <c r="R4584"/>
  <c r="P4584"/>
  <c r="BI4581"/>
  <c r="BH4581"/>
  <c r="BG4581"/>
  <c r="BE4581"/>
  <c r="T4581"/>
  <c r="R4581"/>
  <c r="P4581"/>
  <c r="BI4578"/>
  <c r="BH4578"/>
  <c r="BG4578"/>
  <c r="BE4578"/>
  <c r="T4578"/>
  <c r="R4578"/>
  <c r="P4578"/>
  <c r="BI4576"/>
  <c r="BH4576"/>
  <c r="BG4576"/>
  <c r="BE4576"/>
  <c r="T4576"/>
  <c r="R4576"/>
  <c r="P4576"/>
  <c r="BI4550"/>
  <c r="BH4550"/>
  <c r="BG4550"/>
  <c r="BE4550"/>
  <c r="T4550"/>
  <c r="R4550"/>
  <c r="P4550"/>
  <c r="BI4537"/>
  <c r="BH4537"/>
  <c r="BG4537"/>
  <c r="BE4537"/>
  <c r="T4537"/>
  <c r="R4537"/>
  <c r="P4537"/>
  <c r="BI4533"/>
  <c r="BH4533"/>
  <c r="BG4533"/>
  <c r="BE4533"/>
  <c r="T4533"/>
  <c r="R4533"/>
  <c r="P4533"/>
  <c r="BI4530"/>
  <c r="BH4530"/>
  <c r="BG4530"/>
  <c r="BE4530"/>
  <c r="T4530"/>
  <c r="R4530"/>
  <c r="P4530"/>
  <c r="BI4527"/>
  <c r="BH4527"/>
  <c r="BG4527"/>
  <c r="BE4527"/>
  <c r="T4527"/>
  <c r="R4527"/>
  <c r="P4527"/>
  <c r="BI4522"/>
  <c r="BH4522"/>
  <c r="BG4522"/>
  <c r="BE4522"/>
  <c r="T4522"/>
  <c r="R4522"/>
  <c r="P4522"/>
  <c r="BI4517"/>
  <c r="BH4517"/>
  <c r="BG4517"/>
  <c r="BE4517"/>
  <c r="T4517"/>
  <c r="R4517"/>
  <c r="P4517"/>
  <c r="BI4504"/>
  <c r="BH4504"/>
  <c r="BG4504"/>
  <c r="BE4504"/>
  <c r="T4504"/>
  <c r="R4504"/>
  <c r="P4504"/>
  <c r="BI4501"/>
  <c r="BH4501"/>
  <c r="BG4501"/>
  <c r="BE4501"/>
  <c r="T4501"/>
  <c r="T4500" s="1"/>
  <c r="R4501"/>
  <c r="R4500" s="1"/>
  <c r="P4501"/>
  <c r="P4500" s="1"/>
  <c r="BI4490"/>
  <c r="BH4490"/>
  <c r="BG4490"/>
  <c r="BE4490"/>
  <c r="T4490"/>
  <c r="R4490"/>
  <c r="P4490"/>
  <c r="BI4486"/>
  <c r="BH4486"/>
  <c r="BG4486"/>
  <c r="BE4486"/>
  <c r="T4486"/>
  <c r="R4486"/>
  <c r="P4486"/>
  <c r="BI4476"/>
  <c r="BH4476"/>
  <c r="BG4476"/>
  <c r="BE4476"/>
  <c r="T4476"/>
  <c r="R4476"/>
  <c r="P4476"/>
  <c r="BI4470"/>
  <c r="BH4470"/>
  <c r="BG4470"/>
  <c r="BE4470"/>
  <c r="T4470"/>
  <c r="R4470"/>
  <c r="P4470"/>
  <c r="BI4462"/>
  <c r="BH4462"/>
  <c r="BG4462"/>
  <c r="BE4462"/>
  <c r="T4462"/>
  <c r="R4462"/>
  <c r="P4462"/>
  <c r="BI4458"/>
  <c r="BH4458"/>
  <c r="BG4458"/>
  <c r="BE4458"/>
  <c r="T4458"/>
  <c r="R4458"/>
  <c r="P4458"/>
  <c r="BI4454"/>
  <c r="BH4454"/>
  <c r="BG4454"/>
  <c r="BE4454"/>
  <c r="T4454"/>
  <c r="R4454"/>
  <c r="P4454"/>
  <c r="BI4450"/>
  <c r="BH4450"/>
  <c r="BG4450"/>
  <c r="BE4450"/>
  <c r="T4450"/>
  <c r="R4450"/>
  <c r="P4450"/>
  <c r="BI4440"/>
  <c r="BH4440"/>
  <c r="BG4440"/>
  <c r="BE4440"/>
  <c r="T4440"/>
  <c r="R4440"/>
  <c r="P4440"/>
  <c r="BI4432"/>
  <c r="BH4432"/>
  <c r="BG4432"/>
  <c r="BE4432"/>
  <c r="T4432"/>
  <c r="R4432"/>
  <c r="P4432"/>
  <c r="BI4428"/>
  <c r="BH4428"/>
  <c r="BG4428"/>
  <c r="BE4428"/>
  <c r="T4428"/>
  <c r="R4428"/>
  <c r="P4428"/>
  <c r="BI4424"/>
  <c r="BH4424"/>
  <c r="BG4424"/>
  <c r="BE4424"/>
  <c r="T4424"/>
  <c r="R4424"/>
  <c r="P4424"/>
  <c r="BI4418"/>
  <c r="BH4418"/>
  <c r="BG4418"/>
  <c r="BE4418"/>
  <c r="T4418"/>
  <c r="R4418"/>
  <c r="P4418"/>
  <c r="BI4412"/>
  <c r="BH4412"/>
  <c r="BG4412"/>
  <c r="BE4412"/>
  <c r="T4412"/>
  <c r="R4412"/>
  <c r="P4412"/>
  <c r="BI4402"/>
  <c r="BH4402"/>
  <c r="BG4402"/>
  <c r="BE4402"/>
  <c r="T4402"/>
  <c r="R4402"/>
  <c r="P4402"/>
  <c r="BI4392"/>
  <c r="BH4392"/>
  <c r="BG4392"/>
  <c r="BE4392"/>
  <c r="T4392"/>
  <c r="R4392"/>
  <c r="P4392"/>
  <c r="BI4388"/>
  <c r="BH4388"/>
  <c r="BG4388"/>
  <c r="BE4388"/>
  <c r="T4388"/>
  <c r="R4388"/>
  <c r="P4388"/>
  <c r="BI4384"/>
  <c r="BH4384"/>
  <c r="BG4384"/>
  <c r="BE4384"/>
  <c r="T4384"/>
  <c r="R4384"/>
  <c r="P4384"/>
  <c r="BI4380"/>
  <c r="BH4380"/>
  <c r="BG4380"/>
  <c r="BE4380"/>
  <c r="T4380"/>
  <c r="R4380"/>
  <c r="P4380"/>
  <c r="BI4376"/>
  <c r="BH4376"/>
  <c r="BG4376"/>
  <c r="BE4376"/>
  <c r="T4376"/>
  <c r="R4376"/>
  <c r="P4376"/>
  <c r="BI4372"/>
  <c r="BH4372"/>
  <c r="BG4372"/>
  <c r="BE4372"/>
  <c r="T4372"/>
  <c r="R4372"/>
  <c r="P4372"/>
  <c r="BI4368"/>
  <c r="BH4368"/>
  <c r="BG4368"/>
  <c r="BE4368"/>
  <c r="T4368"/>
  <c r="R4368"/>
  <c r="P4368"/>
  <c r="BI4364"/>
  <c r="BH4364"/>
  <c r="BG4364"/>
  <c r="BE4364"/>
  <c r="T4364"/>
  <c r="R4364"/>
  <c r="P4364"/>
  <c r="BI4360"/>
  <c r="BH4360"/>
  <c r="BG4360"/>
  <c r="BE4360"/>
  <c r="T4360"/>
  <c r="R4360"/>
  <c r="P4360"/>
  <c r="BI4356"/>
  <c r="BH4356"/>
  <c r="BG4356"/>
  <c r="BE4356"/>
  <c r="T4356"/>
  <c r="R4356"/>
  <c r="P4356"/>
  <c r="BI4352"/>
  <c r="BH4352"/>
  <c r="BG4352"/>
  <c r="BE4352"/>
  <c r="T4352"/>
  <c r="R4352"/>
  <c r="P4352"/>
  <c r="BI4348"/>
  <c r="BH4348"/>
  <c r="BG4348"/>
  <c r="BE4348"/>
  <c r="T4348"/>
  <c r="R4348"/>
  <c r="P4348"/>
  <c r="BI4338"/>
  <c r="BH4338"/>
  <c r="BG4338"/>
  <c r="BE4338"/>
  <c r="T4338"/>
  <c r="R4338"/>
  <c r="P4338"/>
  <c r="BI4334"/>
  <c r="BH4334"/>
  <c r="BG4334"/>
  <c r="BE4334"/>
  <c r="T4334"/>
  <c r="R4334"/>
  <c r="P4334"/>
  <c r="BI4327"/>
  <c r="BH4327"/>
  <c r="BG4327"/>
  <c r="BE4327"/>
  <c r="T4327"/>
  <c r="R4327"/>
  <c r="P4327"/>
  <c r="BI4321"/>
  <c r="BH4321"/>
  <c r="BG4321"/>
  <c r="BE4321"/>
  <c r="T4321"/>
  <c r="R4321"/>
  <c r="P4321"/>
  <c r="BI4314"/>
  <c r="BH4314"/>
  <c r="BG4314"/>
  <c r="BE4314"/>
  <c r="T4314"/>
  <c r="R4314"/>
  <c r="P4314"/>
  <c r="BI4307"/>
  <c r="BH4307"/>
  <c r="BG4307"/>
  <c r="BE4307"/>
  <c r="T4307"/>
  <c r="R4307"/>
  <c r="P4307"/>
  <c r="BI4300"/>
  <c r="BH4300"/>
  <c r="BG4300"/>
  <c r="BE4300"/>
  <c r="T4300"/>
  <c r="R4300"/>
  <c r="P4300"/>
  <c r="BI4293"/>
  <c r="BH4293"/>
  <c r="BG4293"/>
  <c r="BE4293"/>
  <c r="T4293"/>
  <c r="R4293"/>
  <c r="P4293"/>
  <c r="BI4286"/>
  <c r="BH4286"/>
  <c r="BG4286"/>
  <c r="BE4286"/>
  <c r="T4286"/>
  <c r="R4286"/>
  <c r="P4286"/>
  <c r="BI4276"/>
  <c r="BH4276"/>
  <c r="BG4276"/>
  <c r="BE4276"/>
  <c r="T4276"/>
  <c r="R4276"/>
  <c r="P4276"/>
  <c r="BI4266"/>
  <c r="BH4266"/>
  <c r="BG4266"/>
  <c r="BE4266"/>
  <c r="T4266"/>
  <c r="R4266"/>
  <c r="P4266"/>
  <c r="BI4262"/>
  <c r="BH4262"/>
  <c r="BG4262"/>
  <c r="BE4262"/>
  <c r="T4262"/>
  <c r="R4262"/>
  <c r="P4262"/>
  <c r="BI4258"/>
  <c r="BH4258"/>
  <c r="BG4258"/>
  <c r="BE4258"/>
  <c r="T4258"/>
  <c r="R4258"/>
  <c r="P4258"/>
  <c r="BI4254"/>
  <c r="BH4254"/>
  <c r="BG4254"/>
  <c r="BE4254"/>
  <c r="T4254"/>
  <c r="R4254"/>
  <c r="P4254"/>
  <c r="BI4244"/>
  <c r="BH4244"/>
  <c r="BG4244"/>
  <c r="BE4244"/>
  <c r="T4244"/>
  <c r="R4244"/>
  <c r="P4244"/>
  <c r="BI4240"/>
  <c r="BH4240"/>
  <c r="BG4240"/>
  <c r="BE4240"/>
  <c r="T4240"/>
  <c r="R4240"/>
  <c r="P4240"/>
  <c r="BI4236"/>
  <c r="BH4236"/>
  <c r="BG4236"/>
  <c r="BE4236"/>
  <c r="T4236"/>
  <c r="R4236"/>
  <c r="P4236"/>
  <c r="BI4232"/>
  <c r="BH4232"/>
  <c r="BG4232"/>
  <c r="BE4232"/>
  <c r="T4232"/>
  <c r="R4232"/>
  <c r="P4232"/>
  <c r="BI4228"/>
  <c r="BH4228"/>
  <c r="BG4228"/>
  <c r="BE4228"/>
  <c r="T4228"/>
  <c r="R4228"/>
  <c r="P4228"/>
  <c r="BI4227"/>
  <c r="BH4227"/>
  <c r="BG4227"/>
  <c r="BE4227"/>
  <c r="T4227"/>
  <c r="R4227"/>
  <c r="P4227"/>
  <c r="BI4226"/>
  <c r="BH4226"/>
  <c r="BG4226"/>
  <c r="BE4226"/>
  <c r="T4226"/>
  <c r="R4226"/>
  <c r="P4226"/>
  <c r="BI4225"/>
  <c r="BH4225"/>
  <c r="BG4225"/>
  <c r="BE4225"/>
  <c r="T4225"/>
  <c r="R4225"/>
  <c r="P4225"/>
  <c r="BI4224"/>
  <c r="BH4224"/>
  <c r="BG4224"/>
  <c r="BE4224"/>
  <c r="T4224"/>
  <c r="R4224"/>
  <c r="P4224"/>
  <c r="BI4223"/>
  <c r="BH4223"/>
  <c r="BG4223"/>
  <c r="BE4223"/>
  <c r="T4223"/>
  <c r="R4223"/>
  <c r="P4223"/>
  <c r="BI4217"/>
  <c r="BH4217"/>
  <c r="BG4217"/>
  <c r="BE4217"/>
  <c r="T4217"/>
  <c r="R4217"/>
  <c r="P4217"/>
  <c r="BI4216"/>
  <c r="BH4216"/>
  <c r="BG4216"/>
  <c r="BE4216"/>
  <c r="T4216"/>
  <c r="R4216"/>
  <c r="P4216"/>
  <c r="BI4215"/>
  <c r="BH4215"/>
  <c r="BG4215"/>
  <c r="BE4215"/>
  <c r="T4215"/>
  <c r="R4215"/>
  <c r="P4215"/>
  <c r="BI4214"/>
  <c r="BH4214"/>
  <c r="BG4214"/>
  <c r="BE4214"/>
  <c r="T4214"/>
  <c r="R4214"/>
  <c r="P4214"/>
  <c r="BI4205"/>
  <c r="BH4205"/>
  <c r="BG4205"/>
  <c r="BE4205"/>
  <c r="T4205"/>
  <c r="R4205"/>
  <c r="P4205"/>
  <c r="BI4204"/>
  <c r="BH4204"/>
  <c r="BG4204"/>
  <c r="BE4204"/>
  <c r="T4204"/>
  <c r="R4204"/>
  <c r="P4204"/>
  <c r="BI4202"/>
  <c r="BH4202"/>
  <c r="BG4202"/>
  <c r="BE4202"/>
  <c r="T4202"/>
  <c r="R4202"/>
  <c r="P4202"/>
  <c r="BI4201"/>
  <c r="BH4201"/>
  <c r="BG4201"/>
  <c r="BE4201"/>
  <c r="T4201"/>
  <c r="R4201"/>
  <c r="P4201"/>
  <c r="BI4199"/>
  <c r="BH4199"/>
  <c r="BG4199"/>
  <c r="BE4199"/>
  <c r="T4199"/>
  <c r="R4199"/>
  <c r="P4199"/>
  <c r="BI4198"/>
  <c r="BH4198"/>
  <c r="BG4198"/>
  <c r="BE4198"/>
  <c r="T4198"/>
  <c r="R4198"/>
  <c r="P4198"/>
  <c r="BI4196"/>
  <c r="BH4196"/>
  <c r="BG4196"/>
  <c r="BE4196"/>
  <c r="T4196"/>
  <c r="R4196"/>
  <c r="P4196"/>
  <c r="BI4195"/>
  <c r="BH4195"/>
  <c r="BG4195"/>
  <c r="BE4195"/>
  <c r="T4195"/>
  <c r="R4195"/>
  <c r="P4195"/>
  <c r="BI4071"/>
  <c r="BH4071"/>
  <c r="BG4071"/>
  <c r="BE4071"/>
  <c r="T4071"/>
  <c r="R4071"/>
  <c r="P4071"/>
  <c r="BI4044"/>
  <c r="BH4044"/>
  <c r="BG4044"/>
  <c r="BE4044"/>
  <c r="T4044"/>
  <c r="R4044"/>
  <c r="P4044"/>
  <c r="BI3741"/>
  <c r="BH3741"/>
  <c r="BG3741"/>
  <c r="BE3741"/>
  <c r="T3741"/>
  <c r="R3741"/>
  <c r="P3741"/>
  <c r="BI3523"/>
  <c r="BH3523"/>
  <c r="BG3523"/>
  <c r="BE3523"/>
  <c r="T3523"/>
  <c r="R3523"/>
  <c r="P3523"/>
  <c r="BI3325"/>
  <c r="BH3325"/>
  <c r="BG3325"/>
  <c r="BE3325"/>
  <c r="T3325"/>
  <c r="R3325"/>
  <c r="P3325"/>
  <c r="BI3313"/>
  <c r="BH3313"/>
  <c r="BG3313"/>
  <c r="BE3313"/>
  <c r="T3313"/>
  <c r="R3313"/>
  <c r="P3313"/>
  <c r="BI3301"/>
  <c r="BH3301"/>
  <c r="BG3301"/>
  <c r="BE3301"/>
  <c r="T3301"/>
  <c r="R3301"/>
  <c r="P3301"/>
  <c r="BI3297"/>
  <c r="BH3297"/>
  <c r="BG3297"/>
  <c r="BE3297"/>
  <c r="T3297"/>
  <c r="R3297"/>
  <c r="P3297"/>
  <c r="BI3294"/>
  <c r="BH3294"/>
  <c r="BG3294"/>
  <c r="BE3294"/>
  <c r="T3294"/>
  <c r="R3294"/>
  <c r="P3294"/>
  <c r="BI3276"/>
  <c r="BH3276"/>
  <c r="BG3276"/>
  <c r="BE3276"/>
  <c r="T3276"/>
  <c r="R3276"/>
  <c r="P3276"/>
  <c r="BI3271"/>
  <c r="BH3271"/>
  <c r="BG3271"/>
  <c r="BE3271"/>
  <c r="T3271"/>
  <c r="R3271"/>
  <c r="P3271"/>
  <c r="BI3243"/>
  <c r="BH3243"/>
  <c r="BG3243"/>
  <c r="BE3243"/>
  <c r="T3243"/>
  <c r="R3243"/>
  <c r="P3243"/>
  <c r="BI3232"/>
  <c r="BH3232"/>
  <c r="BG3232"/>
  <c r="BE3232"/>
  <c r="T3232"/>
  <c r="R3232"/>
  <c r="P3232"/>
  <c r="BI3222"/>
  <c r="BH3222"/>
  <c r="BG3222"/>
  <c r="BE3222"/>
  <c r="T3222"/>
  <c r="R3222"/>
  <c r="P3222"/>
  <c r="BI3218"/>
  <c r="BH3218"/>
  <c r="BG3218"/>
  <c r="BE3218"/>
  <c r="T3218"/>
  <c r="R3218"/>
  <c r="P3218"/>
  <c r="BI3211"/>
  <c r="BH3211"/>
  <c r="BG3211"/>
  <c r="BE3211"/>
  <c r="T3211"/>
  <c r="R3211"/>
  <c r="P3211"/>
  <c r="BI3206"/>
  <c r="BH3206"/>
  <c r="BG3206"/>
  <c r="BE3206"/>
  <c r="T3206"/>
  <c r="R3206"/>
  <c r="P3206"/>
  <c r="BI3202"/>
  <c r="BH3202"/>
  <c r="BG3202"/>
  <c r="BE3202"/>
  <c r="T3202"/>
  <c r="R3202"/>
  <c r="P3202"/>
  <c r="BI3196"/>
  <c r="BH3196"/>
  <c r="BG3196"/>
  <c r="BE3196"/>
  <c r="T3196"/>
  <c r="R3196"/>
  <c r="P3196"/>
  <c r="BI3184"/>
  <c r="BH3184"/>
  <c r="BG3184"/>
  <c r="BE3184"/>
  <c r="T3184"/>
  <c r="R3184"/>
  <c r="P3184"/>
  <c r="BI3180"/>
  <c r="BH3180"/>
  <c r="BG3180"/>
  <c r="BE3180"/>
  <c r="T3180"/>
  <c r="R3180"/>
  <c r="P3180"/>
  <c r="BI3132"/>
  <c r="BH3132"/>
  <c r="BG3132"/>
  <c r="BE3132"/>
  <c r="T3132"/>
  <c r="R3132"/>
  <c r="P3132"/>
  <c r="BI3126"/>
  <c r="BH3126"/>
  <c r="BG3126"/>
  <c r="BE3126"/>
  <c r="T3126"/>
  <c r="R3126"/>
  <c r="P3126"/>
  <c r="BI3121"/>
  <c r="BH3121"/>
  <c r="BG3121"/>
  <c r="BE3121"/>
  <c r="T3121"/>
  <c r="R3121"/>
  <c r="P3121"/>
  <c r="BI3116"/>
  <c r="BH3116"/>
  <c r="BG3116"/>
  <c r="BE3116"/>
  <c r="T3116"/>
  <c r="R3116"/>
  <c r="P3116"/>
  <c r="BI3111"/>
  <c r="BH3111"/>
  <c r="BG3111"/>
  <c r="BE3111"/>
  <c r="T3111"/>
  <c r="R3111"/>
  <c r="P3111"/>
  <c r="BI3099"/>
  <c r="BH3099"/>
  <c r="BG3099"/>
  <c r="BE3099"/>
  <c r="T3099"/>
  <c r="R3099"/>
  <c r="P3099"/>
  <c r="BI3098"/>
  <c r="BH3098"/>
  <c r="BG3098"/>
  <c r="BE3098"/>
  <c r="T3098"/>
  <c r="R3098"/>
  <c r="P3098"/>
  <c r="BI3074"/>
  <c r="BH3074"/>
  <c r="BG3074"/>
  <c r="BE3074"/>
  <c r="T3074"/>
  <c r="R3074"/>
  <c r="P3074"/>
  <c r="BI2997"/>
  <c r="BH2997"/>
  <c r="BG2997"/>
  <c r="BE2997"/>
  <c r="T2997"/>
  <c r="R2997"/>
  <c r="P2997"/>
  <c r="BI2992"/>
  <c r="BH2992"/>
  <c r="BG2992"/>
  <c r="BE2992"/>
  <c r="T2992"/>
  <c r="R2992"/>
  <c r="P2992"/>
  <c r="BI2980"/>
  <c r="BH2980"/>
  <c r="BG2980"/>
  <c r="BE2980"/>
  <c r="T2980"/>
  <c r="R2980"/>
  <c r="P2980"/>
  <c r="BI2911"/>
  <c r="BH2911"/>
  <c r="BG2911"/>
  <c r="BE2911"/>
  <c r="T2911"/>
  <c r="R2911"/>
  <c r="P2911"/>
  <c r="BI2902"/>
  <c r="BH2902"/>
  <c r="BG2902"/>
  <c r="BE2902"/>
  <c r="T2902"/>
  <c r="R2902"/>
  <c r="P2902"/>
  <c r="BI2901"/>
  <c r="BH2901"/>
  <c r="BG2901"/>
  <c r="BE2901"/>
  <c r="T2901"/>
  <c r="R2901"/>
  <c r="P2901"/>
  <c r="BI2880"/>
  <c r="BH2880"/>
  <c r="BG2880"/>
  <c r="BE2880"/>
  <c r="T2880"/>
  <c r="R2880"/>
  <c r="P2880"/>
  <c r="BI2868"/>
  <c r="BH2868"/>
  <c r="BG2868"/>
  <c r="BE2868"/>
  <c r="T2868"/>
  <c r="R2868"/>
  <c r="P2868"/>
  <c r="BI2864"/>
  <c r="BH2864"/>
  <c r="BG2864"/>
  <c r="BE2864"/>
  <c r="T2864"/>
  <c r="R2864"/>
  <c r="P2864"/>
  <c r="BI2860"/>
  <c r="BH2860"/>
  <c r="BG2860"/>
  <c r="BE2860"/>
  <c r="T2860"/>
  <c r="R2860"/>
  <c r="P2860"/>
  <c r="BI2856"/>
  <c r="BH2856"/>
  <c r="BG2856"/>
  <c r="BE2856"/>
  <c r="T2856"/>
  <c r="R2856"/>
  <c r="P2856"/>
  <c r="BI2852"/>
  <c r="BH2852"/>
  <c r="BG2852"/>
  <c r="BE2852"/>
  <c r="T2852"/>
  <c r="R2852"/>
  <c r="P2852"/>
  <c r="BI2848"/>
  <c r="BH2848"/>
  <c r="BG2848"/>
  <c r="BE2848"/>
  <c r="T2848"/>
  <c r="R2848"/>
  <c r="P2848"/>
  <c r="BI2842"/>
  <c r="BH2842"/>
  <c r="BG2842"/>
  <c r="BE2842"/>
  <c r="T2842"/>
  <c r="R2842"/>
  <c r="P2842"/>
  <c r="BI2838"/>
  <c r="BH2838"/>
  <c r="BG2838"/>
  <c r="BE2838"/>
  <c r="T2838"/>
  <c r="R2838"/>
  <c r="P2838"/>
  <c r="BI2837"/>
  <c r="BH2837"/>
  <c r="BG2837"/>
  <c r="BE2837"/>
  <c r="T2837"/>
  <c r="R2837"/>
  <c r="P2837"/>
  <c r="BI2830"/>
  <c r="BH2830"/>
  <c r="BG2830"/>
  <c r="BE2830"/>
  <c r="T2830"/>
  <c r="R2830"/>
  <c r="P2830"/>
  <c r="BI2822"/>
  <c r="BH2822"/>
  <c r="BG2822"/>
  <c r="BE2822"/>
  <c r="T2822"/>
  <c r="R2822"/>
  <c r="P2822"/>
  <c r="BI2819"/>
  <c r="BH2819"/>
  <c r="BG2819"/>
  <c r="BE2819"/>
  <c r="T2819"/>
  <c r="R2819"/>
  <c r="P2819"/>
  <c r="BI2735"/>
  <c r="BH2735"/>
  <c r="BG2735"/>
  <c r="BE2735"/>
  <c r="T2735"/>
  <c r="R2735"/>
  <c r="P2735"/>
  <c r="BI2659"/>
  <c r="BH2659"/>
  <c r="BG2659"/>
  <c r="BE2659"/>
  <c r="T2659"/>
  <c r="R2659"/>
  <c r="P2659"/>
  <c r="BI2639"/>
  <c r="BH2639"/>
  <c r="BG2639"/>
  <c r="BE2639"/>
  <c r="T2639"/>
  <c r="R2639"/>
  <c r="P2639"/>
  <c r="BI2635"/>
  <c r="BH2635"/>
  <c r="BG2635"/>
  <c r="BE2635"/>
  <c r="T2635"/>
  <c r="R2635"/>
  <c r="P2635"/>
  <c r="BI2611"/>
  <c r="BH2611"/>
  <c r="BG2611"/>
  <c r="BE2611"/>
  <c r="T2611"/>
  <c r="R2611"/>
  <c r="P2611"/>
  <c r="BI2591"/>
  <c r="BH2591"/>
  <c r="BG2591"/>
  <c r="BE2591"/>
  <c r="T2591"/>
  <c r="R2591"/>
  <c r="P2591"/>
  <c r="BI2586"/>
  <c r="BH2586"/>
  <c r="BG2586"/>
  <c r="BE2586"/>
  <c r="T2586"/>
  <c r="R2586"/>
  <c r="P2586"/>
  <c r="BI2582"/>
  <c r="BH2582"/>
  <c r="BG2582"/>
  <c r="BE2582"/>
  <c r="T2582"/>
  <c r="R2582"/>
  <c r="P2582"/>
  <c r="BI2542"/>
  <c r="BH2542"/>
  <c r="BG2542"/>
  <c r="BE2542"/>
  <c r="T2542"/>
  <c r="R2542"/>
  <c r="P2542"/>
  <c r="BI2533"/>
  <c r="BH2533"/>
  <c r="BG2533"/>
  <c r="BE2533"/>
  <c r="T2533"/>
  <c r="R2533"/>
  <c r="P2533"/>
  <c r="BI2524"/>
  <c r="BH2524"/>
  <c r="BG2524"/>
  <c r="BE2524"/>
  <c r="T2524"/>
  <c r="R2524"/>
  <c r="P2524"/>
  <c r="BI2520"/>
  <c r="BH2520"/>
  <c r="BG2520"/>
  <c r="BE2520"/>
  <c r="T2520"/>
  <c r="R2520"/>
  <c r="P2520"/>
  <c r="BI2512"/>
  <c r="BH2512"/>
  <c r="BG2512"/>
  <c r="BE2512"/>
  <c r="T2512"/>
  <c r="R2512"/>
  <c r="P2512"/>
  <c r="BI2507"/>
  <c r="BH2507"/>
  <c r="BG2507"/>
  <c r="BE2507"/>
  <c r="T2507"/>
  <c r="R2507"/>
  <c r="P2507"/>
  <c r="BI2503"/>
  <c r="BH2503"/>
  <c r="BG2503"/>
  <c r="BE2503"/>
  <c r="T2503"/>
  <c r="R2503"/>
  <c r="P2503"/>
  <c r="BI2491"/>
  <c r="BH2491"/>
  <c r="BG2491"/>
  <c r="BE2491"/>
  <c r="T2491"/>
  <c r="R2491"/>
  <c r="P2491"/>
  <c r="BI2480"/>
  <c r="BH2480"/>
  <c r="BG2480"/>
  <c r="BE2480"/>
  <c r="T2480"/>
  <c r="R2480"/>
  <c r="P2480"/>
  <c r="BI2476"/>
  <c r="BH2476"/>
  <c r="BG2476"/>
  <c r="BE2476"/>
  <c r="T2476"/>
  <c r="R2476"/>
  <c r="P2476"/>
  <c r="BI2471"/>
  <c r="BH2471"/>
  <c r="BG2471"/>
  <c r="BE2471"/>
  <c r="T2471"/>
  <c r="R2471"/>
  <c r="P2471"/>
  <c r="BI2422"/>
  <c r="BH2422"/>
  <c r="BG2422"/>
  <c r="BE2422"/>
  <c r="T2422"/>
  <c r="R2422"/>
  <c r="P2422"/>
  <c r="BI2372"/>
  <c r="BH2372"/>
  <c r="BG2372"/>
  <c r="BE2372"/>
  <c r="T2372"/>
  <c r="R2372"/>
  <c r="P2372"/>
  <c r="BI2355"/>
  <c r="BH2355"/>
  <c r="BG2355"/>
  <c r="BE2355"/>
  <c r="T2355"/>
  <c r="R2355"/>
  <c r="P2355"/>
  <c r="BI2351"/>
  <c r="BH2351"/>
  <c r="BG2351"/>
  <c r="BE2351"/>
  <c r="T2351"/>
  <c r="R2351"/>
  <c r="P2351"/>
  <c r="BI2347"/>
  <c r="BH2347"/>
  <c r="BG2347"/>
  <c r="BE2347"/>
  <c r="T2347"/>
  <c r="R2347"/>
  <c r="P2347"/>
  <c r="BI2341"/>
  <c r="BH2341"/>
  <c r="BG2341"/>
  <c r="BE2341"/>
  <c r="T2341"/>
  <c r="R2341"/>
  <c r="P2341"/>
  <c r="BI2334"/>
  <c r="BH2334"/>
  <c r="BG2334"/>
  <c r="BE2334"/>
  <c r="T2334"/>
  <c r="R2334"/>
  <c r="P2334"/>
  <c r="BI2328"/>
  <c r="BH2328"/>
  <c r="BG2328"/>
  <c r="BE2328"/>
  <c r="T2328"/>
  <c r="R2328"/>
  <c r="P2328"/>
  <c r="BI2310"/>
  <c r="BH2310"/>
  <c r="BG2310"/>
  <c r="BE2310"/>
  <c r="T2310"/>
  <c r="R2310"/>
  <c r="P2310"/>
  <c r="BI2306"/>
  <c r="BH2306"/>
  <c r="BG2306"/>
  <c r="BE2306"/>
  <c r="T2306"/>
  <c r="R2306"/>
  <c r="P2306"/>
  <c r="BI2281"/>
  <c r="BH2281"/>
  <c r="BG2281"/>
  <c r="BE2281"/>
  <c r="T2281"/>
  <c r="R2281"/>
  <c r="P2281"/>
  <c r="BI2279"/>
  <c r="BH2279"/>
  <c r="BG2279"/>
  <c r="BE2279"/>
  <c r="T2279"/>
  <c r="R2279"/>
  <c r="P2279"/>
  <c r="BI2276"/>
  <c r="BH2276"/>
  <c r="BG2276"/>
  <c r="BE2276"/>
  <c r="T2276"/>
  <c r="R2276"/>
  <c r="P2276"/>
  <c r="BI2241"/>
  <c r="BH2241"/>
  <c r="BG2241"/>
  <c r="BE2241"/>
  <c r="T2241"/>
  <c r="R2241"/>
  <c r="P2241"/>
  <c r="BI2235"/>
  <c r="BH2235"/>
  <c r="BG2235"/>
  <c r="BE2235"/>
  <c r="T2235"/>
  <c r="R2235"/>
  <c r="P2235"/>
  <c r="BI2228"/>
  <c r="BH2228"/>
  <c r="BG2228"/>
  <c r="BE2228"/>
  <c r="T2228"/>
  <c r="R2228"/>
  <c r="P2228"/>
  <c r="BI2220"/>
  <c r="BH2220"/>
  <c r="BG2220"/>
  <c r="BE2220"/>
  <c r="T2220"/>
  <c r="R2220"/>
  <c r="P2220"/>
  <c r="BI2216"/>
  <c r="BH2216"/>
  <c r="BG2216"/>
  <c r="BE2216"/>
  <c r="T2216"/>
  <c r="R2216"/>
  <c r="P2216"/>
  <c r="BI1576"/>
  <c r="BH1576"/>
  <c r="BG1576"/>
  <c r="BE1576"/>
  <c r="T1576"/>
  <c r="R1576"/>
  <c r="P1576"/>
  <c r="BI1571"/>
  <c r="BH1571"/>
  <c r="BG1571"/>
  <c r="BE1571"/>
  <c r="T1571"/>
  <c r="R1571"/>
  <c r="P1571"/>
  <c r="BI1568"/>
  <c r="BH1568"/>
  <c r="BG1568"/>
  <c r="BE1568"/>
  <c r="T1568"/>
  <c r="R1568"/>
  <c r="P1568"/>
  <c r="BI1565"/>
  <c r="BH1565"/>
  <c r="BG1565"/>
  <c r="BE1565"/>
  <c r="T1565"/>
  <c r="R1565"/>
  <c r="P1565"/>
  <c r="BI1562"/>
  <c r="BH1562"/>
  <c r="BG1562"/>
  <c r="BE1562"/>
  <c r="T1562"/>
  <c r="R1562"/>
  <c r="P1562"/>
  <c r="BI1559"/>
  <c r="BH1559"/>
  <c r="BG1559"/>
  <c r="BE1559"/>
  <c r="T1559"/>
  <c r="R1559"/>
  <c r="P1559"/>
  <c r="BI1556"/>
  <c r="BH1556"/>
  <c r="BG1556"/>
  <c r="BE1556"/>
  <c r="T1556"/>
  <c r="R1556"/>
  <c r="P1556"/>
  <c r="BI1552"/>
  <c r="BH1552"/>
  <c r="BG1552"/>
  <c r="BE1552"/>
  <c r="T1552"/>
  <c r="R1552"/>
  <c r="P1552"/>
  <c r="BI1546"/>
  <c r="BH1546"/>
  <c r="BG1546"/>
  <c r="BE1546"/>
  <c r="T1546"/>
  <c r="R1546"/>
  <c r="P1546"/>
  <c r="BI1537"/>
  <c r="BH1537"/>
  <c r="BG1537"/>
  <c r="BE1537"/>
  <c r="T1537"/>
  <c r="R1537"/>
  <c r="P1537"/>
  <c r="BI1534"/>
  <c r="BH1534"/>
  <c r="BG1534"/>
  <c r="BE1534"/>
  <c r="T1534"/>
  <c r="R1534"/>
  <c r="P1534"/>
  <c r="BI1528"/>
  <c r="BH1528"/>
  <c r="BG1528"/>
  <c r="BE1528"/>
  <c r="T1528"/>
  <c r="R1528"/>
  <c r="P1528"/>
  <c r="BI1520"/>
  <c r="BH1520"/>
  <c r="BG1520"/>
  <c r="BE1520"/>
  <c r="T1520"/>
  <c r="R1520"/>
  <c r="P1520"/>
  <c r="BI1514"/>
  <c r="BH1514"/>
  <c r="BG1514"/>
  <c r="BE1514"/>
  <c r="T1514"/>
  <c r="R1514"/>
  <c r="P1514"/>
  <c r="BI1510"/>
  <c r="BH1510"/>
  <c r="BG1510"/>
  <c r="BE1510"/>
  <c r="T1510"/>
  <c r="R1510"/>
  <c r="P1510"/>
  <c r="BI1506"/>
  <c r="BH1506"/>
  <c r="BG1506"/>
  <c r="BE1506"/>
  <c r="T1506"/>
  <c r="R1506"/>
  <c r="P1506"/>
  <c r="BI1505"/>
  <c r="BH1505"/>
  <c r="BG1505"/>
  <c r="BE1505"/>
  <c r="T1505"/>
  <c r="R1505"/>
  <c r="P1505"/>
  <c r="BI1504"/>
  <c r="BH1504"/>
  <c r="BG1504"/>
  <c r="BE1504"/>
  <c r="T1504"/>
  <c r="R1504"/>
  <c r="P1504"/>
  <c r="BI1500"/>
  <c r="BH1500"/>
  <c r="BG1500"/>
  <c r="BE1500"/>
  <c r="T1500"/>
  <c r="R1500"/>
  <c r="P1500"/>
  <c r="BI1496"/>
  <c r="BH1496"/>
  <c r="BG1496"/>
  <c r="BE1496"/>
  <c r="T1496"/>
  <c r="R1496"/>
  <c r="P1496"/>
  <c r="BI1495"/>
  <c r="BH1495"/>
  <c r="BG1495"/>
  <c r="BE1495"/>
  <c r="T1495"/>
  <c r="R1495"/>
  <c r="P1495"/>
  <c r="BI1494"/>
  <c r="BH1494"/>
  <c r="BG1494"/>
  <c r="BE1494"/>
  <c r="T1494"/>
  <c r="R1494"/>
  <c r="P1494"/>
  <c r="BI1493"/>
  <c r="BH1493"/>
  <c r="BG1493"/>
  <c r="BE1493"/>
  <c r="T1493"/>
  <c r="R1493"/>
  <c r="P1493"/>
  <c r="BI1485"/>
  <c r="BH1485"/>
  <c r="BG1485"/>
  <c r="BE1485"/>
  <c r="T1485"/>
  <c r="R1485"/>
  <c r="P1485"/>
  <c r="BI1385"/>
  <c r="BH1385"/>
  <c r="BG1385"/>
  <c r="BE1385"/>
  <c r="T1385"/>
  <c r="R1385"/>
  <c r="P1385"/>
  <c r="BI1381"/>
  <c r="BH1381"/>
  <c r="BG1381"/>
  <c r="BE1381"/>
  <c r="T1381"/>
  <c r="R1381"/>
  <c r="P1381"/>
  <c r="BI1376"/>
  <c r="BH1376"/>
  <c r="BG1376"/>
  <c r="BE1376"/>
  <c r="T1376"/>
  <c r="R1376"/>
  <c r="P1376"/>
  <c r="BI1366"/>
  <c r="BH1366"/>
  <c r="BG1366"/>
  <c r="BE1366"/>
  <c r="T1366"/>
  <c r="R1366"/>
  <c r="P1366"/>
  <c r="BI1354"/>
  <c r="BH1354"/>
  <c r="BG1354"/>
  <c r="BE1354"/>
  <c r="T1354"/>
  <c r="R1354"/>
  <c r="P1354"/>
  <c r="BI1342"/>
  <c r="BH1342"/>
  <c r="BG1342"/>
  <c r="BE1342"/>
  <c r="T1342"/>
  <c r="R1342"/>
  <c r="P1342"/>
  <c r="BI1338"/>
  <c r="BH1338"/>
  <c r="BG1338"/>
  <c r="BE1338"/>
  <c r="T1338"/>
  <c r="R1338"/>
  <c r="P1338"/>
  <c r="BI1334"/>
  <c r="BH1334"/>
  <c r="BG1334"/>
  <c r="BE1334"/>
  <c r="T1334"/>
  <c r="R1334"/>
  <c r="P1334"/>
  <c r="BI1330"/>
  <c r="BH1330"/>
  <c r="BG1330"/>
  <c r="BE1330"/>
  <c r="T1330"/>
  <c r="R1330"/>
  <c r="P1330"/>
  <c r="BI1326"/>
  <c r="BH1326"/>
  <c r="BG1326"/>
  <c r="BE1326"/>
  <c r="T1326"/>
  <c r="R1326"/>
  <c r="P1326"/>
  <c r="BI1165"/>
  <c r="BH1165"/>
  <c r="BG1165"/>
  <c r="BE1165"/>
  <c r="T1165"/>
  <c r="R1165"/>
  <c r="P1165"/>
  <c r="BI1111"/>
  <c r="BH1111"/>
  <c r="BG1111"/>
  <c r="BE1111"/>
  <c r="T1111"/>
  <c r="R1111"/>
  <c r="P1111"/>
  <c r="BI1100"/>
  <c r="BH1100"/>
  <c r="BG1100"/>
  <c r="BE1100"/>
  <c r="T1100"/>
  <c r="R1100"/>
  <c r="P1100"/>
  <c r="BI1089"/>
  <c r="BH1089"/>
  <c r="BG1089"/>
  <c r="BE1089"/>
  <c r="T1089"/>
  <c r="R1089"/>
  <c r="P1089"/>
  <c r="BI1088"/>
  <c r="BH1088"/>
  <c r="BG1088"/>
  <c r="BE1088"/>
  <c r="T1088"/>
  <c r="R1088"/>
  <c r="P1088"/>
  <c r="BI1071"/>
  <c r="BH1071"/>
  <c r="BG1071"/>
  <c r="BE1071"/>
  <c r="T1071"/>
  <c r="R1071"/>
  <c r="P1071"/>
  <c r="BI1038"/>
  <c r="BH1038"/>
  <c r="BG1038"/>
  <c r="BE1038"/>
  <c r="T1038"/>
  <c r="R1038"/>
  <c r="P1038"/>
  <c r="BI1028"/>
  <c r="BH1028"/>
  <c r="BG1028"/>
  <c r="BE1028"/>
  <c r="T1028"/>
  <c r="R1028"/>
  <c r="P1028"/>
  <c r="BI1022"/>
  <c r="BH1022"/>
  <c r="BG1022"/>
  <c r="BE1022"/>
  <c r="T1022"/>
  <c r="R1022"/>
  <c r="P1022"/>
  <c r="BI1019"/>
  <c r="BH1019"/>
  <c r="BG1019"/>
  <c r="BE1019"/>
  <c r="T1019"/>
  <c r="R1019"/>
  <c r="P1019"/>
  <c r="BI1016"/>
  <c r="BH1016"/>
  <c r="BG1016"/>
  <c r="BE1016"/>
  <c r="T1016"/>
  <c r="R1016"/>
  <c r="P1016"/>
  <c r="BI1013"/>
  <c r="BH1013"/>
  <c r="BG1013"/>
  <c r="BE1013"/>
  <c r="T1013"/>
  <c r="R1013"/>
  <c r="P1013"/>
  <c r="BI1011"/>
  <c r="BH1011"/>
  <c r="BG1011"/>
  <c r="BE1011"/>
  <c r="T1011"/>
  <c r="R1011"/>
  <c r="P1011"/>
  <c r="BI1007"/>
  <c r="BH1007"/>
  <c r="BG1007"/>
  <c r="BE1007"/>
  <c r="T1007"/>
  <c r="R1007"/>
  <c r="P1007"/>
  <c r="BI1005"/>
  <c r="BH1005"/>
  <c r="BG1005"/>
  <c r="BE1005"/>
  <c r="T1005"/>
  <c r="R1005"/>
  <c r="P1005"/>
  <c r="BI1003"/>
  <c r="BH1003"/>
  <c r="BG1003"/>
  <c r="BE1003"/>
  <c r="T1003"/>
  <c r="R1003"/>
  <c r="P1003"/>
  <c r="BI1002"/>
  <c r="BH1002"/>
  <c r="BG1002"/>
  <c r="BE1002"/>
  <c r="T1002"/>
  <c r="R1002"/>
  <c r="P1002"/>
  <c r="BI991"/>
  <c r="BH991"/>
  <c r="BG991"/>
  <c r="BE991"/>
  <c r="T991"/>
  <c r="R991"/>
  <c r="P991"/>
  <c r="BI983"/>
  <c r="BH983"/>
  <c r="BG983"/>
  <c r="BE983"/>
  <c r="T983"/>
  <c r="R983"/>
  <c r="P983"/>
  <c r="BI982"/>
  <c r="BH982"/>
  <c r="BG982"/>
  <c r="BE982"/>
  <c r="T982"/>
  <c r="R982"/>
  <c r="P982"/>
  <c r="BI977"/>
  <c r="BH977"/>
  <c r="BG977"/>
  <c r="BE977"/>
  <c r="T977"/>
  <c r="R977"/>
  <c r="P977"/>
  <c r="BI976"/>
  <c r="BH976"/>
  <c r="BG976"/>
  <c r="BE976"/>
  <c r="T976"/>
  <c r="R976"/>
  <c r="P976"/>
  <c r="BI968"/>
  <c r="BH968"/>
  <c r="BG968"/>
  <c r="BE968"/>
  <c r="T968"/>
  <c r="R968"/>
  <c r="P968"/>
  <c r="BI967"/>
  <c r="BH967"/>
  <c r="BG967"/>
  <c r="BE967"/>
  <c r="T967"/>
  <c r="R967"/>
  <c r="P967"/>
  <c r="BI949"/>
  <c r="BH949"/>
  <c r="BG949"/>
  <c r="BE949"/>
  <c r="T949"/>
  <c r="R949"/>
  <c r="P949"/>
  <c r="BI933"/>
  <c r="BH933"/>
  <c r="BG933"/>
  <c r="BE933"/>
  <c r="T933"/>
  <c r="R933"/>
  <c r="P933"/>
  <c r="BI932"/>
  <c r="BH932"/>
  <c r="BG932"/>
  <c r="BE932"/>
  <c r="T932"/>
  <c r="R932"/>
  <c r="P932"/>
  <c r="BI931"/>
  <c r="BH931"/>
  <c r="BG931"/>
  <c r="BE931"/>
  <c r="T931"/>
  <c r="R931"/>
  <c r="P931"/>
  <c r="BI922"/>
  <c r="BH922"/>
  <c r="BG922"/>
  <c r="BE922"/>
  <c r="T922"/>
  <c r="R922"/>
  <c r="P922"/>
  <c r="BI911"/>
  <c r="BH911"/>
  <c r="BG911"/>
  <c r="BE911"/>
  <c r="T911"/>
  <c r="R911"/>
  <c r="P911"/>
  <c r="BI905"/>
  <c r="BH905"/>
  <c r="BG905"/>
  <c r="BE905"/>
  <c r="T905"/>
  <c r="R905"/>
  <c r="P905"/>
  <c r="BI904"/>
  <c r="BH904"/>
  <c r="BG904"/>
  <c r="BE904"/>
  <c r="T904"/>
  <c r="R904"/>
  <c r="P904"/>
  <c r="BI876"/>
  <c r="BH876"/>
  <c r="BG876"/>
  <c r="BE876"/>
  <c r="T876"/>
  <c r="R876"/>
  <c r="P876"/>
  <c r="BI875"/>
  <c r="BH875"/>
  <c r="BG875"/>
  <c r="BE875"/>
  <c r="T875"/>
  <c r="R875"/>
  <c r="P875"/>
  <c r="BI854"/>
  <c r="BH854"/>
  <c r="BG854"/>
  <c r="BE854"/>
  <c r="T854"/>
  <c r="R854"/>
  <c r="P854"/>
  <c r="BI843"/>
  <c r="BH843"/>
  <c r="BG843"/>
  <c r="BE843"/>
  <c r="T843"/>
  <c r="R843"/>
  <c r="P843"/>
  <c r="BI837"/>
  <c r="BH837"/>
  <c r="BG837"/>
  <c r="BE837"/>
  <c r="T837"/>
  <c r="R837"/>
  <c r="P837"/>
  <c r="BI831"/>
  <c r="BH831"/>
  <c r="BG831"/>
  <c r="BE831"/>
  <c r="T831"/>
  <c r="R831"/>
  <c r="P831"/>
  <c r="BI830"/>
  <c r="BH830"/>
  <c r="BG830"/>
  <c r="BE830"/>
  <c r="T830"/>
  <c r="R830"/>
  <c r="P830"/>
  <c r="BI827"/>
  <c r="BH827"/>
  <c r="BG827"/>
  <c r="BE827"/>
  <c r="T827"/>
  <c r="R827"/>
  <c r="P827"/>
  <c r="BI821"/>
  <c r="BH821"/>
  <c r="BG821"/>
  <c r="BE821"/>
  <c r="T821"/>
  <c r="R821"/>
  <c r="P821"/>
  <c r="BI726"/>
  <c r="BH726"/>
  <c r="BG726"/>
  <c r="BE726"/>
  <c r="T726"/>
  <c r="R726"/>
  <c r="P726"/>
  <c r="BI717"/>
  <c r="BH717"/>
  <c r="BG717"/>
  <c r="BE717"/>
  <c r="T717"/>
  <c r="R717"/>
  <c r="P717"/>
  <c r="BI716"/>
  <c r="BH716"/>
  <c r="BG716"/>
  <c r="BE716"/>
  <c r="T716"/>
  <c r="R716"/>
  <c r="P716"/>
  <c r="BI677"/>
  <c r="BH677"/>
  <c r="BG677"/>
  <c r="BE677"/>
  <c r="T677"/>
  <c r="R677"/>
  <c r="P677"/>
  <c r="BI639"/>
  <c r="BH639"/>
  <c r="BG639"/>
  <c r="BE639"/>
  <c r="T639"/>
  <c r="R639"/>
  <c r="P639"/>
  <c r="BI636"/>
  <c r="BH636"/>
  <c r="BG636"/>
  <c r="BE636"/>
  <c r="T636"/>
  <c r="R636"/>
  <c r="P636"/>
  <c r="BI632"/>
  <c r="BH632"/>
  <c r="BG632"/>
  <c r="BE632"/>
  <c r="T632"/>
  <c r="R632"/>
  <c r="P632"/>
  <c r="BI626"/>
  <c r="BH626"/>
  <c r="BG626"/>
  <c r="BE626"/>
  <c r="T626"/>
  <c r="R626"/>
  <c r="P626"/>
  <c r="BI625"/>
  <c r="BH625"/>
  <c r="BG625"/>
  <c r="BE625"/>
  <c r="T625"/>
  <c r="R625"/>
  <c r="P625"/>
  <c r="BI608"/>
  <c r="BH608"/>
  <c r="BG608"/>
  <c r="BE608"/>
  <c r="T608"/>
  <c r="R608"/>
  <c r="P608"/>
  <c r="BI607"/>
  <c r="BH607"/>
  <c r="BG607"/>
  <c r="BE607"/>
  <c r="T607"/>
  <c r="R607"/>
  <c r="P607"/>
  <c r="BI603"/>
  <c r="BH603"/>
  <c r="BG603"/>
  <c r="BE603"/>
  <c r="T603"/>
  <c r="R603"/>
  <c r="P603"/>
  <c r="BI587"/>
  <c r="BH587"/>
  <c r="BG587"/>
  <c r="BE587"/>
  <c r="T587"/>
  <c r="R587"/>
  <c r="P587"/>
  <c r="BI581"/>
  <c r="BH581"/>
  <c r="BG581"/>
  <c r="BE581"/>
  <c r="T581"/>
  <c r="R581"/>
  <c r="P581"/>
  <c r="BI577"/>
  <c r="BH577"/>
  <c r="BG577"/>
  <c r="BE577"/>
  <c r="T577"/>
  <c r="R577"/>
  <c r="P577"/>
  <c r="BI573"/>
  <c r="BH573"/>
  <c r="BG573"/>
  <c r="BE573"/>
  <c r="T573"/>
  <c r="R573"/>
  <c r="P573"/>
  <c r="BI567"/>
  <c r="BH567"/>
  <c r="BG567"/>
  <c r="BE567"/>
  <c r="T567"/>
  <c r="R567"/>
  <c r="P567"/>
  <c r="BI561"/>
  <c r="BH561"/>
  <c r="BG561"/>
  <c r="BE561"/>
  <c r="T561"/>
  <c r="R561"/>
  <c r="P561"/>
  <c r="BI555"/>
  <c r="BH555"/>
  <c r="BG555"/>
  <c r="BE555"/>
  <c r="T555"/>
  <c r="R555"/>
  <c r="P555"/>
  <c r="BI551"/>
  <c r="BH551"/>
  <c r="BG551"/>
  <c r="BE551"/>
  <c r="T551"/>
  <c r="R551"/>
  <c r="P551"/>
  <c r="BI525"/>
  <c r="BH525"/>
  <c r="BG525"/>
  <c r="BE525"/>
  <c r="T525"/>
  <c r="R525"/>
  <c r="P525"/>
  <c r="BI519"/>
  <c r="BH519"/>
  <c r="BG519"/>
  <c r="BE519"/>
  <c r="T519"/>
  <c r="R519"/>
  <c r="P519"/>
  <c r="BI507"/>
  <c r="BH507"/>
  <c r="BG507"/>
  <c r="BE507"/>
  <c r="T507"/>
  <c r="R507"/>
  <c r="P507"/>
  <c r="BI501"/>
  <c r="BH501"/>
  <c r="BG501"/>
  <c r="BE501"/>
  <c r="T501"/>
  <c r="R501"/>
  <c r="P501"/>
  <c r="BI495"/>
  <c r="BH495"/>
  <c r="BG495"/>
  <c r="BE495"/>
  <c r="T495"/>
  <c r="R495"/>
  <c r="P495"/>
  <c r="BI486"/>
  <c r="BH486"/>
  <c r="BG486"/>
  <c r="BE486"/>
  <c r="T486"/>
  <c r="R486"/>
  <c r="P486"/>
  <c r="BI483"/>
  <c r="BH483"/>
  <c r="BG483"/>
  <c r="BE483"/>
  <c r="T483"/>
  <c r="R483"/>
  <c r="P483"/>
  <c r="BI480"/>
  <c r="BH480"/>
  <c r="BG480"/>
  <c r="BE480"/>
  <c r="T480"/>
  <c r="R480"/>
  <c r="P480"/>
  <c r="BI476"/>
  <c r="BH476"/>
  <c r="BG476"/>
  <c r="BE476"/>
  <c r="T476"/>
  <c r="R476"/>
  <c r="P476"/>
  <c r="BI464"/>
  <c r="BH464"/>
  <c r="BG464"/>
  <c r="BE464"/>
  <c r="T464"/>
  <c r="R464"/>
  <c r="P464"/>
  <c r="BI460"/>
  <c r="BH460"/>
  <c r="BG460"/>
  <c r="BE460"/>
  <c r="T460"/>
  <c r="R460"/>
  <c r="P460"/>
  <c r="BI456"/>
  <c r="BH456"/>
  <c r="BG456"/>
  <c r="BE456"/>
  <c r="T456"/>
  <c r="R456"/>
  <c r="P456"/>
  <c r="BI455"/>
  <c r="BH455"/>
  <c r="BG455"/>
  <c r="BE455"/>
  <c r="T455"/>
  <c r="R455"/>
  <c r="P455"/>
  <c r="BI453"/>
  <c r="BH453"/>
  <c r="BG453"/>
  <c r="BE453"/>
  <c r="T453"/>
  <c r="R453"/>
  <c r="P453"/>
  <c r="BI449"/>
  <c r="BH449"/>
  <c r="BG449"/>
  <c r="BE449"/>
  <c r="T449"/>
  <c r="R449"/>
  <c r="P449"/>
  <c r="BI442"/>
  <c r="BH442"/>
  <c r="BG442"/>
  <c r="BE442"/>
  <c r="T442"/>
  <c r="R442"/>
  <c r="P442"/>
  <c r="BI437"/>
  <c r="BH437"/>
  <c r="BG437"/>
  <c r="BE437"/>
  <c r="T437"/>
  <c r="R437"/>
  <c r="P437"/>
  <c r="BI436"/>
  <c r="BH436"/>
  <c r="BG436"/>
  <c r="BE436"/>
  <c r="T436"/>
  <c r="R436"/>
  <c r="P436"/>
  <c r="BI418"/>
  <c r="BH418"/>
  <c r="BG418"/>
  <c r="BE418"/>
  <c r="T418"/>
  <c r="R418"/>
  <c r="P418"/>
  <c r="BI406"/>
  <c r="BH406"/>
  <c r="BG406"/>
  <c r="BE406"/>
  <c r="T406"/>
  <c r="R406"/>
  <c r="P406"/>
  <c r="BI402"/>
  <c r="BH402"/>
  <c r="BG402"/>
  <c r="BE402"/>
  <c r="T402"/>
  <c r="R402"/>
  <c r="P402"/>
  <c r="BI397"/>
  <c r="BH397"/>
  <c r="BG397"/>
  <c r="BE397"/>
  <c r="T397"/>
  <c r="R397"/>
  <c r="P397"/>
  <c r="BI391"/>
  <c r="BH391"/>
  <c r="BG391"/>
  <c r="BE391"/>
  <c r="T391"/>
  <c r="R391"/>
  <c r="P391"/>
  <c r="BI380"/>
  <c r="BH380"/>
  <c r="BG380"/>
  <c r="BE380"/>
  <c r="T380"/>
  <c r="R380"/>
  <c r="P380"/>
  <c r="BI379"/>
  <c r="BH379"/>
  <c r="BG379"/>
  <c r="BE379"/>
  <c r="T379"/>
  <c r="R379"/>
  <c r="P379"/>
  <c r="BI359"/>
  <c r="BH359"/>
  <c r="BG359"/>
  <c r="BE359"/>
  <c r="T359"/>
  <c r="R359"/>
  <c r="P359"/>
  <c r="BI346"/>
  <c r="BH346"/>
  <c r="BG346"/>
  <c r="BE346"/>
  <c r="T346"/>
  <c r="R346"/>
  <c r="P346"/>
  <c r="BI335"/>
  <c r="BH335"/>
  <c r="BG335"/>
  <c r="BE335"/>
  <c r="T335"/>
  <c r="R335"/>
  <c r="P335"/>
  <c r="BI327"/>
  <c r="BH327"/>
  <c r="BG327"/>
  <c r="BE327"/>
  <c r="T327"/>
  <c r="R327"/>
  <c r="P327"/>
  <c r="BI321"/>
  <c r="BH321"/>
  <c r="BG321"/>
  <c r="BE321"/>
  <c r="T321"/>
  <c r="R321"/>
  <c r="P321"/>
  <c r="BI313"/>
  <c r="BH313"/>
  <c r="BG313"/>
  <c r="BE313"/>
  <c r="T313"/>
  <c r="R313"/>
  <c r="P313"/>
  <c r="BI300"/>
  <c r="BH300"/>
  <c r="BG300"/>
  <c r="BE300"/>
  <c r="T300"/>
  <c r="R300"/>
  <c r="P300"/>
  <c r="BI292"/>
  <c r="BH292"/>
  <c r="BG292"/>
  <c r="BE292"/>
  <c r="T292"/>
  <c r="R292"/>
  <c r="P292"/>
  <c r="BI287"/>
  <c r="BH287"/>
  <c r="BG287"/>
  <c r="BE287"/>
  <c r="T287"/>
  <c r="R287"/>
  <c r="P287"/>
  <c r="BI277"/>
  <c r="BH277"/>
  <c r="BG277"/>
  <c r="BE277"/>
  <c r="T277"/>
  <c r="R277"/>
  <c r="P277"/>
  <c r="BI273"/>
  <c r="BH273"/>
  <c r="BG273"/>
  <c r="BE273"/>
  <c r="T273"/>
  <c r="R273"/>
  <c r="P273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8"/>
  <c r="BH238"/>
  <c r="BG238"/>
  <c r="BE238"/>
  <c r="T238"/>
  <c r="R238"/>
  <c r="P238"/>
  <c r="BI232"/>
  <c r="BH232"/>
  <c r="BG232"/>
  <c r="BE232"/>
  <c r="T232"/>
  <c r="R232"/>
  <c r="P232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19"/>
  <c r="BH219"/>
  <c r="BG219"/>
  <c r="BE219"/>
  <c r="T219"/>
  <c r="R219"/>
  <c r="P219"/>
  <c r="BI216"/>
  <c r="BH216"/>
  <c r="BG216"/>
  <c r="BE216"/>
  <c r="T216"/>
  <c r="R216"/>
  <c r="P216"/>
  <c r="BI206"/>
  <c r="BH206"/>
  <c r="BG206"/>
  <c r="BE206"/>
  <c r="T206"/>
  <c r="R206"/>
  <c r="P206"/>
  <c r="BI180"/>
  <c r="BH180"/>
  <c r="BG180"/>
  <c r="BE180"/>
  <c r="T180"/>
  <c r="R180"/>
  <c r="P180"/>
  <c r="BI176"/>
  <c r="BH176"/>
  <c r="BG176"/>
  <c r="BE176"/>
  <c r="T176"/>
  <c r="R176"/>
  <c r="P176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R167"/>
  <c r="P167"/>
  <c r="J158"/>
  <c r="J157"/>
  <c r="F157"/>
  <c r="F155"/>
  <c r="E153"/>
  <c r="BI138"/>
  <c r="BH138"/>
  <c r="BG138"/>
  <c r="BE138"/>
  <c r="BI137"/>
  <c r="BH137"/>
  <c r="BG137"/>
  <c r="BF137"/>
  <c r="BE137"/>
  <c r="BI136"/>
  <c r="BH136"/>
  <c r="BG136"/>
  <c r="BF136"/>
  <c r="BE136"/>
  <c r="BI135"/>
  <c r="BH135"/>
  <c r="BG135"/>
  <c r="BF135"/>
  <c r="BE135"/>
  <c r="BI134"/>
  <c r="BH134"/>
  <c r="BG134"/>
  <c r="BF134"/>
  <c r="BE134"/>
  <c r="BI133"/>
  <c r="BH133"/>
  <c r="BG133"/>
  <c r="BF133"/>
  <c r="BE133"/>
  <c r="J94"/>
  <c r="J93"/>
  <c r="F93"/>
  <c r="F91"/>
  <c r="E89"/>
  <c r="J20"/>
  <c r="E20"/>
  <c r="F94" s="1"/>
  <c r="J19"/>
  <c r="E149"/>
  <c r="L90" i="1"/>
  <c r="AM90"/>
  <c r="AM89"/>
  <c r="L89"/>
  <c r="AM87"/>
  <c r="L87"/>
  <c r="L85"/>
  <c r="L84"/>
  <c r="BK6162" i="2"/>
  <c r="J5999"/>
  <c r="BK5990"/>
  <c r="BK5946"/>
  <c r="BK5835"/>
  <c r="BK5781"/>
  <c r="BK5759"/>
  <c r="J5728"/>
  <c r="J5652"/>
  <c r="J5646"/>
  <c r="J5636"/>
  <c r="J5621"/>
  <c r="J5619"/>
  <c r="BK5613"/>
  <c r="J5611"/>
  <c r="J5596"/>
  <c r="BK5579"/>
  <c r="J5576"/>
  <c r="J5570"/>
  <c r="BK5523"/>
  <c r="J5509"/>
  <c r="BK5501"/>
  <c r="BK5490"/>
  <c r="J5469"/>
  <c r="BK5440"/>
  <c r="J5436"/>
  <c r="J5433"/>
  <c r="J5431"/>
  <c r="J5424"/>
  <c r="J5419"/>
  <c r="BK5411"/>
  <c r="BK5341"/>
  <c r="BK5327"/>
  <c r="J5321"/>
  <c r="J5300"/>
  <c r="J5292"/>
  <c r="BK5283"/>
  <c r="BK5273"/>
  <c r="J5247"/>
  <c r="J5209"/>
  <c r="J5184"/>
  <c r="J5136"/>
  <c r="BK5088"/>
  <c r="BK5038"/>
  <c r="J4996"/>
  <c r="BK4984"/>
  <c r="J4943"/>
  <c r="BK4855"/>
  <c r="BK4822"/>
  <c r="BK4806"/>
  <c r="BK4749"/>
  <c r="J4730"/>
  <c r="J4680"/>
  <c r="J4662"/>
  <c r="J4581"/>
  <c r="BK4530"/>
  <c r="J4504"/>
  <c r="J4458"/>
  <c r="J4440"/>
  <c r="BK4418"/>
  <c r="J4348"/>
  <c r="J4307"/>
  <c r="J4266"/>
  <c r="J4232"/>
  <c r="J4225"/>
  <c r="BK4216"/>
  <c r="J4204"/>
  <c r="BK4044"/>
  <c r="BK3313"/>
  <c r="J3243"/>
  <c r="J3202"/>
  <c r="J3132"/>
  <c r="BK2880"/>
  <c r="J2852"/>
  <c r="BK2837"/>
  <c r="J2591"/>
  <c r="BK2512"/>
  <c r="BK2476"/>
  <c r="BK2372"/>
  <c r="BK2334"/>
  <c r="J2306"/>
  <c r="J2241"/>
  <c r="BK1568"/>
  <c r="BK1559"/>
  <c r="BK1514"/>
  <c r="J1500"/>
  <c r="BK1381"/>
  <c r="BK1326"/>
  <c r="J1071"/>
  <c r="BK1013"/>
  <c r="J977"/>
  <c r="J933"/>
  <c r="BK875"/>
  <c r="BK717"/>
  <c r="BK625"/>
  <c r="J551"/>
  <c r="BK486"/>
  <c r="J449"/>
  <c r="J442"/>
  <c r="BK418"/>
  <c r="BK359"/>
  <c r="J287"/>
  <c r="J247"/>
  <c r="J226"/>
  <c r="BK206"/>
  <c r="J170"/>
  <c r="BK6641"/>
  <c r="J6610"/>
  <c r="J6575"/>
  <c r="J6562"/>
  <c r="J5906"/>
  <c r="J5838"/>
  <c r="BK5828"/>
  <c r="BK5734"/>
  <c r="BK5680"/>
  <c r="J5648"/>
  <c r="BK5640"/>
  <c r="BK5619"/>
  <c r="BK5617"/>
  <c r="J5609"/>
  <c r="J5579"/>
  <c r="BK5574"/>
  <c r="J5521"/>
  <c r="J5517"/>
  <c r="BK5509"/>
  <c r="BK5499"/>
  <c r="J5457"/>
  <c r="J5445"/>
  <c r="BK5431"/>
  <c r="J5428"/>
  <c r="BK5423"/>
  <c r="BK5417"/>
  <c r="J5411"/>
  <c r="J5308"/>
  <c r="BK5296"/>
  <c r="BK5281"/>
  <c r="J5273"/>
  <c r="BK5265"/>
  <c r="J5222"/>
  <c r="J5111"/>
  <c r="BK5048"/>
  <c r="BK5035"/>
  <c r="BK5024"/>
  <c r="BK4996"/>
  <c r="J4989"/>
  <c r="BK4960"/>
  <c r="J4852"/>
  <c r="J4837"/>
  <c r="J4799"/>
  <c r="BK4762"/>
  <c r="BK4752"/>
  <c r="BK4726"/>
  <c r="BK4680"/>
  <c r="J4615"/>
  <c r="BK4576"/>
  <c r="J4537"/>
  <c r="BK4517"/>
  <c r="BK4440"/>
  <c r="J4428"/>
  <c r="BK4368"/>
  <c r="BK4356"/>
  <c r="J4321"/>
  <c r="BK4258"/>
  <c r="BK4244"/>
  <c r="BK4232"/>
  <c r="J4216"/>
  <c r="J4201"/>
  <c r="BK3741"/>
  <c r="J3301"/>
  <c r="BK3232"/>
  <c r="J3218"/>
  <c r="J3180"/>
  <c r="J3074"/>
  <c r="J2901"/>
  <c r="J2838"/>
  <c r="J2837"/>
  <c r="BK2819"/>
  <c r="BK2635"/>
  <c r="J2520"/>
  <c r="J2471"/>
  <c r="J2279"/>
  <c r="BK2228"/>
  <c r="BK2220"/>
  <c r="J1571"/>
  <c r="J1552"/>
  <c r="BK1494"/>
  <c r="BK1354"/>
  <c r="J1334"/>
  <c r="J1326"/>
  <c r="BK1089"/>
  <c r="BK1038"/>
  <c r="J976"/>
  <c r="J922"/>
  <c r="J876"/>
  <c r="J827"/>
  <c r="BK726"/>
  <c r="J717"/>
  <c r="BK716"/>
  <c r="BK607"/>
  <c r="BK603"/>
  <c r="J573"/>
  <c r="J561"/>
  <c r="J507"/>
  <c r="BK483"/>
  <c r="J453"/>
  <c r="BK442"/>
  <c r="BK397"/>
  <c r="BK380"/>
  <c r="J359"/>
  <c r="BK321"/>
  <c r="BK287"/>
  <c r="BK228"/>
  <c r="J176"/>
  <c r="AS95" i="1"/>
  <c r="J6162" i="2"/>
  <c r="J5757"/>
  <c r="J5676"/>
  <c r="BK5668"/>
  <c r="J5644"/>
  <c r="J5617"/>
  <c r="BK5604"/>
  <c r="J5590"/>
  <c r="BK5573"/>
  <c r="J5515"/>
  <c r="J5507"/>
  <c r="BK5493"/>
  <c r="J5473"/>
  <c r="J5461"/>
  <c r="J5439"/>
  <c r="J5437"/>
  <c r="J5417"/>
  <c r="J5410"/>
  <c r="BK5409"/>
  <c r="J5341"/>
  <c r="BK5321"/>
  <c r="BK5306"/>
  <c r="BK5284"/>
  <c r="BK5263"/>
  <c r="BK5251"/>
  <c r="BK5241"/>
  <c r="BK5222"/>
  <c r="BK5184"/>
  <c r="J5164"/>
  <c r="J5088"/>
  <c r="BK5059"/>
  <c r="J5048"/>
  <c r="J5040"/>
  <c r="J5035"/>
  <c r="J5026"/>
  <c r="BK4987"/>
  <c r="J4893"/>
  <c r="J4858"/>
  <c r="BK4841"/>
  <c r="BK4828"/>
  <c r="J4822"/>
  <c r="BK4787"/>
  <c r="BK4734"/>
  <c r="J4702"/>
  <c r="BK4651"/>
  <c r="J4612"/>
  <c r="BK4601"/>
  <c r="J4533"/>
  <c r="BK4527"/>
  <c r="BK4470"/>
  <c r="J4418"/>
  <c r="J4392"/>
  <c r="J4380"/>
  <c r="J4364"/>
  <c r="BK4327"/>
  <c r="BK4286"/>
  <c r="J4244"/>
  <c r="J4227"/>
  <c r="BK4224"/>
  <c r="J4214"/>
  <c r="BK4201"/>
  <c r="J3276"/>
  <c r="BK3180"/>
  <c r="J3111"/>
  <c r="J2911"/>
  <c r="J2848"/>
  <c r="J2639"/>
  <c r="J2512"/>
  <c r="BK2422"/>
  <c r="J2341"/>
  <c r="BK2306"/>
  <c r="BK1565"/>
  <c r="BK1552"/>
  <c r="J1534"/>
  <c r="J1510"/>
  <c r="J1493"/>
  <c r="BK1338"/>
  <c r="BK1088"/>
  <c r="J1022"/>
  <c r="BK1005"/>
  <c r="J983"/>
  <c r="BK932"/>
  <c r="J911"/>
  <c r="J854"/>
  <c r="BK831"/>
  <c r="J726"/>
  <c r="J603"/>
  <c r="BK525"/>
  <c r="J480"/>
  <c r="J455"/>
  <c r="BK406"/>
  <c r="J327"/>
  <c r="J245"/>
  <c r="J228"/>
  <c r="BK216"/>
  <c r="BK6728"/>
  <c r="BK6575"/>
  <c r="BK6571"/>
  <c r="J6561"/>
  <c r="BK6555"/>
  <c r="J6528"/>
  <c r="J6336"/>
  <c r="BK6233"/>
  <c r="J6232"/>
  <c r="BK6227"/>
  <c r="J6226"/>
  <c r="J6218"/>
  <c r="BK6213"/>
  <c r="BK6179"/>
  <c r="BK6177"/>
  <c r="J6006"/>
  <c r="J5995"/>
  <c r="BK5987"/>
  <c r="J5946"/>
  <c r="J5835"/>
  <c r="BK5786"/>
  <c r="BK5767"/>
  <c r="J5680"/>
  <c r="J5674"/>
  <c r="J5668"/>
  <c r="J5638"/>
  <c r="BK5621"/>
  <c r="BK5616"/>
  <c r="J5613"/>
  <c r="BK5600"/>
  <c r="J5573"/>
  <c r="BK5515"/>
  <c r="BK5503"/>
  <c r="J5499"/>
  <c r="J5479"/>
  <c r="BK5471"/>
  <c r="BK5457"/>
  <c r="BK5436"/>
  <c r="BK5430"/>
  <c r="BK5427"/>
  <c r="J5425"/>
  <c r="J5420"/>
  <c r="J5412"/>
  <c r="BK5353"/>
  <c r="J5323"/>
  <c r="J5306"/>
  <c r="BK5300"/>
  <c r="BK5286"/>
  <c r="J5265"/>
  <c r="J5241"/>
  <c r="BK5220"/>
  <c r="J5203"/>
  <c r="J5198"/>
  <c r="BK5107"/>
  <c r="J5033"/>
  <c r="BK4992"/>
  <c r="BK4988"/>
  <c r="BK4919"/>
  <c r="J4898"/>
  <c r="BK4887"/>
  <c r="J4870"/>
  <c r="J4845"/>
  <c r="J4828"/>
  <c r="J4794"/>
  <c r="J4752"/>
  <c r="J4742"/>
  <c r="BK4736"/>
  <c r="J4734"/>
  <c r="J4711"/>
  <c r="BK4699"/>
  <c r="J4648"/>
  <c r="J4607"/>
  <c r="J4578"/>
  <c r="BK4537"/>
  <c r="J4486"/>
  <c r="BK4428"/>
  <c r="BK4380"/>
  <c r="BK4352"/>
  <c r="BK4334"/>
  <c r="BK4300"/>
  <c r="J4258"/>
  <c r="J4223"/>
  <c r="J4196"/>
  <c r="BK3301"/>
  <c r="BK3271"/>
  <c r="BK3243"/>
  <c r="J3222"/>
  <c r="BK3126"/>
  <c r="BK3111"/>
  <c r="BK2901"/>
  <c r="BK2856"/>
  <c r="BK2830"/>
  <c r="J2819"/>
  <c r="BK2639"/>
  <c r="BK2591"/>
  <c r="BK2520"/>
  <c r="J2347"/>
  <c r="J2235"/>
  <c r="J2220"/>
  <c r="J1559"/>
  <c r="J1528"/>
  <c r="J1504"/>
  <c r="J1485"/>
  <c r="J1354"/>
  <c r="BK1334"/>
  <c r="J1089"/>
  <c r="BK1019"/>
  <c r="J1007"/>
  <c r="BK905"/>
  <c r="J875"/>
  <c r="BK837"/>
  <c r="J625"/>
  <c r="J581"/>
  <c r="J525"/>
  <c r="BK476"/>
  <c r="BK436"/>
  <c r="J402"/>
  <c r="J346"/>
  <c r="BK327"/>
  <c r="J313"/>
  <c r="J273"/>
  <c r="J206"/>
  <c r="J171"/>
  <c r="J6177"/>
  <c r="BK6004"/>
  <c r="BK5992"/>
  <c r="BK5952"/>
  <c r="BK5838"/>
  <c r="J5786"/>
  <c r="BK5775"/>
  <c r="J5678"/>
  <c r="BK5650"/>
  <c r="J5640"/>
  <c r="BK5624"/>
  <c r="BK5620"/>
  <c r="J5614"/>
  <c r="J5610"/>
  <c r="J5588"/>
  <c r="BK5578"/>
  <c r="BK5575"/>
  <c r="J5572"/>
  <c r="BK5521"/>
  <c r="BK5507"/>
  <c r="J5493"/>
  <c r="BK5479"/>
  <c r="J5465"/>
  <c r="BK5437"/>
  <c r="J5434"/>
  <c r="J5427"/>
  <c r="BK5420"/>
  <c r="BK5415"/>
  <c r="J5357"/>
  <c r="J5340"/>
  <c r="BK5323"/>
  <c r="J5304"/>
  <c r="J5290"/>
  <c r="BK5285"/>
  <c r="J5275"/>
  <c r="J5267"/>
  <c r="J5226"/>
  <c r="BK5203"/>
  <c r="BK5161"/>
  <c r="BK5097"/>
  <c r="J5059"/>
  <c r="J5024"/>
  <c r="J4987"/>
  <c r="BK4966"/>
  <c r="J4903"/>
  <c r="BK4831"/>
  <c r="J4814"/>
  <c r="BK4781"/>
  <c r="BK4746"/>
  <c r="BK4723"/>
  <c r="J4669"/>
  <c r="BK4593"/>
  <c r="J4576"/>
  <c r="J4522"/>
  <c r="BK4490"/>
  <c r="J4450"/>
  <c r="BK4424"/>
  <c r="J4356"/>
  <c r="J4334"/>
  <c r="J4293"/>
  <c r="J4262"/>
  <c r="J4228"/>
  <c r="BK4223"/>
  <c r="BK4214"/>
  <c r="BK4196"/>
  <c r="J3523"/>
  <c r="BK3276"/>
  <c r="BK3211"/>
  <c r="J3196"/>
  <c r="J3099"/>
  <c r="BK2911"/>
  <c r="J2856"/>
  <c r="BK2838"/>
  <c r="BK2822"/>
  <c r="J2542"/>
  <c r="J2507"/>
  <c r="J2422"/>
  <c r="BK2347"/>
  <c r="BK2328"/>
  <c r="BK2279"/>
  <c r="J1576"/>
  <c r="J1562"/>
  <c r="J1496"/>
  <c r="BK1495"/>
  <c r="J1385"/>
  <c r="BK1330"/>
  <c r="BK1100"/>
  <c r="J1005"/>
  <c r="J1002"/>
  <c r="BK976"/>
  <c r="J932"/>
  <c r="J830"/>
  <c r="J677"/>
  <c r="BK632"/>
  <c r="BK577"/>
  <c r="J555"/>
  <c r="BK495"/>
  <c r="BK453"/>
  <c r="J436"/>
  <c r="J380"/>
  <c r="J300"/>
  <c r="J277"/>
  <c r="BK241"/>
  <c r="BK219"/>
  <c r="BK180"/>
  <c r="BK6733"/>
  <c r="BK6732" s="1"/>
  <c r="J6641"/>
  <c r="J6640"/>
  <c r="BK6577"/>
  <c r="J6574"/>
  <c r="J5949"/>
  <c r="J5830"/>
  <c r="J5775"/>
  <c r="BK5757"/>
  <c r="BK5728"/>
  <c r="BK5673"/>
  <c r="J5642"/>
  <c r="J5623"/>
  <c r="J5616"/>
  <c r="J5605"/>
  <c r="J5584"/>
  <c r="J5578"/>
  <c r="BK5571"/>
  <c r="BK5519"/>
  <c r="J5497"/>
  <c r="J5484"/>
  <c r="J5453"/>
  <c r="J5438"/>
  <c r="BK5429"/>
  <c r="BK5424"/>
  <c r="BK5422"/>
  <c r="BK5412"/>
  <c r="J5409"/>
  <c r="J5327"/>
  <c r="J5298"/>
  <c r="J5288"/>
  <c r="BK5275"/>
  <c r="BK5259"/>
  <c r="J5220"/>
  <c r="J5092"/>
  <c r="J5072"/>
  <c r="J5044"/>
  <c r="J5008"/>
  <c r="J4978"/>
  <c r="BK4943"/>
  <c r="J4880"/>
  <c r="J4860"/>
  <c r="BK4848"/>
  <c r="BK4814"/>
  <c r="BK4794"/>
  <c r="BK4755"/>
  <c r="BK4730"/>
  <c r="BK4702"/>
  <c r="BK4669"/>
  <c r="BK4626"/>
  <c r="J4593"/>
  <c r="J4550"/>
  <c r="J4470"/>
  <c r="J4424"/>
  <c r="J4388"/>
  <c r="J4360"/>
  <c r="J4327"/>
  <c r="J4314"/>
  <c r="J4236"/>
  <c r="J4224"/>
  <c r="J4217"/>
  <c r="BK4202"/>
  <c r="J4198"/>
  <c r="BK3523"/>
  <c r="J3297"/>
  <c r="J3211"/>
  <c r="J3121"/>
  <c r="BK3099"/>
  <c r="J2997"/>
  <c r="J2880"/>
  <c r="J2864"/>
  <c r="J2830"/>
  <c r="J2735"/>
  <c r="BK2586"/>
  <c r="BK2542"/>
  <c r="J2491"/>
  <c r="J2281"/>
  <c r="BK2235"/>
  <c r="J1568"/>
  <c r="BK1534"/>
  <c r="BK1504"/>
  <c r="BK1366"/>
  <c r="J1338"/>
  <c r="J1165"/>
  <c r="BK1028"/>
  <c r="J1011"/>
  <c r="J991"/>
  <c r="BK968"/>
  <c r="BK911"/>
  <c r="J837"/>
  <c r="BK821"/>
  <c r="BK677"/>
  <c r="BK626"/>
  <c r="BK581"/>
  <c r="BK555"/>
  <c r="J501"/>
  <c r="BK480"/>
  <c r="J464"/>
  <c r="BK449"/>
  <c r="BK402"/>
  <c r="J391"/>
  <c r="BK346"/>
  <c r="BK313"/>
  <c r="BK243"/>
  <c r="J241"/>
  <c r="J219"/>
  <c r="BK171"/>
  <c r="J6733"/>
  <c r="BK5779"/>
  <c r="J5702"/>
  <c r="BK5674"/>
  <c r="J5654"/>
  <c r="BK5646"/>
  <c r="J5620"/>
  <c r="J5600"/>
  <c r="BK5584"/>
  <c r="BK5572"/>
  <c r="J5523"/>
  <c r="BK5513"/>
  <c r="BK5497"/>
  <c r="BK5488"/>
  <c r="J5440"/>
  <c r="BK5433"/>
  <c r="BK5419"/>
  <c r="J5413"/>
  <c r="J5408"/>
  <c r="J5330"/>
  <c r="BK5304"/>
  <c r="BK5290"/>
  <c r="J5283"/>
  <c r="J5252"/>
  <c r="BK5247"/>
  <c r="BK5226"/>
  <c r="BK5169"/>
  <c r="J5097"/>
  <c r="BK5080"/>
  <c r="BK5057"/>
  <c r="BK5044"/>
  <c r="J5038"/>
  <c r="BK5028"/>
  <c r="J4960"/>
  <c r="J4878"/>
  <c r="J4855"/>
  <c r="J4834"/>
  <c r="J4825"/>
  <c r="J4819"/>
  <c r="J4749"/>
  <c r="BK4711"/>
  <c r="J4699"/>
  <c r="BK4648"/>
  <c r="BK4607"/>
  <c r="BK4578"/>
  <c r="J4517"/>
  <c r="J4490"/>
  <c r="BK4462"/>
  <c r="BK4402"/>
  <c r="J4384"/>
  <c r="J4368"/>
  <c r="J4352"/>
  <c r="BK4293"/>
  <c r="BK4254"/>
  <c r="BK4226"/>
  <c r="J4215"/>
  <c r="J4202"/>
  <c r="BK4195"/>
  <c r="BK3132"/>
  <c r="J3098"/>
  <c r="J2842"/>
  <c r="J2582"/>
  <c r="BK2507"/>
  <c r="BK2491"/>
  <c r="J2372"/>
  <c r="J2328"/>
  <c r="BK2241"/>
  <c r="J1556"/>
  <c r="J1537"/>
  <c r="BK1520"/>
  <c r="J1494"/>
  <c r="J1381"/>
  <c r="J1111"/>
  <c r="J1038"/>
  <c r="BK1011"/>
  <c r="BK1002"/>
  <c r="J968"/>
  <c r="J931"/>
  <c r="J904"/>
  <c r="BK843"/>
  <c r="BK830"/>
  <c r="J821"/>
  <c r="J636"/>
  <c r="J577"/>
  <c r="J486"/>
  <c r="J456"/>
  <c r="J437"/>
  <c r="BK335"/>
  <c r="BK247"/>
  <c r="J232"/>
  <c r="BK176"/>
  <c r="J6577"/>
  <c r="BK6574"/>
  <c r="BK6562"/>
  <c r="BK6558"/>
  <c r="J6555"/>
  <c r="J6533"/>
  <c r="BK6294"/>
  <c r="J6233"/>
  <c r="BK6231"/>
  <c r="J6227"/>
  <c r="BK6222"/>
  <c r="BK6218"/>
  <c r="J6216"/>
  <c r="J6179"/>
  <c r="BK6174"/>
  <c r="J6004"/>
  <c r="J5992"/>
  <c r="J5987"/>
  <c r="J5952"/>
  <c r="BK5830"/>
  <c r="J5781"/>
  <c r="J5740"/>
  <c r="J5675"/>
  <c r="J5669"/>
  <c r="J5650"/>
  <c r="BK5642"/>
  <c r="J5624"/>
  <c r="J5618"/>
  <c r="BK5614"/>
  <c r="BK5605"/>
  <c r="BK5576"/>
  <c r="J5571"/>
  <c r="J5513"/>
  <c r="J5501"/>
  <c r="J5490"/>
  <c r="BK5476"/>
  <c r="BK5469"/>
  <c r="BK5445"/>
  <c r="BK5435"/>
  <c r="BK5428"/>
  <c r="J5426"/>
  <c r="J5422"/>
  <c r="J5415"/>
  <c r="BK5357"/>
  <c r="BK5348"/>
  <c r="BK5330"/>
  <c r="J5317"/>
  <c r="J5302"/>
  <c r="J5296"/>
  <c r="J5281"/>
  <c r="J5263"/>
  <c r="J5251"/>
  <c r="BK5206"/>
  <c r="BK5164"/>
  <c r="J5057"/>
  <c r="BK5008"/>
  <c r="BK4989"/>
  <c r="BK4972"/>
  <c r="BK4903"/>
  <c r="J4887"/>
  <c r="BK4860"/>
  <c r="BK4837"/>
  <c r="BK4825"/>
  <c r="BK4802"/>
  <c r="J4787"/>
  <c r="BK4739"/>
  <c r="J4726"/>
  <c r="BK4708"/>
  <c r="BK4696"/>
  <c r="BK4662"/>
  <c r="BK4612"/>
  <c r="BK4504"/>
  <c r="J4462"/>
  <c r="J4454"/>
  <c r="BK4392"/>
  <c r="BK4384"/>
  <c r="J4376"/>
  <c r="BK4348"/>
  <c r="J4286"/>
  <c r="J4254"/>
  <c r="BK4205"/>
  <c r="J4071"/>
  <c r="BK3325"/>
  <c r="BK3294"/>
  <c r="BK3218"/>
  <c r="BK3121"/>
  <c r="BK3074"/>
  <c r="BK2992"/>
  <c r="J2902"/>
  <c r="BK2860"/>
  <c r="BK2842"/>
  <c r="J2635"/>
  <c r="BK2524"/>
  <c r="J2476"/>
  <c r="J2351"/>
  <c r="J2334"/>
  <c r="J2228"/>
  <c r="BK1576"/>
  <c r="BK1537"/>
  <c r="J1505"/>
  <c r="BK1496"/>
  <c r="BK1385"/>
  <c r="J1342"/>
  <c r="BK1165"/>
  <c r="J1016"/>
  <c r="BK1003"/>
  <c r="J949"/>
  <c r="BK876"/>
  <c r="BK854"/>
  <c r="J632"/>
  <c r="J608"/>
  <c r="BK551"/>
  <c r="BK507"/>
  <c r="J460"/>
  <c r="BK455"/>
  <c r="J406"/>
  <c r="J379"/>
  <c r="BK245"/>
  <c r="BK225"/>
  <c r="J180"/>
  <c r="J6174"/>
  <c r="BK6006"/>
  <c r="BK5995"/>
  <c r="BK5983"/>
  <c r="BK5904"/>
  <c r="J5828"/>
  <c r="J5767"/>
  <c r="BK5740"/>
  <c r="BK5676"/>
  <c r="BK5648"/>
  <c r="BK5638"/>
  <c r="J5622"/>
  <c r="BK5615"/>
  <c r="BK5612"/>
  <c r="BK5609"/>
  <c r="BK5590"/>
  <c r="BK5577"/>
  <c r="J5574"/>
  <c r="BK5569"/>
  <c r="BK5517"/>
  <c r="J5503"/>
  <c r="BK5484"/>
  <c r="J5476"/>
  <c r="BK5453"/>
  <c r="J5435"/>
  <c r="J5432"/>
  <c r="J5430"/>
  <c r="BK5421"/>
  <c r="BK5418"/>
  <c r="BK5413"/>
  <c r="J5348"/>
  <c r="BK5325"/>
  <c r="BK5317"/>
  <c r="BK5298"/>
  <c r="BK5288"/>
  <c r="J5284"/>
  <c r="BK5269"/>
  <c r="J5238"/>
  <c r="J5206"/>
  <c r="J5169"/>
  <c r="J5107"/>
  <c r="BK5072"/>
  <c r="J5028"/>
  <c r="J4988"/>
  <c r="BK4978"/>
  <c r="J4919"/>
  <c r="BK4845"/>
  <c r="BK4819"/>
  <c r="J4758"/>
  <c r="J4736"/>
  <c r="J4696"/>
  <c r="BK4664"/>
  <c r="BK4643"/>
  <c r="J4584"/>
  <c r="BK4550"/>
  <c r="BK4486"/>
  <c r="BK4454"/>
  <c r="J4432"/>
  <c r="BK4376"/>
  <c r="J4338"/>
  <c r="BK4321"/>
  <c r="BK4276"/>
  <c r="BK4236"/>
  <c r="J4226"/>
  <c r="BK4217"/>
  <c r="BK4215"/>
  <c r="BK4198"/>
  <c r="J4195"/>
  <c r="J3325"/>
  <c r="J3271"/>
  <c r="BK3206"/>
  <c r="BK3184"/>
  <c r="J2992"/>
  <c r="BK2864"/>
  <c r="BK2848"/>
  <c r="BK2611"/>
  <c r="J2524"/>
  <c r="BK2480"/>
  <c r="BK2471"/>
  <c r="BK2351"/>
  <c r="J2310"/>
  <c r="J2276"/>
  <c r="BK2216"/>
  <c r="J1565"/>
  <c r="J1520"/>
  <c r="BK1510"/>
  <c r="BK1493"/>
  <c r="BK1376"/>
  <c r="BK1111"/>
  <c r="J1028"/>
  <c r="BK991"/>
  <c r="J982"/>
  <c r="BK967"/>
  <c r="BK931"/>
  <c r="J716"/>
  <c r="BK636"/>
  <c r="J626"/>
  <c r="BK608"/>
  <c r="BK573"/>
  <c r="BK519"/>
  <c r="J483"/>
  <c r="BK437"/>
  <c r="J397"/>
  <c r="J321"/>
  <c r="BK292"/>
  <c r="BK273"/>
  <c r="BK232"/>
  <c r="J172"/>
  <c r="J167"/>
  <c r="J6728"/>
  <c r="BK6640"/>
  <c r="BK6610"/>
  <c r="J6576"/>
  <c r="J6571"/>
  <c r="J5904"/>
  <c r="J5779"/>
  <c r="J5759"/>
  <c r="J5737"/>
  <c r="BK5702"/>
  <c r="BK5654"/>
  <c r="BK5622"/>
  <c r="BK5618"/>
  <c r="BK5611"/>
  <c r="J5604"/>
  <c r="BK5580"/>
  <c r="J5577"/>
  <c r="BK5570"/>
  <c r="J5511"/>
  <c r="BK5505"/>
  <c r="J5488"/>
  <c r="J5471"/>
  <c r="BK5449"/>
  <c r="BK5434"/>
  <c r="J5421"/>
  <c r="J5414"/>
  <c r="BK5410"/>
  <c r="BK5328"/>
  <c r="BK5302"/>
  <c r="BK5294"/>
  <c r="J5285"/>
  <c r="BK5267"/>
  <c r="J5231"/>
  <c r="J5161"/>
  <c r="J5080"/>
  <c r="BK5052"/>
  <c r="BK5040"/>
  <c r="BK5026"/>
  <c r="J4992"/>
  <c r="J4966"/>
  <c r="BK4893"/>
  <c r="BK4878"/>
  <c r="BK4858"/>
  <c r="J4841"/>
  <c r="J4781"/>
  <c r="BK4758"/>
  <c r="BK4742"/>
  <c r="BK4705"/>
  <c r="J4672"/>
  <c r="J4643"/>
  <c r="J4601"/>
  <c r="J4527"/>
  <c r="J4501"/>
  <c r="BK4432"/>
  <c r="J4412"/>
  <c r="BK4364"/>
  <c r="BK4338"/>
  <c r="BK4262"/>
  <c r="BK4240"/>
  <c r="BK4227"/>
  <c r="J4205"/>
  <c r="BK4071"/>
  <c r="J3313"/>
  <c r="BK3222"/>
  <c r="J3184"/>
  <c r="BK3116"/>
  <c r="BK3098"/>
  <c r="J2980"/>
  <c r="J2868"/>
  <c r="J2860"/>
  <c r="J2822"/>
  <c r="J2659"/>
  <c r="BK2582"/>
  <c r="J2533"/>
  <c r="BK2355"/>
  <c r="BK2276"/>
  <c r="J2216"/>
  <c r="BK1556"/>
  <c r="BK1506"/>
  <c r="J1376"/>
  <c r="BK1342"/>
  <c r="J1330"/>
  <c r="J1088"/>
  <c r="J1019"/>
  <c r="BK1007"/>
  <c r="BK983"/>
  <c r="BK949"/>
  <c r="BK904"/>
  <c r="J831"/>
  <c r="J639"/>
  <c r="BK587"/>
  <c r="J567"/>
  <c r="J519"/>
  <c r="J495"/>
  <c r="J476"/>
  <c r="BK300"/>
  <c r="J238"/>
  <c r="BK170"/>
  <c r="J6168"/>
  <c r="BK5814"/>
  <c r="J5734"/>
  <c r="BK5675"/>
  <c r="BK5669"/>
  <c r="BK5623"/>
  <c r="BK5610"/>
  <c r="BK5596"/>
  <c r="J5580"/>
  <c r="BK5525"/>
  <c r="J5519"/>
  <c r="BK5511"/>
  <c r="BK5482"/>
  <c r="BK5465"/>
  <c r="J5449"/>
  <c r="BK5438"/>
  <c r="BK5426"/>
  <c r="BK5425"/>
  <c r="BK5414"/>
  <c r="J5353"/>
  <c r="J5325"/>
  <c r="BK5319"/>
  <c r="BK5292"/>
  <c r="J5286"/>
  <c r="J5259"/>
  <c r="J5233"/>
  <c r="BK5198"/>
  <c r="BK5136"/>
  <c r="BK5092"/>
  <c r="BK5068"/>
  <c r="J5052"/>
  <c r="BK5033"/>
  <c r="BK5022"/>
  <c r="J4972"/>
  <c r="J4954"/>
  <c r="BK4870"/>
  <c r="BK4852"/>
  <c r="J4831"/>
  <c r="J4802"/>
  <c r="J4762"/>
  <c r="J4739"/>
  <c r="J4708"/>
  <c r="J4664"/>
  <c r="BK4615"/>
  <c r="BK4584"/>
  <c r="J4530"/>
  <c r="BK4522"/>
  <c r="BK4501"/>
  <c r="BK4476"/>
  <c r="BK4450"/>
  <c r="BK4412"/>
  <c r="BK4372"/>
  <c r="BK4360"/>
  <c r="BK4307"/>
  <c r="J4300"/>
  <c r="BK4266"/>
  <c r="BK4228"/>
  <c r="BK4225"/>
  <c r="BK4204"/>
  <c r="J4199"/>
  <c r="J3294"/>
  <c r="J3206"/>
  <c r="BK3196"/>
  <c r="J3126"/>
  <c r="BK2902"/>
  <c r="BK2659"/>
  <c r="BK2533"/>
  <c r="J2503"/>
  <c r="J2480"/>
  <c r="J2355"/>
  <c r="BK2310"/>
  <c r="BK1562"/>
  <c r="J1546"/>
  <c r="BK1528"/>
  <c r="J1514"/>
  <c r="BK1505"/>
  <c r="BK1485"/>
  <c r="BK1071"/>
  <c r="BK1016"/>
  <c r="J1003"/>
  <c r="BK982"/>
  <c r="J967"/>
  <c r="BK922"/>
  <c r="J905"/>
  <c r="BK827"/>
  <c r="BK639"/>
  <c r="J587"/>
  <c r="BK561"/>
  <c r="BK501"/>
  <c r="BK460"/>
  <c r="BK379"/>
  <c r="J292"/>
  <c r="J243"/>
  <c r="BK226"/>
  <c r="J225"/>
  <c r="BK167"/>
  <c r="BK6576"/>
  <c r="BK6561"/>
  <c r="J6558"/>
  <c r="BK6533"/>
  <c r="BK6528"/>
  <c r="BK6336"/>
  <c r="J6294"/>
  <c r="BK6232"/>
  <c r="J6231"/>
  <c r="BK6226"/>
  <c r="J6222"/>
  <c r="BK6216"/>
  <c r="J6213"/>
  <c r="BK6168"/>
  <c r="BK5999"/>
  <c r="J5990"/>
  <c r="J5983"/>
  <c r="BK5949"/>
  <c r="BK5906"/>
  <c r="J5814"/>
  <c r="BK5737"/>
  <c r="BK5678"/>
  <c r="J5673"/>
  <c r="BK5652"/>
  <c r="BK5644"/>
  <c r="BK5636"/>
  <c r="J5615"/>
  <c r="J5612"/>
  <c r="BK5588"/>
  <c r="J5575"/>
  <c r="J5569"/>
  <c r="J5525"/>
  <c r="J5505"/>
  <c r="J5482"/>
  <c r="BK5473"/>
  <c r="BK5461"/>
  <c r="BK5439"/>
  <c r="BK5432"/>
  <c r="J5429"/>
  <c r="J5423"/>
  <c r="J5418"/>
  <c r="BK5408"/>
  <c r="BK5340"/>
  <c r="J5328"/>
  <c r="J5319"/>
  <c r="BK5308"/>
  <c r="J5294"/>
  <c r="J5269"/>
  <c r="BK5252"/>
  <c r="BK5238"/>
  <c r="BK5233"/>
  <c r="BK5231"/>
  <c r="BK5209"/>
  <c r="BK5111"/>
  <c r="J5068"/>
  <c r="J5022"/>
  <c r="J4984"/>
  <c r="BK4954"/>
  <c r="BK4898"/>
  <c r="BK4880"/>
  <c r="J4848"/>
  <c r="BK4834"/>
  <c r="J4806"/>
  <c r="BK4799"/>
  <c r="J4755"/>
  <c r="J4746"/>
  <c r="J4723"/>
  <c r="J4705"/>
  <c r="BK4672"/>
  <c r="J4651"/>
  <c r="J4626"/>
  <c r="BK4581"/>
  <c r="BK4533"/>
  <c r="J4476"/>
  <c r="BK4458"/>
  <c r="J4402"/>
  <c r="BK4388"/>
  <c r="J4372"/>
  <c r="BK4314"/>
  <c r="J4276"/>
  <c r="J4240"/>
  <c r="BK4199"/>
  <c r="J4044"/>
  <c r="J3741"/>
  <c r="BK3297"/>
  <c r="J3232"/>
  <c r="BK3202"/>
  <c r="J3116"/>
  <c r="BK2997"/>
  <c r="BK2980"/>
  <c r="BK2868"/>
  <c r="BK2852"/>
  <c r="BK2735"/>
  <c r="J2611"/>
  <c r="J2586"/>
  <c r="BK2503"/>
  <c r="BK2341"/>
  <c r="BK2281"/>
  <c r="BK1571"/>
  <c r="BK1546"/>
  <c r="J1506"/>
  <c r="BK1500"/>
  <c r="J1495"/>
  <c r="J1366"/>
  <c r="J1100"/>
  <c r="BK1022"/>
  <c r="J1013"/>
  <c r="BK977"/>
  <c r="BK933"/>
  <c r="J843"/>
  <c r="J607"/>
  <c r="BK567"/>
  <c r="BK464"/>
  <c r="BK456"/>
  <c r="J418"/>
  <c r="BK391"/>
  <c r="J335"/>
  <c r="BK277"/>
  <c r="BK238"/>
  <c r="J216"/>
  <c r="BK172"/>
  <c r="P166" l="1"/>
  <c r="R276"/>
  <c r="P506"/>
  <c r="BK826"/>
  <c r="J826" s="1"/>
  <c r="J103" s="1"/>
  <c r="BK1012"/>
  <c r="J1012" s="1"/>
  <c r="J104" s="1"/>
  <c r="P1027"/>
  <c r="P2215"/>
  <c r="R4503"/>
  <c r="R4663"/>
  <c r="T4735"/>
  <c r="T4859"/>
  <c r="BK4879"/>
  <c r="J4879" s="1"/>
  <c r="J113" s="1"/>
  <c r="P5058"/>
  <c r="R5221"/>
  <c r="T5329"/>
  <c r="T5589"/>
  <c r="BK5679"/>
  <c r="J5679" s="1"/>
  <c r="J119" s="1"/>
  <c r="BK5758"/>
  <c r="J5758"/>
  <c r="J120" s="1"/>
  <c r="R5780"/>
  <c r="R5905"/>
  <c r="R5991"/>
  <c r="T6005"/>
  <c r="P6178"/>
  <c r="P6217"/>
  <c r="BK166"/>
  <c r="T166"/>
  <c r="T276"/>
  <c r="R506"/>
  <c r="R826"/>
  <c r="P1012"/>
  <c r="R1012"/>
  <c r="T1012"/>
  <c r="BK1027"/>
  <c r="J1027" s="1"/>
  <c r="J105" s="1"/>
  <c r="BK2215"/>
  <c r="J2215" s="1"/>
  <c r="J106" s="1"/>
  <c r="T4503"/>
  <c r="BK4663"/>
  <c r="J4663" s="1"/>
  <c r="J110" s="1"/>
  <c r="P4735"/>
  <c r="R4859"/>
  <c r="T4879"/>
  <c r="BK5058"/>
  <c r="J5058" s="1"/>
  <c r="J114" s="1"/>
  <c r="BK5221"/>
  <c r="J5221" s="1"/>
  <c r="J115" s="1"/>
  <c r="P5329"/>
  <c r="P5589"/>
  <c r="T5679"/>
  <c r="T5758"/>
  <c r="BK5780"/>
  <c r="J5780" s="1"/>
  <c r="J121" s="1"/>
  <c r="BK5905"/>
  <c r="J5905" s="1"/>
  <c r="J122" s="1"/>
  <c r="BK5991"/>
  <c r="J5991" s="1"/>
  <c r="J123" s="1"/>
  <c r="T5991"/>
  <c r="BK6005"/>
  <c r="J6005" s="1"/>
  <c r="J124" s="1"/>
  <c r="BK6178"/>
  <c r="J6178" s="1"/>
  <c r="J125" s="1"/>
  <c r="R6178"/>
  <c r="T6217"/>
  <c r="T6609"/>
  <c r="BK276"/>
  <c r="J276" s="1"/>
  <c r="J101" s="1"/>
  <c r="BK506"/>
  <c r="J506" s="1"/>
  <c r="J102" s="1"/>
  <c r="T826"/>
  <c r="R1027"/>
  <c r="T2215"/>
  <c r="P4503"/>
  <c r="T4663"/>
  <c r="R4735"/>
  <c r="P4859"/>
  <c r="P4879"/>
  <c r="R5058"/>
  <c r="T5221"/>
  <c r="R5329"/>
  <c r="BK5589"/>
  <c r="J5589" s="1"/>
  <c r="J117" s="1"/>
  <c r="R5679"/>
  <c r="R5758"/>
  <c r="P5780"/>
  <c r="T5905"/>
  <c r="R6005"/>
  <c r="BK6217"/>
  <c r="J6217" s="1"/>
  <c r="J126" s="1"/>
  <c r="BK6609"/>
  <c r="J6609" s="1"/>
  <c r="J127" s="1"/>
  <c r="R6609"/>
  <c r="R166"/>
  <c r="P276"/>
  <c r="T506"/>
  <c r="P826"/>
  <c r="T1027"/>
  <c r="R2215"/>
  <c r="BK4503"/>
  <c r="J4503" s="1"/>
  <c r="J109" s="1"/>
  <c r="P4663"/>
  <c r="BK4735"/>
  <c r="J4735" s="1"/>
  <c r="J111" s="1"/>
  <c r="BK4859"/>
  <c r="J4859" s="1"/>
  <c r="J112" s="1"/>
  <c r="R4879"/>
  <c r="T5058"/>
  <c r="P5221"/>
  <c r="BK5329"/>
  <c r="J5329" s="1"/>
  <c r="J116" s="1"/>
  <c r="R5589"/>
  <c r="P5679"/>
  <c r="P5758"/>
  <c r="T5780"/>
  <c r="P5905"/>
  <c r="P5991"/>
  <c r="P6005"/>
  <c r="T6178"/>
  <c r="R6217"/>
  <c r="P6609"/>
  <c r="J6732"/>
  <c r="J128" s="1"/>
  <c r="BK4500"/>
  <c r="J4500" s="1"/>
  <c r="J107" s="1"/>
  <c r="BK5677"/>
  <c r="J5677" s="1"/>
  <c r="J118" s="1"/>
  <c r="J129"/>
  <c r="F158"/>
  <c r="BF247"/>
  <c r="BF287"/>
  <c r="BF292"/>
  <c r="BF335"/>
  <c r="BF359"/>
  <c r="BF402"/>
  <c r="BF406"/>
  <c r="BF456"/>
  <c r="BF460"/>
  <c r="BF519"/>
  <c r="BF525"/>
  <c r="BF577"/>
  <c r="BF603"/>
  <c r="BF607"/>
  <c r="BF608"/>
  <c r="BF626"/>
  <c r="BF831"/>
  <c r="BF854"/>
  <c r="BF931"/>
  <c r="BF933"/>
  <c r="BF967"/>
  <c r="BF977"/>
  <c r="BF1011"/>
  <c r="BF1013"/>
  <c r="BF1089"/>
  <c r="BF1342"/>
  <c r="BF1354"/>
  <c r="BF1385"/>
  <c r="BF1485"/>
  <c r="BF1556"/>
  <c r="BF2220"/>
  <c r="BF2228"/>
  <c r="BF2341"/>
  <c r="BF2347"/>
  <c r="BF2351"/>
  <c r="BF2582"/>
  <c r="BF2591"/>
  <c r="BF2611"/>
  <c r="BF2639"/>
  <c r="BF2822"/>
  <c r="BF2852"/>
  <c r="BF2864"/>
  <c r="BF2880"/>
  <c r="BF3132"/>
  <c r="BF3211"/>
  <c r="BF3218"/>
  <c r="BF3523"/>
  <c r="BF3741"/>
  <c r="BF4196"/>
  <c r="BF4217"/>
  <c r="BF4240"/>
  <c r="BF4254"/>
  <c r="BF4300"/>
  <c r="BF4360"/>
  <c r="BF4384"/>
  <c r="BF4392"/>
  <c r="BF4450"/>
  <c r="BF4454"/>
  <c r="BF4458"/>
  <c r="BF4476"/>
  <c r="BF4490"/>
  <c r="BF4530"/>
  <c r="BF4576"/>
  <c r="BF4578"/>
  <c r="BF4612"/>
  <c r="BF4615"/>
  <c r="BF4664"/>
  <c r="BF4702"/>
  <c r="BF4730"/>
  <c r="BF4736"/>
  <c r="BF4742"/>
  <c r="BF4749"/>
  <c r="BF4752"/>
  <c r="BF4762"/>
  <c r="BF4802"/>
  <c r="BF4825"/>
  <c r="BF4828"/>
  <c r="BF4841"/>
  <c r="BF4845"/>
  <c r="BF4858"/>
  <c r="BF4893"/>
  <c r="BF4992"/>
  <c r="BF5028"/>
  <c r="BF5033"/>
  <c r="BF5052"/>
  <c r="BF5059"/>
  <c r="BF5161"/>
  <c r="BF5184"/>
  <c r="BF5198"/>
  <c r="BF5233"/>
  <c r="BF5238"/>
  <c r="BF5241"/>
  <c r="BF5247"/>
  <c r="BF5263"/>
  <c r="BF5275"/>
  <c r="BF5285"/>
  <c r="BF5286"/>
  <c r="BF5288"/>
  <c r="BF5292"/>
  <c r="BF5294"/>
  <c r="BF5300"/>
  <c r="BF5317"/>
  <c r="BF5327"/>
  <c r="BF5410"/>
  <c r="BF5411"/>
  <c r="BF5417"/>
  <c r="BF5419"/>
  <c r="BF5421"/>
  <c r="BF5423"/>
  <c r="BF5425"/>
  <c r="BF5426"/>
  <c r="BF5428"/>
  <c r="BF5439"/>
  <c r="BF5449"/>
  <c r="BF5476"/>
  <c r="BF5479"/>
  <c r="BF5488"/>
  <c r="BF5497"/>
  <c r="BF5499"/>
  <c r="BF5515"/>
  <c r="BF5523"/>
  <c r="BF5525"/>
  <c r="BF5570"/>
  <c r="BF5572"/>
  <c r="BF5574"/>
  <c r="BF5588"/>
  <c r="BF5612"/>
  <c r="BF5614"/>
  <c r="BF5616"/>
  <c r="BF5618"/>
  <c r="BF5620"/>
  <c r="BF5623"/>
  <c r="BF5640"/>
  <c r="BF5642"/>
  <c r="BF5648"/>
  <c r="BF5650"/>
  <c r="BF5654"/>
  <c r="BF5673"/>
  <c r="BF5674"/>
  <c r="BF5737"/>
  <c r="BF5814"/>
  <c r="BF5835"/>
  <c r="BF5838"/>
  <c r="BF5904"/>
  <c r="BF5946"/>
  <c r="BF5987"/>
  <c r="BF5999"/>
  <c r="BF6006"/>
  <c r="BF6162"/>
  <c r="BF6174"/>
  <c r="BF6179"/>
  <c r="BF6213"/>
  <c r="BF6216"/>
  <c r="BF6218"/>
  <c r="BF6222"/>
  <c r="BF6226"/>
  <c r="BF6227"/>
  <c r="BF6231"/>
  <c r="BF6232"/>
  <c r="BF6233"/>
  <c r="BF6294"/>
  <c r="BF6336"/>
  <c r="BF6528"/>
  <c r="BF6533"/>
  <c r="BF6555"/>
  <c r="BF6558"/>
  <c r="BF6571"/>
  <c r="BF6576"/>
  <c r="BF6728"/>
  <c r="BF6733"/>
  <c r="E85"/>
  <c r="BF226"/>
  <c r="BF228"/>
  <c r="BF232"/>
  <c r="BF243"/>
  <c r="BF327"/>
  <c r="BF418"/>
  <c r="BF437"/>
  <c r="BF453"/>
  <c r="BF464"/>
  <c r="BF476"/>
  <c r="BF495"/>
  <c r="BF581"/>
  <c r="BF677"/>
  <c r="BF717"/>
  <c r="BF726"/>
  <c r="BF827"/>
  <c r="BF843"/>
  <c r="BF876"/>
  <c r="BF904"/>
  <c r="BF922"/>
  <c r="BF932"/>
  <c r="BF949"/>
  <c r="BF982"/>
  <c r="BF1002"/>
  <c r="BF1007"/>
  <c r="BF1028"/>
  <c r="BF1100"/>
  <c r="BF1338"/>
  <c r="BF1493"/>
  <c r="BF1506"/>
  <c r="BF1510"/>
  <c r="BF1514"/>
  <c r="BF1520"/>
  <c r="BF1528"/>
  <c r="BF1534"/>
  <c r="BF1537"/>
  <c r="BF1546"/>
  <c r="BF1552"/>
  <c r="BF1559"/>
  <c r="BF2306"/>
  <c r="BF2310"/>
  <c r="BF2334"/>
  <c r="BF2476"/>
  <c r="BF2491"/>
  <c r="BF2520"/>
  <c r="BF2542"/>
  <c r="BF2635"/>
  <c r="BF2819"/>
  <c r="BF2830"/>
  <c r="BF2838"/>
  <c r="BF2856"/>
  <c r="BF2902"/>
  <c r="BF3074"/>
  <c r="BF3099"/>
  <c r="BF3116"/>
  <c r="BF3121"/>
  <c r="BF3222"/>
  <c r="BF3276"/>
  <c r="BF3294"/>
  <c r="BF4071"/>
  <c r="BF4198"/>
  <c r="BF4205"/>
  <c r="BF4214"/>
  <c r="BF4216"/>
  <c r="BF4226"/>
  <c r="BF4232"/>
  <c r="BF4266"/>
  <c r="BF4276"/>
  <c r="BF4293"/>
  <c r="BF4327"/>
  <c r="BF4348"/>
  <c r="BF4364"/>
  <c r="BF4368"/>
  <c r="BF4376"/>
  <c r="BF4380"/>
  <c r="BF4388"/>
  <c r="BF4470"/>
  <c r="BF4486"/>
  <c r="BF4501"/>
  <c r="BF4504"/>
  <c r="BF4522"/>
  <c r="BF4581"/>
  <c r="BF4643"/>
  <c r="BF4696"/>
  <c r="BF4699"/>
  <c r="BF4705"/>
  <c r="BF4708"/>
  <c r="BF4711"/>
  <c r="BF4739"/>
  <c r="BF4755"/>
  <c r="BF4814"/>
  <c r="BF4819"/>
  <c r="BF4822"/>
  <c r="BF4852"/>
  <c r="BF4855"/>
  <c r="BF4870"/>
  <c r="BF4943"/>
  <c r="BF4954"/>
  <c r="BF4966"/>
  <c r="BF4978"/>
  <c r="BF5024"/>
  <c r="BF5026"/>
  <c r="BF5035"/>
  <c r="BF5038"/>
  <c r="BF5040"/>
  <c r="BF5044"/>
  <c r="BF5057"/>
  <c r="BF5068"/>
  <c r="BF5092"/>
  <c r="BF5107"/>
  <c r="BF5136"/>
  <c r="BF5222"/>
  <c r="BF5226"/>
  <c r="BF5231"/>
  <c r="BF5251"/>
  <c r="BF5252"/>
  <c r="BF5281"/>
  <c r="BF5290"/>
  <c r="BF5323"/>
  <c r="BF5325"/>
  <c r="BF5328"/>
  <c r="BF5340"/>
  <c r="BF5348"/>
  <c r="BF5357"/>
  <c r="BF5409"/>
  <c r="BF5412"/>
  <c r="BF5413"/>
  <c r="BF5415"/>
  <c r="BF5436"/>
  <c r="BF5440"/>
  <c r="BF5445"/>
  <c r="BF5490"/>
  <c r="BF5493"/>
  <c r="BF5501"/>
  <c r="BF5507"/>
  <c r="BF5511"/>
  <c r="BF5513"/>
  <c r="BF5517"/>
  <c r="BF5519"/>
  <c r="BF5571"/>
  <c r="BF5575"/>
  <c r="BF5578"/>
  <c r="BF5596"/>
  <c r="BF5613"/>
  <c r="BF5615"/>
  <c r="BF5619"/>
  <c r="BF5638"/>
  <c r="BF5644"/>
  <c r="BF5669"/>
  <c r="BF5678"/>
  <c r="BF5680"/>
  <c r="BF5702"/>
  <c r="BF5728"/>
  <c r="BF5740"/>
  <c r="BF5759"/>
  <c r="BF5775"/>
  <c r="BF6004"/>
  <c r="BF167"/>
  <c r="BF172"/>
  <c r="BF216"/>
  <c r="BF219"/>
  <c r="BF238"/>
  <c r="BF273"/>
  <c r="BF300"/>
  <c r="BF313"/>
  <c r="BF346"/>
  <c r="BF391"/>
  <c r="BF449"/>
  <c r="BF455"/>
  <c r="BF480"/>
  <c r="BF486"/>
  <c r="BF501"/>
  <c r="BF507"/>
  <c r="BF555"/>
  <c r="BF561"/>
  <c r="BF567"/>
  <c r="BF587"/>
  <c r="BF636"/>
  <c r="BF821"/>
  <c r="BF830"/>
  <c r="BF875"/>
  <c r="BF905"/>
  <c r="BF968"/>
  <c r="BF983"/>
  <c r="BF991"/>
  <c r="BF1003"/>
  <c r="BF1016"/>
  <c r="BF1019"/>
  <c r="BF1071"/>
  <c r="BF1088"/>
  <c r="BF1111"/>
  <c r="BF1165"/>
  <c r="BF1326"/>
  <c r="BF1330"/>
  <c r="BF1334"/>
  <c r="BF1366"/>
  <c r="BF1376"/>
  <c r="BF1500"/>
  <c r="BF1505"/>
  <c r="BF1565"/>
  <c r="BF1568"/>
  <c r="BF1576"/>
  <c r="BF2216"/>
  <c r="BF2241"/>
  <c r="BF2279"/>
  <c r="BF2355"/>
  <c r="BF2422"/>
  <c r="BF2471"/>
  <c r="BF2480"/>
  <c r="BF2503"/>
  <c r="BF2512"/>
  <c r="BF2524"/>
  <c r="BF2659"/>
  <c r="BF2735"/>
  <c r="BF2837"/>
  <c r="BF2842"/>
  <c r="BF2860"/>
  <c r="BF2901"/>
  <c r="BF2911"/>
  <c r="BF2992"/>
  <c r="BF2997"/>
  <c r="BF3111"/>
  <c r="BF3180"/>
  <c r="BF3297"/>
  <c r="BF3301"/>
  <c r="BF3313"/>
  <c r="BF4044"/>
  <c r="BF4195"/>
  <c r="BF4223"/>
  <c r="BF4236"/>
  <c r="BF4286"/>
  <c r="BF4307"/>
  <c r="BF4314"/>
  <c r="BF4321"/>
  <c r="BF4356"/>
  <c r="BF4372"/>
  <c r="BF4402"/>
  <c r="BF4424"/>
  <c r="BF4462"/>
  <c r="BF4533"/>
  <c r="BF4584"/>
  <c r="BF4593"/>
  <c r="BF4607"/>
  <c r="BF4648"/>
  <c r="BF4669"/>
  <c r="BF4723"/>
  <c r="BF4746"/>
  <c r="BF4758"/>
  <c r="BF4787"/>
  <c r="BF4794"/>
  <c r="BF4799"/>
  <c r="BF4806"/>
  <c r="BF4834"/>
  <c r="BF4837"/>
  <c r="BF4848"/>
  <c r="BF4878"/>
  <c r="BF4880"/>
  <c r="BF4898"/>
  <c r="BF4960"/>
  <c r="BF4972"/>
  <c r="BF4988"/>
  <c r="BF4989"/>
  <c r="BF5008"/>
  <c r="BF5048"/>
  <c r="BF5072"/>
  <c r="BF5088"/>
  <c r="BF5111"/>
  <c r="BF5220"/>
  <c r="BF5267"/>
  <c r="BF5269"/>
  <c r="BF5284"/>
  <c r="BF5296"/>
  <c r="BF5306"/>
  <c r="BF5321"/>
  <c r="BF5353"/>
  <c r="BF5408"/>
  <c r="BF5414"/>
  <c r="BF5420"/>
  <c r="BF5422"/>
  <c r="BF5427"/>
  <c r="BF5437"/>
  <c r="BF5438"/>
  <c r="BF5453"/>
  <c r="BF5457"/>
  <c r="BF5469"/>
  <c r="BF5482"/>
  <c r="BF5484"/>
  <c r="BF5505"/>
  <c r="BF5509"/>
  <c r="BF5576"/>
  <c r="BF5577"/>
  <c r="BF5579"/>
  <c r="BF5580"/>
  <c r="BF5600"/>
  <c r="BF5604"/>
  <c r="BF5605"/>
  <c r="BF5617"/>
  <c r="BF5622"/>
  <c r="BF5636"/>
  <c r="BF5646"/>
  <c r="BF5652"/>
  <c r="BF5675"/>
  <c r="BF5734"/>
  <c r="BF5757"/>
  <c r="BF5779"/>
  <c r="BF5786"/>
  <c r="BF5830"/>
  <c r="BF6177"/>
  <c r="BF6561"/>
  <c r="BF6562"/>
  <c r="BF6574"/>
  <c r="BF6575"/>
  <c r="BF6577"/>
  <c r="BF6610"/>
  <c r="BF6640"/>
  <c r="BF6641"/>
  <c r="BF170"/>
  <c r="BF171"/>
  <c r="BF176"/>
  <c r="BF180"/>
  <c r="BF206"/>
  <c r="BF225"/>
  <c r="BF241"/>
  <c r="BF245"/>
  <c r="BF277"/>
  <c r="BF321"/>
  <c r="BF379"/>
  <c r="BF380"/>
  <c r="BF397"/>
  <c r="BF436"/>
  <c r="BF442"/>
  <c r="BF483"/>
  <c r="BF551"/>
  <c r="BF573"/>
  <c r="BF625"/>
  <c r="BF632"/>
  <c r="BF639"/>
  <c r="BF716"/>
  <c r="BF837"/>
  <c r="BF911"/>
  <c r="BF976"/>
  <c r="BF1005"/>
  <c r="BF1022"/>
  <c r="BF1038"/>
  <c r="BF1381"/>
  <c r="BF1494"/>
  <c r="BF1495"/>
  <c r="BF1496"/>
  <c r="BF1504"/>
  <c r="BF1562"/>
  <c r="BF1571"/>
  <c r="BF2235"/>
  <c r="BF2276"/>
  <c r="BF2281"/>
  <c r="BF2328"/>
  <c r="BF2372"/>
  <c r="BF2507"/>
  <c r="BF2533"/>
  <c r="BF2586"/>
  <c r="BF2848"/>
  <c r="BF2868"/>
  <c r="BF2980"/>
  <c r="BF3098"/>
  <c r="BF3126"/>
  <c r="BF3184"/>
  <c r="BF3196"/>
  <c r="BF3202"/>
  <c r="BF3206"/>
  <c r="BF3232"/>
  <c r="BF3243"/>
  <c r="BF3271"/>
  <c r="BF3325"/>
  <c r="BF4199"/>
  <c r="BF4201"/>
  <c r="BF4202"/>
  <c r="BF4204"/>
  <c r="BF4215"/>
  <c r="BF4224"/>
  <c r="BF4225"/>
  <c r="BF4227"/>
  <c r="BF4228"/>
  <c r="BF4244"/>
  <c r="BF4258"/>
  <c r="BF4262"/>
  <c r="BF4334"/>
  <c r="BF4338"/>
  <c r="BF4352"/>
  <c r="BF4412"/>
  <c r="BF4418"/>
  <c r="BF4428"/>
  <c r="BF4432"/>
  <c r="BF4440"/>
  <c r="BF4517"/>
  <c r="BF4527"/>
  <c r="BF4537"/>
  <c r="BF4550"/>
  <c r="BF4601"/>
  <c r="BF4626"/>
  <c r="BF4651"/>
  <c r="BF4662"/>
  <c r="BF4672"/>
  <c r="BF4680"/>
  <c r="BF4726"/>
  <c r="BF4734"/>
  <c r="BF4781"/>
  <c r="BF4831"/>
  <c r="BF4860"/>
  <c r="BF4887"/>
  <c r="BF4903"/>
  <c r="BF4919"/>
  <c r="BF4984"/>
  <c r="BF4987"/>
  <c r="BF4996"/>
  <c r="BF5022"/>
  <c r="BF5080"/>
  <c r="BF5097"/>
  <c r="BF5164"/>
  <c r="BF5169"/>
  <c r="BF5203"/>
  <c r="BF5206"/>
  <c r="BF5209"/>
  <c r="BF5259"/>
  <c r="BF5265"/>
  <c r="BF5273"/>
  <c r="BF5283"/>
  <c r="BF5298"/>
  <c r="BF5302"/>
  <c r="BF5304"/>
  <c r="BF5308"/>
  <c r="BF5319"/>
  <c r="BF5330"/>
  <c r="BF5341"/>
  <c r="BF5418"/>
  <c r="BF5424"/>
  <c r="BF5429"/>
  <c r="BF5430"/>
  <c r="BF5431"/>
  <c r="BF5432"/>
  <c r="BF5433"/>
  <c r="BF5434"/>
  <c r="BF5435"/>
  <c r="BF5461"/>
  <c r="BF5465"/>
  <c r="BF5471"/>
  <c r="BF5473"/>
  <c r="BF5503"/>
  <c r="BF5521"/>
  <c r="BF5569"/>
  <c r="BF5573"/>
  <c r="BF5584"/>
  <c r="BF5590"/>
  <c r="BF5609"/>
  <c r="BF5610"/>
  <c r="BF5611"/>
  <c r="BF5621"/>
  <c r="BF5624"/>
  <c r="BF5668"/>
  <c r="BF5676"/>
  <c r="BF5767"/>
  <c r="BF5781"/>
  <c r="BF5828"/>
  <c r="BF5906"/>
  <c r="BF5949"/>
  <c r="BF5952"/>
  <c r="BF5983"/>
  <c r="BF5990"/>
  <c r="BF5992"/>
  <c r="BF5995"/>
  <c r="BF6168"/>
  <c r="AS94" i="1"/>
  <c r="F40" i="2"/>
  <c r="BC96" i="1" s="1"/>
  <c r="BC95" s="1"/>
  <c r="AY95" s="1"/>
  <c r="F37" i="2"/>
  <c r="AZ96" i="1" s="1"/>
  <c r="AZ95" s="1"/>
  <c r="AZ94" s="1"/>
  <c r="W29" s="1"/>
  <c r="J37" i="2"/>
  <c r="AV96" i="1" s="1"/>
  <c r="F39" i="2"/>
  <c r="BB96" i="1" s="1"/>
  <c r="BB95" s="1"/>
  <c r="BB94" s="1"/>
  <c r="AX94" s="1"/>
  <c r="F41" i="2"/>
  <c r="BD96" i="1" s="1"/>
  <c r="BD95" s="1"/>
  <c r="BD94" s="1"/>
  <c r="W33" s="1"/>
  <c r="P4502" i="2" l="1"/>
  <c r="BK165"/>
  <c r="J165" s="1"/>
  <c r="J99" s="1"/>
  <c r="R4502"/>
  <c r="R165"/>
  <c r="T4502"/>
  <c r="T165"/>
  <c r="P165"/>
  <c r="J166"/>
  <c r="J100" s="1"/>
  <c r="BK4502"/>
  <c r="J4502" s="1"/>
  <c r="J108" s="1"/>
  <c r="BC94" i="1"/>
  <c r="AY94" s="1"/>
  <c r="AV95"/>
  <c r="AX95"/>
  <c r="W31"/>
  <c r="AV94"/>
  <c r="AK29" s="1"/>
  <c r="P161" i="2" l="1"/>
  <c r="AU96" i="1" s="1"/>
  <c r="AU95" s="1"/>
  <c r="AU94" s="1"/>
  <c r="T161" i="2"/>
  <c r="R161"/>
  <c r="BK161"/>
  <c r="J161" s="1"/>
  <c r="J98" s="1"/>
  <c r="J32" s="1"/>
  <c r="J138" s="1"/>
  <c r="BF138" s="1"/>
  <c r="F38" s="1"/>
  <c r="BA96" i="1" s="1"/>
  <c r="BA95" s="1"/>
  <c r="AW95" s="1"/>
  <c r="W32"/>
  <c r="AT95" l="1"/>
  <c r="J132" i="2"/>
  <c r="J140" s="1"/>
  <c r="J38"/>
  <c r="AW96" i="1" s="1"/>
  <c r="AT96" s="1"/>
  <c r="BA94"/>
  <c r="AW94" s="1"/>
  <c r="AK30" s="1"/>
  <c r="J33" i="2" l="1"/>
  <c r="J34" s="1"/>
  <c r="AG96" i="1" s="1"/>
  <c r="AG95" s="1"/>
  <c r="AN95" s="1"/>
  <c r="AT94"/>
  <c r="W30"/>
  <c r="J43" i="2" l="1"/>
  <c r="AN96" i="1"/>
  <c r="AG94"/>
  <c r="AN94" s="1"/>
  <c r="AK26" l="1"/>
  <c r="AK35" s="1"/>
</calcChain>
</file>

<file path=xl/sharedStrings.xml><?xml version="1.0" encoding="utf-8"?>
<sst xmlns="http://schemas.openxmlformats.org/spreadsheetml/2006/main" count="73062" uniqueCount="6575">
  <si>
    <t>Export Komplet</t>
  </si>
  <si>
    <t/>
  </si>
  <si>
    <t>2.0</t>
  </si>
  <si>
    <t>False</t>
  </si>
  <si>
    <t>{f9d2139d-7f68-4cba-88d4-7e18ec514846}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</si>
  <si>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</si>
  <si>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</si>
  <si>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</si>
  <si>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</si>
  <si>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</si>
  <si>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</si>
  <si>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</si>
  <si>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</si>
  <si>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0X04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</si>
  <si>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</si>
  <si>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</si>
  <si>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FONDY A VEREJNÉ OBSTARÁVANIE</t>
  </si>
  <si>
    <t>JKSO:</t>
  </si>
  <si>
    <t>KS:</t>
  </si>
  <si>
    <t>Miesto:</t>
  </si>
  <si>
    <t xml:space="preserve"> </t>
  </si>
  <si>
    <t>Dátum:</t>
  </si>
  <si>
    <t>22.11.2021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</si>
  <si>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</si>
  <si>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</si>
  <si>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</si>
  <si>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</si>
  <si>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</si>
  <si>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</si>
  <si>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</si>
  <si>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</si>
  <si>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</si>
  <si>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</si>
  <si>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</si>
  <si>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</si>
  <si>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</si>
  <si>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</si>
  <si>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</si>
  <si>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</si>
  <si>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</si>
  <si>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</si>
  <si>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</si>
  <si>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</si>
  <si>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</si>
  <si>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</si>
  <si>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</si>
  <si>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</si>
  <si>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</si>
  <si>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</si>
  <si>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</si>
  <si>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</si>
  <si>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</si>
  <si>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</si>
  <si>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</si>
  <si>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</si>
  <si>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</si>
  <si>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</si>
  <si>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</si>
  <si>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</si>
  <si>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</si>
  <si>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</si>
  <si>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</si>
  <si>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</si>
  <si>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</si>
  <si>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</si>
  <si>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</si>
  <si>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</si>
  <si>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</si>
  <si>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</si>
  <si>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</si>
  <si>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</si>
  <si>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</si>
  <si>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</si>
  <si>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</si>
  <si>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</si>
  <si>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</si>
  <si>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01_36</t>
  </si>
  <si>
    <t>A Hurbanova Žilina</t>
  </si>
  <si>
    <t>STA</t>
  </si>
  <si>
    <t>1</t>
  </si>
  <si>
    <t>{d3a1eb7b-2afe-45f6-b792-97cfd42a148d}</t>
  </si>
  <si>
    <t>/</t>
  </si>
  <si>
    <t>06/0_2</t>
  </si>
  <si>
    <t>Dostavba a obnova budovy ,,A Hurbanova ul.č.15,Žilina-revízia _ VO4-5-6-7</t>
  </si>
  <si>
    <t>Časť</t>
  </si>
  <si>
    <t>2</t>
  </si>
  <si>
    <t>{6613a951-505a-48a1-aca1-51f68b590ede}</t>
  </si>
  <si>
    <t>B134pl</t>
  </si>
  <si>
    <t>674,36</t>
  </si>
  <si>
    <t>rdp</t>
  </si>
  <si>
    <t>634,26</t>
  </si>
  <si>
    <t>B</t>
  </si>
  <si>
    <t>2594,732</t>
  </si>
  <si>
    <t>B_28</t>
  </si>
  <si>
    <t>21,53</t>
  </si>
  <si>
    <t>B1</t>
  </si>
  <si>
    <t>570,662</t>
  </si>
  <si>
    <t>B94</t>
  </si>
  <si>
    <t>427,897</t>
  </si>
  <si>
    <t>Objekt:</t>
  </si>
  <si>
    <t>B95</t>
  </si>
  <si>
    <t>135,322</t>
  </si>
  <si>
    <t>B98</t>
  </si>
  <si>
    <t>20,604</t>
  </si>
  <si>
    <t>Časť:</t>
  </si>
  <si>
    <t>C_náter</t>
  </si>
  <si>
    <t>74,26</t>
  </si>
  <si>
    <t>C1</t>
  </si>
  <si>
    <t>102,91</t>
  </si>
  <si>
    <t>D1</t>
  </si>
  <si>
    <t>72,04</t>
  </si>
  <si>
    <t>D2</t>
  </si>
  <si>
    <t>8,09</t>
  </si>
  <si>
    <t xml:space="preserve"> Hurbanova ul.č.15,Žilina</t>
  </si>
  <si>
    <t>D3</t>
  </si>
  <si>
    <t>65,79</t>
  </si>
  <si>
    <t>D4</t>
  </si>
  <si>
    <t>90,3</t>
  </si>
  <si>
    <t>Ex_m_1PP_n1800</t>
  </si>
  <si>
    <t>836,019999999999</t>
  </si>
  <si>
    <t>Žilinská univerzita v Žiline</t>
  </si>
  <si>
    <t>Ex_murivo_1NP</t>
  </si>
  <si>
    <t>1725,235</t>
  </si>
  <si>
    <t>Ex_murivo_2NP</t>
  </si>
  <si>
    <t>2375,811</t>
  </si>
  <si>
    <t>Ex_murivo_3NP</t>
  </si>
  <si>
    <t>2035,541</t>
  </si>
  <si>
    <t>HI_vod</t>
  </si>
  <si>
    <t>265,345</t>
  </si>
  <si>
    <t>HI_vod_pvc</t>
  </si>
  <si>
    <t>155,036</t>
  </si>
  <si>
    <t>HI_zv</t>
  </si>
  <si>
    <t>1,625</t>
  </si>
  <si>
    <t xml:space="preserve">VAN JARINA ARCHITECTURE &amp; DESIGN   </t>
  </si>
  <si>
    <t>HI_zvis_pvc</t>
  </si>
  <si>
    <t>287,409</t>
  </si>
  <si>
    <t>jama_1</t>
  </si>
  <si>
    <t>1052,246</t>
  </si>
  <si>
    <t>jama_ruč</t>
  </si>
  <si>
    <t>581,004</t>
  </si>
  <si>
    <t>Rosoft,s.r.o.</t>
  </si>
  <si>
    <t>KO_150</t>
  </si>
  <si>
    <t>7,644</t>
  </si>
  <si>
    <t>KO_1NP_O1</t>
  </si>
  <si>
    <t>81,092</t>
  </si>
  <si>
    <t>KO_1NP_O2</t>
  </si>
  <si>
    <t>19,529</t>
  </si>
  <si>
    <t>KO_1PP_O1</t>
  </si>
  <si>
    <t>27,593</t>
  </si>
  <si>
    <t>KO_1PP_O2</t>
  </si>
  <si>
    <t>84,584</t>
  </si>
  <si>
    <t>KO_2NP_O1</t>
  </si>
  <si>
    <t>62,039</t>
  </si>
  <si>
    <t>Náklady z rozpočtu</t>
  </si>
  <si>
    <t>KO_2NP_O2</t>
  </si>
  <si>
    <t>21,804</t>
  </si>
  <si>
    <t>Ostatné náklady</t>
  </si>
  <si>
    <t>KO_3NP_O1</t>
  </si>
  <si>
    <t>71,61</t>
  </si>
  <si>
    <t>KO_3NP_O2</t>
  </si>
  <si>
    <t>57,82</t>
  </si>
  <si>
    <t>leš</t>
  </si>
  <si>
    <t>5451,825</t>
  </si>
  <si>
    <t>N08</t>
  </si>
  <si>
    <t>183,066</t>
  </si>
  <si>
    <t>N91</t>
  </si>
  <si>
    <t>10,047</t>
  </si>
  <si>
    <t>N94</t>
  </si>
  <si>
    <t>144,281</t>
  </si>
  <si>
    <t>nopovka</t>
  </si>
  <si>
    <t>349,457</t>
  </si>
  <si>
    <t>Nove_murivo</t>
  </si>
  <si>
    <t>564,818</t>
  </si>
  <si>
    <t>Obv_st_1PP_bKO</t>
  </si>
  <si>
    <t>1173,321</t>
  </si>
  <si>
    <t>Obv_steny_1PP</t>
  </si>
  <si>
    <t>1211,577</t>
  </si>
  <si>
    <t>odvoz</t>
  </si>
  <si>
    <t>947,425</t>
  </si>
  <si>
    <t>P1</t>
  </si>
  <si>
    <t>250,79</t>
  </si>
  <si>
    <t>P10</t>
  </si>
  <si>
    <t>1098,323</t>
  </si>
  <si>
    <t>P11</t>
  </si>
  <si>
    <t>1354,08</t>
  </si>
  <si>
    <t>P12</t>
  </si>
  <si>
    <t>135,96</t>
  </si>
  <si>
    <t>P13</t>
  </si>
  <si>
    <t>8,91</t>
  </si>
  <si>
    <t>P14</t>
  </si>
  <si>
    <t>55,33</t>
  </si>
  <si>
    <t>P15</t>
  </si>
  <si>
    <t>8,285</t>
  </si>
  <si>
    <t>P16</t>
  </si>
  <si>
    <t>6,86</t>
  </si>
  <si>
    <t>P17</t>
  </si>
  <si>
    <t>P18</t>
  </si>
  <si>
    <t>4,68</t>
  </si>
  <si>
    <t>P2</t>
  </si>
  <si>
    <t>304,522</t>
  </si>
  <si>
    <t>P20</t>
  </si>
  <si>
    <t>1,969</t>
  </si>
  <si>
    <t>P21</t>
  </si>
  <si>
    <t>18,04</t>
  </si>
  <si>
    <t>P3</t>
  </si>
  <si>
    <t>109,05</t>
  </si>
  <si>
    <t>P4</t>
  </si>
  <si>
    <t>41,13</t>
  </si>
  <si>
    <t>P5</t>
  </si>
  <si>
    <t>238,57</t>
  </si>
  <si>
    <t>P6</t>
  </si>
  <si>
    <t>66,84</t>
  </si>
  <si>
    <t>P7</t>
  </si>
  <si>
    <t>719,51</t>
  </si>
  <si>
    <t>P8</t>
  </si>
  <si>
    <t>363,68</t>
  </si>
  <si>
    <t>P9</t>
  </si>
  <si>
    <t>272,435</t>
  </si>
  <si>
    <t>pod_vyťah_vod</t>
  </si>
  <si>
    <t>22,395</t>
  </si>
  <si>
    <t>pod_ZD_vod</t>
  </si>
  <si>
    <t>162,663</t>
  </si>
  <si>
    <t>Podkrovie</t>
  </si>
  <si>
    <t>101,1</t>
  </si>
  <si>
    <t>priečka140</t>
  </si>
  <si>
    <t>240,385</t>
  </si>
  <si>
    <t>priečka80</t>
  </si>
  <si>
    <t>25,48</t>
  </si>
  <si>
    <t>ryha</t>
  </si>
  <si>
    <t>57,475</t>
  </si>
  <si>
    <t>Sadr_stierka</t>
  </si>
  <si>
    <t>376,65</t>
  </si>
  <si>
    <t>SDK_F</t>
  </si>
  <si>
    <t>16,072</t>
  </si>
  <si>
    <t>SDK_šikmý</t>
  </si>
  <si>
    <t>350,683</t>
  </si>
  <si>
    <t>SL1</t>
  </si>
  <si>
    <t>77,836</t>
  </si>
  <si>
    <t>SP1</t>
  </si>
  <si>
    <t>1197,91</t>
  </si>
  <si>
    <t>SP1_i</t>
  </si>
  <si>
    <t>170,13</t>
  </si>
  <si>
    <t>SP2</t>
  </si>
  <si>
    <t>141,84</t>
  </si>
  <si>
    <t>ST1</t>
  </si>
  <si>
    <t>1243,84</t>
  </si>
  <si>
    <t>ST2</t>
  </si>
  <si>
    <t>427,911</t>
  </si>
  <si>
    <t>ST3</t>
  </si>
  <si>
    <t>135,136</t>
  </si>
  <si>
    <t>ST3_z</t>
  </si>
  <si>
    <t>6,811</t>
  </si>
  <si>
    <t>ST4</t>
  </si>
  <si>
    <t>7,493</t>
  </si>
  <si>
    <t>ST4_z</t>
  </si>
  <si>
    <t>3,355</t>
  </si>
  <si>
    <t>ST5</t>
  </si>
  <si>
    <t>6,167</t>
  </si>
  <si>
    <t>ST5_z</t>
  </si>
  <si>
    <t>1,99</t>
  </si>
  <si>
    <t>ST7</t>
  </si>
  <si>
    <t>40,101</t>
  </si>
  <si>
    <t>ST7_z</t>
  </si>
  <si>
    <t>10,156</t>
  </si>
  <si>
    <t>stropy_obnova</t>
  </si>
  <si>
    <t>2111,69</t>
  </si>
  <si>
    <t>stropy_omietka</t>
  </si>
  <si>
    <t>1549,767</t>
  </si>
  <si>
    <t>stropy_replika</t>
  </si>
  <si>
    <t>230,436</t>
  </si>
  <si>
    <t>stropy_sanač</t>
  </si>
  <si>
    <t>716,782</t>
  </si>
  <si>
    <t>Vnut_steny_do1800</t>
  </si>
  <si>
    <t>1383,155</t>
  </si>
  <si>
    <t>Vodeodolny_nater</t>
  </si>
  <si>
    <t>494,657</t>
  </si>
  <si>
    <t>vyspravenie</t>
  </si>
  <si>
    <t>221,702</t>
  </si>
  <si>
    <t>VZT_strecha_vod2</t>
  </si>
  <si>
    <t>61,292</t>
  </si>
  <si>
    <t>VZT_zvis_strecha</t>
  </si>
  <si>
    <t>17,6</t>
  </si>
  <si>
    <t>3</t>
  </si>
  <si>
    <t>Kód dielu - Popis</t>
  </si>
  <si>
    <t>Cena celkom [EUR]</t>
  </si>
  <si>
    <t>VZT_zvis_strecha2</t>
  </si>
  <si>
    <t>XPS100_st</t>
  </si>
  <si>
    <t>34,525</t>
  </si>
  <si>
    <t>1) Náklady z rozpočtu</t>
  </si>
  <si>
    <t>-1</t>
  </si>
  <si>
    <t>XPS100_strechaVZT</t>
  </si>
  <si>
    <t>76,654</t>
  </si>
  <si>
    <t>HSV - Práce a dodávky HSV</t>
  </si>
  <si>
    <t>XPS100_suteren</t>
  </si>
  <si>
    <t>188,781</t>
  </si>
  <si>
    <t xml:space="preserve">    1 - Zemné práce</t>
  </si>
  <si>
    <t>XPS100_zvis</t>
  </si>
  <si>
    <t>9,133</t>
  </si>
  <si>
    <t xml:space="preserve">    2 - Zakladanie</t>
  </si>
  <si>
    <t>XPS50_suteren</t>
  </si>
  <si>
    <t>9,788</t>
  </si>
  <si>
    <t xml:space="preserve">    3 - Zvislé a kompletné konštrukcie</t>
  </si>
  <si>
    <t>XPS80</t>
  </si>
  <si>
    <t xml:space="preserve">    4 - Vodorovné konštrukcie</t>
  </si>
  <si>
    <t>XPS80_podl</t>
  </si>
  <si>
    <t>0,963</t>
  </si>
  <si>
    <t xml:space="preserve">    5 - Komunikácie</t>
  </si>
  <si>
    <t>XPS80_suteren</t>
  </si>
  <si>
    <t>34,968</t>
  </si>
  <si>
    <t xml:space="preserve">    6 - Úpravy povrchov, podlahy, osadenie</t>
  </si>
  <si>
    <t>zásyp</t>
  </si>
  <si>
    <t>850,209</t>
  </si>
  <si>
    <t xml:space="preserve">    9 - Ostatné konštrukcie a práce-búranie</t>
  </si>
  <si>
    <t>ppb</t>
  </si>
  <si>
    <t>124,969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</si>
  <si>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</si>
  <si>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</si>
  <si>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</si>
  <si>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</si>
  <si>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</si>
  <si>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725 - Zdravotechnika - zariaď.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</si>
  <si>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</si>
  <si>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</si>
  <si>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</si>
  <si>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</si>
  <si>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</si>
  <si>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</si>
  <si>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</si>
  <si>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</si>
  <si>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</si>
  <si>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</si>
  <si>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</si>
  <si>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</si>
  <si>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782 - Obklady z prírodného a konglomerovaného kameňa</t>
  </si>
  <si>
    <t xml:space="preserve">    783 - Nátery</t>
  </si>
  <si>
    <t xml:space="preserve">    784 - Maľby</t>
  </si>
  <si>
    <t>OST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</si>
  <si>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</si>
  <si>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</si>
  <si>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</si>
  <si>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</si>
  <si>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</si>
  <si>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</si>
  <si>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</si>
  <si>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</si>
  <si>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</si>
  <si>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</si>
  <si>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</si>
  <si>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</si>
  <si>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</si>
  <si>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</si>
  <si>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</si>
  <si>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</si>
  <si>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</si>
  <si>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</si>
  <si>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</si>
  <si>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</si>
  <si>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</si>
  <si>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</si>
  <si>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</si>
  <si>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</si>
  <si>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</si>
  <si>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635</t>
  </si>
  <si>
    <t>K</t>
  </si>
  <si>
    <t>1112121315</t>
  </si>
  <si>
    <t>Odstránenie drevín priem. nad 100 mm s odstránením pňa v rovine alebo na svahu do 1:5, vrátane naloženia na dopravný prostriedok a likvidácie drevnej sute</t>
  </si>
  <si>
    <t>m2</t>
  </si>
  <si>
    <t>4</t>
  </si>
  <si>
    <t>734367969</t>
  </si>
  <si>
    <t>VV</t>
  </si>
  <si>
    <t>309</t>
  </si>
  <si>
    <t xml:space="preserve">"prevažne ihličnaté kríky, výška 2-3 m. </t>
  </si>
  <si>
    <t>633</t>
  </si>
  <si>
    <t>1121041245</t>
  </si>
  <si>
    <t>Odstraňovanie stromu postupným zrezávaním bez postupného spúšťania koruny a kmeňa, priemeru nad 300 do 500 mm, vrátane naloženia na dopravný prostriedok a likvidácie drevnej sute</t>
  </si>
  <si>
    <t>ks</t>
  </si>
  <si>
    <t>-1924642780</t>
  </si>
  <si>
    <t>634</t>
  </si>
  <si>
    <t>1122011145</t>
  </si>
  <si>
    <t>Odstránenie pňa v rovine a na svahu do 1:5, priemer nad 300 do 500 mm, vrátane naloženia na dopravný prostriedok a likvidácie drevnej sute, so zasypaním jamy, doplnením zeminy a zhutnením terénu</t>
  </si>
  <si>
    <t>1545375426</t>
  </si>
  <si>
    <t>113107141</t>
  </si>
  <si>
    <t>Odstránenie krytu v ploche do 200 m2 asfaltového, hr. vrstvy do 50 mm,  -0,09800t</t>
  </si>
  <si>
    <t>-24780982</t>
  </si>
  <si>
    <t>"B15</t>
  </si>
  <si>
    <t>4,3*4,32</t>
  </si>
  <si>
    <t>Súčet</t>
  </si>
  <si>
    <t>113107232</t>
  </si>
  <si>
    <t>Odstránenie krytu v ploche nad 200 m2 z betónu prostého, hr. vrstvy 150 do 300 mm,  -0,50000t</t>
  </si>
  <si>
    <t>1245212967</t>
  </si>
  <si>
    <t>"B08</t>
  </si>
  <si>
    <t>(127,393+12,111+133,861)</t>
  </si>
  <si>
    <t>130201001</t>
  </si>
  <si>
    <t>Výkop jamy a ryhy v obmedzenom priestore horn. tr.3 ručne</t>
  </si>
  <si>
    <t>m3</t>
  </si>
  <si>
    <t>-1441787364</t>
  </si>
  <si>
    <t>"B126 v objekte od -3,8 po -4,2</t>
  </si>
  <si>
    <t>2,22*2,55*(4,2-3,8)</t>
  </si>
  <si>
    <t>"B127 od -2,675 po -3,79</t>
  </si>
  <si>
    <t>(3,79-2,675)*1,75*1,85</t>
  </si>
  <si>
    <t>"B09 výkop pre výťah-90% strojne, 10% ručne</t>
  </si>
  <si>
    <t>19,352*7,682*0,1</t>
  </si>
  <si>
    <t>"B10 výkop pre strojovňu VZT-90% strojne, 10% ručne</t>
  </si>
  <si>
    <t>(7,62-2,47)*153,594*0,1</t>
  </si>
  <si>
    <t>5,632*11,325*0,1 "šikmo</t>
  </si>
  <si>
    <t>15,819*8,5*0,1 "šikmo</t>
  </si>
  <si>
    <t>"B11-mimo už vykopaných jám pre výťah, VZT a pod</t>
  </si>
  <si>
    <t>(0,775+0,857)/2*(84,73+67,567+66,463+59,537)</t>
  </si>
  <si>
    <t>"b15 prehlbenie do -2,7 od -2,45</t>
  </si>
  <si>
    <t>(2,7-2,45)*4,3*4,32</t>
  </si>
  <si>
    <t>"B27 prehlbenie na -2,7 po odstránení podlah.vrstiev v objekte</t>
  </si>
  <si>
    <t>(2,7-(2,25+0,07+0,05+0,1))*(2,7*2,205+4,68+3,37+19,89+11,98+12,6+11,15+41,37+7,33+249,34)</t>
  </si>
  <si>
    <t>"B16 výkop pre ZTI,kanál po vybúraní podlahových vrstiev</t>
  </si>
  <si>
    <t>0,68*0,6*(2,983+33,977+2,2+6,7+0,81+12+52,467+1,15+3,6+3,64+1,288+7,251+1,9+2,03+2,2+1,05+3,13+1,55+2,131+6,121+1,9+3,336+10,868+6,224+8,673+2,69+2)</t>
  </si>
  <si>
    <t>0,68*0,6*(13,9+0,925+3,969*2+1,714+6,3+9,5+2,668+4,546+3,13+2,692+4,04)</t>
  </si>
  <si>
    <t>"B17 ryha pre elektro len v rozsahu pôdorysu objektu</t>
  </si>
  <si>
    <t>0,45*0,5*14</t>
  </si>
  <si>
    <t xml:space="preserve">"dopcet </t>
  </si>
  <si>
    <t>(6,13-3,7)*7,2*2,45</t>
  </si>
  <si>
    <t>0,5*2,43/2</t>
  </si>
  <si>
    <t>131201102</t>
  </si>
  <si>
    <t>Výkop nezapaženej jamy v hornine 3, nad 100 do 1000 m3</t>
  </si>
  <si>
    <t>1634394909</t>
  </si>
  <si>
    <t>19,352*7,682*0,9</t>
  </si>
  <si>
    <t>(7,62-2,47)*153,594*0,9</t>
  </si>
  <si>
    <t>5,632*11,325*0,9 "šikmo</t>
  </si>
  <si>
    <t>15,819*8,5*0,9 "šikmo</t>
  </si>
  <si>
    <t>"B14 zemina v hr. 465mm</t>
  </si>
  <si>
    <t>0,465*3,6*16,8</t>
  </si>
  <si>
    <t>5</t>
  </si>
  <si>
    <t>131201109</t>
  </si>
  <si>
    <t>Hĺbenie nezapažených jám a zárezov. Príplatok za lepivosť horniny 3</t>
  </si>
  <si>
    <t>-639291030</t>
  </si>
  <si>
    <t>jama_ruč+Jama_1</t>
  </si>
  <si>
    <t>6</t>
  </si>
  <si>
    <t>132201201</t>
  </si>
  <si>
    <t>Výkop ryhy šírky 600-2000mm horn.3 do 100m3</t>
  </si>
  <si>
    <t>-1076623399</t>
  </si>
  <si>
    <t>"výkop pre nový tehlový múr</t>
  </si>
  <si>
    <t>0,7*0,8*(89+7,576)</t>
  </si>
  <si>
    <t>"výkop pre základ pod bránou</t>
  </si>
  <si>
    <t>0,8*0,8*5,3</t>
  </si>
  <si>
    <t>7</t>
  </si>
  <si>
    <t>132201209</t>
  </si>
  <si>
    <t>Príplatok k cenám za lepivosť pri hĺbení rýh š. nad 600 do 2 000 mm zapaž. i nezapažených, s urovnaním dna v hornine 3</t>
  </si>
  <si>
    <t>1422292856</t>
  </si>
  <si>
    <t>632</t>
  </si>
  <si>
    <t>132201401.S</t>
  </si>
  <si>
    <t>Hĺbený výkop pod základmi s odhodením výkopku na vzdialenosť 3 m alebo naložením v hornine 3</t>
  </si>
  <si>
    <t>1546553502</t>
  </si>
  <si>
    <t>8</t>
  </si>
  <si>
    <t>162201102</t>
  </si>
  <si>
    <t>Vodorovné premiestnenie výkopku z horniny 1-4 nad 20-50m</t>
  </si>
  <si>
    <t>-489234272</t>
  </si>
  <si>
    <t>"zemina na zásyp na medzideponiu a späť na zásyp</t>
  </si>
  <si>
    <t>zásyp*2</t>
  </si>
  <si>
    <t>9</t>
  </si>
  <si>
    <t>162501122</t>
  </si>
  <si>
    <t>Vodorovné premiestnenie výkopku po spevnenej ceste z horniny tr.1-4, nad 100 do 1000 m3 na vzdialenosť do 3000 m</t>
  </si>
  <si>
    <t>-571787549</t>
  </si>
  <si>
    <t>(jama_ruč+jama_1+ryha)-zásyp</t>
  </si>
  <si>
    <t>"odpočet zeminy potrebnej na zásyp pre SO 02</t>
  </si>
  <si>
    <t>-(24,3-6,24)</t>
  </si>
  <si>
    <t>10</t>
  </si>
  <si>
    <t>162501123</t>
  </si>
  <si>
    <t>Vodorovné premiestnenie výkopku po spevnenej ceste z horniny tr.1-4, nad 100 do 1000 m3, príplatok k cene za každých ďalšich a začatých 1000 m</t>
  </si>
  <si>
    <t>-1118392310</t>
  </si>
  <si>
    <t>947,425*7 'Prepočítané koeficientom množstva</t>
  </si>
  <si>
    <t>11</t>
  </si>
  <si>
    <t>167101102</t>
  </si>
  <si>
    <t>Nakladanie neuľahnutého výkopku z hornín tr.1-4 nad 100 do 1000 m3</t>
  </si>
  <si>
    <t>-206181779</t>
  </si>
  <si>
    <t>12</t>
  </si>
  <si>
    <t>171201202</t>
  </si>
  <si>
    <t>Uloženie sypaniny na skládky nad 100 do 1000 m3</t>
  </si>
  <si>
    <t>328187752</t>
  </si>
  <si>
    <t>13</t>
  </si>
  <si>
    <t>171209002</t>
  </si>
  <si>
    <t>Poplatok za skladovanie - zemina a kamenivo (17 05) ostatné</t>
  </si>
  <si>
    <t>-875196888</t>
  </si>
  <si>
    <t>14</t>
  </si>
  <si>
    <t>174101001</t>
  </si>
  <si>
    <t>Zásyp sypaninou so zhutnením jám, šachiet, rýh, zárezov alebo okolo objektov do 100 m3</t>
  </si>
  <si>
    <t>1346777892</t>
  </si>
  <si>
    <t>"N06 okolovýťah. šachty</t>
  </si>
  <si>
    <t>2,548*2,91</t>
  </si>
  <si>
    <t>4,859*4,255*2</t>
  </si>
  <si>
    <t>0,23*(2,75+6,33*2)</t>
  </si>
  <si>
    <t>"N07 podzemná strojovňa VZT+kanál</t>
  </si>
  <si>
    <t>"výkop</t>
  </si>
  <si>
    <t>(7,62-2,47)*153,594</t>
  </si>
  <si>
    <t>5,632*11,325"šikmo</t>
  </si>
  <si>
    <t>15,819*8,5"šikmo</t>
  </si>
  <si>
    <t>"odpočet strojovne</t>
  </si>
  <si>
    <t>-4,55*87,472</t>
  </si>
  <si>
    <t>-3,92*34,072</t>
  </si>
  <si>
    <t>"N08 po izolácii sokla okolo objektu-mimo miesta VZT strojovne-započítané v N07,mimo miesta nového výťahu započítané v N06</t>
  </si>
  <si>
    <t>0,556*2,562  "okolo VZT šachty</t>
  </si>
  <si>
    <t>0,707*(84,099+66,721+66,656+27,793+28,763)</t>
  </si>
  <si>
    <t>"N13</t>
  </si>
  <si>
    <t>"N14</t>
  </si>
  <si>
    <t>"Pozn.:zásypy realizovať po vrstvách max.300mm a zhutňovať,nepoškodiť exist. a nové základové konštrukcie</t>
  </si>
  <si>
    <t>15</t>
  </si>
  <si>
    <t>1511019011</t>
  </si>
  <si>
    <t>M+D Mikropilóty d=180mm,dl.4m,zaistenie pomoc.UPE 140, vrátane betónu, úpravy hlavy pilóty, odvozu výkopku, odstránenia bentonitových zostatkov a nákladov na zariadenie staveniska pre pilotáž,dielenskej dokumentácie</t>
  </si>
  <si>
    <t>-1595693009</t>
  </si>
  <si>
    <t>Zakladanie</t>
  </si>
  <si>
    <t>16</t>
  </si>
  <si>
    <t>215901101</t>
  </si>
  <si>
    <t>Zhutnenie podložia z rastlej horniny 1 až 4 pod násypy, z hornina súdržných do 92 % PS a nesúdržných</t>
  </si>
  <si>
    <t>-1556101860</t>
  </si>
  <si>
    <t>"VZT</t>
  </si>
  <si>
    <t>100,462+39,806 "perimeter acad</t>
  </si>
  <si>
    <t>"výťah</t>
  </si>
  <si>
    <t>6,485*3,35</t>
  </si>
  <si>
    <t>"šachta pre vzt - m.č.0.17</t>
  </si>
  <si>
    <t>1,675*1,9</t>
  </si>
  <si>
    <t>"mč. 0.34-0.38</t>
  </si>
  <si>
    <t>(120,19+242,1) "perimeter acad</t>
  </si>
  <si>
    <t>17</t>
  </si>
  <si>
    <t>271521111</t>
  </si>
  <si>
    <t>Vankúše zhutnené pod základy z kameniva hrubého drveného, frakcie 32-63 mm (zhutnené na Edef= 20MPA)</t>
  </si>
  <si>
    <t>-1178358177</t>
  </si>
  <si>
    <t>0,19*pod_ZD_vod</t>
  </si>
  <si>
    <t>0,2*pod_vyťah_vod</t>
  </si>
  <si>
    <t>18</t>
  </si>
  <si>
    <t>271571111</t>
  </si>
  <si>
    <t>Vankúše zhutnené pod základy zo štrkopiesku fr. 0-63mm (zhutnené na Edef= 40MPA)</t>
  </si>
  <si>
    <t>1237503556</t>
  </si>
  <si>
    <t>0,2*pod_ZD_vod</t>
  </si>
  <si>
    <t>0,25*1,675*1,9</t>
  </si>
  <si>
    <t>19</t>
  </si>
  <si>
    <t>2715711111</t>
  </si>
  <si>
    <t>Vyrovnávajúci podsypový piesok hr.10mm</t>
  </si>
  <si>
    <t>1098169378</t>
  </si>
  <si>
    <t>"ZD1</t>
  </si>
  <si>
    <t>100,462 "perimeter acad</t>
  </si>
  <si>
    <t>"ZD2</t>
  </si>
  <si>
    <t>39,806 "perimeter acad</t>
  </si>
  <si>
    <t>4,475*3,35+2,21*3,35</t>
  </si>
  <si>
    <t>pod_ZD_vod+pod_vyťah_vod</t>
  </si>
  <si>
    <t>271571111r</t>
  </si>
  <si>
    <t>Vankúše zhutnené pod základy zo štrkopiesku fr. 63mm- zhutnená podkladná vrstva</t>
  </si>
  <si>
    <t>936966485</t>
  </si>
  <si>
    <t>"mč 0.32 - vchod - P17</t>
  </si>
  <si>
    <t>0,1*(4,4*4,4+0,1*(3,7*2+3,75*2))</t>
  </si>
  <si>
    <t>"výťah -P20</t>
  </si>
  <si>
    <t>1,495*0,35*2,75</t>
  </si>
  <si>
    <t>0,1*(120,19+242,1) "perimeter acad</t>
  </si>
  <si>
    <t>21</t>
  </si>
  <si>
    <t>273313611</t>
  </si>
  <si>
    <t>Betón základových dosiek, prostý tr. C 16/20 - podkladný betón</t>
  </si>
  <si>
    <t>1090854636</t>
  </si>
  <si>
    <t>0,1*(120,19+242,1)*1,035 "perimeter acad</t>
  </si>
  <si>
    <t>0,08*(4,4*4,4+0,1*(3,7*2+3,75*2))*1,035</t>
  </si>
  <si>
    <t>22</t>
  </si>
  <si>
    <t>273313612</t>
  </si>
  <si>
    <t>Betón základových dosiek, prostý tr. C20/25- podkladný betón</t>
  </si>
  <si>
    <t>-114373709</t>
  </si>
  <si>
    <t xml:space="preserve">"výťah </t>
  </si>
  <si>
    <t>0,15*3,94*2,95*1,035</t>
  </si>
  <si>
    <t>0,15*1,93*2,75*1,035</t>
  </si>
  <si>
    <t>"pod schody 0.05</t>
  </si>
  <si>
    <t>0,1*4,65*3,07</t>
  </si>
  <si>
    <t>"pozn.: uvažované stratné betónu do terénu 3,5%</t>
  </si>
  <si>
    <t>23</t>
  </si>
  <si>
    <t>273321312</t>
  </si>
  <si>
    <t>Betón základových dosiek, železový (bez výstuže) tr. C20/25</t>
  </si>
  <si>
    <t>-610967758</t>
  </si>
  <si>
    <t>"VZT pri serverovni č.m.0.17</t>
  </si>
  <si>
    <t>0,15*1,16*1,9*1,035</t>
  </si>
  <si>
    <t>"mč 0.32 - vstup</t>
  </si>
  <si>
    <t>0,15*4,3*4,35</t>
  </si>
  <si>
    <t>0,15*(120,19+242,1) "perimeter acad</t>
  </si>
  <si>
    <t>0,15*3,07*(0,89+1,2)</t>
  </si>
  <si>
    <t>24</t>
  </si>
  <si>
    <t>273321511</t>
  </si>
  <si>
    <t>Betón základových dosiek, železový (bez výstuže), tr. C 30/37 - XC3 (SK) - Cl 0,4 - Dmax 16 - S4 - VODOSTAVEBNÝ</t>
  </si>
  <si>
    <t>-2029608036</t>
  </si>
  <si>
    <t>0,3*(14,1*5,7+3,45*0,85)</t>
  </si>
  <si>
    <t>0,3*(32,167) "perimeter acad</t>
  </si>
  <si>
    <t>Medzisúčet</t>
  </si>
  <si>
    <t>0,5*3,74*2,75</t>
  </si>
  <si>
    <t>0,25*2,26*2,75</t>
  </si>
  <si>
    <t>0,2*0,885*2,75</t>
  </si>
  <si>
    <t>25</t>
  </si>
  <si>
    <t>273351215</t>
  </si>
  <si>
    <t>Debnenie stien základových dosiek, zhotovenie-dielce</t>
  </si>
  <si>
    <t>-1507392453</t>
  </si>
  <si>
    <t>"zboku</t>
  </si>
  <si>
    <t>0,3*(14,1*2+6,55*2)</t>
  </si>
  <si>
    <t>0,3*(2,266+13,388+5,71)</t>
  </si>
  <si>
    <t>0,5*(3,74*2+2,75*2)</t>
  </si>
  <si>
    <t>0,25*(2,26*2+2,75*2)</t>
  </si>
  <si>
    <t>0,2*(0,685*2+2,75)</t>
  </si>
  <si>
    <t>"šachta vzt pri m.č.0.17</t>
  </si>
  <si>
    <t>0,15*(1,16*2+1,9)</t>
  </si>
  <si>
    <t>0,15*(4,3*2+4,35*2)</t>
  </si>
  <si>
    <t>26</t>
  </si>
  <si>
    <t>273351216</t>
  </si>
  <si>
    <t>Debnenie stien základových dosiek, odstránenie-dielce</t>
  </si>
  <si>
    <t>235549783</t>
  </si>
  <si>
    <t>27</t>
  </si>
  <si>
    <t>273361821</t>
  </si>
  <si>
    <t>Výstuž základových dosiek z ocele B500B</t>
  </si>
  <si>
    <t>t</t>
  </si>
  <si>
    <t>-1470841324</t>
  </si>
  <si>
    <t>"VZT doska</t>
  </si>
  <si>
    <t>3634,7/1000</t>
  </si>
  <si>
    <t>0,15*1,16*1,9*100/1000</t>
  </si>
  <si>
    <t>0,15*4,3*4,35*100/1000</t>
  </si>
  <si>
    <t>"uvažovaných 100kg/m3 hmotnosti výstuže</t>
  </si>
  <si>
    <t>28</t>
  </si>
  <si>
    <t>273362021</t>
  </si>
  <si>
    <t>Výstuž základových dosiek zo zvár. sietí KARI</t>
  </si>
  <si>
    <t>-1481890351</t>
  </si>
  <si>
    <t>"VZT šachta pri čm. 0.17</t>
  </si>
  <si>
    <t>1,16*1,9*3,03*2/1000</t>
  </si>
  <si>
    <t>"mč. 0.34-0.38 -P8</t>
  </si>
  <si>
    <t>3235,75/1000</t>
  </si>
  <si>
    <t>29</t>
  </si>
  <si>
    <t>274271301</t>
  </si>
  <si>
    <t>Murivo základových pásov (m3) ref. PREMAC 50x20x25 s betónovou výplňou C 16/20 hr. 200 mm</t>
  </si>
  <si>
    <t>805344979</t>
  </si>
  <si>
    <t>"šachta VZT pri m.č.0.17</t>
  </si>
  <si>
    <t>1,155*1,5*0,2</t>
  </si>
  <si>
    <t>1,387*0,2*2 "perimeter acad</t>
  </si>
  <si>
    <t>30</t>
  </si>
  <si>
    <t>274271303</t>
  </si>
  <si>
    <t>Murivo základových pásov (m3) ref. PREMAC 50x30x25 s betónovou výplňou C 16/20 hr. 300 mm</t>
  </si>
  <si>
    <t>-311097841</t>
  </si>
  <si>
    <t>"mč 0.32</t>
  </si>
  <si>
    <t>0,5*0,3*(3,75*2+4,3*2)</t>
  </si>
  <si>
    <t>31</t>
  </si>
  <si>
    <t>274321312</t>
  </si>
  <si>
    <t>Betón základových pásov, železový (bez výstuže), tr. C 20/25</t>
  </si>
  <si>
    <t>-1820021254</t>
  </si>
  <si>
    <t>"základový pás pod novým tehlovým múrom</t>
  </si>
  <si>
    <t>0,67*0,7*(89+7,576)*1,035</t>
  </si>
  <si>
    <t>0,127*0,45*(89+7,576)*1,035</t>
  </si>
  <si>
    <t>"základový pás pod bránou</t>
  </si>
  <si>
    <t>0,62*0,8*5,3*1,035</t>
  </si>
  <si>
    <t>"základy pre mč 0.32</t>
  </si>
  <si>
    <t>0,3*0,5*4,45</t>
  </si>
  <si>
    <t>0,3*0,4*(4,45+3,5*2)</t>
  </si>
  <si>
    <t>"základ pre múrik -N39</t>
  </si>
  <si>
    <t>0,6*0,6*(1,57+2,62)</t>
  </si>
  <si>
    <t>32</t>
  </si>
  <si>
    <t>274351215</t>
  </si>
  <si>
    <t>Debnenie stien základových pásov, zhotovenie-dielce</t>
  </si>
  <si>
    <t>-835222680</t>
  </si>
  <si>
    <t>0,127*2*(89+7,576)</t>
  </si>
  <si>
    <t>0,5*4,45*2</t>
  </si>
  <si>
    <t>0,4*(4,45+3,5*2)*2</t>
  </si>
  <si>
    <t>0,6*(1,57+2,62)*2</t>
  </si>
  <si>
    <t>"VZT kanal - jednostranne, vrátane vzopretia</t>
  </si>
  <si>
    <t>(7,22-3,29)*(1*14+1,13)      "PZ 5,22,20,21,4,19,17,18,3,16,14,15,8,1</t>
  </si>
  <si>
    <t>(7,22-3,29)*(1*2+0,82)   "PZ 11,7,10</t>
  </si>
  <si>
    <t>(6,13-3,29)*(1*4+0,32)     "PZ 2,9,13,6,12</t>
  </si>
  <si>
    <t>(6,13-3,29)*(0,9+1*6+1,13)  "PZ 28,23,29,24,30,25,31,27</t>
  </si>
  <si>
    <t>(6,13-3,29)*1*3   "PZ 32,26,33</t>
  </si>
  <si>
    <t>"VYTAH</t>
  </si>
  <si>
    <t>(5,775-3,6)*1*5  "PZ1-5</t>
  </si>
  <si>
    <t>33</t>
  </si>
  <si>
    <t>274351216</t>
  </si>
  <si>
    <t>Debnenie stien základových pásov, odstránenie-dielce</t>
  </si>
  <si>
    <t>480438769</t>
  </si>
  <si>
    <t>34</t>
  </si>
  <si>
    <t>274361821</t>
  </si>
  <si>
    <t>Výstuž základových pásov z ocele 10505</t>
  </si>
  <si>
    <t>1815852000</t>
  </si>
  <si>
    <t>55,312*50/1000</t>
  </si>
  <si>
    <t>3,55*100/1000</t>
  </si>
  <si>
    <t>35</t>
  </si>
  <si>
    <t>274361825</t>
  </si>
  <si>
    <t>Výstuž pre murivo základových pásov ref. PREMAC s betónovou výplňou z ocele B500B</t>
  </si>
  <si>
    <t>-322630007</t>
  </si>
  <si>
    <t>1,155*1,5*6,9/1000</t>
  </si>
  <si>
    <t>1,387*2*6,9/1000 "perimeter acad</t>
  </si>
  <si>
    <t>0,5*0,3*(3,75*2+4,3*2)*6,9/1000</t>
  </si>
  <si>
    <t>36</t>
  </si>
  <si>
    <t>275321312</t>
  </si>
  <si>
    <t>Betón základových pätiek, železový (bez výstuže), tr. C 20/25</t>
  </si>
  <si>
    <t>-1103415321</t>
  </si>
  <si>
    <t>"pod točité schody</t>
  </si>
  <si>
    <t>0,6*2,22*2,55</t>
  </si>
  <si>
    <t>37</t>
  </si>
  <si>
    <t>275351215</t>
  </si>
  <si>
    <t>Debnenie stien základových pätiek, zhotovenie-dielce</t>
  </si>
  <si>
    <t>-1276390823</t>
  </si>
  <si>
    <t>0,6*(2,22*2+2,55*2)</t>
  </si>
  <si>
    <t>38</t>
  </si>
  <si>
    <t>275351216</t>
  </si>
  <si>
    <t>Debnenie stien základovýcb pätiek, odstránenie-dielce</t>
  </si>
  <si>
    <t>1791856117</t>
  </si>
  <si>
    <t>39</t>
  </si>
  <si>
    <t>201001100</t>
  </si>
  <si>
    <t>Stabilizácia základových konštrukcií stien obvodového plášta a oporného múru - záporové paženie, profily HEB 140</t>
  </si>
  <si>
    <t>2052022190</t>
  </si>
  <si>
    <t>"dl.profilu 10m, á 1m,33,7kg/m</t>
  </si>
  <si>
    <t>(21/1*10*33,7)/1000    "oporný múr</t>
  </si>
  <si>
    <t>40</t>
  </si>
  <si>
    <t>2010011002</t>
  </si>
  <si>
    <t>Stabilizácia základových konštrukcií stien obvodového plášta a oporného múru - záporové paženie, výdreva</t>
  </si>
  <si>
    <t>-928814902</t>
  </si>
  <si>
    <t>"výdreva</t>
  </si>
  <si>
    <t>21*(10/3*2)*0,08    "oporný múr</t>
  </si>
  <si>
    <t>41</t>
  </si>
  <si>
    <t>279311114</t>
  </si>
  <si>
    <t>Postupné podbet. základného muriva bez výkopu, zapaž. a debnenia prostým betónom tr. C 16/20</t>
  </si>
  <si>
    <t>-1016689527</t>
  </si>
  <si>
    <t>"VZT kanal</t>
  </si>
  <si>
    <t>(7,22-3,29)*1,13*1*14      "PZ 5,22,20,21,4,19,17,18,3,16,14,15,8,1</t>
  </si>
  <si>
    <t>(7,22-3,29)*0,68*(1*2+0,82)   "PZ 11,7,10</t>
  </si>
  <si>
    <t>(6,13-3,29)*1,13*1*5     "PZ 2,9,13,6,12</t>
  </si>
  <si>
    <t>(6,13-3,29)*0,83*(0,9+1*6+1,13)  "PZ 28,23,29,24,30,25,31,27</t>
  </si>
  <si>
    <t>(6,13-3,29)*1,13*1*3   "PZ 32,26,33</t>
  </si>
  <si>
    <t>(5,775-3,6)*0,98*1*5  "PZ1-5</t>
  </si>
  <si>
    <t>ppb*1,035</t>
  </si>
  <si>
    <t>42</t>
  </si>
  <si>
    <t>289971211</t>
  </si>
  <si>
    <t>Zhotovenie vrstvy z geotextílie na upravenom povrchu v sklone do 1 : 5 , šírky od 0 do 3 m</t>
  </si>
  <si>
    <t>-2027630977</t>
  </si>
  <si>
    <t>43</t>
  </si>
  <si>
    <t>M</t>
  </si>
  <si>
    <t>6936651300v</t>
  </si>
  <si>
    <t>Geotextília 200g/m2</t>
  </si>
  <si>
    <t>528966345</t>
  </si>
  <si>
    <t>N08*1,15</t>
  </si>
  <si>
    <t>44</t>
  </si>
  <si>
    <t>6936651300s</t>
  </si>
  <si>
    <t>Geotextília čierna UV stabilná</t>
  </si>
  <si>
    <t>-1492757743</t>
  </si>
  <si>
    <t>SL1*1,15</t>
  </si>
  <si>
    <t>45</t>
  </si>
  <si>
    <t>-812442860</t>
  </si>
  <si>
    <t>"geotextilia</t>
  </si>
  <si>
    <t>"geomreža</t>
  </si>
  <si>
    <t>46</t>
  </si>
  <si>
    <t>693210000200</t>
  </si>
  <si>
    <t>Geomreža ref. TENSAR TX160</t>
  </si>
  <si>
    <t>-1504887677</t>
  </si>
  <si>
    <t>pod_ZD_vod*1,15</t>
  </si>
  <si>
    <t>"vyťah</t>
  </si>
  <si>
    <t>pod_vyťah_vod*1,15</t>
  </si>
  <si>
    <t>47</t>
  </si>
  <si>
    <t>693110004600</t>
  </si>
  <si>
    <t>Oddelovacia geotextília ref. TIPPTEX BS10</t>
  </si>
  <si>
    <t>2113602903</t>
  </si>
  <si>
    <t>Zvislé a kompletné konštrukcie</t>
  </si>
  <si>
    <t>48</t>
  </si>
  <si>
    <t>310238211r</t>
  </si>
  <si>
    <t>Zamurovanie niky v murive nadzákladného tehlami na maltu vápennocementovú</t>
  </si>
  <si>
    <t>1652607926</t>
  </si>
  <si>
    <t>"1PP</t>
  </si>
  <si>
    <t>0,26*0,69*1,5</t>
  </si>
  <si>
    <t>0,24*0,42*1,5*2</t>
  </si>
  <si>
    <t>0,3*1,32*1,5</t>
  </si>
  <si>
    <t>"1NP</t>
  </si>
  <si>
    <t>0,3*0,65*1,5</t>
  </si>
  <si>
    <t>0,24*0,69*1,5</t>
  </si>
  <si>
    <t>0,2*0,36*1,5</t>
  </si>
  <si>
    <t>"2NP</t>
  </si>
  <si>
    <t>0,25*0,64*1,5</t>
  </si>
  <si>
    <t>49</t>
  </si>
  <si>
    <t>310238212</t>
  </si>
  <si>
    <t>Zamurovanie otvoru s plochou do 1 m2 v murive (bez nosného materiálu) nadzákladného tehlami na maltu vápennocementovú</t>
  </si>
  <si>
    <t>-745452722</t>
  </si>
  <si>
    <t>0,15*2,3*0,78 "0.19</t>
  </si>
  <si>
    <t>0,15*0,3*3*0,48 "0.38</t>
  </si>
  <si>
    <t>0,15*0,3*2*0,48 "0.38</t>
  </si>
  <si>
    <t>50</t>
  </si>
  <si>
    <t>310239211</t>
  </si>
  <si>
    <t>Zamurovanie otvoru s plochou nad 1 do 4 m2 v murive nadzákladného tehlami na maltu vápennocementovú</t>
  </si>
  <si>
    <t>1339994928</t>
  </si>
  <si>
    <t>0,6*2,3*0,93 "0.23</t>
  </si>
  <si>
    <t>0,9*2,3*0,63 "0.22</t>
  </si>
  <si>
    <t>(0,81+0,9)/2*2,3*0,78 "0.22</t>
  </si>
  <si>
    <t>1,1*2,3*0,93 "0.21</t>
  </si>
  <si>
    <t>0,9*2,3*0,78 "0.20</t>
  </si>
  <si>
    <t>1,35*2,3*0,93 "0.16</t>
  </si>
  <si>
    <t>1,2*2,3*0,63 "0.09</t>
  </si>
  <si>
    <t>1,04*1,65*0,48 "0.34</t>
  </si>
  <si>
    <t>0,9*2,3*0,78 "1.13</t>
  </si>
  <si>
    <t>0,9*0,75*0,33+0,9*2,07*0,78+0,5*2,02*0,78 "1.12</t>
  </si>
  <si>
    <t>0,9*2,3*0,48 "2.15</t>
  </si>
  <si>
    <t>0,9*2,02*0,48 "2.07</t>
  </si>
  <si>
    <t>"3NP</t>
  </si>
  <si>
    <t>1,2*2,3*0,63 "3.11</t>
  </si>
  <si>
    <t>1,2*2,3*0,63 "3.07</t>
  </si>
  <si>
    <t>1,2*2,28*0,48 "3.07</t>
  </si>
  <si>
    <t>1,16*0,9*0,48 "3.07</t>
  </si>
  <si>
    <t>51</t>
  </si>
  <si>
    <t>311208055</t>
  </si>
  <si>
    <t>Dodatočná izolácia vlhkého muriva tlakovou injektážou pre hrúbku muriva do 400 mm</t>
  </si>
  <si>
    <t>m</t>
  </si>
  <si>
    <t>-1612572093</t>
  </si>
  <si>
    <t>"1PP vnút. murivo</t>
  </si>
  <si>
    <t>2,7</t>
  </si>
  <si>
    <t>52</t>
  </si>
  <si>
    <t>311208402</t>
  </si>
  <si>
    <t>Dodatočná izolácia vlhkého muriva tlakovou injektážou pre hrúbku muriva do 1000 mm</t>
  </si>
  <si>
    <t>-203555776</t>
  </si>
  <si>
    <t xml:space="preserve">"1PP obvodové murivo </t>
  </si>
  <si>
    <t>20,129+15,669+22,922</t>
  </si>
  <si>
    <t>"1PP vnútorné murvio</t>
  </si>
  <si>
    <t>61,405+7,178+19,143+37,293</t>
  </si>
  <si>
    <t>53</t>
  </si>
  <si>
    <t>311208403</t>
  </si>
  <si>
    <t>Dodatočná izolácia vlhkého muriva tlakovou injektážou pre hrúbku muriva do 500 mm</t>
  </si>
  <si>
    <t>-1662968959</t>
  </si>
  <si>
    <t>"1PP obvod. murivo</t>
  </si>
  <si>
    <t>3+20,581+8,8</t>
  </si>
  <si>
    <t>5,23*2+2,46+2,8+4,57*3</t>
  </si>
  <si>
    <t>54</t>
  </si>
  <si>
    <t>3112084501</t>
  </si>
  <si>
    <t>Dodatočná izolácia vlhkého muriva tlakovou injektážou pre hrúbku muriva do 800 mm</t>
  </si>
  <si>
    <t>1582427817</t>
  </si>
  <si>
    <t>"1PP obvodové murivo</t>
  </si>
  <si>
    <t>60,855+16,165+82,926+54,61+18,057</t>
  </si>
  <si>
    <t>"1PP vnútorné murivo</t>
  </si>
  <si>
    <t>2,58+6,563+6,068+5,213+11,08+6,925+7,19+3,077+7,19+12,884</t>
  </si>
  <si>
    <t>55</t>
  </si>
  <si>
    <t>311208492</t>
  </si>
  <si>
    <t>Dodatočná izolácia vlhkého muriva tlakovou injektážou pre hrúbku muriva do 200 mm</t>
  </si>
  <si>
    <t>-119872272</t>
  </si>
  <si>
    <t>6,15*2+7,195</t>
  </si>
  <si>
    <t>56</t>
  </si>
  <si>
    <t>311231109</t>
  </si>
  <si>
    <t xml:space="preserve">Murivo nosné tehál plných pálených </t>
  </si>
  <si>
    <t>92054917</t>
  </si>
  <si>
    <t>"N10</t>
  </si>
  <si>
    <t>0,25*0,325*(1,25*2+0,6*2)</t>
  </si>
  <si>
    <t>57</t>
  </si>
  <si>
    <t>3112710110</t>
  </si>
  <si>
    <t>Murivo nosné z tehál plných, režné murivo</t>
  </si>
  <si>
    <t>-957790664</t>
  </si>
  <si>
    <t>"nový tehlový múr, počet stlpikov-(89+7,576)/2,56=38</t>
  </si>
  <si>
    <t>0,45*(0,45+0,14+0,14)*(89+7,576)  "spodný múrik a vrchná nadmurovka na kant</t>
  </si>
  <si>
    <t>0,45*0,45*1,47*38  "stlpiky</t>
  </si>
  <si>
    <t>0,29*(1,21+0,26)*(89+7,576-0,45*38)  "výplňové polia</t>
  </si>
  <si>
    <t>58</t>
  </si>
  <si>
    <t>311321511</t>
  </si>
  <si>
    <t>Betón nadzákladových múrov, železový (bez výstuže) tr. C 30/37- XC1, XC3 (SK) - Cl 0,4 - Dmax 16 - S4 - VODOSTAVEBNÝ</t>
  </si>
  <si>
    <t>-385039741</t>
  </si>
  <si>
    <t>(6,92-3,42)*0,3*(14,1*2+5,95*2) "obvod</t>
  </si>
  <si>
    <t>-(6,13-4)*0,3*1,652 "otvor</t>
  </si>
  <si>
    <t>1,83*0,3*(13,15+2,49+13,48+0,27) "obvod kanal</t>
  </si>
  <si>
    <t>2,085*0,25*2,75</t>
  </si>
  <si>
    <t>0,925*0,25*2,75</t>
  </si>
  <si>
    <t>2,335*0,25*3,24*2</t>
  </si>
  <si>
    <t>1,21*0,25*0,885*2</t>
  </si>
  <si>
    <t>"múrik -N39</t>
  </si>
  <si>
    <t>0,2*1,5*(1,57+2,62)</t>
  </si>
  <si>
    <t>59</t>
  </si>
  <si>
    <t>311351101</t>
  </si>
  <si>
    <t>Debnenie nadzákladových múrov jednostranné, zhotovenie-dielce</t>
  </si>
  <si>
    <t>2124030925</t>
  </si>
  <si>
    <t>1,83*(6,6+1,89)</t>
  </si>
  <si>
    <t>60</t>
  </si>
  <si>
    <t>311351102</t>
  </si>
  <si>
    <t>Debnenie nadzákladových múrov  jednostranné, odstránenie-dielce</t>
  </si>
  <si>
    <t>-1847190184</t>
  </si>
  <si>
    <t>61</t>
  </si>
  <si>
    <t>311351105</t>
  </si>
  <si>
    <t>Debnenie nadzákladových múrov  obojstranné zhotovenie-dielce</t>
  </si>
  <si>
    <t>-427507769</t>
  </si>
  <si>
    <t>(6,92-3,42)*(14,1*2+5,95*2)*2 "obvod</t>
  </si>
  <si>
    <t>-(6,13-4)*1,652*2 "otvor</t>
  </si>
  <si>
    <t>0,3*(6,13-4)*2 "ostenie</t>
  </si>
  <si>
    <t>1,83*(13,15+2,49+6,88+0,27)*2 "obvod kanal</t>
  </si>
  <si>
    <t>2,085*2,75*2</t>
  </si>
  <si>
    <t>0,925*2,75*2</t>
  </si>
  <si>
    <t>2,335*3,24*2*2</t>
  </si>
  <si>
    <t>1,21*0,885*2*2</t>
  </si>
  <si>
    <t>1,5*(1,57+2,62)*2</t>
  </si>
  <si>
    <t>62</t>
  </si>
  <si>
    <t>311351106</t>
  </si>
  <si>
    <t>Debnenie nadzákladových múrov  obojstranné odstránenie-dielce</t>
  </si>
  <si>
    <t>894853729</t>
  </si>
  <si>
    <t>63</t>
  </si>
  <si>
    <t>311361821</t>
  </si>
  <si>
    <t>Výstuž nadzákladových múrov a stien B500B</t>
  </si>
  <si>
    <t>124949553</t>
  </si>
  <si>
    <t>"VZT - 1PP+1NP</t>
  </si>
  <si>
    <t>4284/1000</t>
  </si>
  <si>
    <t>1039,8/1000</t>
  </si>
  <si>
    <t>64</t>
  </si>
  <si>
    <t>317162101</t>
  </si>
  <si>
    <t>Keramický predpätý preklad ref. POROTHERM KPP, šírky 120 mm, výšky 65 mm, dĺžky 1000 mm</t>
  </si>
  <si>
    <t>-1484447785</t>
  </si>
  <si>
    <t>5 "1PP</t>
  </si>
  <si>
    <t>1 "1NP</t>
  </si>
  <si>
    <t>65</t>
  </si>
  <si>
    <t>317162102</t>
  </si>
  <si>
    <t>Keramický predpätý preklad ref. POROTHERM KPP, šírky 120 mm, výšky 65 mm, dĺžky 1250 mm</t>
  </si>
  <si>
    <t>-893944204</t>
  </si>
  <si>
    <t>7 "1PP</t>
  </si>
  <si>
    <t>66</t>
  </si>
  <si>
    <t>341321610</t>
  </si>
  <si>
    <t>Betón stien a priečok, železový (bez výstuže) tr. C 30/37- XC1, XC3 (SK) - Cl 0,4 - Dmax 16 - S4 - VODOSTAVEBNÝ</t>
  </si>
  <si>
    <t>919264581</t>
  </si>
  <si>
    <t xml:space="preserve">"VZT </t>
  </si>
  <si>
    <t>"1PP - int.</t>
  </si>
  <si>
    <t>3,5*0,3*2,85</t>
  </si>
  <si>
    <t>3,5*0,25*5,1</t>
  </si>
  <si>
    <t>3,5*0,15*(1,3+1,45)*2</t>
  </si>
  <si>
    <t>-1*0,3*2,85</t>
  </si>
  <si>
    <t>-(6,92-4,77)*0,25*0,9*2</t>
  </si>
  <si>
    <t>-(3,92-3,585)*0,15*0,73*2</t>
  </si>
  <si>
    <t>-(6,59-5,67)*0,15*1,22*2</t>
  </si>
  <si>
    <t>"1NP pod doskou D2.2</t>
  </si>
  <si>
    <t>1,6*0,3*(4,85+1,45)</t>
  </si>
  <si>
    <t>1,6*0,25*1,3</t>
  </si>
  <si>
    <t>1,6*0,15*(4,4+1,45)</t>
  </si>
  <si>
    <t>-0,3*(2,27-1,57)*1,5 "otvor</t>
  </si>
  <si>
    <t>-0,3*(2,47-1,57)*0,7 "otvor</t>
  </si>
  <si>
    <t>-0,3*(2,37-1,57)*1,3 "otvor</t>
  </si>
  <si>
    <t>-0,15*(2,27-1,57)*2,8 "otvor</t>
  </si>
  <si>
    <t>-0,15*(2,37-1,57)*1,3 "otvor</t>
  </si>
  <si>
    <t>"1NP pod doskou D1.2</t>
  </si>
  <si>
    <t xml:space="preserve">1,6*0,3*(1,75+4,55) </t>
  </si>
  <si>
    <t>1,6*0,25*(1,3)</t>
  </si>
  <si>
    <t>1,6*0,15*(1,3+4,55)</t>
  </si>
  <si>
    <t>0,8*0,3*(0,85*2+2,85)</t>
  </si>
  <si>
    <t>-0,3*(2,37-1,57)*1,3</t>
  </si>
  <si>
    <t>-0,3*(2,37-1,57)*1</t>
  </si>
  <si>
    <t>-0,3*(2,02-1,57)*1,3</t>
  </si>
  <si>
    <t>-0,15*(2,02-1,57)*1,3</t>
  </si>
  <si>
    <t>-0,15*(2,37-1,57)*1,0</t>
  </si>
  <si>
    <t>"1NP šachta</t>
  </si>
  <si>
    <t>0,8*0,3*(1,45+1)</t>
  </si>
  <si>
    <t>0,8*0,15*(1,45+1)</t>
  </si>
  <si>
    <t>67</t>
  </si>
  <si>
    <t>341351105</t>
  </si>
  <si>
    <t>Debnenie stien a priečok  obojstranné zhotovenie-dielce</t>
  </si>
  <si>
    <t>1294325808</t>
  </si>
  <si>
    <t>3,5*2,85*2</t>
  </si>
  <si>
    <t>3,5*5,1*2</t>
  </si>
  <si>
    <t>3,5*(1,3+1,45)*2*2</t>
  </si>
  <si>
    <t>-1*2,85*2 "otvor</t>
  </si>
  <si>
    <t>-(6,92-4,77)*0,9*2*2 "otvor</t>
  </si>
  <si>
    <t>0,25*((6,92-4,77)*4+0,9*2) "ostenie</t>
  </si>
  <si>
    <t>0,15*((3,92-3,585)*4+0,73*2) "ostenie</t>
  </si>
  <si>
    <t>0,15*((6,59-5,67)*4+1,22*2) "ostenie</t>
  </si>
  <si>
    <t>1,6*(4,85+1,45)*2</t>
  </si>
  <si>
    <t>1,6*1,3*2</t>
  </si>
  <si>
    <t>1,6*(4,4+1,45)*2</t>
  </si>
  <si>
    <t>0,3*((2,27-1,57)*2+1,5*2) "ostenie</t>
  </si>
  <si>
    <t>0,3*((2,47-1,57)*2+0,7*2) "ostenie</t>
  </si>
  <si>
    <t>0,3*((2,37-1,57)*2+1,3*2) "ostenie</t>
  </si>
  <si>
    <t>0,15*((2,27-1,57)*2+2,8*2) "ostenie</t>
  </si>
  <si>
    <t>0,15*((2,37-1,57)*2+1,3*2) "ostenie</t>
  </si>
  <si>
    <t>68</t>
  </si>
  <si>
    <t>341351106</t>
  </si>
  <si>
    <t>Debnenie stien a priečok  obojstranné odstránenie-dielce</t>
  </si>
  <si>
    <t>-26133724</t>
  </si>
  <si>
    <t>69</t>
  </si>
  <si>
    <t>342242020r</t>
  </si>
  <si>
    <t>Priečky z keramických tvárnic hr.80mm, ref. POROTHERM 8 P 8, na maltu POROTHERM MM 50 (80x500x238)</t>
  </si>
  <si>
    <t>1767561146</t>
  </si>
  <si>
    <t>3,2*1,48 "0.15</t>
  </si>
  <si>
    <t>-(0,9*2,02*2+0,7*2,02+1*2,02) "dvere</t>
  </si>
  <si>
    <t>2*(2,12+1,39) "0.36</t>
  </si>
  <si>
    <t>-0,7*2,02 "dvere</t>
  </si>
  <si>
    <t>3,2*0,93 "0.25</t>
  </si>
  <si>
    <t>3,2*(1,69+1,36+1,83+1,13) "0.06</t>
  </si>
  <si>
    <t>70</t>
  </si>
  <si>
    <t>342242022r</t>
  </si>
  <si>
    <t>Priečky z keramických tvárnic hr. 140mm, ref. POROTHERM 14 P 8, na maltu POROTHERM MM 50 (140x500x238)</t>
  </si>
  <si>
    <t>-468150221</t>
  </si>
  <si>
    <t>1,83*1,62</t>
  </si>
  <si>
    <t>2,85*3,5</t>
  </si>
  <si>
    <t>1,1*2,3 "0.30</t>
  </si>
  <si>
    <t>-0,9*2,02 "dvere</t>
  </si>
  <si>
    <t>1,2*2,3 "0.28</t>
  </si>
  <si>
    <t>-0,9*2,3 "dvere</t>
  </si>
  <si>
    <t>1,45*2,3 "0.23</t>
  </si>
  <si>
    <t>1,2*2,3 "0.23</t>
  </si>
  <si>
    <t>-1*2,3 "dvere</t>
  </si>
  <si>
    <t>0,9*2,3 "0.22</t>
  </si>
  <si>
    <t>-0,8*2,3 "dvere</t>
  </si>
  <si>
    <t>1,2*2,3 "0.21</t>
  </si>
  <si>
    <t>1,2*2,3 "0.20</t>
  </si>
  <si>
    <t>1,35*2,3+1,2*2,3 "0.19</t>
  </si>
  <si>
    <t>-1*2,3*2 "dvere</t>
  </si>
  <si>
    <t>3,2*(4,15+3,09+6,15+0,935+0,88+3,93+2,39) "0.10-0.15</t>
  </si>
  <si>
    <t>1,2*2,3 "0.12</t>
  </si>
  <si>
    <t>3,2*(1+3,45+2,56*2+3,75+3,45+1) "0.07-0.09</t>
  </si>
  <si>
    <t>-(0,9*2,02*2+1*2,02) "dvere</t>
  </si>
  <si>
    <t>5,15*(4,3+2,12*2) "0.35,0.36</t>
  </si>
  <si>
    <t>-(0,9*2,02+0,7*2,02*2) "dvere</t>
  </si>
  <si>
    <t>3,2*(3,05+3,05) "0.25,0.26</t>
  </si>
  <si>
    <t>0,9*2,3*2 "0.25,0.26</t>
  </si>
  <si>
    <t>-0,8*2,3*2 "dvere</t>
  </si>
  <si>
    <t>3,2*3 "0.17</t>
  </si>
  <si>
    <t>0,95*2,25 "1.25</t>
  </si>
  <si>
    <t>1,2*2,02 "1.25</t>
  </si>
  <si>
    <t>1,2*2,3 "1.28</t>
  </si>
  <si>
    <t>1*2,3 "1.25</t>
  </si>
  <si>
    <t>2,6*2,3 "1.22</t>
  </si>
  <si>
    <t>-1,6*2,3 "dvere</t>
  </si>
  <si>
    <t>0,9*2,02 "1.14</t>
  </si>
  <si>
    <t>1,2*2,3 "1.13</t>
  </si>
  <si>
    <t>1,1*2,02 "1.12</t>
  </si>
  <si>
    <t>1,2*2,3 "1.12</t>
  </si>
  <si>
    <t>3,2*(1,185+0,77)</t>
  </si>
  <si>
    <t>1,2*2,3 "2.25</t>
  </si>
  <si>
    <t>1,2*2,3 "2.19</t>
  </si>
  <si>
    <t>1,2*2,3 "2.18</t>
  </si>
  <si>
    <t>1,2*2,3 "2.17</t>
  </si>
  <si>
    <t>1,225*2,3 "2.15</t>
  </si>
  <si>
    <t>1,2*2,3*5 "2.11,10,09,08,07</t>
  </si>
  <si>
    <t>-1*2,3*5 "dvere</t>
  </si>
  <si>
    <t>1,2*2,3*2 "2.06</t>
  </si>
  <si>
    <t>1*2,3 "2.04</t>
  </si>
  <si>
    <t>1,46*2,3 "2.03</t>
  </si>
  <si>
    <t>1*2,3 "2.23</t>
  </si>
  <si>
    <t>0,9*2,3 "2.24</t>
  </si>
  <si>
    <t>1,2*2,3 "3.21</t>
  </si>
  <si>
    <t>-1*2,3 "Dvere</t>
  </si>
  <si>
    <t>1,2*2,3*3 "3.15</t>
  </si>
  <si>
    <t>-1*2,3*3 "Dvere</t>
  </si>
  <si>
    <t>1,225*2,3 "3.13</t>
  </si>
  <si>
    <t>1,2*2,3*9 "3.12,11,10,09,08,07,06</t>
  </si>
  <si>
    <t>-1*2,3*9 "Dvere</t>
  </si>
  <si>
    <t>1,0*2,3 "3.05</t>
  </si>
  <si>
    <t>1,46*2,3 "3.04</t>
  </si>
  <si>
    <t>0,9*2,3 "3.20</t>
  </si>
  <si>
    <t>1*2,3 "3.19</t>
  </si>
  <si>
    <t>71</t>
  </si>
  <si>
    <t>346244811</t>
  </si>
  <si>
    <t>Prímurovky izolačné a ochranné z tehál hr. 60 mm</t>
  </si>
  <si>
    <t>512361607</t>
  </si>
  <si>
    <t>"v nike</t>
  </si>
  <si>
    <t>1,5*(0,31*2+0,75) "1PP</t>
  </si>
  <si>
    <t>1,5*0,6 "2NP</t>
  </si>
  <si>
    <t>Vodorovné konštrukcie</t>
  </si>
  <si>
    <t>72</t>
  </si>
  <si>
    <t>4111271321</t>
  </si>
  <si>
    <t>Strop z nosníkov ref. RECTOR dĺžky 7200 mm (64ks) a vložiek RP25 (1020ks), RP12 (30ks) vrátane podstľpkovania a dobetonovania</t>
  </si>
  <si>
    <t>-1054296952</t>
  </si>
  <si>
    <t>31,09+120,19</t>
  </si>
  <si>
    <t>73</t>
  </si>
  <si>
    <t>4111420901</t>
  </si>
  <si>
    <t>Nadbetonávka stropu hrúbky 50 mm betónom C 20/25-XF1, XC1 (SK) Cl0,4 - D max 16 -S3</t>
  </si>
  <si>
    <t>-1286161577</t>
  </si>
  <si>
    <t>74</t>
  </si>
  <si>
    <t>4113213141</t>
  </si>
  <si>
    <t>Nadbetonávka trapézového stropu, tr. C 20/25 -XF1, XC2 (SK) Cl0,4 - D max 8 -S4</t>
  </si>
  <si>
    <t>-256256815</t>
  </si>
  <si>
    <t>"nadbetonavka trapez.</t>
  </si>
  <si>
    <t>2/3*0,14*0,835*2,25*3 "VD1</t>
  </si>
  <si>
    <t>2/3*0,14*2,25*2,45 "VD2</t>
  </si>
  <si>
    <t>2/3*0,14*2,25*4,075 "VD3</t>
  </si>
  <si>
    <t>75</t>
  </si>
  <si>
    <t>411321414</t>
  </si>
  <si>
    <t>Betón stropov doskových a trámových,  železový tr. C 25/30 - XC1 (SK) - Cl 0,4 - Dmax 16 -S4</t>
  </si>
  <si>
    <t>-330959343</t>
  </si>
  <si>
    <t>"VZT strecha</t>
  </si>
  <si>
    <t>"D2.1, D2.2</t>
  </si>
  <si>
    <t>0,15*(1,95*5,05)</t>
  </si>
  <si>
    <t>0,15*12,51</t>
  </si>
  <si>
    <t>76</t>
  </si>
  <si>
    <t>411321616</t>
  </si>
  <si>
    <t>Betón stropov doskových a trámových,  železový tr. C 30/37 - XC3 (SK) - Cl 0,4, -Dmax16 -S4 - Vodostavebný</t>
  </si>
  <si>
    <t>-971437746</t>
  </si>
  <si>
    <t xml:space="preserve">"VZT strop </t>
  </si>
  <si>
    <t>"D1.1,D1.2</t>
  </si>
  <si>
    <t>0,25*83,302</t>
  </si>
  <si>
    <t>-0,25*(1,3*2,85+1,3*2,85+0,55*2,85+1,3*1,3+1,3*1,3+1*1) "šachty</t>
  </si>
  <si>
    <t>-0,25*5,7*2,1*2 "panely</t>
  </si>
  <si>
    <t>"D1.3-D1.5</t>
  </si>
  <si>
    <t>0,2*32,167</t>
  </si>
  <si>
    <t>-0,2*(1,53*0,75+1*1+1,39*0,98) "šachty</t>
  </si>
  <si>
    <t>-0,2*3,75*2,22 "panely</t>
  </si>
  <si>
    <t>77</t>
  </si>
  <si>
    <t>411351101</t>
  </si>
  <si>
    <t>Debnenie stropov doskových zhotovenie-dielce</t>
  </si>
  <si>
    <t>-2088424202</t>
  </si>
  <si>
    <t>"D1.1-D1.5</t>
  </si>
  <si>
    <t>0,25*(14,1*2+6,55*2)</t>
  </si>
  <si>
    <t>0,25*(2,85*2+1,3*2+2,85*2+1,3*2+0,55*2+2,85*2+1,3*4+1,3*4+1*4) "otvory</t>
  </si>
  <si>
    <t>0,2*(13,388+6,64+0,27)</t>
  </si>
  <si>
    <t>0,2*(1,53*2+0,75*2+1*4+1,39*2+0,98*2) "otvory</t>
  </si>
  <si>
    <t>0,15*(5,05*2+1,95*2+5,05*2+2,7*2)</t>
  </si>
  <si>
    <t>"zospodu</t>
  </si>
  <si>
    <t>2,5*2,85+3,691+5,1*4,65-1*1</t>
  </si>
  <si>
    <t xml:space="preserve">23,835-(3,75*1,62+1,53*0,75+1*1+1,39*0,98) </t>
  </si>
  <si>
    <t>1,3*2,85+1,3*1,3+1,3*2,85+1,3*1,3+0,85*3,45</t>
  </si>
  <si>
    <t>0,1*(1,95*2+4,85*2)+0,1*(2,7+4,85+1,95+1,4)</t>
  </si>
  <si>
    <t>0,14*(0,835*2+2,25*2)*3 "VD1</t>
  </si>
  <si>
    <t>0,14*(2,25*2+2,45*2) "VD2</t>
  </si>
  <si>
    <t>0,14*(2,25*2+4,075*2) "VD3</t>
  </si>
  <si>
    <t>78</t>
  </si>
  <si>
    <t>411351102</t>
  </si>
  <si>
    <t>Debnenie stropov doskových odstránenie-dielce</t>
  </si>
  <si>
    <t>-78013540</t>
  </si>
  <si>
    <t>79</t>
  </si>
  <si>
    <t>411354175</t>
  </si>
  <si>
    <t>Podporná konštrukcia stropov výšky do 4 m pre zaťaženie do 20 kPa zhotovenie</t>
  </si>
  <si>
    <t>1583511165</t>
  </si>
  <si>
    <t>"podstojkovanie búraných stropov</t>
  </si>
  <si>
    <t>"B89</t>
  </si>
  <si>
    <t>"1PP mč011</t>
  </si>
  <si>
    <t>0,875*0,785</t>
  </si>
  <si>
    <t>"B90</t>
  </si>
  <si>
    <t>"1PP mč.005,007,008</t>
  </si>
  <si>
    <t>28,559</t>
  </si>
  <si>
    <t>"1NP mč.108</t>
  </si>
  <si>
    <t>23,92</t>
  </si>
  <si>
    <t>"b125</t>
  </si>
  <si>
    <t>2,22*2,55</t>
  </si>
  <si>
    <t>"otvory v stene</t>
  </si>
  <si>
    <t>0,3*(1,5+0,7+1,3+1,3+1+1,3)</t>
  </si>
  <si>
    <t xml:space="preserve">0,15*(2,8+1,3+1+1,3+1,3) </t>
  </si>
  <si>
    <t>0,835*2,25*3 "VD1</t>
  </si>
  <si>
    <t>2,25*2,45 "VD2</t>
  </si>
  <si>
    <t>2,25*4,075 "VD3</t>
  </si>
  <si>
    <t>80</t>
  </si>
  <si>
    <t>411354176</t>
  </si>
  <si>
    <t>Podporná konštrukcia stropov výšky do 4 m pre zaťaženie do 20 kPa odstránenie</t>
  </si>
  <si>
    <t>-2038395724</t>
  </si>
  <si>
    <t>81</t>
  </si>
  <si>
    <t>411354262</t>
  </si>
  <si>
    <t>Debnenie stropu, zabudované s plechom vlnitým pozinkovaným ref. Maslen T85, hr. 1,0 mm</t>
  </si>
  <si>
    <t>1325315338</t>
  </si>
  <si>
    <t>"OK výťah</t>
  </si>
  <si>
    <t>0,835*2,25</t>
  </si>
  <si>
    <t>4,075*2,25</t>
  </si>
  <si>
    <t>2,45*2,25</t>
  </si>
  <si>
    <t>82</t>
  </si>
  <si>
    <t>411361821</t>
  </si>
  <si>
    <t>Výstuž stropov doskových, trámových, vložkových,konzolových alebo balkónových, B500B</t>
  </si>
  <si>
    <t>-1421177858</t>
  </si>
  <si>
    <t>"VZT -strop</t>
  </si>
  <si>
    <t xml:space="preserve">"D1.1 -D1.5 </t>
  </si>
  <si>
    <t>1113,6/1000</t>
  </si>
  <si>
    <t>40,6/1000</t>
  </si>
  <si>
    <t>"nadbetonavka rector</t>
  </si>
  <si>
    <t>271,48/1000</t>
  </si>
  <si>
    <t>"výťah -strop</t>
  </si>
  <si>
    <t>(17,58+13,68+25,4)/1000</t>
  </si>
  <si>
    <t>83</t>
  </si>
  <si>
    <t>411362021</t>
  </si>
  <si>
    <t>Výstuž stropov doskových, trámových, vložkových,konzolových alebo balkónových, zo zváraných sietí KARI</t>
  </si>
  <si>
    <t>2096664903</t>
  </si>
  <si>
    <t>346,4/1000</t>
  </si>
  <si>
    <t>"nadbetonavka rector -Q188</t>
  </si>
  <si>
    <t>646,4/1000</t>
  </si>
  <si>
    <t>(37,86+37+61,54)/1000</t>
  </si>
  <si>
    <t>84</t>
  </si>
  <si>
    <t>41132161601</t>
  </si>
  <si>
    <t>M+D Prefabrikovaný panel tr. betonu C30/37 -XC3 (SK), Cl0,4 Dmax16 -S4rozmerov 5700x2100mm, hr. 250mm, vrátane kotviacich hákov -P1</t>
  </si>
  <si>
    <t>630073323</t>
  </si>
  <si>
    <t>85</t>
  </si>
  <si>
    <t>41132161602</t>
  </si>
  <si>
    <t>M+D Prefabrikovaný panel tr. betonu C30/37 -XC3 (SK), Cl0,4 Dmax16 -S4, rozmerov 3750x2220mm, hr. 200mm, vrátane kotviacich hákov -P2</t>
  </si>
  <si>
    <t>576927672</t>
  </si>
  <si>
    <t>86</t>
  </si>
  <si>
    <t>413321315</t>
  </si>
  <si>
    <t>Betón nosníkov, železový tr. C 20/25 -XF1, XC1 (SK) Cl0,4 - D max 16 -S3</t>
  </si>
  <si>
    <t>-938086002</t>
  </si>
  <si>
    <t>"V1</t>
  </si>
  <si>
    <t>0,3*0,48*7,63</t>
  </si>
  <si>
    <t>"V2</t>
  </si>
  <si>
    <t>0,3*0,45*17,17</t>
  </si>
  <si>
    <t>"V3</t>
  </si>
  <si>
    <t>"V4</t>
  </si>
  <si>
    <t>0,3*0,25*22</t>
  </si>
  <si>
    <t>"V5</t>
  </si>
  <si>
    <t>0,3*0,15*3,81</t>
  </si>
  <si>
    <t>"K1</t>
  </si>
  <si>
    <t>0,3*0,33*4,5+0,15*0,3*4,5</t>
  </si>
  <si>
    <t>"kapsy</t>
  </si>
  <si>
    <t>0,3*0,25*0,25*33</t>
  </si>
  <si>
    <t>87</t>
  </si>
  <si>
    <t>413351107</t>
  </si>
  <si>
    <t>Debnenie nosníka zhotovenie-dielce</t>
  </si>
  <si>
    <t>1698753197</t>
  </si>
  <si>
    <t>0,3*(0,48+7,63)</t>
  </si>
  <si>
    <t>0,3*17,17</t>
  </si>
  <si>
    <t>0,3*4,5+0,15*0,3</t>
  </si>
  <si>
    <t>0,25*22</t>
  </si>
  <si>
    <t>0,15*3,81</t>
  </si>
  <si>
    <t>0,33*4,5+0,15*4,5</t>
  </si>
  <si>
    <t>88</t>
  </si>
  <si>
    <t>413351108</t>
  </si>
  <si>
    <t>Debnenie nosníka odstránenie-dielce</t>
  </si>
  <si>
    <t>-1011705334</t>
  </si>
  <si>
    <t>89</t>
  </si>
  <si>
    <t>413351215</t>
  </si>
  <si>
    <t>Podporná konštrukcia nosníkov výšky do 4 m zaťaženia do 20 kPa - zhotovenie</t>
  </si>
  <si>
    <t>1705404567</t>
  </si>
  <si>
    <t>90</t>
  </si>
  <si>
    <t>413351216</t>
  </si>
  <si>
    <t>Podporná konštrukcia nosníkov výšky do 4 m zaťaženia do 20 kPa - odstránenie</t>
  </si>
  <si>
    <t>749394843</t>
  </si>
  <si>
    <t>91</t>
  </si>
  <si>
    <t>413351217</t>
  </si>
  <si>
    <t>Podporná konštrukcia nosníkov výšky do 4 m zaťaženia do 30 kPa - zhotovenie</t>
  </si>
  <si>
    <t>-344105750</t>
  </si>
  <si>
    <t>"1PP - otvory v stene</t>
  </si>
  <si>
    <t>0,3*2,85+0,25*0,9*2+0,15*0,73*2+0,15*1,22*2</t>
  </si>
  <si>
    <t>92</t>
  </si>
  <si>
    <t>413351218</t>
  </si>
  <si>
    <t>Podporná konštrukcia nosníkov výšky do 4 m zaťaženia do 30 kPa - odstránenie</t>
  </si>
  <si>
    <t>1744252158</t>
  </si>
  <si>
    <t>93</t>
  </si>
  <si>
    <t>413361821</t>
  </si>
  <si>
    <t>Výstuž  nosníkov a trámov, bez rozdielu tvaru a uloženia, B500B</t>
  </si>
  <si>
    <t>1255412297</t>
  </si>
  <si>
    <t>40,14/1000 "V1</t>
  </si>
  <si>
    <t>90,34/1000 "V2</t>
  </si>
  <si>
    <t>40,14/1000 "V3</t>
  </si>
  <si>
    <t>102,62/1000 "V4</t>
  </si>
  <si>
    <t>25,77/1000 "V5</t>
  </si>
  <si>
    <t>44,38/1000 "K1</t>
  </si>
  <si>
    <t>94</t>
  </si>
  <si>
    <t>413941125</t>
  </si>
  <si>
    <t>Osadenie oceľových valcovaných nosníkov I, IE, U, UE, L vrátane kotvenia a povrchovej úpravy</t>
  </si>
  <si>
    <t>-724093550</t>
  </si>
  <si>
    <t>"oceľové preklady</t>
  </si>
  <si>
    <t>4025,99/1000</t>
  </si>
  <si>
    <t>"OK balkón</t>
  </si>
  <si>
    <t>2945,96/1000</t>
  </si>
  <si>
    <t>6839,85/1000</t>
  </si>
  <si>
    <t>-(45,37+73,81+44,38)/1000 "trapezový plech</t>
  </si>
  <si>
    <t xml:space="preserve">"strecha-terasa   </t>
  </si>
  <si>
    <t>1874,38/1000</t>
  </si>
  <si>
    <t>95</t>
  </si>
  <si>
    <t>133802150OM</t>
  </si>
  <si>
    <t xml:space="preserve">Oceľ S235, vrátane povrchovej úpravy </t>
  </si>
  <si>
    <t>631271668</t>
  </si>
  <si>
    <t>96</t>
  </si>
  <si>
    <t>430362021</t>
  </si>
  <si>
    <t>Výstuž schodiskových konštrukcií zo zváraných sietí z drôtov typu KARI</t>
  </si>
  <si>
    <t>588659577</t>
  </si>
  <si>
    <t>4,65*3,07*3,03/1000</t>
  </si>
  <si>
    <t>97</t>
  </si>
  <si>
    <t>434311116</t>
  </si>
  <si>
    <t>Stupne dusané na terén alebo dosku z betónu bez poteru, so zahladením povrchu tr. C 20/25</t>
  </si>
  <si>
    <t>-422487486</t>
  </si>
  <si>
    <t>3,07*9 "0.05</t>
  </si>
  <si>
    <t>98</t>
  </si>
  <si>
    <t>434351141</t>
  </si>
  <si>
    <t>Debnenie stupňov na podstupňovej doske alebo na teréne pôdorysne priamočiarych zhotovenie</t>
  </si>
  <si>
    <t>792363477</t>
  </si>
  <si>
    <t>0,15*3,07*9 "podstupnice</t>
  </si>
  <si>
    <t>0,316*3,07*8 "stupne zvrchu</t>
  </si>
  <si>
    <t>99</t>
  </si>
  <si>
    <t>434351142</t>
  </si>
  <si>
    <t>Debnenie stupňov na podstupňovej doske alebo na teréne pôdorysne priamočiarych odstránenie</t>
  </si>
  <si>
    <t>-1649784639</t>
  </si>
  <si>
    <t>Komunikácie</t>
  </si>
  <si>
    <t>100</t>
  </si>
  <si>
    <t>564831110</t>
  </si>
  <si>
    <t>Podklad z drveného kameniva fr.0-32 s rozprestretím a zhutnením, po zhutnení hr. 100 mm</t>
  </si>
  <si>
    <t>-1855787659</t>
  </si>
  <si>
    <t>101</t>
  </si>
  <si>
    <t>564831118</t>
  </si>
  <si>
    <t>Podklad z drveného kameniva fr.16-32 s rozprestretím a zhutnením, po zhutnení hr. 100 mm</t>
  </si>
  <si>
    <t>-1195395466</t>
  </si>
  <si>
    <t>102</t>
  </si>
  <si>
    <t>564831119</t>
  </si>
  <si>
    <t>Podklad z drveného kameniva fr.8-16 s rozprestretím a zhutnením, po zhutnení hr. 100 mm</t>
  </si>
  <si>
    <t>-1142585900</t>
  </si>
  <si>
    <t>103</t>
  </si>
  <si>
    <t>581114102</t>
  </si>
  <si>
    <t>Kryt z betónu prostého C 25/30 komunikácií pre peších hr. 80-100 mm, v spáde 2%</t>
  </si>
  <si>
    <t>-1152539665</t>
  </si>
  <si>
    <t>"N08=SL2</t>
  </si>
  <si>
    <t>(0,6+0,75)/2*(44,863+3,95+34,221+27,793+66,656+69,121+24,605)</t>
  </si>
  <si>
    <t>"Pozn.:vrátane spádovania a dilatovania-á 2m</t>
  </si>
  <si>
    <t>Úpravy povrchov, podlahy, osadenie</t>
  </si>
  <si>
    <t>104</t>
  </si>
  <si>
    <t>612401391</t>
  </si>
  <si>
    <t>Omietka jednotlivých malých plôch vnútorných stien akoukoľvek maltou nad 0, 25 do 1 m2</t>
  </si>
  <si>
    <t>-1172531099</t>
  </si>
  <si>
    <t>N58-z oboch strán otvoru</t>
  </si>
  <si>
    <t>"N58</t>
  </si>
  <si>
    <t>5*2</t>
  </si>
  <si>
    <t>9*2</t>
  </si>
  <si>
    <t>105</t>
  </si>
  <si>
    <t>612456212</t>
  </si>
  <si>
    <t>Vyspravenie povrchu pod obklad</t>
  </si>
  <si>
    <t>-1133159295</t>
  </si>
  <si>
    <t>"odpočet z SDK steny</t>
  </si>
  <si>
    <t>-1,2*(0,93*4+1,64) "0.24</t>
  </si>
  <si>
    <t>-1,2*(3,29*2+3,75*3) "0.07,09</t>
  </si>
  <si>
    <t>-1,2*0,9 "0.08</t>
  </si>
  <si>
    <t>SDK_KO_1PP</t>
  </si>
  <si>
    <t>-2,02*(0,95+1,773*2-0,7) "1.27</t>
  </si>
  <si>
    <t>-2,02*(3,8*4+0,93*2) "1.19</t>
  </si>
  <si>
    <t>-1,2*(0,93*4+1,64) "1.19</t>
  </si>
  <si>
    <t>-2,02*(3,22) "1.06</t>
  </si>
  <si>
    <t>-1,2*0,92 "1.06</t>
  </si>
  <si>
    <t>SDK_KO_1NP</t>
  </si>
  <si>
    <t>-2,02*(3,8*4+0,93*2) "2.21</t>
  </si>
  <si>
    <t>-1,2*(0,93*4+1,64) "2.21</t>
  </si>
  <si>
    <t>-1,54*0,6*2 "2.19</t>
  </si>
  <si>
    <t>-2,02*3,37*2 "2.03</t>
  </si>
  <si>
    <t>SDK_KO_2NP</t>
  </si>
  <si>
    <t>-2,02*(3,8*4+0,93*2) "3.17</t>
  </si>
  <si>
    <t>-1,2*(0,93*4+1,64) "3.17</t>
  </si>
  <si>
    <t>-2,02*3,37*2 "3.04</t>
  </si>
  <si>
    <t>-SDK_F</t>
  </si>
  <si>
    <t>SDK_KO_3NP</t>
  </si>
  <si>
    <t>106</t>
  </si>
  <si>
    <t>6124651310</t>
  </si>
  <si>
    <t>Vnútorná omietka stien, vápennocementová, strojné nanášanie, zrno max.0,6mm, hr. 10 mm, ref. BAUMIT MPI 25</t>
  </si>
  <si>
    <t>-362744157</t>
  </si>
  <si>
    <t>"SN9</t>
  </si>
  <si>
    <t>"1PP nad úrovňou 1,8m</t>
  </si>
  <si>
    <t>"1NP-3NP na nové murivá, zamurovky</t>
  </si>
  <si>
    <t>"po otlčení omietky na exist. murive</t>
  </si>
  <si>
    <t>"1NP  10% plochy exist. muriva</t>
  </si>
  <si>
    <t>Ex_murivo_1NP*0,1</t>
  </si>
  <si>
    <t>"2NP 2% plochy exist. muriva</t>
  </si>
  <si>
    <t>Ex_murivo_2NP*0,02</t>
  </si>
  <si>
    <t>"3NP 2%plochy exist.muriva</t>
  </si>
  <si>
    <t>Ex_murivo_3NP*0,02</t>
  </si>
  <si>
    <t>Podkrovie*0,02</t>
  </si>
  <si>
    <t>107</t>
  </si>
  <si>
    <t>6124651311</t>
  </si>
  <si>
    <t>Vnútorná omietka stien, vápennocementová, strojné nanášanie, zrno max.0,6mm, hr. 5 mm, ref. BAUMIT MPI 25</t>
  </si>
  <si>
    <t>-1984420141</t>
  </si>
  <si>
    <t>108</t>
  </si>
  <si>
    <t>6124651360</t>
  </si>
  <si>
    <t>Vnútorná omietka stien,vápennocementová s bielym cementom,ručné spracovanie,hr. 15 mm, ref. BAUMIT MVR UNI - reštaurátorská replika</t>
  </si>
  <si>
    <t>2134712998</t>
  </si>
  <si>
    <t>"SN11</t>
  </si>
  <si>
    <t>"N72</t>
  </si>
  <si>
    <t>"1.NP 10%  plochy exist. muriva</t>
  </si>
  <si>
    <t>"2NP 10% plochy exist. muriva</t>
  </si>
  <si>
    <t>Ex_murivo_2NP*0,1</t>
  </si>
  <si>
    <t>"3NP 10% plochy exist. muriva</t>
  </si>
  <si>
    <t>Ex_murivo_3NP*0,1</t>
  </si>
  <si>
    <t>Podkrovie*0,1</t>
  </si>
  <si>
    <t>109</t>
  </si>
  <si>
    <t>6124651361</t>
  </si>
  <si>
    <t>Vnútorná omietka stien,vápennocementová s bielym cementom,ručné spracovanie,hr. 15 mm, ref. BAUMIT MVR UNI - umelecko-remeselná obnova</t>
  </si>
  <si>
    <t>-1473418897</t>
  </si>
  <si>
    <t>"1.NP 60%plochy exist. muriva</t>
  </si>
  <si>
    <t>Ex_murivo_1NP*0,6</t>
  </si>
  <si>
    <t>"2NP 80%plochy exist. muriva</t>
  </si>
  <si>
    <t>Ex_murivo_2NP*0,8</t>
  </si>
  <si>
    <t>"3NP 80%plochy exist. muriva</t>
  </si>
  <si>
    <t>Ex_murivo_3NP*0,8</t>
  </si>
  <si>
    <t>Podkrovie*0,8</t>
  </si>
  <si>
    <t>110</t>
  </si>
  <si>
    <t>612467001</t>
  </si>
  <si>
    <t>Hydroizolačný omietkový systém, epasit MineralDicht sperr dp hr.22mm, podkladný špritz epasit hb-5kg/m2,vrátane vyrovnania a začistenie podkladu, zahladenia - C</t>
  </si>
  <si>
    <t>-1377691535</t>
  </si>
  <si>
    <t>"C pod terénom</t>
  </si>
  <si>
    <t>"C nad terénom + náter obyč</t>
  </si>
  <si>
    <t>0,255*(66,426+24,579+68,969+66,627+64,613)</t>
  </si>
  <si>
    <t>"C1 obvodové steny zo strany int. a vnútorné steny od žb podlahy do v. cca 150mm</t>
  </si>
  <si>
    <t>"0.01</t>
  </si>
  <si>
    <t>0,15*((8,97*2+3,1*2+0,1*8)-(1,6+2,25+2,91+2,25))</t>
  </si>
  <si>
    <t>"0.02</t>
  </si>
  <si>
    <t>0,15*((18,31*2+5+10,96+0,15*12+0,78*2*2+0,34*2+0,25*2*2)-(2,25+2,92+2,26+2,5+1,2*2+1,35+0,8+2,3))</t>
  </si>
  <si>
    <t>0,15*((23,6+23,9+0,77+0,1*13+2,71+0,78*2*6+0,83*2)-(0,9+0,9+0,8*2+1+1+1+1,8+1,1+1,35+1,2))</t>
  </si>
  <si>
    <t>"0.03</t>
  </si>
  <si>
    <t>0,15*((22,8*2+2,7*2+0,1*12+0,78*2*4)-(2,5*2+1*2+1,2+1,28))</t>
  </si>
  <si>
    <t>"0.04</t>
  </si>
  <si>
    <t>0,15*(38,08-3,07-1,49-1,95+5,02+7,7-0,9*2-1)</t>
  </si>
  <si>
    <t>"0.06</t>
  </si>
  <si>
    <t>0,15*(7,2*2+6,15*2-1,49)</t>
  </si>
  <si>
    <t>"0.07,0.08,0.09</t>
  </si>
  <si>
    <t>0,15*(7,2+2,82+4,17+0,25+0,36+7,2-1,2+2,82+4,2)</t>
  </si>
  <si>
    <t>"0.10,0.11,0.12,0.13,0.14,0.15</t>
  </si>
  <si>
    <t>0,15*(9,17*2+6,15*2-1,2-1,1-1,2)</t>
  </si>
  <si>
    <t>"0.16</t>
  </si>
  <si>
    <t>0,15*(10*2+6,15*2-1,35-1)</t>
  </si>
  <si>
    <t>"0.17</t>
  </si>
  <si>
    <t>0,15*(3,61*2+3-1)</t>
  </si>
  <si>
    <t>"0.18</t>
  </si>
  <si>
    <t>0,15*(2,39*2+3+0,48*2-1)</t>
  </si>
  <si>
    <t>"0.19</t>
  </si>
  <si>
    <t>0,15*(11,12*2+6,15*2-0,9-1,35-1)</t>
  </si>
  <si>
    <t>"0.20</t>
  </si>
  <si>
    <t>0,15*(7,54*2+6,15*2-0,9-1)</t>
  </si>
  <si>
    <t>"0.21</t>
  </si>
  <si>
    <t>0,15*(7,54*2+6,15*2-1-1,1-0,9)</t>
  </si>
  <si>
    <t>"0.22</t>
  </si>
  <si>
    <t>0,15*(9+5,7+2,43+5,28-0,81-0,9-0,8)</t>
  </si>
  <si>
    <t>"0.23</t>
  </si>
  <si>
    <t>0,15*(19,67*2+6,15*2+0,78*2*2-0,9-1,7-1,2-1)</t>
  </si>
  <si>
    <t>"0.24,0.25,0.26,0.27</t>
  </si>
  <si>
    <t>0,15*(2,89*2+7,04*2-1-0,8*2)</t>
  </si>
  <si>
    <t>"0.28,0.29</t>
  </si>
  <si>
    <t>0,15*(12,96*2+6,15*2+5,23*2-0,9*2)</t>
  </si>
  <si>
    <t>"0.30</t>
  </si>
  <si>
    <t>0,15*(6,6*2+2,6*2-1,5-1,2)</t>
  </si>
  <si>
    <t>"0.31</t>
  </si>
  <si>
    <t>0,15*((2,7*2+10,77*2+0,1*3+0,25*2+0,63*2+0,68*2)-(1,2+1,5+0,9))</t>
  </si>
  <si>
    <t>"0.33</t>
  </si>
  <si>
    <t>0,15*((3,33*2+3,18*2+0,9*2+0,48*2)-(1,4+2,95+2,54+2,7))</t>
  </si>
  <si>
    <t>"0.34,0.35,0.36,0.37</t>
  </si>
  <si>
    <t>0,15*(17,17*2+7*2-2,54-1,4*5-1,4*3+0,48*2*5+0,93*2*3)</t>
  </si>
  <si>
    <t>"0.38</t>
  </si>
  <si>
    <t>0,15*(22*2+11*2-1,4*3-3,32*5+0,475*2*5)</t>
  </si>
  <si>
    <t>111</t>
  </si>
  <si>
    <t>612467003</t>
  </si>
  <si>
    <t>Sanačný omietkový systém,podklad. špritz-krytie 50% napr.Tubag QuickMix,vyrovn.jadrová omietka napr.Tubag QuickMix TZV-p,sanačná omietka WTA Tubag QuickMix TKP-wta,hr.22mm,vr.očistenia a vyšpárovania-B,B1</t>
  </si>
  <si>
    <t>191525369</t>
  </si>
  <si>
    <t>"B1 ext. steny nad C do výšky kordonovej rímsy</t>
  </si>
  <si>
    <t>"za piesk. obkladom</t>
  </si>
  <si>
    <t xml:space="preserve">0,1*(66,426+24,579+68,969+66,627+64,613)  </t>
  </si>
  <si>
    <t>"od obkladu po kordonovú rímsu</t>
  </si>
  <si>
    <t xml:space="preserve">2*(66,426+24,579+68,969+66,627+64,613)  </t>
  </si>
  <si>
    <t>-2*3,884 "nová omietka v mieste búranej spoj. chodby</t>
  </si>
  <si>
    <t>-1,25*0,5</t>
  </si>
  <si>
    <t>0,2*(1,25*2+0,5)</t>
  </si>
  <si>
    <t>-0,42*1,2</t>
  </si>
  <si>
    <t>2*(0,42*2+1,2)</t>
  </si>
  <si>
    <t>-1*1,25*6</t>
  </si>
  <si>
    <t>0,2*(1,25*2+1)*6</t>
  </si>
  <si>
    <t>-1,8*1,2*2</t>
  </si>
  <si>
    <t>0,2*(1,8*2+1,2)*2</t>
  </si>
  <si>
    <t>-1,25*1*13</t>
  </si>
  <si>
    <t>0,2*(1,25*2+1)*13</t>
  </si>
  <si>
    <t>-1,25*1*17</t>
  </si>
  <si>
    <t>0,2*(1,25*2+1)*17</t>
  </si>
  <si>
    <t>-1,25*1</t>
  </si>
  <si>
    <t>0,2*(1,25*2+1)</t>
  </si>
  <si>
    <t>-1,1*1,4*2</t>
  </si>
  <si>
    <t>0,2*(1,1*2+1,4)*2</t>
  </si>
  <si>
    <t>-1,8*1,4</t>
  </si>
  <si>
    <t>0,2*(1,8*2+1,4)</t>
  </si>
  <si>
    <t>-1,25*1*5</t>
  </si>
  <si>
    <t>0,2*(1,25*2+1)*5</t>
  </si>
  <si>
    <t>-1,98*1,2*5</t>
  </si>
  <si>
    <t>0,15*(1,98*2+1,2)*5</t>
  </si>
  <si>
    <t>"B vnútorné deliace steny 1PP do  1,8m nad upravenou podlahou</t>
  </si>
  <si>
    <t>6,27*2 "perimeter acad</t>
  </si>
  <si>
    <t>1,8*(2,9+3,58+0,68*3*2+4+0,78*2*4-2,9)</t>
  </si>
  <si>
    <t>1,8*((31,02+17,77)-(2,45*2+2,92+0,8+1+1,1+1+2,5))</t>
  </si>
  <si>
    <t>1,8*((32,66+6,64+0,78*2*5)-(0,9+0,9+1+1,2+0,6+1,77+0,8*2+1))</t>
  </si>
  <si>
    <t>"0.03,0.04,0.05</t>
  </si>
  <si>
    <t>1,8*(34,16+9,13+2,7+0,1*10+0,78*2*4+0,93*4+4,1*2+1,06+0,23*2+0,26+3,63+3,4+0,25+0,36)</t>
  </si>
  <si>
    <t>-1,8*(2,26*2+1,95+1,2+1,2+1,35+1,35+1,2*2+2,5)</t>
  </si>
  <si>
    <t>1,8*(7,2+6,33+7,2-1,49)</t>
  </si>
  <si>
    <t>"0.07,0.09 -pod KO</t>
  </si>
  <si>
    <t>1,8*(2,82*2+7,2*2-1,2)</t>
  </si>
  <si>
    <t>"0.10-0.15</t>
  </si>
  <si>
    <t>1,8*(6,15+9,17+2,9-1,2*3)</t>
  </si>
  <si>
    <t>"0.10-0.15 -pod KO</t>
  </si>
  <si>
    <t>1,8*(2,14+0,85)</t>
  </si>
  <si>
    <t>1,8*(6,15*2+10,02-1-1,35)</t>
  </si>
  <si>
    <t>"0.17-0.18</t>
  </si>
  <si>
    <t>1,8*(3,61+2,39*2+3+0,48*2-1-1,2)</t>
  </si>
  <si>
    <t>1,8*(4,235+11,12-1,2-1,35-0,9)</t>
  </si>
  <si>
    <t>1,8*(4,14+7,54-1,2)</t>
  </si>
  <si>
    <t>1,8*(4,3+7,54-1,2-1,1)</t>
  </si>
  <si>
    <t>1,8*(5,71+2,43+5,28-0,9-0,81-0,9)</t>
  </si>
  <si>
    <t>1,8*(19,67+6,15*2+0,78*2*2-0,9-1,715-1,2-1,46)</t>
  </si>
  <si>
    <t>"0.24-0.27 - pod KO</t>
  </si>
  <si>
    <t>1,8*(7,04-0,15*2-0,9*2-1,2)</t>
  </si>
  <si>
    <t>1,8*(12,96+6,15*2+2,46-1,2-1,1)</t>
  </si>
  <si>
    <t>1,8*(6,6+2,6-1,5)</t>
  </si>
  <si>
    <t>1,8*(2,85+10,77+0,1*2-0,9-1,5)</t>
  </si>
  <si>
    <t>1,8*(2,7+4,36-2,54-1,4)</t>
  </si>
  <si>
    <t>"0.34</t>
  </si>
  <si>
    <t>1,8*(17,17+2,7-2,54-1,48*2)</t>
  </si>
  <si>
    <t>1,8*(22+7,98-1,48*3)</t>
  </si>
  <si>
    <t>"B vnútorné deliace steny 1NP do  1,8m nad upravenou podlahou</t>
  </si>
  <si>
    <t>"1.01</t>
  </si>
  <si>
    <t>1,8*(6,3*2+4-3-1,09-0,9-1)</t>
  </si>
  <si>
    <t>"1.02</t>
  </si>
  <si>
    <t>1,8*(49,95-1-0,9-3-0,9-1,6-0,78-1-2,5-2,26-2,92-2,25)</t>
  </si>
  <si>
    <t>"1.03</t>
  </si>
  <si>
    <t>(3,35+4,1)*2 "perimeter acad</t>
  </si>
  <si>
    <t>1,8*(8,96+7,72+0,63*2*3+0,1*2*5-2,25-2,91-2,25)</t>
  </si>
  <si>
    <t>"1.04,1.05</t>
  </si>
  <si>
    <t>1,8*(39,44+8,31+8,83+2,7*2+0,63*2*6+0,1*2*13-0,9-1*5)</t>
  </si>
  <si>
    <t>"1.06 -pod KO</t>
  </si>
  <si>
    <t>1,8*(2,4-1)</t>
  </si>
  <si>
    <t>"1.08</t>
  </si>
  <si>
    <t>1,8*(6,24+13,47+3,48-1,8-0,9-1-0,9)</t>
  </si>
  <si>
    <t>"1.09</t>
  </si>
  <si>
    <t>1,8*(6,3*2+5-0,92-1,18-1-0,9)</t>
  </si>
  <si>
    <t>"1.10</t>
  </si>
  <si>
    <t>1,8*(6,3*2+17,67-1-1)</t>
  </si>
  <si>
    <t>"1.11</t>
  </si>
  <si>
    <t>1,8*(6,3+11,12+0,48*2-1-0,9)</t>
  </si>
  <si>
    <t>"1.12</t>
  </si>
  <si>
    <t>1,8*(6,3*2+7,54-1,6-0,9*2-0,9)</t>
  </si>
  <si>
    <t>"1.13</t>
  </si>
  <si>
    <t>1,8*(7,54+6,3*2-1,2-1-1,09-1-0,9)</t>
  </si>
  <si>
    <t>"1.14</t>
  </si>
  <si>
    <t>1,8*(5,675+2,625+5,2-1,2-0,9+0,47*2)</t>
  </si>
  <si>
    <t>"1.15</t>
  </si>
  <si>
    <t>1,8*(6+6,3*2+0,48*2-0,9-1,6-1,36)</t>
  </si>
  <si>
    <t>"1.16</t>
  </si>
  <si>
    <t>1,8*(6,3*2+10,74-2,6-1,6-1,66*2)</t>
  </si>
  <si>
    <t>"1.17,1.23</t>
  </si>
  <si>
    <t>1,8*(32,585+7,04-1,48*5-1,2-1,2-0,9-1-1,1)</t>
  </si>
  <si>
    <t>"1.18-1.21 -pod KO</t>
  </si>
  <si>
    <t>1,8*(7,04+0,63*2*3-0,15*2-0,9-1-1,1)</t>
  </si>
  <si>
    <t>"1.24</t>
  </si>
  <si>
    <t>1,8*(6,3*2+1,5-0,9-1,2)</t>
  </si>
  <si>
    <t>"1.25,1.26</t>
  </si>
  <si>
    <t>1,8*(3,65+6,32*2+0,63*2+0,5*2-1,15-0,95-0,9-1,2)</t>
  </si>
  <si>
    <t>"1.28</t>
  </si>
  <si>
    <t>1,8*(5,09+2,7*2-1,2-1,2-0,7)</t>
  </si>
  <si>
    <t>"1.29-pod KO</t>
  </si>
  <si>
    <t>1,8*(3,38+1,21-0,7)</t>
  </si>
  <si>
    <t>"1.30</t>
  </si>
  <si>
    <t>1,8*(6,45+2,6-0,95)</t>
  </si>
  <si>
    <t>"B1 obvodové steny z vnút.strany na celú výšku</t>
  </si>
  <si>
    <t>3,9*(8,96+3,1)</t>
  </si>
  <si>
    <t xml:space="preserve">3,2*5,25 </t>
  </si>
  <si>
    <t>-(1,6*2,3*3+1,6*3,17) "otvory</t>
  </si>
  <si>
    <t>0,38*(2,3*2*3+1,6*3)+0,58*(3,17*2+1,6) "ostenie</t>
  </si>
  <si>
    <t>"0.02,0.03,0.04</t>
  </si>
  <si>
    <t>3,2*(6,4+22,88+3,07+1,92)+2,3*(0,93+0,63)</t>
  </si>
  <si>
    <t>-(1,6*1,46+1,2*1,46*5+1,28*2,8+0,6*1,46*2) "otvory</t>
  </si>
  <si>
    <t>0,38*(1,6+1,46*2+1,2*5+1,46*10+0,6*2+1,46*4)+0,78*(1,28+2,8*2) "ostenie</t>
  </si>
  <si>
    <t>"0.05</t>
  </si>
  <si>
    <t>3,3*(4,65+3,07)</t>
  </si>
  <si>
    <t>-2,67*3,3 "otvor</t>
  </si>
  <si>
    <t>0,63*(2,67+3,3*2) "ostenie</t>
  </si>
  <si>
    <t>3,2*(6,33)</t>
  </si>
  <si>
    <t>-1,2*1,46*2 "okna</t>
  </si>
  <si>
    <t>0,53*(1,46*4+1,2*2) "ostenie</t>
  </si>
  <si>
    <t>"0.07,-0.30 - z Legionarskej ulice a ulice J.M.Hurbana</t>
  </si>
  <si>
    <t>3,2*(8,52+1,05+9,18+10,02+3+1,915+11,12+6,15+1,11+7,54+6,15*2+7,45+0,94+9+19,67+6,975+5,23*2+3,5+2,6)</t>
  </si>
  <si>
    <t>-(1,2*1,46*30+1,4*2) "okna</t>
  </si>
  <si>
    <t>0,53*(1,46*14+1,2*7) "ostenie</t>
  </si>
  <si>
    <t>0,38*(1,46*42+1,2*21+2*2+1,4) "ostenie</t>
  </si>
  <si>
    <t>0,58*(1,46*4+1,2*2) "ostenie</t>
  </si>
  <si>
    <t>"0.30-0.24 - z dvora</t>
  </si>
  <si>
    <t>3,2*(6,6+2,85+2,6+8,17+3,69+3,05*2+7,04+13,25+0,1*9)</t>
  </si>
  <si>
    <t>-(1,2*2,07+1,2*1,46*6+1,8*2,02+0,7*1,46*3) "otvory</t>
  </si>
  <si>
    <t>0,68*(2,07*2+1,2) "ostenie</t>
  </si>
  <si>
    <t>0,53*(1,46*12+1,2*6) "ostenie</t>
  </si>
  <si>
    <t>0,83*(1,8+2,02*2) "ostenie</t>
  </si>
  <si>
    <t>0,33*(1,46*6+0,7*3) "ostenie</t>
  </si>
  <si>
    <t>4,55*(17,17+7+1,67+0,83+1,39)</t>
  </si>
  <si>
    <t>-(1,4*3,38*5+1,04*1,65+0,6*1,46*2) "otvory</t>
  </si>
  <si>
    <t>0,38*(3,38*10+1,4*5)+0,15*(1,46*4+0,6*2) "ostenie</t>
  </si>
  <si>
    <t>8,82*(11+22+3,02)</t>
  </si>
  <si>
    <t>-3,32*3,5*5 "otvory</t>
  </si>
  <si>
    <t>0,475*(3,5*10+3,32*5) "ostenie</t>
  </si>
  <si>
    <t>112</t>
  </si>
  <si>
    <t>612468001</t>
  </si>
  <si>
    <t>Minerálny antikondenzačný nástrek, dvojnásobný, celk.hr.1,0mm, vrátane systémového prednástreku, ref.Aditizol Basic</t>
  </si>
  <si>
    <t>1848484214</t>
  </si>
  <si>
    <t>"C1+náter 1mm</t>
  </si>
  <si>
    <t>113</t>
  </si>
  <si>
    <t>612468003</t>
  </si>
  <si>
    <t xml:space="preserve">Nástrek/náter dvojnásobný soklovej úpravy nadzemnej časti, systémový,vr. prednástreku(podľa technologického popisu dodávateľa systému sanačnej omietky) </t>
  </si>
  <si>
    <t>-1577044255</t>
  </si>
  <si>
    <t>114</t>
  </si>
  <si>
    <t>612468004</t>
  </si>
  <si>
    <t xml:space="preserve">Náter stien vysokoparopriepustný minerálny,bez potreby teplenoizol. a antikondenz.ochrany,dvojnásobný,vr. syst.prednáteru(podľa technologického popisu dodávateľa systému sanačnej omietky) </t>
  </si>
  <si>
    <t>1779249452</t>
  </si>
  <si>
    <t>"na B</t>
  </si>
  <si>
    <t>115</t>
  </si>
  <si>
    <t>612468005</t>
  </si>
  <si>
    <t>Náter stien vysokoparopriepustný minerálny,s tepelnoizolačným účinkom ref. Aditizol Open min. hr.1,0mm,jednonásobný,vr. syst.prednáteru</t>
  </si>
  <si>
    <t>187932503</t>
  </si>
  <si>
    <t>"na B1</t>
  </si>
  <si>
    <t>116</t>
  </si>
  <si>
    <t>6124651360_S</t>
  </si>
  <si>
    <t>Vnútorná omietka stropov,vápennocementová s bielym cementom,ručné spracovanie,hr. 15 mm, ref. BAUMIT MVR UNI - reštaurátorská replika</t>
  </si>
  <si>
    <t>1775870573</t>
  </si>
  <si>
    <t>"1PP 5% plochy miestností,mimo miestností s novým stropom</t>
  </si>
  <si>
    <t>(71,51+179,27+75,65+48,46+15,96+12,04+13,22+5,63+9,01+7,77+4,43+61,62+7,73+10,82+5,18+1,14+6,37+7,31+45,31+21,53+18,22+31,11+10,74+10,78+11,54)*0,05</t>
  </si>
  <si>
    <t>(39,45+23,25+4,45+23,84+68,39+47,43+47,4+33,4+122,78)*0,05</t>
  </si>
  <si>
    <t>"1NP 5%plochy miestností,mimo balkona,zádveria</t>
  </si>
  <si>
    <t>(1191,16-4,68-55,33)*0,05</t>
  </si>
  <si>
    <t>"2NP 5% plochy miestností,mimo terasy a balkona</t>
  </si>
  <si>
    <t>(1328,56-137,75-6,86)*0,05</t>
  </si>
  <si>
    <t>"3NP 5% plochy miesností</t>
  </si>
  <si>
    <t>1190,83*0,05</t>
  </si>
  <si>
    <t>"Pozn.:vrátane všetkých potrebných omietkových profilov, presieťkovania stykov rôznych materiálov</t>
  </si>
  <si>
    <t>117</t>
  </si>
  <si>
    <t>6124651361_S</t>
  </si>
  <si>
    <t>Vnútorná omietka stropov,vápennocementová s bielym cementom,ručné spracovanie,hr. 15 mm, ref. BAUMIT MVR UNI - umelecko-remeselná obnova</t>
  </si>
  <si>
    <t>-1207167881</t>
  </si>
  <si>
    <t>"1PP 30% plochy miestností,mimo miestností s novým stropom</t>
  </si>
  <si>
    <t>(71,51+179,27+75,65+48,46+15,96+12,04+13,22+5,63+9,01+7,77+4,43+61,62+7,73+10,82+5,18+1,14+6,37+7,31+45,31+21,53+18,22+31,11+10,74+10,78+11,54)*0,3</t>
  </si>
  <si>
    <t>(39,45+23,25+4,45+23,84+68,39+47,43+47,4+33,4+122,78)*0,3</t>
  </si>
  <si>
    <t>"1NP 42%plochy miestností,mimo balkona,zádveria</t>
  </si>
  <si>
    <t>(1191,16-4,68-55,33)*0,42</t>
  </si>
  <si>
    <t>"2NP 60% plochy miestností,mimo terasy a balkona</t>
  </si>
  <si>
    <t>(1328,56-137,75-6,86)*0,6</t>
  </si>
  <si>
    <t>"3NP 50% plochy miesností</t>
  </si>
  <si>
    <t>1190,83*0,5</t>
  </si>
  <si>
    <t>118</t>
  </si>
  <si>
    <t>6114611310</t>
  </si>
  <si>
    <t>Vnútorná omietka stropov, vápennocementová s bielym cementom,zrno max.1,0mm,ručné spracovanie, hr.15mm, ref. BAUMIT MVR UNI</t>
  </si>
  <si>
    <t>1081987444</t>
  </si>
  <si>
    <t xml:space="preserve">"N73 </t>
  </si>
  <si>
    <t>"1NP 53%</t>
  </si>
  <si>
    <t>(1191,16-4,68-55,33)*0,53</t>
  </si>
  <si>
    <t>"2NP 35%</t>
  </si>
  <si>
    <t>(1328,56-137,75-6,86)*0,35</t>
  </si>
  <si>
    <t>"3NP 45%</t>
  </si>
  <si>
    <t>1190,83*0,45</t>
  </si>
  <si>
    <t>119</t>
  </si>
  <si>
    <t>612467003_s</t>
  </si>
  <si>
    <t>Sanačný omietkový systém stropov,podklad. špritz-krytie 50% napr.Tubag QuickMix,vyrovn.jadrová omietka napr.Tubag QuickMix TZV-p,sanačná omietka WTA Tubag QuickMix TKP-wta,hr.22mm,vr.očistenia a vyšpárovania</t>
  </si>
  <si>
    <t>1723062453</t>
  </si>
  <si>
    <t>"65% plochy stropov 1PP-N73(bez plochy miestností s novým stropom 032-038)</t>
  </si>
  <si>
    <t>(71,51+179,27+75,65+48,46+15,96+12,04+13,22+5,63+9,01+7,77+4,43+61,62+7,73+10,82+5,18+1,14+6,37+7,31+45,31+21,53+18,22+31,11+10,74+10,78+11,54)*0,65</t>
  </si>
  <si>
    <t>(39,45+23,25+4,45+23,84+68,39+47,43+47,4+33,4+122,78)*0,65 "miesnosti s podhľadom</t>
  </si>
  <si>
    <t>120</t>
  </si>
  <si>
    <t>612468004_S</t>
  </si>
  <si>
    <t xml:space="preserve">Náter stropov vysokoparopriepustný minerálny,bez potreby teplenoizol. a antikondenz.ochrany,dvojnásobný,vr. syst.prednáteru(podľa technologického popisu dodávateľa systému sanačnej omietky) </t>
  </si>
  <si>
    <t>1323920150</t>
  </si>
  <si>
    <t>"na sanačnú omietku stropov</t>
  </si>
  <si>
    <t>121</t>
  </si>
  <si>
    <t>612468006</t>
  </si>
  <si>
    <t>Reštaurovanie fasády-očistenie,upevnenie uvoľnených častí štuk.omietok,doplnenie chýbajúcich a poškodených častí,materiálová retuš,farebné zjednotenie-farebná retuš</t>
  </si>
  <si>
    <t>1325383901</t>
  </si>
  <si>
    <t>"fasáda nad sanovanou časťou</t>
  </si>
  <si>
    <t>"JZ pohľad</t>
  </si>
  <si>
    <t>19,05*11,34</t>
  </si>
  <si>
    <t>-9,23*3,89  "spoj.chodba nad bosážou</t>
  </si>
  <si>
    <t>14,3*3,98*2  "boky výklenutej časti</t>
  </si>
  <si>
    <t>-0,7*1,8*3</t>
  </si>
  <si>
    <t>0,15*(1,8*2+0,7)*3</t>
  </si>
  <si>
    <t>-1,8*0,7*2*3</t>
  </si>
  <si>
    <t>0,15*(1,8*2+0,7)*2*3</t>
  </si>
  <si>
    <t>"severný dvorový pohľad</t>
  </si>
  <si>
    <t>19,05*3,835</t>
  </si>
  <si>
    <t>-(1,8*0,74*2+2,45*1,4*3)</t>
  </si>
  <si>
    <t>0,2*(1,8*2+0,74)*2</t>
  </si>
  <si>
    <t>0,2*(2,45*2+1,4)*3</t>
  </si>
  <si>
    <t>14,3*30,7</t>
  </si>
  <si>
    <t>-(2,45*1,4*6+1,8*0,53*2)</t>
  </si>
  <si>
    <t>-(2,45*1,4*6+2,4*1,4)</t>
  </si>
  <si>
    <t>-(2,45*1,4*6+2,45*1,5)</t>
  </si>
  <si>
    <t>7,728  "celk. výmera</t>
  </si>
  <si>
    <t>-1,125  "kruh.okno</t>
  </si>
  <si>
    <t>0,15*(1,8*2*2+0,74*2+2,45*2*3+1,4*3+2,45*2*6+1,4*6+1,8*2*2+0,53*2+2,45*2*6+1,4*6+2,4*2+1,4+2,45*2*6+1,4*6+2,45*2+1,5+4,106)</t>
  </si>
  <si>
    <t>"juh-legionárska ul</t>
  </si>
  <si>
    <t>-(0,77*1,2+1,85*1,2+2,65*1,2*2+1,2*1,2)</t>
  </si>
  <si>
    <t>0,2*(0,77*2+1,2+1,85*2+1,2+2,65*2*2+1,2*2+1,2*3)</t>
  </si>
  <si>
    <t>14,3*37,295</t>
  </si>
  <si>
    <t>-(2,45*0,9*2+0,77*1,2+2,45*1,4*8+2,45*0,9*2)</t>
  </si>
  <si>
    <t>-(2,68*1,6*10+2,68*1,4)*2</t>
  </si>
  <si>
    <t>7,728+11,95 "celk. výmera</t>
  </si>
  <si>
    <t>-(1,125)*2  "kruh okno</t>
  </si>
  <si>
    <t>0,2*(2,45*2*2+0,9*2+0,77*2+1,2+2,45*2*8+1,4*8+2,45*2*2+0,9*2)</t>
  </si>
  <si>
    <t>0,2*(2,68*2*10+1,6*10+2,68*2+1,4)*2</t>
  </si>
  <si>
    <t>0,2*4,106*2  "ostenie kruh okna</t>
  </si>
  <si>
    <t>"východ vstup</t>
  </si>
  <si>
    <t>14,3*(12,435+6,929)</t>
  </si>
  <si>
    <t>9,5*10,284  "nad balkonm</t>
  </si>
  <si>
    <t>13,451*3  "celk. výmera vežičiek</t>
  </si>
  <si>
    <t>-(2,45*1,4*3)</t>
  </si>
  <si>
    <t>-(2,68*1,6+2,73*2,04*2+3,55*1,1+2,73*0,55*2+2,73*2,04*2)</t>
  </si>
  <si>
    <t>-(2,68*1,6+2,68*2,04*5)</t>
  </si>
  <si>
    <t>-1,4*0,75*2</t>
  </si>
  <si>
    <t>0,15*(2,45*2*3+1,4*3)</t>
  </si>
  <si>
    <t>0,15*(2,68*2+1,6+2,73*2*2+2,04*2+3,55*2+1,1+2,73*2*2+0,55*2+2,73*2*2+2,04*2)</t>
  </si>
  <si>
    <t>0,15*(2,68*2+1,6+2,68*2*5+2,04*5)</t>
  </si>
  <si>
    <t>0,15*(1,4*2*2+0,75*2)</t>
  </si>
  <si>
    <t>"severný pohľad</t>
  </si>
  <si>
    <t>14,3*53,524</t>
  </si>
  <si>
    <t>14,12+9,68*2  "celk. výmera vežičiek</t>
  </si>
  <si>
    <t>-2,45*1,4*17</t>
  </si>
  <si>
    <t>-2,68*1,6*17</t>
  </si>
  <si>
    <t>-(1,125)  "kruh okná</t>
  </si>
  <si>
    <t>3,8*27,098   "býv.telocvična</t>
  </si>
  <si>
    <t>6,815</t>
  </si>
  <si>
    <t>8,533  "dopočet štít. steny</t>
  </si>
  <si>
    <t xml:space="preserve">-3,5*3,32*5  </t>
  </si>
  <si>
    <t>-0,575*0,35*3</t>
  </si>
  <si>
    <t>0,15*(2,45*2+1,4)*17</t>
  </si>
  <si>
    <t>0,15*(2,68*2+1,6)*17*2</t>
  </si>
  <si>
    <t>0,15*4,106</t>
  </si>
  <si>
    <t>0,15*(3,5*2+3,32)*5</t>
  </si>
  <si>
    <t>0,15*(0,575*2+0,35)*3</t>
  </si>
  <si>
    <t>"západ dvor, telocvična</t>
  </si>
  <si>
    <t>109,695  "celk. výmera</t>
  </si>
  <si>
    <t>2,16*7,88</t>
  </si>
  <si>
    <t>-1,7*0,25*2</t>
  </si>
  <si>
    <t>133,76  "celk.výmera z pohľadu resp. rezu DD</t>
  </si>
  <si>
    <t>-3,2*1,55</t>
  </si>
  <si>
    <t>-1,8*0,6*4</t>
  </si>
  <si>
    <t>0,15*(3,2*2+1,55+1,8*2*4+0,6*4)</t>
  </si>
  <si>
    <t>14,3*9,44</t>
  </si>
  <si>
    <t>-1,18*1,6  "časť dverí</t>
  </si>
  <si>
    <t>-1,22*2  "časť okien</t>
  </si>
  <si>
    <t>0,15*(1,18*2+1,6+4,384-1,6+4,384-1,6)</t>
  </si>
  <si>
    <t>-2,787*3</t>
  </si>
  <si>
    <t>0,15*(6,61-1,6)*3</t>
  </si>
  <si>
    <t>-2,45*1,6*3</t>
  </si>
  <si>
    <t>0,15*(2,45*2+1,6)*3</t>
  </si>
  <si>
    <t>14,3*4,669</t>
  </si>
  <si>
    <t>"južný pohľad dvorový</t>
  </si>
  <si>
    <t>2,2*18,558</t>
  </si>
  <si>
    <t>-3,38*1,4*5</t>
  </si>
  <si>
    <t>0,15*(3,38*2+1,4)*5</t>
  </si>
  <si>
    <t>3,9*(8,159+3,85)</t>
  </si>
  <si>
    <t>10,3*(5,61+3,85)</t>
  </si>
  <si>
    <t>-1,8*0,6*2*3</t>
  </si>
  <si>
    <t>0,15*(1,8*2+0,6)*2*3</t>
  </si>
  <si>
    <t>10,77*2,7  "nad strieškou 2NP</t>
  </si>
  <si>
    <t>14,3*22,15</t>
  </si>
  <si>
    <t>-14,3*2,63 "výťah šachta</t>
  </si>
  <si>
    <t>-2,45*1,4*(5+6+6)</t>
  </si>
  <si>
    <t>0,15*(2,45*2+1,4)*(5+6+6)</t>
  </si>
  <si>
    <t>14,3*8,35</t>
  </si>
  <si>
    <t>-2,45*1,6*2</t>
  </si>
  <si>
    <t>-2,3*1,6</t>
  </si>
  <si>
    <t>0,15*(2,45*2*2+1,6*2+2,3*2+1,6)</t>
  </si>
  <si>
    <t>122</t>
  </si>
  <si>
    <t>612468007</t>
  </si>
  <si>
    <t>Reštaurátorská obnova kamenného obkladu schodov a balustrád s madlom-čistenie povrchu od voľných i viazaných depozitov,stabilizácia poškodených častí,rekonštrukcia,tmelenie vr. prípravy,obnova špárovania,konzervačná finálna úprava,vr.dokumentácie</t>
  </si>
  <si>
    <t>-355120603</t>
  </si>
  <si>
    <t>"prvok pamiatk.obnovy 203,204</t>
  </si>
  <si>
    <t>"zábradlia</t>
  </si>
  <si>
    <t>1,275*2,9*3+0,83*(2,9+2,9)  "na podestách</t>
  </si>
  <si>
    <t>0,83*(1,945*2+1,945*4+1,945*4+4,4*2)</t>
  </si>
  <si>
    <t>123</t>
  </si>
  <si>
    <t>612468009</t>
  </si>
  <si>
    <t>Reštaurátorská obnova portálu na fasáde-4xstĺp,2xreliéf,4xšambrána,balkon-pohľad.plocha 108m2-základ.povrch.čistenie,odstránenie sek. zásahov,odsoľovanie a stabilizácia solí,spevnenie kam.hmoty,stabilizácia,tmelenie,far.a hydrofob.úprava,prvok 201 - N95</t>
  </si>
  <si>
    <t>2068465040</t>
  </si>
  <si>
    <t>124</t>
  </si>
  <si>
    <t>612468010</t>
  </si>
  <si>
    <t>Reštaurátorská obnova kamenných prvkov balustrády atiky,dl. atiky cca 12m,výška 2m-celoploš.odstránenie sek.úprav,fixácia uvoľnených častí,rekonštrukcia chýbajúcich a poškodených plôch vytmelením,mat.a far.zjednotenie,prvok 202 - N96</t>
  </si>
  <si>
    <t>1489582199</t>
  </si>
  <si>
    <t>125</t>
  </si>
  <si>
    <t>612468011</t>
  </si>
  <si>
    <t>Reštaurátorská obnova-sedília s fontánkou-lok.revízia vodovod.systému,čistenie povrchu od voľných i viazaných depozitov,lokálne tmelenie,záverečná konzervačná úprava,prvok pam.obnovy č.205 - N84</t>
  </si>
  <si>
    <t>465633406</t>
  </si>
  <si>
    <t>126</t>
  </si>
  <si>
    <t>612468012</t>
  </si>
  <si>
    <t>Reštaurátorská obnova omietaných častí komínových telies-očistenie,doplnenie mat.identickou omietkou,farebné zjednotenie, prvok pam.obnovy č.103</t>
  </si>
  <si>
    <t>-2138624131</t>
  </si>
  <si>
    <t>"podkrovie</t>
  </si>
  <si>
    <t>127</t>
  </si>
  <si>
    <t>622466110</t>
  </si>
  <si>
    <t xml:space="preserve">Príprava vonkajšieho podkladu stien, prednástrek </t>
  </si>
  <si>
    <t>2013031512</t>
  </si>
  <si>
    <t>"nová omietka po spojovacom trakte</t>
  </si>
  <si>
    <t>3,89*9,23</t>
  </si>
  <si>
    <t>128</t>
  </si>
  <si>
    <t>6224661830</t>
  </si>
  <si>
    <t>Vonkajšia omietka stien finálna, hr.2mm, ref.Baumit multiwhite</t>
  </si>
  <si>
    <t>1791035599</t>
  </si>
  <si>
    <t>129</t>
  </si>
  <si>
    <t>622466201</t>
  </si>
  <si>
    <t>Vonkajšia omietka stien, vápennocementová, jadrová, hr. 20 mm, ref.Baumit MVR UNI</t>
  </si>
  <si>
    <t>-1923180862</t>
  </si>
  <si>
    <t>130</t>
  </si>
  <si>
    <t>622466116r1</t>
  </si>
  <si>
    <t>Povrchová úprava oporného múriku, vrátane podkladu, a prekrytie hlavy tehlovým obkladom-N39</t>
  </si>
  <si>
    <t>408405722</t>
  </si>
  <si>
    <t>"OM - N39</t>
  </si>
  <si>
    <t>1*(1,57+2,62)*2</t>
  </si>
  <si>
    <t>131</t>
  </si>
  <si>
    <t>622466116r2</t>
  </si>
  <si>
    <t>Lokálne očistenie, oprava, prípadne doplnenie exsitujúceho oporného múrika -N39</t>
  </si>
  <si>
    <t>563752077</t>
  </si>
  <si>
    <t>1*(0,85+9,3+4,85)*2</t>
  </si>
  <si>
    <t>132</t>
  </si>
  <si>
    <t>625251384</t>
  </si>
  <si>
    <t>Prevetrávaná fasáda hr. 170 mm - TI z XPS ref. Styrodur 3000CS hr. 100mm, skrutkovacie kotvy, nosný rošt z drev. hranolčeku 60/130 á500mm, montáž. rošt lata 40/60 á 500mm, vertikálne oplechovanie z Cu plechu -VZT</t>
  </si>
  <si>
    <t>-2052375811</t>
  </si>
  <si>
    <t>1,1*(4,85*2+1,95*2+4,85+1,85+1,5+1,85)</t>
  </si>
  <si>
    <t>-((2,27-1,57)*1,5+(2,47-1,57)*0,7+(2,37-1,57)*1,3+(2,37-1,57)*1,3+(2,27-1,57)*2,8)</t>
  </si>
  <si>
    <t>-((2,37-1,57)*1+(2,02-1,57)*1,3+(2,02-1,57)*1,3+(2,02-1,57)*1,3+(2,37-1,57)*1,3)</t>
  </si>
  <si>
    <t>133</t>
  </si>
  <si>
    <t>631312141</t>
  </si>
  <si>
    <t>Doplnenie existujúcich mazanín prostým betónom (s dodaním hmôt) bez poteru rýh v mazaninách</t>
  </si>
  <si>
    <t>725836109</t>
  </si>
  <si>
    <t>"N13 bet. mazanina 50-70mm</t>
  </si>
  <si>
    <t>0,06*0,6*(2,983+33,977+2,2+6,7+0,81+12+52,467+1,15+3,6+3,64+1,288+7,251+1,9+2,03+2,2+1,05+3,13+1,55+2,131+6,121+1,9+3,336+10,868+6,224+8,673+2,69+2)</t>
  </si>
  <si>
    <t>0,06*0,6*(13,9+0,925+3,969*2+1,714+6,3+9,5+2,668+4,546+3,13+2,692+4,04)</t>
  </si>
  <si>
    <t>"N13 podkladný beton 150mm</t>
  </si>
  <si>
    <t>0,15*0,6*(2,983+33,977+2,2+6,7+0,81+12+52,467+1,15+3,6+3,64+1,288+7,251+1,9+2,03+2,2+1,05+3,13+1,55+2,131+6,121+1,9+3,336+10,868+6,224+8,673+2,69+2)</t>
  </si>
  <si>
    <t>0,15*0,6*(13,9+0,925+3,969*2+1,714+6,3+9,5+2,668+4,546+3,13+2,692+4,04)</t>
  </si>
  <si>
    <t>134</t>
  </si>
  <si>
    <t>631316012r</t>
  </si>
  <si>
    <t>Mazanina z betónu s polymérovým vláknom  (m3) tr.C20/25 hr. nad 50 do 80 mm</t>
  </si>
  <si>
    <t>1605540776</t>
  </si>
  <si>
    <t>P8*0,06</t>
  </si>
  <si>
    <t>P17*0,06</t>
  </si>
  <si>
    <t>P18*0,07</t>
  </si>
  <si>
    <t>P21*0,06</t>
  </si>
  <si>
    <t>135</t>
  </si>
  <si>
    <t>631319151</t>
  </si>
  <si>
    <t>Príplatok za prehlad. povrchu betónovej mazaniny min. tr.C 8/10 oceľ. hlad. hr. 50-80 mm</t>
  </si>
  <si>
    <t>1448023128</t>
  </si>
  <si>
    <t>136</t>
  </si>
  <si>
    <t>6313425210</t>
  </si>
  <si>
    <t>Mazanina z betónu ľahkého (m3) hr.nad 50 do 80 mm</t>
  </si>
  <si>
    <t>1705543769</t>
  </si>
  <si>
    <t>"ST3,ST7 hr.30-100mm</t>
  </si>
  <si>
    <t>(ST3+ST7)*(0,03+0,1)/2</t>
  </si>
  <si>
    <t>"ST4 hr. 30-80mm</t>
  </si>
  <si>
    <t>ST4*(0,03+0,08)/2</t>
  </si>
  <si>
    <t>"ST5 hr.80-30mm</t>
  </si>
  <si>
    <t>ST5*(0,08+0,03)/2</t>
  </si>
  <si>
    <t>"Pozn.:vrátane spádovania a dilatovania</t>
  </si>
  <si>
    <t>137</t>
  </si>
  <si>
    <t>631362021</t>
  </si>
  <si>
    <t>Výstuž mazanín z betónov (z kameniva) a z ľahkých betónov zo zváraných sietí z drôtov typu KARI</t>
  </si>
  <si>
    <t>1554530247</t>
  </si>
  <si>
    <t>"N13 podkladný beton 150mm+kari</t>
  </si>
  <si>
    <t>3,03*0,6*(2,983+33,977+2,2+6,7+0,81+12+52,467+1,15+3,6+3,64+1,288+7,251+1,9+2,03+2,2+1,05+3,13+1,55+2,131+6,121+1,9+3,336)*1,15/1000</t>
  </si>
  <si>
    <t>3,03*0,6*(13,9+0,925+3,969*2+1,714+6,3+9,5+2,668+4,546+3,13+2,692+4,04+10,868+6,224+8,673+2,69+2)*1,15/1000</t>
  </si>
  <si>
    <t>138</t>
  </si>
  <si>
    <t>631571010</t>
  </si>
  <si>
    <t>Násyp z kameniva ťaženého na plochých strechách vodorovný alebo v spáde, s utlačením  urovnaním povrchu</t>
  </si>
  <si>
    <t>-1680539213</t>
  </si>
  <si>
    <t>"ST7</t>
  </si>
  <si>
    <t>40,101*0,06</t>
  </si>
  <si>
    <t>639</t>
  </si>
  <si>
    <t>6323110015</t>
  </si>
  <si>
    <t>Brúsenie anhydridového poteru - zbrúsenie povlaku hrúbky do 2 mm</t>
  </si>
  <si>
    <t>1953419298</t>
  </si>
  <si>
    <t>P1+P2+P3+P4+P6+P10+P12+P15</t>
  </si>
  <si>
    <t>139</t>
  </si>
  <si>
    <t>6324522830</t>
  </si>
  <si>
    <t>Vyrovnávajúca a spádová vrstva z betónu hr.10-20mm, spád 1%,trieda CT-C30-F5, ref.Baumit flexbeton</t>
  </si>
  <si>
    <t>-936379648</t>
  </si>
  <si>
    <t>140</t>
  </si>
  <si>
    <t>632452611s</t>
  </si>
  <si>
    <t>Samonivelizačná stierka CA-C35-F7, hr.5-10mm,ref.UZIN NC 110 NEU</t>
  </si>
  <si>
    <t>593106829</t>
  </si>
  <si>
    <t>P1+P2+P3+P4+P5+P6</t>
  </si>
  <si>
    <t>141</t>
  </si>
  <si>
    <t>632452611d</t>
  </si>
  <si>
    <t>Samonivelizačná stierka CA-C35-F7, hr.10mm,ref.UZIN NC 110 NEU</t>
  </si>
  <si>
    <t>1741637471</t>
  </si>
  <si>
    <t>"vrátane hĺbkovej penetrácie podkladu v zmysle skladby P15</t>
  </si>
  <si>
    <t>142</t>
  </si>
  <si>
    <t>632452611z</t>
  </si>
  <si>
    <t>Samonivelizačná stierka CA-C35-F7, hr.15mm,ref.UZIN NC 174 NEU</t>
  </si>
  <si>
    <t>-249059395</t>
  </si>
  <si>
    <t>P8+P17+P21</t>
  </si>
  <si>
    <t>"vrátane hĺbkovej penetrácie podkladu v zmysle skladby P8 , P17, P21</t>
  </si>
  <si>
    <t>625</t>
  </si>
  <si>
    <t>632452710.5</t>
  </si>
  <si>
    <t>Samonivelizačná stierka CA-C35-F7, hr. 2mm,ref.UZIN NC 110 NEU</t>
  </si>
  <si>
    <t>-1120462838</t>
  </si>
  <si>
    <t>"vrátane hĺbkovej penetrácie podkladu v zmysle skladby P10 resp. P12</t>
  </si>
  <si>
    <t>143</t>
  </si>
  <si>
    <t>999901</t>
  </si>
  <si>
    <t>Pomocné výpočty  - omietky,sokle - NENACEŇOVAŤ!!</t>
  </si>
  <si>
    <t>262144</t>
  </si>
  <si>
    <t>1678169358</t>
  </si>
  <si>
    <t>"NOVE MURIVO</t>
  </si>
  <si>
    <t>"prečky hr. 80mm</t>
  </si>
  <si>
    <t>priečka80*2</t>
  </si>
  <si>
    <t>"priečky hr.140mm</t>
  </si>
  <si>
    <t>priečka140*2</t>
  </si>
  <si>
    <t>"zamurovky</t>
  </si>
  <si>
    <t>0,15*2,3*2 "0.19</t>
  </si>
  <si>
    <t>0,15*0,3*3*2 "0.38</t>
  </si>
  <si>
    <t>0,15*0,3*2*2 "0.38</t>
  </si>
  <si>
    <t>0,6*2,3*2 "0.23</t>
  </si>
  <si>
    <t>0,9*2,3*2 "0.22</t>
  </si>
  <si>
    <t>(0,81+0,9)/2*2,3*2 "0.22</t>
  </si>
  <si>
    <t>1,1*2,3*2 "0.21</t>
  </si>
  <si>
    <t>0,9*2,3*2 "0.20</t>
  </si>
  <si>
    <t>1,35*2,3*2 "0.16</t>
  </si>
  <si>
    <t>1,2*2,3*2 "0.09</t>
  </si>
  <si>
    <t>1,04*1,65*2 "0.34</t>
  </si>
  <si>
    <t>0,9*2,3*2 "1.13</t>
  </si>
  <si>
    <t>0,9*0,75*2+0,9*2,07*2+0,5*2,02*2 "1.12</t>
  </si>
  <si>
    <t>0,9*2,3*2 "2.15</t>
  </si>
  <si>
    <t>0,9*2,02*2 "2.07</t>
  </si>
  <si>
    <t>1,2*2,3*2 "3.11</t>
  </si>
  <si>
    <t>1,2*2,3*2 "3.07</t>
  </si>
  <si>
    <t>1,2*2,28*2 "3.07</t>
  </si>
  <si>
    <t>1,16*0,9*2 "3.07</t>
  </si>
  <si>
    <t>0,69*1,5</t>
  </si>
  <si>
    <t>0,42*1,5*2</t>
  </si>
  <si>
    <t>1,32*1,5</t>
  </si>
  <si>
    <t>0,65*1,5</t>
  </si>
  <si>
    <t>0,36*1,5</t>
  </si>
  <si>
    <t>0,64*1,5</t>
  </si>
  <si>
    <t>"ker obklad- odpočet pre vyspravenie</t>
  </si>
  <si>
    <t>-2,02*(1*2*2+1,36+1,37+1,2) "0.07</t>
  </si>
  <si>
    <t>-0,6*4,1 "0.11</t>
  </si>
  <si>
    <t>-2,02*(3,2*2+0,93*2+3,2*2) "0.26</t>
  </si>
  <si>
    <t>-0,92*0,6 "1.09</t>
  </si>
  <si>
    <t>"na pôvodné murivo - obvodove steny z vnutornej strany</t>
  </si>
  <si>
    <t>"odpočet Ker. obklad</t>
  </si>
  <si>
    <t>-(2,02*4*2-1,2*0,66*2) "0.07</t>
  </si>
  <si>
    <t>-(2,02*1,48) "0.15</t>
  </si>
  <si>
    <t>-(2,02*(3,2*2+7,0)-1,2*(1,64+0,93*2)-0,66*0,7*3-0,66*1,2) "0.26</t>
  </si>
  <si>
    <t>"na pôvodné murivo - interierove steny</t>
  </si>
  <si>
    <t>"1PP vnútorné steny a priečky existujúce nad úrovnou sanačnej omietky od v. 1,8m po strop</t>
  </si>
  <si>
    <t>3,9*(8,97+8,35+0,66*4)+6,5*2+4,7*2</t>
  </si>
  <si>
    <t>-3,3*(2,25*2+2,91)</t>
  </si>
  <si>
    <t>3,2*(45,32+2,35)</t>
  </si>
  <si>
    <t>0,6*2,3*2+0,78*2,3*2*2+0,61*2,3+0,34*2,5*4+0,78*2,7*6 "ostenia</t>
  </si>
  <si>
    <t>0,8*0,6+1,2*0,78*2+1,2*0,63 "ostenie spod</t>
  </si>
  <si>
    <t>2,1*8 "boky prievlakov</t>
  </si>
  <si>
    <t>-(2,35*2,8+0,8*2,3+1*2,3+1,1*2,3+1,2*2,3+1,35*2,3+2,5*2,7+2,25*2,8*2+2,91*2,8) "otvory</t>
  </si>
  <si>
    <t>3,2*(27,926+7,04)</t>
  </si>
  <si>
    <t>0,78*2,3*11 "ostenie</t>
  </si>
  <si>
    <t>0,78*0,8*2+0,78*1+0,78*1,45+0,78*1,2*2 "ostenie spod</t>
  </si>
  <si>
    <t>2,05*7 "boky prievlaku</t>
  </si>
  <si>
    <t>-(1,8*2,3+1,2*2,3+1,45*2,3+0,9*2,02+1,2*2,3+0,8*2,3+0,8*2,3+1*2,3) "otvory</t>
  </si>
  <si>
    <t>3,2*(34,88+0,1*20+4,67+2,7+3,07*2+1,92+4,65)</t>
  </si>
  <si>
    <t>0,78*2,3*8+0,93*2,3*8 "ostenie</t>
  </si>
  <si>
    <t>0,78*1,2*4+0,93*1,95+0,93*1,49+0,93*1+0,93*1,52 "ostenie spod</t>
  </si>
  <si>
    <t>2,77*11 "boky prievlakov</t>
  </si>
  <si>
    <t>-(1*2,3+1,35*2,3+1*2,3+1,2*2,3+1,2*2,3+1,95*2,3+1,49*2,3+1*2,3*2+1,52*2,3*2+2,26*2,3*2) "otvory</t>
  </si>
  <si>
    <t>3,2*(7,2+6,33+7,2)</t>
  </si>
  <si>
    <t>-1,49*2,3</t>
  </si>
  <si>
    <t xml:space="preserve">"0.07,0.09 </t>
  </si>
  <si>
    <t>3,2*(2,82*2+7,2*2-0,16*2)</t>
  </si>
  <si>
    <t>3,2*2,56 -1,95*2,3</t>
  </si>
  <si>
    <t>-0,3*1,2 "otvor</t>
  </si>
  <si>
    <t>3,2*(6,15+9,17+2,9)</t>
  </si>
  <si>
    <t>-1,2*2,3*3 "otvor</t>
  </si>
  <si>
    <t>3,2*(2,14+0,85)</t>
  </si>
  <si>
    <t>3,2*(6,15*2+10,02)</t>
  </si>
  <si>
    <t>-(1,35*2,3+1*2,3) "otvory</t>
  </si>
  <si>
    <t>3,2*(3,61+2,39*2+3)</t>
  </si>
  <si>
    <t xml:space="preserve">3,2*3,61 </t>
  </si>
  <si>
    <t>0,48*2*2,3 "ostenie</t>
  </si>
  <si>
    <t>0,48*1,2 "ostenie spod</t>
  </si>
  <si>
    <t>-(1*2,3+1,2*2,3) "otvory</t>
  </si>
  <si>
    <t>3,2*(4,235+11,12)</t>
  </si>
  <si>
    <t>-(1,2*2,3+1,35*2,3+0,9*2,3) "otvory</t>
  </si>
  <si>
    <t>3,2*(4,14+7,54)</t>
  </si>
  <si>
    <t>-(1*2,3+0,9*2,3) "otvory</t>
  </si>
  <si>
    <t>3,2*(4,3+7,54)</t>
  </si>
  <si>
    <t>-(1,1*2,3+1,1*2,3+0,9*2,3) "otvory</t>
  </si>
  <si>
    <t>3,2*(5,71+2,43+5,28)</t>
  </si>
  <si>
    <t>-(0,81*2,3+0,8*2,3+0,9*2,3) "otvory</t>
  </si>
  <si>
    <t>3,2*(19,67+6,15*2+0,78*2*2-0,9-1,715-1,2-1,46)</t>
  </si>
  <si>
    <t>0,78*4 "ostenie</t>
  </si>
  <si>
    <t>0,78*1,2*2 "ostenie spod</t>
  </si>
  <si>
    <t>-(0,9*2,3+1,8*2,3+1,2*2,3+1,45*2,3) "otvory</t>
  </si>
  <si>
    <t xml:space="preserve">"0.24-0.27 </t>
  </si>
  <si>
    <t>3,2*(7,04)</t>
  </si>
  <si>
    <t>-(0,8*2,3*2+1*2,3) "otvory</t>
  </si>
  <si>
    <t>3,2*(12,96+6,15*2+2,46)</t>
  </si>
  <si>
    <t>-(1,1*2,3+0,9*2,3) "otvory</t>
  </si>
  <si>
    <t>2,75*(6,6+2,6)</t>
  </si>
  <si>
    <t>-1,5*2,3 "otvory</t>
  </si>
  <si>
    <t>0,63*2,3*2+0,48*2,02*2  "ostenie</t>
  </si>
  <si>
    <t>0,48*1,1+0,63*1,5 "ostenie spod</t>
  </si>
  <si>
    <t>2,75*(2,85+3,23)</t>
  </si>
  <si>
    <t>-(1,5*2,3+2,5*2,5) "otvory</t>
  </si>
  <si>
    <t>2,05*2 "boky prievlaku</t>
  </si>
  <si>
    <t>3,2*(7,54+2,7)</t>
  </si>
  <si>
    <t>-(0,9*2,02+2,5*2,5) "otvory</t>
  </si>
  <si>
    <t>3,2*(2,7+4,8)</t>
  </si>
  <si>
    <t>-(1,4*2,6-2,54*2,5) "otvory</t>
  </si>
  <si>
    <t>0,93*2,6*2 "ostenie</t>
  </si>
  <si>
    <t>5,172*(17,17+2,7-2,54-1,48*2)</t>
  </si>
  <si>
    <t>-(1,4*2,65*2+2,54*2,5) "otvory</t>
  </si>
  <si>
    <t>0,93*2,6*4 "ostenie</t>
  </si>
  <si>
    <t>6,05*(22+7,98)</t>
  </si>
  <si>
    <t>-(1,48*2,65*3) "otvory</t>
  </si>
  <si>
    <t>"B vnútorné deliace steny 1PP do  1,8m nad upravenou podlahou - odpočet od omietky</t>
  </si>
  <si>
    <t>-6,27*2 "perimeter acad</t>
  </si>
  <si>
    <t>-1,8*(2,9+3,58+0,68*3*2+4+0,78*2*4-2,9)</t>
  </si>
  <si>
    <t>-1,8*((31,02+17,77)-(2,45*2+2,92+0,8+1+1,1+1+2,5))</t>
  </si>
  <si>
    <t>-1,8*((32,66+6,64+0,78*2*5)-(0,9+0,9+1+1,2+0,6+1,77+0,8*2+1))</t>
  </si>
  <si>
    <t>-1,8*((34,16+9,13+2,7+0,1*10+0,78*2*4+0,93*4+4,1*2+1,06+0,23*2+0,26+3,63+3,4+0,25+0,36)-1,8*(2,26*2+1,95+1,2+1,2+1,35+1,35+1,2*2+2,5))</t>
  </si>
  <si>
    <t>-1,8*(7,2+6,33+7,2-1,49)</t>
  </si>
  <si>
    <t>-1,8*(2,82*2+7,2*2-1,2)</t>
  </si>
  <si>
    <t>"0.10</t>
  </si>
  <si>
    <t>-1,8*(6,15+9,17+2,9-1,2*3)</t>
  </si>
  <si>
    <t>-1,8*(6,15*2+10,02-1-1,35)</t>
  </si>
  <si>
    <t>-1,8*(3,61+2,39*2+3+0,48*2-1-1,2)</t>
  </si>
  <si>
    <t>-1,8*(4,235+11,12-1,2-1,35-0,9)</t>
  </si>
  <si>
    <t>-1,8*(4,14+7,54-1,2)</t>
  </si>
  <si>
    <t>-1,8*(4,3+7,54-1,2-1,1)</t>
  </si>
  <si>
    <t>-1,8*(5,71+2,43+5,28-0,9-0,81-0,9)</t>
  </si>
  <si>
    <t>-1,8*(19,67+6,15*2+0,78*2*2-0,9-1,715-1,2-1,46)</t>
  </si>
  <si>
    <t>-1,8*(7,04-0,15*2-0,9*2-1,2)</t>
  </si>
  <si>
    <t>-1,8*(12,96+6,15*2+2,46-1,2-1,1)</t>
  </si>
  <si>
    <t>-1,8*(6,6+2,6-1,5)</t>
  </si>
  <si>
    <t>-1,8*(2,85+10,77+0,1*2-0,9-1,5)</t>
  </si>
  <si>
    <t>-1,8*(2,7+4,36-2,54-1,4)</t>
  </si>
  <si>
    <t>-1,8*(17,17+2,7-2,54-1,48*2)</t>
  </si>
  <si>
    <t>-1,8*(22+7,98-1,48*3)</t>
  </si>
  <si>
    <t xml:space="preserve">"vnútorné steny 1NP </t>
  </si>
  <si>
    <t>27,56*2+4*4+5,95*4</t>
  </si>
  <si>
    <t>-(5,2*2+1,09*1,46+1*2,02+0,9*0,75+3*3) "otvory</t>
  </si>
  <si>
    <t>0,78*3+0,18*2,02*2+0,18*1+0,56*5,2*2+2*0,56 "ostenie</t>
  </si>
  <si>
    <t>4*(9,15+18,31*2+5*2+0,15*16)</t>
  </si>
  <si>
    <t>2,9*8 "boky prievlakov</t>
  </si>
  <si>
    <t>-(1,6*2,45+1*2,3+3*3+0,88*2,3+0,9*2,07+1,6*2,07+1*2,3+2,26*3+2,5*3+2,25*3*2+2,92*3) "otvory</t>
  </si>
  <si>
    <t>0,28*(2,45*2+1,6)+0,63*(2,3*2+1,2+2,07+1,1)+0,48*(1,1+2,3*2)+0,63*(3*8) "ostenie</t>
  </si>
  <si>
    <t>(4,65+2,7)*2 "perimeter acad</t>
  </si>
  <si>
    <t>4*(8,96*2+7,72*2)</t>
  </si>
  <si>
    <t>-(2,25*3+2,91*3+2,25*3) "otvory</t>
  </si>
  <si>
    <t>3,97*(38,81*2+2,7+0,1*24)</t>
  </si>
  <si>
    <t>2,4*12 "boky prievlaku</t>
  </si>
  <si>
    <t>-(1,2*2,3*4+1*2,3*2+1,4*2,45*5) "otvory</t>
  </si>
  <si>
    <t>0,63*2,3*2*7+0,63*1,2*4+0,63*1*2+0,43*(2,45*2+1,4)*5 "ostenie</t>
  </si>
  <si>
    <t xml:space="preserve">"1.06 </t>
  </si>
  <si>
    <t>3,97*(2,4*2+3,22)</t>
  </si>
  <si>
    <t>-(1*2,3+0,6*1,8*2)  "otvory</t>
  </si>
  <si>
    <t>0,12*(1,8*2+1,55) "ostenie</t>
  </si>
  <si>
    <t>3,97*(13,467+13,82+7,35+3,48)</t>
  </si>
  <si>
    <t>-(1*2,3+1,2*2,3+0,9*2,02+1,4*2,45*5+1,8*2,4) "otvory</t>
  </si>
  <si>
    <t>0,48*(2,4*2+1,8)+0,43*(2,45*2+1,4)*5</t>
  </si>
  <si>
    <t>3,95*(6,3*2+5*2-0,92-1,18)</t>
  </si>
  <si>
    <t>-(1*2,3+0,9*2,02+1,4*2,45*2) "otvory</t>
  </si>
  <si>
    <t>0,33*(2,02*2+1,2)+0,28*(2,45*2+1,4)*2 "ostenie</t>
  </si>
  <si>
    <t>3,95*(6,3*2+17,67*2)</t>
  </si>
  <si>
    <t>-(1*2,3+1*2,3+1,4*2,45*5+1,37*2,45) "otvory</t>
  </si>
  <si>
    <t>0,28*(2,45*12+1,4*5+1,37) "ostenie</t>
  </si>
  <si>
    <t>3,95*(6,3*2+11,12*2)</t>
  </si>
  <si>
    <t>-(1*2,3+0,9*2,02+1,4*2,45*4) "otvory</t>
  </si>
  <si>
    <t>0,48*(2,02*2+1,2)+0,28*(2,45*2+1,4)*4</t>
  </si>
  <si>
    <t>3,978*(6,3*2+7,54*2)</t>
  </si>
  <si>
    <t>-(1,6*2,07+0,9*2,07+0,9*0,75+1,2*2,02+1,4*2,45*2) "otvory</t>
  </si>
  <si>
    <t>0,28*(2,45*2+1,4)*2 "ostenie</t>
  </si>
  <si>
    <t>3,98*(7,54*2+6,3*2)</t>
  </si>
  <si>
    <t>-(0,9*2,3+1,2*2,3+1*2,3+1,4*2,45*2) "otvory</t>
  </si>
  <si>
    <t>3,94*(5,675+2,625+5,2+9,15)</t>
  </si>
  <si>
    <t>-(0,9*2,02+1,2*2,3+1,4*2,45*2) "otvory</t>
  </si>
  <si>
    <t>0,28*(2,45*2+1,4)*2+0,48*(2,3*2+1,2) "ostenie</t>
  </si>
  <si>
    <t>3,99*(6*2+6,3*2)</t>
  </si>
  <si>
    <t>-(0,9*2,02+1,6*2,3+1,55*2,3+2,45*1,4*2) "otvory</t>
  </si>
  <si>
    <t>0,48*(2,02*2+1)+0,43*(2,45*2+1,4)*2 "ostenie</t>
  </si>
  <si>
    <t>3,99*(6,3*2+10,74*2)</t>
  </si>
  <si>
    <t>-(1,55*2,3*2+1,6*2,3+2,6*2,3+1,4*2,45*3) "otvory</t>
  </si>
  <si>
    <t>0,43*(2,45*2+1,4)+0,28*(2,45*2+1,4)*2 "ostenie</t>
  </si>
  <si>
    <t>3,98*(28,3+27,35+0,1*18+2,7)</t>
  </si>
  <si>
    <t>2,4*10 "boky prievlaku</t>
  </si>
  <si>
    <t>-(1,55*2,3*5+1,2*2,3+1,2*2,3+0,9*2,3+1*2,3+1,1*2,3+1,4*2,45*5) "otvory</t>
  </si>
  <si>
    <t>0,43*(2,45*2+1,4)+0,33*(2,45*2+1,4)*4 "ostenie</t>
  </si>
  <si>
    <t>"1.18-1.21 -nad KO</t>
  </si>
  <si>
    <t>(3,98-2,02)*(7,04*2+3,2*2)</t>
  </si>
  <si>
    <t>-(0,9*0,3+1*0,3+1,1*0,3+0,53*1,2*2+0,7*1,2*3) "otvory</t>
  </si>
  <si>
    <t>0,63*(0,3*6+0,9+1+1,1)+0,215*(1,8*2+0,7)*3+0,23*(1,8*2+0,53)*2 "ostenie</t>
  </si>
  <si>
    <t>3,9*(6,3*2+1,5*2)</t>
  </si>
  <si>
    <t>-(1,2*2,3+0,9*2,02+1,3*2+1,2*0,77) "otvory</t>
  </si>
  <si>
    <t>0,53*(2*2+1,3+0,77*2+1,2)+0,63*(2,3*2+1,2) "ostenie</t>
  </si>
  <si>
    <t>3,955*(3,65*2+6,32*2)</t>
  </si>
  <si>
    <t>-(0,95*2,25+1,2*2,02+0,9*2,45*2) "otvory</t>
  </si>
  <si>
    <t>0,63*(2,02*2+1,2)+0,48*(2,25*2+0,95)+0,43*(2,45*2+0,9)*2 "ostenie</t>
  </si>
  <si>
    <t>3,95*(5,09*2+2,7*2)</t>
  </si>
  <si>
    <t>-(1,2*2,02+1,2*2,3+0,7*2,02+1,4*2,45+0,74*1,8) "otvory</t>
  </si>
  <si>
    <t>0,43*(2,45*2+1,4+1,8*2+0,74) "ostenie</t>
  </si>
  <si>
    <t>"1.29-nad KO</t>
  </si>
  <si>
    <t>(3,95-2,1)*(3,38*2+1,21*2)</t>
  </si>
  <si>
    <t>-0,74*1,1 "otvory</t>
  </si>
  <si>
    <t>0,43*(1,1*2+0,74) "ostenie</t>
  </si>
  <si>
    <t>4*(6,45*2+2,6*2)</t>
  </si>
  <si>
    <t>-(1,2*0,77+0,95*2,25) "otvory</t>
  </si>
  <si>
    <t>0,43*(0,77*2+1,2) "ostenie</t>
  </si>
  <si>
    <t>-1,8*(6,3*2+4-3-1,09-0,9-1)</t>
  </si>
  <si>
    <t>-1,8*(49,95-1-0,9-3-0,9-1,6-0,78-1-2,5-2,26-2,92-2,25)</t>
  </si>
  <si>
    <t>-(3,35+4,1)*2 "perimeter acad</t>
  </si>
  <si>
    <t>-1,8*(8,96+7,72+0,63*2*3+0,1*2*5-2,25-2,91-2,25)</t>
  </si>
  <si>
    <t>-1,8*(39,44+8,31+8,83+2,7*2+0,63*2*6+0,1*2*13-0,9-1*5)</t>
  </si>
  <si>
    <t>-1,8*(2,4-1)</t>
  </si>
  <si>
    <t>-1,8*(6,24+13,47+3,48-1,8-0,9-1-0,9)</t>
  </si>
  <si>
    <t>-1,8*(6,3*2+5-0,92-1,18-1-0,9)</t>
  </si>
  <si>
    <t>-1,8*(6,3*2+17,67-1-1)</t>
  </si>
  <si>
    <t>-1,8*(6,3+11,12+0,48*2-1-0,9)</t>
  </si>
  <si>
    <t>-1,8*(6,3*2+7,54-1,6-0,9*2-0,9)</t>
  </si>
  <si>
    <t>-1,8*(7,54+6,3*2-1,2-1-1,09-1-0,9)</t>
  </si>
  <si>
    <t>-1,8*(5,675+2,625+5,2-1,2-0,9+0,47*2)</t>
  </si>
  <si>
    <t>-1,8*(6+6,3*2+0,48*2-0,9-1,6-1,36)</t>
  </si>
  <si>
    <t>-1,8*(6,3*2+10,74-2,6-1,6-1,66*2)</t>
  </si>
  <si>
    <t>-1,8*(32,585+7,04-1,48*5-1,2-1,2-0,9-1-1,1)</t>
  </si>
  <si>
    <t>-1,8*(7,04+0,63*2*3-0,15*2-0,9-1-1,1)</t>
  </si>
  <si>
    <t>-1,8*(6,3*2+1,5-0,9-1,2)</t>
  </si>
  <si>
    <t>-1,8*(3,65+6,32*2+0,63*2+0,5*2-1,15-0,95-0,9-1,2)</t>
  </si>
  <si>
    <t>-1,8*(5,09+2,7*2-1,2-1,2-0,7)</t>
  </si>
  <si>
    <t>-1,8*(3,38+1,21-0,7)</t>
  </si>
  <si>
    <t>-1,8*(6,45+2,6-0,95)</t>
  </si>
  <si>
    <t>"2.01</t>
  </si>
  <si>
    <t>6,16*(8,96+3,1)</t>
  </si>
  <si>
    <t>(24,18*2+9*2) "perimeter acad</t>
  </si>
  <si>
    <t>-(9,15*2+4,1*2) "perimeter acad otvor klenby</t>
  </si>
  <si>
    <t>-(1,6*2,45*4) "okná</t>
  </si>
  <si>
    <t>0,215*(2,45*2*4+1,6*4) "ostenie</t>
  </si>
  <si>
    <t>0,48*8,7*2 "ostenie klenby</t>
  </si>
  <si>
    <t>"2.02</t>
  </si>
  <si>
    <t>3,97*(18,46*2+5,3+0,15*2*8+9,4)</t>
  </si>
  <si>
    <t>-(1,6*2,45+1,23*2,3+1,48*2,3*2+1,2*2,3+2,8*3+2,25*3+2,92*3+2,25*3) "otvory</t>
  </si>
  <si>
    <t>2,97*9 "boky prievlaku</t>
  </si>
  <si>
    <t>0,61*(2,3*2+1,23) "ostenie</t>
  </si>
  <si>
    <t>0,33*(2,3*2+1,2) "ostenie</t>
  </si>
  <si>
    <t>0,63*(3*6+2,26+2,92+2,25) "ostenie</t>
  </si>
  <si>
    <t>0,28*(2,45*2+1,6)  "ostenie</t>
  </si>
  <si>
    <t>4*(38,81*2+3+0,1*2*10)</t>
  </si>
  <si>
    <t>-(1,2*2,3*6+1*2,3*2+1,4*2,45*6+1,3*2,3+1,55*3,2) "otvory</t>
  </si>
  <si>
    <t>2,65*11 "boky prievlaku</t>
  </si>
  <si>
    <t>0,48*(2,3*2*6+1,2*6+2,3*2+1,3) "ostenie</t>
  </si>
  <si>
    <t>0,28*(2,45*2*6+1,4*6) "ostenie</t>
  </si>
  <si>
    <t>"2.03</t>
  </si>
  <si>
    <t>4*(3,37+2,65*2)</t>
  </si>
  <si>
    <t>-(1,46*2,3+0,6*1,8*2) "otvory</t>
  </si>
  <si>
    <t>0,15*(1,8*2+1,55) "ostenie</t>
  </si>
  <si>
    <t>0,48*(2,3*2+1,46) "ostenie</t>
  </si>
  <si>
    <t>"2.04</t>
  </si>
  <si>
    <t>4*(3,37+1,85*2)</t>
  </si>
  <si>
    <t>-(1,0*2,3+0,6*1,8*2) "otvory</t>
  </si>
  <si>
    <t>0,48*(2,3*2+1,0) "ostenie</t>
  </si>
  <si>
    <t>"2.06</t>
  </si>
  <si>
    <t>4*(7,5*2+15*2)</t>
  </si>
  <si>
    <t>-(1,2*2,3*2+1,6*2,68*5+0,9*2,02) "otvory</t>
  </si>
  <si>
    <t>0,28*(2,68*2*5+1,6*5) "ostenie</t>
  </si>
  <si>
    <t>"2.07</t>
  </si>
  <si>
    <t>4*(6,45*2+5*2)</t>
  </si>
  <si>
    <t>-(1,2*2,3+1,6*2,68*2+0,9*2,02) "otvory</t>
  </si>
  <si>
    <t>0,13*(2,68*2*2+1,6*2) "ostenie</t>
  </si>
  <si>
    <t>"2.08</t>
  </si>
  <si>
    <t>4*(6,45+4,15*2)</t>
  </si>
  <si>
    <t>-(1,2*2,3+1,6*2,68+0,9*2,02) "otvory</t>
  </si>
  <si>
    <t>"2.09</t>
  </si>
  <si>
    <t>4*(6,45+4,38*2)</t>
  </si>
  <si>
    <t>-(1,2*2,3+1,6*2,68*2) "otvory</t>
  </si>
  <si>
    <t>"2.10</t>
  </si>
  <si>
    <t>4*(6,45*2+8,67*2)</t>
  </si>
  <si>
    <t>-(1,2*2,3+1,6*2,68*3) "otvory</t>
  </si>
  <si>
    <t>0,13*(2,68*2*3+1,6*3) "ostenie</t>
  </si>
  <si>
    <t>"2.11</t>
  </si>
  <si>
    <t>4*(6,45*2+11,12*2)</t>
  </si>
  <si>
    <t>-(1,2*2,3+1,6*2,68*4) "otvory</t>
  </si>
  <si>
    <t>0,13*(2,68*2*4+1,6*4) "ostenie</t>
  </si>
  <si>
    <t>"2.12,2.13</t>
  </si>
  <si>
    <t>4*(6,45*2+20,04*2)</t>
  </si>
  <si>
    <t>-(1,48*2,3*2+1,1*3,55+2,04*2,73*4) "otvory</t>
  </si>
  <si>
    <t>0,13*(2,73*2*4+2,04*4) "ostenie</t>
  </si>
  <si>
    <t>0,28*(3,55*2+1,1) "ostenie</t>
  </si>
  <si>
    <t>"2.15</t>
  </si>
  <si>
    <t>4*(6,94+5,31+2,76+5,81)</t>
  </si>
  <si>
    <t>-(1,22*2,3+0,9*2,3+1,4*2,68+1,6*2,68) "otvory</t>
  </si>
  <si>
    <t>0,13*(2,68*2+1,6+2,68*2+1,4) "ostenie</t>
  </si>
  <si>
    <t>"2.16</t>
  </si>
  <si>
    <t>4*(6,45+3,13*2)</t>
  </si>
  <si>
    <t>-(1,6*2,68) "otvor</t>
  </si>
  <si>
    <t>0,28*(2,68*2+1,6) "ostenie</t>
  </si>
  <si>
    <t>"2.17</t>
  </si>
  <si>
    <t>4*(3,27*2)</t>
  </si>
  <si>
    <t>-(1,6*2,68+1,2*2,3) "otvory</t>
  </si>
  <si>
    <t>"2.18</t>
  </si>
  <si>
    <t>4*(6,28*2+6,45)</t>
  </si>
  <si>
    <t>-(1,6*2,68*2+1,2*2,3) "otvory</t>
  </si>
  <si>
    <t>0,28*(2,68*2*2+1,6*2) "ostenie</t>
  </si>
  <si>
    <t>"2.19</t>
  </si>
  <si>
    <t>4*(6,56*2+6,45)</t>
  </si>
  <si>
    <t>"2.20</t>
  </si>
  <si>
    <t>3,97*(34,64+35,14+3+0,1*2*9)</t>
  </si>
  <si>
    <t>2,65*12 "boky prievlaku</t>
  </si>
  <si>
    <t>-(1,2*2,3*5+2,4*3+1,4*2,45*7+0,8*2,3+0,9*2,3+1*2,3) "otvory</t>
  </si>
  <si>
    <t>0,48*(2,3*6+1+0,9+0,8+2,3*2*5+1,2*5) "ostenie</t>
  </si>
  <si>
    <t>0,23*(2,45*2*5+1,4*5) "ostenie</t>
  </si>
  <si>
    <t>0,13*(2,45*2*2+1,4*2) "ostenie</t>
  </si>
  <si>
    <t>"2.21-2.24 "nad KO</t>
  </si>
  <si>
    <t>(3,97-2,02)*(7,05*2+3,35*2)</t>
  </si>
  <si>
    <t>-(0,7*1,2*3+1,4*0,95+0,8*0,3+0,9*0,3+1*0,3) "otvory</t>
  </si>
  <si>
    <t>0,18*(1,8*2*3+1,65+0,7+2,4*2+1,4) "ostenie</t>
  </si>
  <si>
    <t>"2.25</t>
  </si>
  <si>
    <t>3,97*(12,9*2+6,45)</t>
  </si>
  <si>
    <t>"2.26</t>
  </si>
  <si>
    <t>3,97*(12,9*2+6,45*2)</t>
  </si>
  <si>
    <t>-(1,2*2,65+2,4*3) "otvory</t>
  </si>
  <si>
    <t>0,13*(2,65*2+1,2) "ostenie</t>
  </si>
  <si>
    <t>"3.02</t>
  </si>
  <si>
    <t>-(1,6*2,45+1,2*2,3*5+2,8*3+2,25*3+2,92*3+2,25*3+2,6*3) "otvory</t>
  </si>
  <si>
    <t>0,48*(2,3*2*3+1,2*3) "ostenie</t>
  </si>
  <si>
    <t>"3.03</t>
  </si>
  <si>
    <t>-(9,15*2) "otvor klenby</t>
  </si>
  <si>
    <t>-(1,2*2,3*5+1*2,3*2+1,4*2,45*6+1,3*2,3+0,6*1,8*2) "otvory</t>
  </si>
  <si>
    <t>0,48*(2,3*2*4+1,2*4+2,3*2+1,3) "ostenie</t>
  </si>
  <si>
    <t>"3.04 "nad KO</t>
  </si>
  <si>
    <t>(4-2,02)*(3,37+2,65*2)</t>
  </si>
  <si>
    <t>-(1,46*0,3+0,6*1,2*2) "otvory</t>
  </si>
  <si>
    <t>0,48*(0,3*2+1,46) "ostenie</t>
  </si>
  <si>
    <t>"3.05 "nad KO</t>
  </si>
  <si>
    <t>(4-2,02)*(3,37+1,85*2)</t>
  </si>
  <si>
    <t>-(1,0*2,3+0,6*1,2*2) "otvory</t>
  </si>
  <si>
    <t>0,48*(0,3*2+1,0) "ostenie</t>
  </si>
  <si>
    <t>"3.06</t>
  </si>
  <si>
    <t>-(1,2*2,3+1,6*2,68*5+1,16*0,9+1,2*2,28) "otvory</t>
  </si>
  <si>
    <t>"3.06-3.09</t>
  </si>
  <si>
    <t>4*(6,45*2+22,85*2)</t>
  </si>
  <si>
    <t>-(1,2*2,3*4+1,6*2,68*8+1,16*0,9+1,2*2,28) "otvory</t>
  </si>
  <si>
    <t>0,13*(2,68*2*8+1,6*8) "ostenie</t>
  </si>
  <si>
    <t>"3.10</t>
  </si>
  <si>
    <t>"3.11,3.12</t>
  </si>
  <si>
    <t>-(1,2*2,3*3+2,04*2,68*5) "otvory</t>
  </si>
  <si>
    <t>0,13*(2,68*2*5+2,04*5) "ostenie</t>
  </si>
  <si>
    <t>"3.13</t>
  </si>
  <si>
    <t>-(1,2*2,3+1,4*2,68+1,6*2,68) "otvory</t>
  </si>
  <si>
    <t>"3.14-3.15</t>
  </si>
  <si>
    <t>3,98*(6,45+25,44*2)</t>
  </si>
  <si>
    <t>-(1,2*2,3*3+1,6*2,68*8) "otvory</t>
  </si>
  <si>
    <t>0,13*(2,68*2*5+1,6*5) "ostenie</t>
  </si>
  <si>
    <t>0,28*(2,68*2*3+1,6*3) "ostenie</t>
  </si>
  <si>
    <t>"3.16</t>
  </si>
  <si>
    <t>-(1,2*2,3*4+2,4*3+1,4*2,45*7+0,8*2,3+0,9*2,3+1*2,3) "otvory</t>
  </si>
  <si>
    <t>0,48*(2,3*6+1+0,9+0,8+2,3*2*4+1,2*4) "ostenie</t>
  </si>
  <si>
    <t>"3.17-3.20 "nad KO</t>
  </si>
  <si>
    <t>-(0,7*1,8*3+1,5*2,45+0,8*0,3+0,9*0,3+1*0,3) "otvory</t>
  </si>
  <si>
    <t>0,18*(1,8*2*3+1,65+0,7+2,45*2+1,5) "ostenie</t>
  </si>
  <si>
    <t>"3.21</t>
  </si>
  <si>
    <t>3,96*(7,39*2+6,45)</t>
  </si>
  <si>
    <t>"3.22</t>
  </si>
  <si>
    <t>"za umyvadlami -vyspravenie</t>
  </si>
  <si>
    <t>"3.21,15</t>
  </si>
  <si>
    <t>-1,54*1,4*3</t>
  </si>
  <si>
    <t>-1,54*(1+0,8)</t>
  </si>
  <si>
    <t>"3.11,10</t>
  </si>
  <si>
    <t>-1,54*(1,4+0,6)*2</t>
  </si>
  <si>
    <t>"3.09</t>
  </si>
  <si>
    <t>-1,54*1,37</t>
  </si>
  <si>
    <t>"3.07</t>
  </si>
  <si>
    <t>-1,54*1,4</t>
  </si>
  <si>
    <t>-1,54*(0,6+1,4)</t>
  </si>
  <si>
    <t>3,5*(6,75*2+2,6*4+3,36*2)</t>
  </si>
  <si>
    <t>-(2,45*1,4+1,2*1,2+0,9*2,02*2+0,9*2,02) "otvory</t>
  </si>
  <si>
    <t>0,33*(2,02*2+0,9) "ostenie</t>
  </si>
  <si>
    <t>0,265*(2,45*2+1,4+1,2*3) "ostenie</t>
  </si>
  <si>
    <t>"výšky 150mm</t>
  </si>
  <si>
    <t>"0.01 (150mm)</t>
  </si>
  <si>
    <t>8,97*2+3,1*2+0,1*8</t>
  </si>
  <si>
    <t>-(1,6++2,25+2,91+2,25)</t>
  </si>
  <si>
    <t>"0.02 (150mm)</t>
  </si>
  <si>
    <t>18,31*2+5+10,96+0,15*12+0,78*2*3+0,34*2+0,25*2*2</t>
  </si>
  <si>
    <t>-(2,25+2,92+2,26+2,5+1*3+0,8+2,3)</t>
  </si>
  <si>
    <t>23,6+23,9+0,77+0,1*13+2,71+0,78*2*6+0,83*2</t>
  </si>
  <si>
    <t>-(0,9+0,9+0,8*2+1+1+1+1,8)</t>
  </si>
  <si>
    <t>"0.03 (150mm)</t>
  </si>
  <si>
    <t>22,8*2+2,7*2+0,1*12+0,78*2*4</t>
  </si>
  <si>
    <t>-(2,5*2+1*2+1,2+1,28)</t>
  </si>
  <si>
    <t>"0.04 (150mm)</t>
  </si>
  <si>
    <t>38,08-3,07-1,49-1,95+5,02+7,7-0,9*2-1</t>
  </si>
  <si>
    <t>"0.30 (150mm)</t>
  </si>
  <si>
    <t>4,425+2,6*2+1,175+1,2*2</t>
  </si>
  <si>
    <t>-1,5-1,2</t>
  </si>
  <si>
    <t>"0.32 (150mm)</t>
  </si>
  <si>
    <t>4,35+3,82*2+0,63*2</t>
  </si>
  <si>
    <t>-2,95-2,67</t>
  </si>
  <si>
    <t>"0.33 (150mm)</t>
  </si>
  <si>
    <t>3,33*2+3,18*2+0,9*2+0,48*2</t>
  </si>
  <si>
    <t>-(1,4+2,95+2,54+2,7)</t>
  </si>
  <si>
    <t>"1.01 (150mm)</t>
  </si>
  <si>
    <t>4*2+2,08*2+1,69*2</t>
  </si>
  <si>
    <t>-(1+2+3)</t>
  </si>
  <si>
    <t>"1.02 (150mm)</t>
  </si>
  <si>
    <t>18,31*2+5*2+0,15*16+0,48*2+0,63*2*2+6,18+1,73</t>
  </si>
  <si>
    <t>-(2,25+2,92+2,26+2,5+1+0,9+3+1)</t>
  </si>
  <si>
    <t>"1.03 (150mm)</t>
  </si>
  <si>
    <t>8,96*2+3,1*2</t>
  </si>
  <si>
    <t>-(2,25+2,91+2,25)</t>
  </si>
  <si>
    <t>"1.04 (150mm)</t>
  </si>
  <si>
    <t>35,99*2+2,7*2+0,1*4*5+0,63*2*6</t>
  </si>
  <si>
    <t>-(2,5+1+1+1,28+1*3+0,9)</t>
  </si>
  <si>
    <t>"1.17 (150mm)</t>
  </si>
  <si>
    <t>25,05+25,37+2,7*2+0,1*4*4+0,63*2*5+0,1*2</t>
  </si>
  <si>
    <t>-(2,5*2+1,36+1,3*4+0,9+1+0,9)</t>
  </si>
  <si>
    <t>"1.18,1.19 (150mm)</t>
  </si>
  <si>
    <t>1,64*2+3,05*2+0,62*2-1,1</t>
  </si>
  <si>
    <t>"1.20 (150mm)</t>
  </si>
  <si>
    <t>3,795*2,63*2+0,914*2-1</t>
  </si>
  <si>
    <t>"1.21 (150mm)</t>
  </si>
  <si>
    <t>3,8*2+2,49*2-0,9</t>
  </si>
  <si>
    <t>"1.23 (150mm)</t>
  </si>
  <si>
    <t>2,7*2+2,84*2-2,5-1,2</t>
  </si>
  <si>
    <t>"1.24 (150mm)</t>
  </si>
  <si>
    <t>2,1*2+1,5*2+1,26*2+0,53*2</t>
  </si>
  <si>
    <t>-(1,2+0,9+1,2)</t>
  </si>
  <si>
    <t>"1.30 (150mm)</t>
  </si>
  <si>
    <t>1,05*2+2,6*2+1,175*2</t>
  </si>
  <si>
    <t>"2.01 (150mm)</t>
  </si>
  <si>
    <t>-(2,44+3,09+2,44)</t>
  </si>
  <si>
    <t>"2.02 (150mm)</t>
  </si>
  <si>
    <t>18,46*2+5,15*2+0,1*2*8+0,48*2*2+0,33*2+8,78+2,76</t>
  </si>
  <si>
    <t>-(1+1,36*2+1+2,8+2,26+2,92+2,25)</t>
  </si>
  <si>
    <t>38,81*2+3,0+0,1*2*11+0,48*2*7</t>
  </si>
  <si>
    <t>-(1*3+1,28+1*3+0,9*2+1,45)</t>
  </si>
  <si>
    <t>"2.20 (150mm)</t>
  </si>
  <si>
    <t>30,69*2+3*2+0,48*2*8+0,1*2*6</t>
  </si>
  <si>
    <t>-(2,8+1*5+0,8+0,9+1)</t>
  </si>
  <si>
    <t>"2.26 (150mm)</t>
  </si>
  <si>
    <t>1,05*2+2,6*2+4,8*2+0,1*4</t>
  </si>
  <si>
    <t>"3.01 (150mm)</t>
  </si>
  <si>
    <t>-(2,44+3,09+2,45)</t>
  </si>
  <si>
    <t>"3.02 (150mm)</t>
  </si>
  <si>
    <t>18,46*2+5,3*2+0,15*2*8+2,75+8,7+0,48*6</t>
  </si>
  <si>
    <t>-(1*4+2,25+2,92+2,26+2,78)</t>
  </si>
  <si>
    <t>"3.03 (150mm)</t>
  </si>
  <si>
    <t>38,81*2+3*2+0,48*2*5+0,1*2*11</t>
  </si>
  <si>
    <t>-(0,9*2+1*4+1,28)</t>
  </si>
  <si>
    <t>"3.16 (150mm)</t>
  </si>
  <si>
    <t>30,685*2+3*2+0,1*2*4+0,48*2*4</t>
  </si>
  <si>
    <t>-(1*4+2,8*2)</t>
  </si>
  <si>
    <t>"3.22 (150mm)</t>
  </si>
  <si>
    <t>2,6*2+1,2*2+4,8*2+0,1*2*2</t>
  </si>
  <si>
    <t>-2,8</t>
  </si>
  <si>
    <t>2,6+1,2*2-0,9-0,9</t>
  </si>
  <si>
    <t>951*0,15</t>
  </si>
  <si>
    <t>"výšky 70mm</t>
  </si>
  <si>
    <t>"0.06 (70mm)</t>
  </si>
  <si>
    <t>7,2*2+6,15*2-1,49</t>
  </si>
  <si>
    <t>"0.10 (70mm)</t>
  </si>
  <si>
    <t>2,9*2+4,15*2-1,2-0,9-0,7-1</t>
  </si>
  <si>
    <t>"0.11,0.12 (70mm)</t>
  </si>
  <si>
    <t>4,66+6,15+2,55+1,02-0,9</t>
  </si>
  <si>
    <t>"0.13 (70mm)</t>
  </si>
  <si>
    <t>3,77*2+2,39*2-0,9</t>
  </si>
  <si>
    <t>"0.14 (70mm)</t>
  </si>
  <si>
    <t>3,09*2+2,53*2-0,9</t>
  </si>
  <si>
    <t>"0.18 (70mm)</t>
  </si>
  <si>
    <t>3+3,61-1</t>
  </si>
  <si>
    <t>"0.31 (70mm)</t>
  </si>
  <si>
    <t>2,7*2+10,77*2+0,1*3+0,25*2+0,63*2+0,68*2</t>
  </si>
  <si>
    <t>-(1,2+1,5+0,9)</t>
  </si>
  <si>
    <t>"0.35 (70mm)</t>
  </si>
  <si>
    <t>2,12*2+1,67*2-0,9</t>
  </si>
  <si>
    <t>"výšky 150mm schodiskový</t>
  </si>
  <si>
    <t>5,35*2*3+1,4*2+2,196*2*2</t>
  </si>
  <si>
    <t>4,05*2+0,2*2+9*0,15*2</t>
  </si>
  <si>
    <t>0,98+4,225+14*0,1571+4*0,375</t>
  </si>
  <si>
    <t>5,35*2*3+2,2*2*3</t>
  </si>
  <si>
    <t>"1.05</t>
  </si>
  <si>
    <t>4,48*2+2,25</t>
  </si>
  <si>
    <t>3,585*2+14*0,1485*2</t>
  </si>
  <si>
    <t>4,225*2+14*0,1571*2</t>
  </si>
  <si>
    <t>5,25*2*3+2,2*2*3</t>
  </si>
  <si>
    <t>Ostatné konštrukcie a práce-búranie</t>
  </si>
  <si>
    <t>144</t>
  </si>
  <si>
    <t>919735111</t>
  </si>
  <si>
    <t>Rezanie existujúceho asfaltového krytu alebo podkladu hĺbky do 50 mm</t>
  </si>
  <si>
    <t>-1723709088</t>
  </si>
  <si>
    <t>4,4*2+4,3*2</t>
  </si>
  <si>
    <t>145</t>
  </si>
  <si>
    <t>919735122</t>
  </si>
  <si>
    <t>Rezanie existujúceho betónového krytu alebo podkladu hĺbky nad 50 do 100 mm</t>
  </si>
  <si>
    <t>992413814</t>
  </si>
  <si>
    <t>"B133 narezanie po obvode miestností</t>
  </si>
  <si>
    <t>2,39*2+3*2  "019</t>
  </si>
  <si>
    <t>(6,15+11,12)*2  "021</t>
  </si>
  <si>
    <t>(6,15*2+4,91*2+2,48*2)  "025-0,26</t>
  </si>
  <si>
    <t>22,353  "027,029</t>
  </si>
  <si>
    <t>(6,15*2+6*2+13,49*2) "028,030</t>
  </si>
  <si>
    <t>146</t>
  </si>
  <si>
    <t>919735123</t>
  </si>
  <si>
    <t>Rezanie existujúceho betónového krytu alebo podkladu hĺbky nad 100 do 150 mm</t>
  </si>
  <si>
    <t>1256218744</t>
  </si>
  <si>
    <t>"pre B 126</t>
  </si>
  <si>
    <t>2,22*2+2,55*2</t>
  </si>
  <si>
    <t>"pre B16</t>
  </si>
  <si>
    <t>(2,983+33,977+2,2+6,7+0,81+12+52,467+1,15+3,6+3,64+1,288+7,251+1,9+2,03+2,2+1,05+3,13+1,55+2,131+6,121+1,9+3,336+10,868+6,224+8,673+2,69+2)*2</t>
  </si>
  <si>
    <t>(13,9+0,925+3,969*2+1,714+6,3+9,5+2,668+4,546+3,13+2,692+4,04)*2</t>
  </si>
  <si>
    <t>147</t>
  </si>
  <si>
    <t>919735124</t>
  </si>
  <si>
    <t>Rezanie existujúceho betónového krytu alebo podkladu hĺbky nad 150 do 200 mm</t>
  </si>
  <si>
    <t>1396523063</t>
  </si>
  <si>
    <t>"B08 narezanie pri objekte</t>
  </si>
  <si>
    <t>237,339/2</t>
  </si>
  <si>
    <t>23,78/2</t>
  </si>
  <si>
    <t>238,488/2</t>
  </si>
  <si>
    <t>148</t>
  </si>
  <si>
    <t>941941042</t>
  </si>
  <si>
    <t>Montáž lešenia ľahkého pracovného radového s podlahami šírky nad 1,00 do 1,20 m, výšky nad 10 do 30 m</t>
  </si>
  <si>
    <t>1630094330</t>
  </si>
  <si>
    <t>22,185*(11,34+1,2*2)</t>
  </si>
  <si>
    <t>16,57*(3,98*2+1,2*2)</t>
  </si>
  <si>
    <t>"sverený dvorový</t>
  </si>
  <si>
    <t>22,185*4,32</t>
  </si>
  <si>
    <t>19,153*4,2</t>
  </si>
  <si>
    <t>16,57*27,13</t>
  </si>
  <si>
    <t>"južný uličný</t>
  </si>
  <si>
    <t>19,4*(4,05+5,13)</t>
  </si>
  <si>
    <t>16,42*(21,635+8,18)</t>
  </si>
  <si>
    <t>20,452*21,15</t>
  </si>
  <si>
    <t>16,42*(1,26+5,37+1,26+6,93)</t>
  </si>
  <si>
    <t>19,152*2 "celk,. výmera na boku</t>
  </si>
  <si>
    <t>"severný ul hurbana</t>
  </si>
  <si>
    <t>16,7*(14,281+1,2+39,358)</t>
  </si>
  <si>
    <t>6,3*(22,941+1,2)</t>
  </si>
  <si>
    <t>10,617+9,69*2+6,784  "celk. výmera vežičiek</t>
  </si>
  <si>
    <t>40,449  "celk. výmera štát.steny telocvične-časť</t>
  </si>
  <si>
    <t>"západ dvor telocvičňa</t>
  </si>
  <si>
    <t>143,04  "celk. výmera štítovej steny</t>
  </si>
  <si>
    <t>4,717*7,8</t>
  </si>
  <si>
    <t>"západ dvor</t>
  </si>
  <si>
    <t>16,5*22,459</t>
  </si>
  <si>
    <t>"južný dvorový</t>
  </si>
  <si>
    <t>4,5*(18,129+1,2)</t>
  </si>
  <si>
    <t>16,5*(24,605+9,955+4,18*2)</t>
  </si>
  <si>
    <t>6,27*3,85</t>
  </si>
  <si>
    <t>"interier 0.38</t>
  </si>
  <si>
    <t>6,03*(17,07*2)</t>
  </si>
  <si>
    <t>10,24+7,11</t>
  </si>
  <si>
    <t>149</t>
  </si>
  <si>
    <t>941941292</t>
  </si>
  <si>
    <t>Príplatok za prvý a každý ďalší i začatý mesiac použitia lešenia ľahkého pracovného radového s podlahami šírky nad 1,00 do 1,20 m, v. nad 10 do 30 m</t>
  </si>
  <si>
    <t>150011641</t>
  </si>
  <si>
    <t>leš*2</t>
  </si>
  <si>
    <t>150</t>
  </si>
  <si>
    <t>941941842</t>
  </si>
  <si>
    <t>Demontáž lešenia ľahkého pracovného radového s podlahami šírky nad 1,00 do 1,20 m, výšky nad 10 do 30 m</t>
  </si>
  <si>
    <t>101975537</t>
  </si>
  <si>
    <t>151</t>
  </si>
  <si>
    <t>941955003</t>
  </si>
  <si>
    <t>Lešenie ľahké pracovné pomocné s výškou lešeňovej podlahy nad 1,90 do 2,50 m</t>
  </si>
  <si>
    <t>2033216615</t>
  </si>
  <si>
    <t>1492,55</t>
  </si>
  <si>
    <t>-(71,51+15,96+18,22) "schodisko</t>
  </si>
  <si>
    <t>-(115,71+3,53+3,4+1,16) "0.34 -0.37</t>
  </si>
  <si>
    <t>-247,97 "0.38</t>
  </si>
  <si>
    <t>5,03*11 "pod balkonom 0.38</t>
  </si>
  <si>
    <t>1191,16</t>
  </si>
  <si>
    <t>-(26,56+70,15+12+10,9+16,77) "schodisko</t>
  </si>
  <si>
    <t>-55,33 "1.07 -balkon</t>
  </si>
  <si>
    <t>1328,56</t>
  </si>
  <si>
    <t>-(70,62+28,18) "schodisko</t>
  </si>
  <si>
    <t>1190,83</t>
  </si>
  <si>
    <t>3,35*2,6</t>
  </si>
  <si>
    <t>152</t>
  </si>
  <si>
    <t>941955004</t>
  </si>
  <si>
    <t>Lešenie ľahké pracovné pomocné s výškou lešeňovej podlahy nad 2,50 do 3,5 m</t>
  </si>
  <si>
    <t>1842158417</t>
  </si>
  <si>
    <t>"0.34 -0.37</t>
  </si>
  <si>
    <t>115,71+3,53+3,4+1,16</t>
  </si>
  <si>
    <t>153</t>
  </si>
  <si>
    <t>941955102</t>
  </si>
  <si>
    <t>Lešenie ľahké pracovné v schodisku, s výškou lešeňovej podlahy nad 1,50 do 3,5 m</t>
  </si>
  <si>
    <t>-1445928828</t>
  </si>
  <si>
    <t>71,51 "0.01</t>
  </si>
  <si>
    <t>15,96 "0.05</t>
  </si>
  <si>
    <t>18,22 "0.30</t>
  </si>
  <si>
    <t>26,56 "1.01</t>
  </si>
  <si>
    <t>70,15 "1.03</t>
  </si>
  <si>
    <t>12 "1.05</t>
  </si>
  <si>
    <t>10.9 "1.24</t>
  </si>
  <si>
    <t>16,77 "1.30</t>
  </si>
  <si>
    <t>70,62 "2.01</t>
  </si>
  <si>
    <t>28,18 "2.26</t>
  </si>
  <si>
    <t>28,18 "3.22</t>
  </si>
  <si>
    <t>154</t>
  </si>
  <si>
    <t>952901111</t>
  </si>
  <si>
    <t>Vyčistenie budov pri výške podlaží do 4m</t>
  </si>
  <si>
    <t>-1059787688</t>
  </si>
  <si>
    <t>1907,4 "1PP</t>
  </si>
  <si>
    <t>1733 "1NP</t>
  </si>
  <si>
    <t>1412+138,2/3 "2NP</t>
  </si>
  <si>
    <t>1412 "3NP</t>
  </si>
  <si>
    <t>155</t>
  </si>
  <si>
    <t>9529011117</t>
  </si>
  <si>
    <t>Vyčistenie povalových priestorov od trusu holubov, vrátane likvidácie nebezpečného odpadu</t>
  </si>
  <si>
    <t>1030920346</t>
  </si>
  <si>
    <t>"povala</t>
  </si>
  <si>
    <t>156</t>
  </si>
  <si>
    <t>9533650110</t>
  </si>
  <si>
    <t>M+D Tesniaci pás napr. Aquafin CJ5</t>
  </si>
  <si>
    <t>-351885311</t>
  </si>
  <si>
    <t>14,1*2+5,95*2</t>
  </si>
  <si>
    <t>13,16+13,82+0,27+2,49+2,26</t>
  </si>
  <si>
    <t>157</t>
  </si>
  <si>
    <t>9533650210</t>
  </si>
  <si>
    <t>M+D Chemická kotva ref. FISCHER Superbond+FIS a M10-100, vrátane vyvrtania</t>
  </si>
  <si>
    <t>1688462154</t>
  </si>
  <si>
    <t>158</t>
  </si>
  <si>
    <t>9533650212</t>
  </si>
  <si>
    <t>M+D Chemická kotva ref. FISCHER Superbond+FIS a M12-100, vrátane vyvrtania</t>
  </si>
  <si>
    <t>618245124</t>
  </si>
  <si>
    <t>159</t>
  </si>
  <si>
    <t>961055111</t>
  </si>
  <si>
    <t>Búranie základov alebo vybúranie otvorov plochy nad 4 m2 v základoch železobetónových,  -2,40000t</t>
  </si>
  <si>
    <t>-1124968147</t>
  </si>
  <si>
    <t>"B27  základ. doska hr.150mm</t>
  </si>
  <si>
    <t>"106 časť kamenina,109+110 KD,111-113 PVC,114KD,115-116 PVC,117 Vlysy</t>
  </si>
  <si>
    <t>(2,7*2,205+4,68+3,37+19,89+11,98+12,6+11,15+41,37+7,33+249,34)*0,15</t>
  </si>
  <si>
    <t>B_28*0,15</t>
  </si>
  <si>
    <t>"B126</t>
  </si>
  <si>
    <t>0,15*2,22*2,55</t>
  </si>
  <si>
    <t>"B16</t>
  </si>
  <si>
    <t>0,6*0,15*(2,983+33,977+2,2+6,7+0,81+12+52,467+1,15+3,6+3,64+1,288+7,251+1,9+2,03+2,2+1,05+3,13+1,55+2,131+6,121+1,9+3,336+10,868+6,224+8,673+2,69+2)</t>
  </si>
  <si>
    <t>0,6*0,15*(13,9+0,925+3,969*2+1,714+6,3+9,5+2,668+4,546+3,13+2,692+4,04)</t>
  </si>
  <si>
    <t>"B132</t>
  </si>
  <si>
    <t>0,8*0,3*(2,745+1,57)</t>
  </si>
  <si>
    <t>160</t>
  </si>
  <si>
    <t>962031132</t>
  </si>
  <si>
    <t>Búranie priečok alebo vybúranie otvorov plochy nad 4 m2 z tehál pálených, plných alebo dutých hr. do 150 mm,  -0,19600t</t>
  </si>
  <si>
    <t>1065875159</t>
  </si>
  <si>
    <t>"B29</t>
  </si>
  <si>
    <t>4*(3,245+2,277+3,375+3,05)</t>
  </si>
  <si>
    <t>4*(5,66+6,3+3,22+3,803+2,7)</t>
  </si>
  <si>
    <t>-2,02*0,8*2</t>
  </si>
  <si>
    <t>2,3*1,2</t>
  </si>
  <si>
    <t>4*(6,45+6,45)</t>
  </si>
  <si>
    <t>2,285*1,2</t>
  </si>
  <si>
    <t>4*(6,45*2+6,45*2+2,64)</t>
  </si>
  <si>
    <t>"B30</t>
  </si>
  <si>
    <t>2,1*(4,613+1,6*3+1,725+1,985)</t>
  </si>
  <si>
    <t>-2,02*0,7*4</t>
  </si>
  <si>
    <t>2,5*(4,53*2+0,9*3)</t>
  </si>
  <si>
    <t>2,125*3,38</t>
  </si>
  <si>
    <t>1,45*1,08</t>
  </si>
  <si>
    <t>2,1*(1,5*3+1,8*3+1,45*2)</t>
  </si>
  <si>
    <t>"B33</t>
  </si>
  <si>
    <t>4*(2,7+6,15+3+5,1+2,7+6,15*2+4,7+6,15+3,8+3,045+1)</t>
  </si>
  <si>
    <t>-2,02*1,7</t>
  </si>
  <si>
    <t>-2,02*0,9*3</t>
  </si>
  <si>
    <t>-2,02*1,35*3</t>
  </si>
  <si>
    <t>-4*1,14</t>
  </si>
  <si>
    <t>4*(2,165+1,49+1,94+1,755*2+6,3)</t>
  </si>
  <si>
    <t>2,5*7,9</t>
  </si>
  <si>
    <t>2,1*2</t>
  </si>
  <si>
    <t>-2,02*0,9</t>
  </si>
  <si>
    <t>4*(3,7+6,45+2,8+3+2,64+1,429+3+3,185+4,95)</t>
  </si>
  <si>
    <t>-2,02*0,7*12</t>
  </si>
  <si>
    <t>-2,02*0,9*5</t>
  </si>
  <si>
    <t>4*(2,4+3,7+2,8+3+2,64+1,495+3+3,185+4,95)</t>
  </si>
  <si>
    <t>-2,02*0,9*6</t>
  </si>
  <si>
    <t>-2,02*0,7*11</t>
  </si>
  <si>
    <t>161</t>
  </si>
  <si>
    <t>962032231</t>
  </si>
  <si>
    <t>Búranie muriva alebo vybúranie otvorov plochy nad 4 m2 nadzákladového z tehál pálených, vápenopieskových, cementových na maltu,  -1,90500t</t>
  </si>
  <si>
    <t>-937275582</t>
  </si>
  <si>
    <t>0,18*4*(3,018+6,15+6,15+2,99)</t>
  </si>
  <si>
    <t>0,18*4*(6,3+6,3+7,35+3,2)</t>
  </si>
  <si>
    <t>0,18*4*3,35</t>
  </si>
  <si>
    <t>0,33*4*6,45</t>
  </si>
  <si>
    <t>0,45*1*1,3 "mč026</t>
  </si>
  <si>
    <t>0,18*4*3,07</t>
  </si>
  <si>
    <t>-0,18*2,02*0,7*2</t>
  </si>
  <si>
    <t>0,18*4*(2,4+6,115)</t>
  </si>
  <si>
    <t>-0,18*2,02*0,9*2</t>
  </si>
  <si>
    <t>0,18*4*6,15</t>
  </si>
  <si>
    <t>-0,18*2,02*0,7</t>
  </si>
  <si>
    <t>0,18*4*(7*2+2+6,3+3,2+1,2)</t>
  </si>
  <si>
    <t>-0,18*2,02*0,9*3</t>
  </si>
  <si>
    <t>-0,18*2,02*0,8</t>
  </si>
  <si>
    <t>-0,18*0,9*2,02</t>
  </si>
  <si>
    <t>"B37</t>
  </si>
  <si>
    <t>3,3*2,67*0,93-0,93*0,995*1,46-0,93*1,8*0,9</t>
  </si>
  <si>
    <t>3,3*2,67*0,63-0,63*1,8*0,6*2</t>
  </si>
  <si>
    <t>3,3*2,955*0,48-1,6*2,15*0,48</t>
  </si>
  <si>
    <t>"B19</t>
  </si>
  <si>
    <t>2,43*2,22*0,93</t>
  </si>
  <si>
    <t>"B13</t>
  </si>
  <si>
    <t>162</t>
  </si>
  <si>
    <t>9620326310</t>
  </si>
  <si>
    <t>Búranie komínov. muriva z tehál na akúkoľvek maltu,  -1,63300t</t>
  </si>
  <si>
    <t>-408352688</t>
  </si>
  <si>
    <t>"B83</t>
  </si>
  <si>
    <t>"od 2NP po 3NP</t>
  </si>
  <si>
    <t>8,4*0,53*2,7</t>
  </si>
  <si>
    <t>163</t>
  </si>
  <si>
    <t>962052211</t>
  </si>
  <si>
    <t>Búranie muriva alebo vybúranie otvorov plochy nad 4 m2 železobetonového nadzákladného,  -2,40000t</t>
  </si>
  <si>
    <t>-1537061554</t>
  </si>
  <si>
    <t>0,2*1,2*(2,745+1,57)</t>
  </si>
  <si>
    <t>164</t>
  </si>
  <si>
    <t>9620811310</t>
  </si>
  <si>
    <t>Búranie muriva priečok zo sklenených tvárnic, hr. do 100 mm, vr. int. a ext. parapetov, osadovacích rámov a pod.</t>
  </si>
  <si>
    <t>-492247048</t>
  </si>
  <si>
    <t>"B115, B35</t>
  </si>
  <si>
    <t>0,8*1,2</t>
  </si>
  <si>
    <t>2,5*1,2</t>
  </si>
  <si>
    <t>1,1*3,045</t>
  </si>
  <si>
    <t>"B59</t>
  </si>
  <si>
    <t>3,5*3,315*5</t>
  </si>
  <si>
    <t>165</t>
  </si>
  <si>
    <t>963013530</t>
  </si>
  <si>
    <t>Búranie stropov s keramickou výplňou akýchkoľvek hr.,  -1,70000t</t>
  </si>
  <si>
    <t>-1521975548</t>
  </si>
  <si>
    <t>0,3*0,875*0,785</t>
  </si>
  <si>
    <t>0,3*28,559</t>
  </si>
  <si>
    <t>0,3*23,92</t>
  </si>
  <si>
    <t>"B125</t>
  </si>
  <si>
    <t>0,3*2,22*2,55</t>
  </si>
  <si>
    <t>166</t>
  </si>
  <si>
    <t>963013530r</t>
  </si>
  <si>
    <t>Búranie keramických stropov, vr. príp.oceľových profilov</t>
  </si>
  <si>
    <t>1636001730</t>
  </si>
  <si>
    <t>"B95</t>
  </si>
  <si>
    <t>(7,464*18,13)</t>
  </si>
  <si>
    <t>167</t>
  </si>
  <si>
    <t>96301353r</t>
  </si>
  <si>
    <t>Búranie stropnej konštrukcie z IPE nosníkov, vrátane drevenej podlahy a všetkých podlahových vrstiev-upresní sa podľa skutkového stavu, vr. odvozu a likvidácie odpadu</t>
  </si>
  <si>
    <t>-1961027637</t>
  </si>
  <si>
    <t>"B93</t>
  </si>
  <si>
    <t>"strop nad 1NP mč.1,42</t>
  </si>
  <si>
    <t>2,5*2,7</t>
  </si>
  <si>
    <t>168</t>
  </si>
  <si>
    <t>963042819</t>
  </si>
  <si>
    <t>Búranie akýchkoľvek betónových schodiskových stupňov zhotovených na mieste,  -0,07000t</t>
  </si>
  <si>
    <t>1514574229</t>
  </si>
  <si>
    <t>"B96</t>
  </si>
  <si>
    <t>"208,209</t>
  </si>
  <si>
    <t>1,43*2</t>
  </si>
  <si>
    <t>"B97</t>
  </si>
  <si>
    <t>"202</t>
  </si>
  <si>
    <t>3+1,63*5+1,852+1,79+1,35+0,911+0,471+0,3*4</t>
  </si>
  <si>
    <t>169</t>
  </si>
  <si>
    <t>963053935</t>
  </si>
  <si>
    <t>Búranie železobetónových schodiskových ramien monolitických,  -0,39200t</t>
  </si>
  <si>
    <t>-557176</t>
  </si>
  <si>
    <t>"schodisko 008</t>
  </si>
  <si>
    <t>2,697*1,4</t>
  </si>
  <si>
    <t>170</t>
  </si>
  <si>
    <t>965024121</t>
  </si>
  <si>
    <t>Búranie kamenných podláh alebo dlažieb z dosiek alebo mozaiky,  -0,19200t,  vrátane soklov a lepidla</t>
  </si>
  <si>
    <t>-1634303034</t>
  </si>
  <si>
    <t>"B24</t>
  </si>
  <si>
    <t>"037PVC+36+34+35+30+28+27PVC+29+22kamen-KD+23PVC+20kamenina-KD+02 časť+24+33PVC+32+(19+18+17+16+15-9)PVC</t>
  </si>
  <si>
    <t>31,6</t>
  </si>
  <si>
    <t>"317-319PVC,322,323,324kamenná,303,304,305,306,307</t>
  </si>
  <si>
    <t>4,12</t>
  </si>
  <si>
    <t>626</t>
  </si>
  <si>
    <t>965041341.S</t>
  </si>
  <si>
    <t>Búranie podkladov pod dlažby, liatych dlažieb a mazanín, škvarobetón hr. do 100 mm, plochy nad 4 m2 -1,60000t</t>
  </si>
  <si>
    <t>-1931475566</t>
  </si>
  <si>
    <t>"B134</t>
  </si>
  <si>
    <t>"3.08-3.16</t>
  </si>
  <si>
    <t>114,74+19,4+33,47+40,44+53,51+51,58+20,33+73,8+54,74</t>
  </si>
  <si>
    <t>"3.20-3.21 a 3.25</t>
  </si>
  <si>
    <t>61,22+80,17+70,96</t>
  </si>
  <si>
    <t>"celkom</t>
  </si>
  <si>
    <t>B134pl*0,06</t>
  </si>
  <si>
    <t>171</t>
  </si>
  <si>
    <t>965042141</t>
  </si>
  <si>
    <t>Búranie podkladov pod dlažby, liatych dlažieb a mazanín,betón alebo liaty asfalt hr.do 100 mm, plochy nad 4 m2 -2,20000t</t>
  </si>
  <si>
    <t>542186815</t>
  </si>
  <si>
    <t>B27</t>
  </si>
  <si>
    <t>(2,7*2,205+4,68+3,37+19,89+11,98+12,6+11,15+41,37+7,33+249,34)*0,07</t>
  </si>
  <si>
    <t>(2,7*2,205+4,68+3,37+19,89+11,98+12,6+11,15+41,37+7,33+249,34)*0,1</t>
  </si>
  <si>
    <t>"B28</t>
  </si>
  <si>
    <t>B_28*0,04</t>
  </si>
  <si>
    <t>"B89, B90,B95,B125-zálievka keramického stropu</t>
  </si>
  <si>
    <t>0,1*0,875*0,785</t>
  </si>
  <si>
    <t>0,1*28,559</t>
  </si>
  <si>
    <t>0,1*23,92</t>
  </si>
  <si>
    <t>0,1*2,22*2,55</t>
  </si>
  <si>
    <t>"B97-50mm poter pod búranými schodmi</t>
  </si>
  <si>
    <t>0,05*3*2</t>
  </si>
  <si>
    <t>"b117</t>
  </si>
  <si>
    <t>0,05*(10,74+10,79)</t>
  </si>
  <si>
    <t>"B16 bet mazanina 50-70mm</t>
  </si>
  <si>
    <t>0,6*0,06*(2,983+33,977+2,2+6,7+0,81+12+52,467+1,15+3,6+3,64+1,288+7,251+1,9+2,03+2,2+1,05+3,13+1,55+2,131+6,121+1,9+3,336+10,868+6,224+8,673+2,69+2)</t>
  </si>
  <si>
    <t>0,6*0,06*(13,9+0,925+3,969*2+1,714+6,3+9,5+2,668+4,546+3,13+2,692+4,04)</t>
  </si>
  <si>
    <t>2,22*2,55*0,06</t>
  </si>
  <si>
    <t>"B133 - KD</t>
  </si>
  <si>
    <t>(36,9+24,99+83,82)*0,085</t>
  </si>
  <si>
    <t>"B133-lino</t>
  </si>
  <si>
    <t>2,39*3*0,1  "019</t>
  </si>
  <si>
    <t>(68,39+31,34+16+8,86 )*0,1 "021,025,026,027</t>
  </si>
  <si>
    <t>172</t>
  </si>
  <si>
    <t>965042241</t>
  </si>
  <si>
    <t>Búranie podkladov pod dlažby, liatych dlažieb a mazanín,betón,liaty asfalt hr.nad 100 mm, plochy nad 4 m2 -2,20000t</t>
  </si>
  <si>
    <t>-21696781</t>
  </si>
  <si>
    <t>4,3*4,32*0,15</t>
  </si>
  <si>
    <t>173</t>
  </si>
  <si>
    <t>965042241r</t>
  </si>
  <si>
    <t>Búranie podkladov pod dlažby betón hr. nad 100 mm,+oceľ.profily</t>
  </si>
  <si>
    <t>-2120610309</t>
  </si>
  <si>
    <t>"B42</t>
  </si>
  <si>
    <t>(114,74)*0,19</t>
  </si>
  <si>
    <t>"predpokladaná skaldba podlahy-upresní sa podľa skutkového stavu</t>
  </si>
  <si>
    <t>174</t>
  </si>
  <si>
    <t>965081712</t>
  </si>
  <si>
    <t>Búranie dlažieb, bez podklad. lôžka z xylolit., alebo keramických dlaždíc hr. do 10 mm,  vrátane soklov a lepidla</t>
  </si>
  <si>
    <t>-1715749541</t>
  </si>
  <si>
    <t>16,23+9,03+19,07+83,82+36,9+24,99+31,6+9,68+15,023+102,9+8,68</t>
  </si>
  <si>
    <t>"153PVC,155PVC,154beton,143,144,145,147,148PVC,136koberec,137-138PVC,133-135PVC,131-132PVC,129,128PVC,130PVC,125PVC,124PVC,123PVC,120-122PVC,118PVC</t>
  </si>
  <si>
    <t>2,48+1,94+6,2+7,7+34,81</t>
  </si>
  <si>
    <t>223PVC,216koberec,217koberec,218PVC,219PVC,220-221,222kamenina,215PVC,213PVC,211PVC,212PVC,210PVC,203-207</t>
  </si>
  <si>
    <t>6,26+11,76+3,8+4,06+4,79+15,37+8,95</t>
  </si>
  <si>
    <t>"322-323,303-307</t>
  </si>
  <si>
    <t>6,26+11,76+3,8+4,1+4,79+15,37+8,95</t>
  </si>
  <si>
    <t>"B27</t>
  </si>
  <si>
    <t>4,68+3,37+11,15</t>
  </si>
  <si>
    <t>175</t>
  </si>
  <si>
    <t>965081812</t>
  </si>
  <si>
    <t>Búranie dlažieb, z kamen., cement., terazzových, čadičových alebo keramických, hr. nad 10 mm,  -0,06500t, vrátane soklov a lepidla</t>
  </si>
  <si>
    <t>-878649645</t>
  </si>
  <si>
    <t>9,68</t>
  </si>
  <si>
    <t>"B25</t>
  </si>
  <si>
    <t>"038časť,024,02,03+PVC,04+PVC,001-hlavná podesta</t>
  </si>
  <si>
    <t>7,357+3,297+102,9+65,4+39,13+62,08+27,806</t>
  </si>
  <si>
    <t>"102,104,106,126,127,139+PVC,140+PVC,142+koberec,146+koberec,151+pvc,156</t>
  </si>
  <si>
    <t>103,21+103,57+16,07+2,83+3,36+9,37+9,11+20,83+25,85+8,22+16,77</t>
  </si>
  <si>
    <t>"201,202,224</t>
  </si>
  <si>
    <t>70,61+318,28+18,5</t>
  </si>
  <si>
    <t>"301,302,326</t>
  </si>
  <si>
    <t>70,62+318,19+18,5</t>
  </si>
  <si>
    <t>628</t>
  </si>
  <si>
    <t>965082920.S</t>
  </si>
  <si>
    <t>Odstránenie násypu pod podlahami alebo na strechách, hr.do 100 mm,  -1,40000t</t>
  </si>
  <si>
    <t>-647162312</t>
  </si>
  <si>
    <t>(2,7*2,205+4,68+3,37+19,89+11,98+12,6+11,15+41,37+7,33+249,34)*0,05</t>
  </si>
  <si>
    <t>176</t>
  </si>
  <si>
    <t>967031132</t>
  </si>
  <si>
    <t>Prikresanie rovných ostení, bez odstupu, po hrubom vybúraní otvorov, v murive tehl. na maltu,  -0,05700t</t>
  </si>
  <si>
    <t>-1933852791</t>
  </si>
  <si>
    <t>0,48*(2,4*2+1,8)</t>
  </si>
  <si>
    <t>0,48*(2,02*2+0,9)</t>
  </si>
  <si>
    <t>0,63*(2,8*2+1,3)</t>
  </si>
  <si>
    <t>0,78*(2,8*2+1,3)</t>
  </si>
  <si>
    <t>0,18*(2,3*2+1,6)</t>
  </si>
  <si>
    <t>0,63*(2,3*2+0,9)</t>
  </si>
  <si>
    <t>0,63*(2,3*2+1)*2</t>
  </si>
  <si>
    <t>0,63*(2,75*2+1,5)*2</t>
  </si>
  <si>
    <t>0,48*(2,285*2+1,2)</t>
  </si>
  <si>
    <t>0,63*(2,3*2+1)*3</t>
  </si>
  <si>
    <t>177</t>
  </si>
  <si>
    <t>9680611130</t>
  </si>
  <si>
    <t>Vyvesenie dreveného okenného krídla do suti, vr. int. a ext. parapetov</t>
  </si>
  <si>
    <t>201428401</t>
  </si>
  <si>
    <t>"B37=B66</t>
  </si>
  <si>
    <t>1  "900/1460</t>
  </si>
  <si>
    <t>2  "600/1800</t>
  </si>
  <si>
    <t>"B113 dvojité okno</t>
  </si>
  <si>
    <t>1  "1035/1645</t>
  </si>
  <si>
    <t>"B114</t>
  </si>
  <si>
    <t>3 "1400/2530</t>
  </si>
  <si>
    <t>"b57</t>
  </si>
  <si>
    <t>"1.PP</t>
  </si>
  <si>
    <t>2+2 "600/1460</t>
  </si>
  <si>
    <t>8+32  "1200/1460</t>
  </si>
  <si>
    <t>4  "1600/2300</t>
  </si>
  <si>
    <t>3  "700/1460</t>
  </si>
  <si>
    <t>1 "1200/770</t>
  </si>
  <si>
    <t>2+2  "900/2450</t>
  </si>
  <si>
    <t>7+22+5 "1400/2450</t>
  </si>
  <si>
    <t>1 "1200/2450</t>
  </si>
  <si>
    <t>4 "600/1800</t>
  </si>
  <si>
    <t>5  "1600/2300</t>
  </si>
  <si>
    <t>6 "1400/2450</t>
  </si>
  <si>
    <t>3 "700/1800</t>
  </si>
  <si>
    <t>2  "525/1800</t>
  </si>
  <si>
    <t>2  "735/1800</t>
  </si>
  <si>
    <t>1  "1200/1850</t>
  </si>
  <si>
    <t>11+17 "1600/2680</t>
  </si>
  <si>
    <t>1 "1400/2680</t>
  </si>
  <si>
    <t>4 "2040/2730</t>
  </si>
  <si>
    <t>4  "600/1800</t>
  </si>
  <si>
    <t>6  "1400/2450</t>
  </si>
  <si>
    <t>5 "1600/2450</t>
  </si>
  <si>
    <t>3+4 "1400/2450</t>
  </si>
  <si>
    <t>1  "1400/2400</t>
  </si>
  <si>
    <t>1 "1200/2650</t>
  </si>
  <si>
    <t>1  "1400/2680</t>
  </si>
  <si>
    <t>5  "2040/2680</t>
  </si>
  <si>
    <t>6  "600/1800</t>
  </si>
  <si>
    <t>6+3+4  "1400/2450</t>
  </si>
  <si>
    <t>5  "1600/2450</t>
  </si>
  <si>
    <t>3  "700/1800</t>
  </si>
  <si>
    <t>1  "1500/2450</t>
  </si>
  <si>
    <t>"4NP</t>
  </si>
  <si>
    <t>1 "1200/1200</t>
  </si>
  <si>
    <t>1  "1400/2450</t>
  </si>
  <si>
    <t>2 "kruhové 1,304m2</t>
  </si>
  <si>
    <t>2  "750/1400</t>
  </si>
  <si>
    <t>"b67</t>
  </si>
  <si>
    <t>1 "1000/1450</t>
  </si>
  <si>
    <t>1  "1200/2480</t>
  </si>
  <si>
    <t xml:space="preserve">"2NP </t>
  </si>
  <si>
    <t>1 "1200/2480</t>
  </si>
  <si>
    <t>"B63</t>
  </si>
  <si>
    <t>1 "900/750</t>
  </si>
  <si>
    <t>1  "2100/1980</t>
  </si>
  <si>
    <t>1 "1100/1000</t>
  </si>
  <si>
    <t>178</t>
  </si>
  <si>
    <t>968061125</t>
  </si>
  <si>
    <t>Vyvesenie dreveného dverného krídla do suti plochy do 2 m2, -0,02400t</t>
  </si>
  <si>
    <t>1252364683</t>
  </si>
  <si>
    <t>"B52+OZ</t>
  </si>
  <si>
    <t>2*3  "1250/1970</t>
  </si>
  <si>
    <t>1 "750/1970</t>
  </si>
  <si>
    <t>1*4  "800/1970</t>
  </si>
  <si>
    <t>2*2  "1600/1970</t>
  </si>
  <si>
    <t>1  "600/1970</t>
  </si>
  <si>
    <t>3  "800/1970</t>
  </si>
  <si>
    <t>2 "1500/1970</t>
  </si>
  <si>
    <t>1  "800/1970</t>
  </si>
  <si>
    <t>"B53+DZ</t>
  </si>
  <si>
    <t>2  "1800/2020</t>
  </si>
  <si>
    <t>2  "1200/2065</t>
  </si>
  <si>
    <t>"B29,30,31,33,37-dvere + OZ</t>
  </si>
  <si>
    <t>2  "800/1970</t>
  </si>
  <si>
    <t>4 "600/1970</t>
  </si>
  <si>
    <t>1*2 "1600/1970</t>
  </si>
  <si>
    <t>3 "800/1970</t>
  </si>
  <si>
    <t>3*2 "1250/1970</t>
  </si>
  <si>
    <t>4 "800/1970</t>
  </si>
  <si>
    <t>12  "600/1970</t>
  </si>
  <si>
    <t>5 "800/1970</t>
  </si>
  <si>
    <t>6  "800/1970</t>
  </si>
  <si>
    <t>11 "600/1970</t>
  </si>
  <si>
    <t>3 "600/1970</t>
  </si>
  <si>
    <t>2 "800/1970</t>
  </si>
  <si>
    <t>1 "700/1970</t>
  </si>
  <si>
    <t>1 "800/1970</t>
  </si>
  <si>
    <t>2*1  "1600/2150</t>
  </si>
  <si>
    <t>"B31</t>
  </si>
  <si>
    <t>7  "800/1970</t>
  </si>
  <si>
    <t>11 "800/1970</t>
  </si>
  <si>
    <t>12  "800/1970</t>
  </si>
  <si>
    <t>15  "800/1970</t>
  </si>
  <si>
    <t>"B36</t>
  </si>
  <si>
    <t>"B38,B45</t>
  </si>
  <si>
    <t>"B116</t>
  </si>
  <si>
    <t>2*1  "1600/3170</t>
  </si>
  <si>
    <t>2*1  "1400/2100</t>
  </si>
  <si>
    <t>2*1  "1000/2000</t>
  </si>
  <si>
    <t>179</t>
  </si>
  <si>
    <t>968061125a</t>
  </si>
  <si>
    <t>Presun keramickej kachlovej pece počas práce, vr. dočaného uskladnenia a ochrany, umelecko-remeselná obnova,prvok pam.obnovy č.501,502</t>
  </si>
  <si>
    <t>-82843371</t>
  </si>
  <si>
    <t>4+1</t>
  </si>
  <si>
    <t>180</t>
  </si>
  <si>
    <t>968061125c</t>
  </si>
  <si>
    <t>Ochrana polkruhových ník pred poškodením počas práce - B84</t>
  </si>
  <si>
    <t>180265180</t>
  </si>
  <si>
    <t>181</t>
  </si>
  <si>
    <t>968061125r</t>
  </si>
  <si>
    <t>Nedeštruktívna demontáž drevených dverí vrátane drevenej obložkovej zárubne, dočasné uskladnenie pre obnovu a spätnú montáž - B54</t>
  </si>
  <si>
    <t>741713458</t>
  </si>
  <si>
    <t>"B54</t>
  </si>
  <si>
    <t>182</t>
  </si>
  <si>
    <t>968061125s</t>
  </si>
  <si>
    <t>Nedeštruktívna demontáž drevených dverí dvojkrídlových,2000/5200mm, vrátane drevenej rámovej zárubne, vr.mreží nadsvetlíka, dočasné uskladnenie pre obnovu a spätnú montáž - B55</t>
  </si>
  <si>
    <t>1985346336</t>
  </si>
  <si>
    <t>183</t>
  </si>
  <si>
    <t>968061125t</t>
  </si>
  <si>
    <t>Nedeštruktívna demontáž drevených dverí dvojkrídlových, vrátane obložkovej zárubne-B122</t>
  </si>
  <si>
    <t>-1505988345</t>
  </si>
  <si>
    <t>"1NP mč 117</t>
  </si>
  <si>
    <t>184</t>
  </si>
  <si>
    <t>968061125v</t>
  </si>
  <si>
    <t>Nedeštruktívna demontáž zasklenej steny,dočasné uskladnenie pre obnovu a spätnú montáž - B56</t>
  </si>
  <si>
    <t>-1938740372</t>
  </si>
  <si>
    <t>185</t>
  </si>
  <si>
    <t>968061125w</t>
  </si>
  <si>
    <t>Nedeštruktívna demontáž dreveného int. okna,vr.rámu, kovania a príslušenstva,1090/1460mm-B64</t>
  </si>
  <si>
    <t>1100129007</t>
  </si>
  <si>
    <t>186</t>
  </si>
  <si>
    <t>968061125x</t>
  </si>
  <si>
    <t>Nedeštruktívna demontáž drevených dverí jednokrídlových, vrátane obložkovej zárubne-B62</t>
  </si>
  <si>
    <t>-1609770934</t>
  </si>
  <si>
    <t>187</t>
  </si>
  <si>
    <t>968061125z</t>
  </si>
  <si>
    <t>Nedeštruktívna demontáž drevených dverí jednokrídlových, vrátane stolárskej zárubne a drev.priečky- B60</t>
  </si>
  <si>
    <t>1099320235</t>
  </si>
  <si>
    <t>188</t>
  </si>
  <si>
    <t>968061125q</t>
  </si>
  <si>
    <t>Nedeštruktívna demontáž drevenej vitríny, tvar a rozmery vid PD a podľa skutkového stavu - B68</t>
  </si>
  <si>
    <t>-40157095</t>
  </si>
  <si>
    <t>"2NP mč 202</t>
  </si>
  <si>
    <t>189</t>
  </si>
  <si>
    <t>968061125d</t>
  </si>
  <si>
    <t>Nedeštruktívna demontáž plechových dverí do podkrovia - B70</t>
  </si>
  <si>
    <t>1366622593</t>
  </si>
  <si>
    <t>190</t>
  </si>
  <si>
    <t>968061125b</t>
  </si>
  <si>
    <t>Nedeštruktívna demontáž mreží komínových prieduchov a vetracích prieduchov - B80</t>
  </si>
  <si>
    <t>-578369458</t>
  </si>
  <si>
    <t>191</t>
  </si>
  <si>
    <t>9680611299</t>
  </si>
  <si>
    <t>Zabezpečenie ochrany exist. prvkov pamiatkovej obnovy schodiska,portálu,kamenn.prvkov atík počas prác pomocou dreveného opláštenia - B91,102,B103</t>
  </si>
  <si>
    <t>-150016462</t>
  </si>
  <si>
    <t>"B91</t>
  </si>
  <si>
    <t>"001,038</t>
  </si>
  <si>
    <t>71,51+17,69</t>
  </si>
  <si>
    <t>"105,101,103,156</t>
  </si>
  <si>
    <t>26,36+70,15+12+16,77</t>
  </si>
  <si>
    <t>"201,224</t>
  </si>
  <si>
    <t>70,61+18,5</t>
  </si>
  <si>
    <t>"zábradlia odhad</t>
  </si>
  <si>
    <t>"B102</t>
  </si>
  <si>
    <t>9,05*(10,6+1,46*2)</t>
  </si>
  <si>
    <t>"B103 odhad</t>
  </si>
  <si>
    <t>192</t>
  </si>
  <si>
    <t>96806112100</t>
  </si>
  <si>
    <t>Zabezpečenie ochrany prvkov pamiatkovej obnovy počas stavebných prác-kovová mreža  oporného múru - B129</t>
  </si>
  <si>
    <t>1863994809</t>
  </si>
  <si>
    <t>193</t>
  </si>
  <si>
    <t>968062246</t>
  </si>
  <si>
    <t>Vybúranie drevených rámov okien jednoduchých plochy do 4 m2,  -0,02700t</t>
  </si>
  <si>
    <t>821310837</t>
  </si>
  <si>
    <t>1*0,9*0,75 "900/750</t>
  </si>
  <si>
    <t>1*2,1*1,98  "2100/1980</t>
  </si>
  <si>
    <t>1*1,1*1 "1100/1000</t>
  </si>
  <si>
    <t>194</t>
  </si>
  <si>
    <t>968062356</t>
  </si>
  <si>
    <t>Vybúranie drevených rámov okien dvojitých alebo zdvojených, plochy do 4 m2,  -0,05400t</t>
  </si>
  <si>
    <t>259178329</t>
  </si>
  <si>
    <t>1*0,9*1,46  "900/1460</t>
  </si>
  <si>
    <t>2*0,6*1,18  "600/1800</t>
  </si>
  <si>
    <t>1*1,035*1,645  "1035/1645</t>
  </si>
  <si>
    <t>3*1,4*2,53 "1400/2530</t>
  </si>
  <si>
    <t>(2+2)*0,6*1,46 "600/1460</t>
  </si>
  <si>
    <t>(8+32)*1,2*1,46  "1200/1460</t>
  </si>
  <si>
    <t>4*1,6*2,3  "1600/2300</t>
  </si>
  <si>
    <t>3*0,7*1,46 "700/1460</t>
  </si>
  <si>
    <t>1*1,2*0,77 "1200/770</t>
  </si>
  <si>
    <t>(2+2)*0,9*2,45  "900/2450</t>
  </si>
  <si>
    <t>(7+22+5)*1,4*2,45 "1400/2450</t>
  </si>
  <si>
    <t>1*1,2*2,45 "1200/2450</t>
  </si>
  <si>
    <t>4*0,6*1,8 "600/1800</t>
  </si>
  <si>
    <t>5*1,6*2,3  "1600/2300</t>
  </si>
  <si>
    <t>6*1,4*2,45 "1400/2450</t>
  </si>
  <si>
    <t>3*0,7*1,8 "700/1800</t>
  </si>
  <si>
    <t>2*0,525*1,8  "525/1800</t>
  </si>
  <si>
    <t>2*0,735*1,8  "735/1800</t>
  </si>
  <si>
    <t>1*1,2*1,85 "1200/1850</t>
  </si>
  <si>
    <t>(11+17)*1,6*2,68 "1600/2680</t>
  </si>
  <si>
    <t>1*1,4*2,68 "1400/2680</t>
  </si>
  <si>
    <t>4*2,04*2,73 "2040/2730</t>
  </si>
  <si>
    <t>4*0,6*1,8  "600/1800</t>
  </si>
  <si>
    <t>6*1,4*2,45  "1400/2450</t>
  </si>
  <si>
    <t>5*1,6*2,45 "1600/2450</t>
  </si>
  <si>
    <t>(3+4)*1,4*2,45  "1400/2450</t>
  </si>
  <si>
    <t>1*1,4*2,4  "1400/2400</t>
  </si>
  <si>
    <t>1*1,2*2,65 "1200/2650</t>
  </si>
  <si>
    <t>1*1,4*2,68  "1400/2680</t>
  </si>
  <si>
    <t>5*2,04*2,68  "2040/2680</t>
  </si>
  <si>
    <t>6*0,6*1,8  "600/1800</t>
  </si>
  <si>
    <t>(6+3+4)*1,4*2,45  "1400/2450</t>
  </si>
  <si>
    <t>5*1,6*2,45  "1600/2450</t>
  </si>
  <si>
    <t>3*0,7*1,8  "700/1800</t>
  </si>
  <si>
    <t>1*1,5*2,45  "1500/2450</t>
  </si>
  <si>
    <t>1*1,2*1,2 "1200/1200</t>
  </si>
  <si>
    <t>1*1,4*2,45  "1400/2450</t>
  </si>
  <si>
    <t>2*1,304 "kruhové 1,304m2</t>
  </si>
  <si>
    <t>2*0,75*1,4  "750/1400</t>
  </si>
  <si>
    <t>1*1*1,45 "1000/1450</t>
  </si>
  <si>
    <t>1*1,2*2,48  "1200/2480</t>
  </si>
  <si>
    <t>1*1,2*2,48 "1200/2480</t>
  </si>
  <si>
    <t>195</t>
  </si>
  <si>
    <t>9680624550</t>
  </si>
  <si>
    <t>Vybúranie drevených dverových zárubní</t>
  </si>
  <si>
    <t>-1811493309</t>
  </si>
  <si>
    <t>1,8*2,02  "1800/2020</t>
  </si>
  <si>
    <t>1,2*2,065  "1200/2065</t>
  </si>
  <si>
    <t>1,6*3,17  "1600/3170</t>
  </si>
  <si>
    <t>1,4*2,1  "1400/2100</t>
  </si>
  <si>
    <t>1*2  "1000/2000</t>
  </si>
  <si>
    <t>196</t>
  </si>
  <si>
    <t>968071125</t>
  </si>
  <si>
    <t>Vyvesenie kovového dverného krídla do suti plochy do 2 m2</t>
  </si>
  <si>
    <t>-1280851180</t>
  </si>
  <si>
    <t xml:space="preserve">"B37 </t>
  </si>
  <si>
    <t>1  "800/1500 dvere do 008</t>
  </si>
  <si>
    <t>197</t>
  </si>
  <si>
    <t>9680724550</t>
  </si>
  <si>
    <t>Vybúranie kovových dverových zárubní</t>
  </si>
  <si>
    <t>-1328350468</t>
  </si>
  <si>
    <t>1,25*1,97*3  "1250/1970</t>
  </si>
  <si>
    <t>0,75*1,97*1 "750/1970</t>
  </si>
  <si>
    <t>0,8*1,97*4  "800/1970</t>
  </si>
  <si>
    <t>1,6*1,97*2  "1600/1970</t>
  </si>
  <si>
    <t>1*0,6*1,97  "600/1970</t>
  </si>
  <si>
    <t>3*0,8*1,97  "800/1970</t>
  </si>
  <si>
    <t>1,5*1,97 "1500/1970</t>
  </si>
  <si>
    <t>1*0,8*1,97  "800/1970</t>
  </si>
  <si>
    <t>2*0,8*1,97  "800/1970</t>
  </si>
  <si>
    <t>4*0,6*1,97 "600/1970</t>
  </si>
  <si>
    <t>1*1,6*1,97 "1600/1970</t>
  </si>
  <si>
    <t>3*0,8*1,97 "800/1970</t>
  </si>
  <si>
    <t>3*1,25*1,97 "1250/1970</t>
  </si>
  <si>
    <t>4*0,8*1,97 "800/1970</t>
  </si>
  <si>
    <t>12*0,6*1,97  "600/1970</t>
  </si>
  <si>
    <t>5*0,8*1,97 "800/1970</t>
  </si>
  <si>
    <t>6*0,8*1,97  "800/1970</t>
  </si>
  <si>
    <t>11*0,6*1,97 "600/1970</t>
  </si>
  <si>
    <t>3*0,6*1,97 "600/1970</t>
  </si>
  <si>
    <t>2*0,8*1,97 "800/1970</t>
  </si>
  <si>
    <t>1*0,7*1,97 "700/1970</t>
  </si>
  <si>
    <t>1*0,8*1,97 "800/1970</t>
  </si>
  <si>
    <t>1,6*2,15  "1600/2150</t>
  </si>
  <si>
    <t>7*0,8*1,97  "800/1970</t>
  </si>
  <si>
    <t>11*0,8*1,97 "800/1970</t>
  </si>
  <si>
    <t>12*0,8*1,97  "800/1970</t>
  </si>
  <si>
    <t>15*0,8*1,97  "800/1970</t>
  </si>
  <si>
    <t>1*0,8*1,5  "800/1500 dvere do 008</t>
  </si>
  <si>
    <t>198</t>
  </si>
  <si>
    <t>968072876R</t>
  </si>
  <si>
    <t>Vybúranie exteriérových/interiérových mreží, vr. kotvenia a príslušenstva - B58</t>
  </si>
  <si>
    <t>924083504</t>
  </si>
  <si>
    <t>"B58</t>
  </si>
  <si>
    <t>1,2*1,46*43</t>
  </si>
  <si>
    <t>0,7*1,46*2</t>
  </si>
  <si>
    <t>0,6*1,46*2</t>
  </si>
  <si>
    <t>1,6*1,53*3</t>
  </si>
  <si>
    <t>1,4*2,48*4</t>
  </si>
  <si>
    <t>1,4*0,8</t>
  </si>
  <si>
    <t>1,4*2,45*6</t>
  </si>
  <si>
    <t>0,7*1,8*2</t>
  </si>
  <si>
    <t>1,2*3,3*3</t>
  </si>
  <si>
    <t>1,035*1,645</t>
  </si>
  <si>
    <t>"B121</t>
  </si>
  <si>
    <t>1,4*2,45*3</t>
  </si>
  <si>
    <t>0,9*2,45*3</t>
  </si>
  <si>
    <t>1,4*1,5*6</t>
  </si>
  <si>
    <t>1,2*2</t>
  </si>
  <si>
    <t>3,315*3,5*5</t>
  </si>
  <si>
    <t>0,43*1,16*4</t>
  </si>
  <si>
    <t>0,43*0,52*2</t>
  </si>
  <si>
    <t>0,62*1,13</t>
  </si>
  <si>
    <t>199</t>
  </si>
  <si>
    <t>968072876S</t>
  </si>
  <si>
    <t>Demontáž int. oceľovej brány z joklových profilov, vrátane rámu, kotvení (mreže) a príslušenstva, odvozu a likvidácie odpadu - B65</t>
  </si>
  <si>
    <t>-891605594</t>
  </si>
  <si>
    <t>200</t>
  </si>
  <si>
    <t>971033531</t>
  </si>
  <si>
    <t>Vybúranie otvorov v murive tehl. plochy do 1 m2 hr. do 150 mm,  -0,28100t</t>
  </si>
  <si>
    <t>94724112</t>
  </si>
  <si>
    <t>((2,3*1,2)-(0,9*2,02))*7</t>
  </si>
  <si>
    <t>((2,3*1,2)-(0,9*2,02))*11</t>
  </si>
  <si>
    <t>((2,3*1,2)-(0,9*2,02))*12</t>
  </si>
  <si>
    <t>((2,3*1,2)-(0,9*2,02))*15</t>
  </si>
  <si>
    <t>201</t>
  </si>
  <si>
    <t>971033591</t>
  </si>
  <si>
    <t>Vybúranie otvorov v murive tehl. plochy do 1 m2 hr. nad 900 mm,  -1,87500t</t>
  </si>
  <si>
    <t>1028841387</t>
  </si>
  <si>
    <t>"b37</t>
  </si>
  <si>
    <t>0,1*2,3*0,93</t>
  </si>
  <si>
    <t>202</t>
  </si>
  <si>
    <t>971033631</t>
  </si>
  <si>
    <t>Vybúranie otvorov v murive tehl. plochy do 4 m2 hr. do 150 mm,  -0,27000t</t>
  </si>
  <si>
    <t>1316529700</t>
  </si>
  <si>
    <t>"nový otvor do 1.49</t>
  </si>
  <si>
    <t>1,48*2,75</t>
  </si>
  <si>
    <t>203</t>
  </si>
  <si>
    <t>971033641</t>
  </si>
  <si>
    <t>Vybúranie otvorov v murive tehl. plochy do 4 m2 hr. do 300 mm,  -1,87500t</t>
  </si>
  <si>
    <t>-541986079</t>
  </si>
  <si>
    <t>2,3*1*0,33</t>
  </si>
  <si>
    <t>2,3*1,7*0,18</t>
  </si>
  <si>
    <t>204</t>
  </si>
  <si>
    <t>971033651</t>
  </si>
  <si>
    <t>Vybúranie otvorov v murive tehl. plochy do 4 m2 hr. do 600 mm,  -1,87500t</t>
  </si>
  <si>
    <t>1128338338</t>
  </si>
  <si>
    <t>2,02*1,2*0,48</t>
  </si>
  <si>
    <t>2,4*1,8*0,48</t>
  </si>
  <si>
    <t>205</t>
  </si>
  <si>
    <t>971033681</t>
  </si>
  <si>
    <t>Vybúranie otvorov v murive tehl. plochy do 4 m2 hr. do 900 mm,  -1,87500t</t>
  </si>
  <si>
    <t>2108894932</t>
  </si>
  <si>
    <t>"B35,B115</t>
  </si>
  <si>
    <t>2,5*1,2*0,63</t>
  </si>
  <si>
    <t>0,82*1,2*0,63</t>
  </si>
  <si>
    <t>2,3*1,2*0,63</t>
  </si>
  <si>
    <t>2,3*0,9*0,9</t>
  </si>
  <si>
    <t>2,3*1,95*0,93</t>
  </si>
  <si>
    <t>2,3*1,52*0,93</t>
  </si>
  <si>
    <t>2,3*1,495*0,93-2,02*0,9*0,93</t>
  </si>
  <si>
    <t>2,3*2,26*0,63-1,45*2,02*0,63</t>
  </si>
  <si>
    <t>2,3*1,2*0,63*3</t>
  </si>
  <si>
    <t>2,3*1*0,63</t>
  </si>
  <si>
    <t>2,3*1,2*0,63*2</t>
  </si>
  <si>
    <t>(2,75*1,5*0,63-2,02*0,9*0,63)*2</t>
  </si>
  <si>
    <t>(3,2*1,55*0,48-0,6*1,8*0,48*2)</t>
  </si>
  <si>
    <t>"B51</t>
  </si>
  <si>
    <t>1,2*1,46*0,93-0,93*0,45*0,9</t>
  </si>
  <si>
    <t>"B44</t>
  </si>
  <si>
    <t>1*2,3*0,63</t>
  </si>
  <si>
    <t>"B67</t>
  </si>
  <si>
    <t>1,3*1,28*0,78</t>
  </si>
  <si>
    <t>1,2*0,8*0,63</t>
  </si>
  <si>
    <t>1,2*0,8*0,48</t>
  </si>
  <si>
    <t>0,63*1,2*0,82*3</t>
  </si>
  <si>
    <t>206</t>
  </si>
  <si>
    <t>971055014</t>
  </si>
  <si>
    <t>Rezanie konštrukcií zo železobetónu hr. panelu 200 mm stenovou pílou -0,02400t</t>
  </si>
  <si>
    <t>-1111952378</t>
  </si>
  <si>
    <t>"N132</t>
  </si>
  <si>
    <t>207</t>
  </si>
  <si>
    <t>971055034r</t>
  </si>
  <si>
    <t>Rezanie keramických stropov so železobetonovu zálievkou hr. do 400mm</t>
  </si>
  <si>
    <t>1844207267</t>
  </si>
  <si>
    <t>0,875*2+0,785*2</t>
  </si>
  <si>
    <t>4,8+5,9</t>
  </si>
  <si>
    <t>4,8+5,2</t>
  </si>
  <si>
    <t>"Pozn.:upresní sa podľa rezačského plánu v zmysle PD statika</t>
  </si>
  <si>
    <t>208</t>
  </si>
  <si>
    <t>972044669r</t>
  </si>
  <si>
    <t>Dočasné ochrana podlahy proti zatečeniu,prieniku vody do konštrukcie, ochrana počas rekonštrukcie</t>
  </si>
  <si>
    <t>-1131997091</t>
  </si>
  <si>
    <t>"B43</t>
  </si>
  <si>
    <t>"B48 podlaha podkrovia</t>
  </si>
  <si>
    <t>B48</t>
  </si>
  <si>
    <t>1254,845</t>
  </si>
  <si>
    <t>209</t>
  </si>
  <si>
    <t>972044669r.1</t>
  </si>
  <si>
    <t>Dočasné prekrytie strechy, ochrana proti zatečeniu</t>
  </si>
  <si>
    <t>-1631578614</t>
  </si>
  <si>
    <t>"B94</t>
  </si>
  <si>
    <t>210</t>
  </si>
  <si>
    <t>973031324</t>
  </si>
  <si>
    <t>Vysekanie v murive z tehál kapsy plochy do 0,10 m2, hĺbky do 150 mm,  -0,01500t</t>
  </si>
  <si>
    <t>1950401486</t>
  </si>
  <si>
    <t>"B40</t>
  </si>
  <si>
    <t>"250x100x250</t>
  </si>
  <si>
    <t>211</t>
  </si>
  <si>
    <t>973031325</t>
  </si>
  <si>
    <t>Vysekanie kapsy z tehál plochy do 0,10 m2, hl. do 300 mm,  -0,03100t</t>
  </si>
  <si>
    <t>1116160471</t>
  </si>
  <si>
    <t>"250x250x170</t>
  </si>
  <si>
    <t>"250x250x200</t>
  </si>
  <si>
    <t>212</t>
  </si>
  <si>
    <t>973031335</t>
  </si>
  <si>
    <t>Vysekanie kapsy z tehál plochy do 0,25 m2, hl. do 300 mm,  -0,08000t</t>
  </si>
  <si>
    <t>-908939141</t>
  </si>
  <si>
    <t>"B41</t>
  </si>
  <si>
    <t>213</t>
  </si>
  <si>
    <t>97403118r</t>
  </si>
  <si>
    <t>Vyhotovenie niky v murovanej konštrukcii pre hydrant 570x570x210mm, S.H.900mm od podlahy</t>
  </si>
  <si>
    <t>1485032332</t>
  </si>
  <si>
    <t>214</t>
  </si>
  <si>
    <t>974031664</t>
  </si>
  <si>
    <t>Vysekávanie rýh v tehl. murive pre vťahov. nosníkov hĺbke do 150 mm,  -0,04200t</t>
  </si>
  <si>
    <t>1553077033</t>
  </si>
  <si>
    <t>1*2</t>
  </si>
  <si>
    <t>1,7*2</t>
  </si>
  <si>
    <t>1,8*2</t>
  </si>
  <si>
    <t>215</t>
  </si>
  <si>
    <t>974031668</t>
  </si>
  <si>
    <t>Vysekávanie rýh v tehl. murive pre vťahov. nosníkov hĺbke do 350 mm,  -0,09700t</t>
  </si>
  <si>
    <t>1003961140</t>
  </si>
  <si>
    <t>0,9*2</t>
  </si>
  <si>
    <t>1,95*2</t>
  </si>
  <si>
    <t>1,52*2</t>
  </si>
  <si>
    <t>1,495*2</t>
  </si>
  <si>
    <t>2,26*2</t>
  </si>
  <si>
    <t>1,2*2*3</t>
  </si>
  <si>
    <t>1,2*2*2</t>
  </si>
  <si>
    <t>"B44 2NP+3NP</t>
  </si>
  <si>
    <t>1*2*2</t>
  </si>
  <si>
    <t>1,5*2*2</t>
  </si>
  <si>
    <t>1,55*2</t>
  </si>
  <si>
    <t>2,67*2</t>
  </si>
  <si>
    <t>2,955*2</t>
  </si>
  <si>
    <t>2,2*2</t>
  </si>
  <si>
    <t>636</t>
  </si>
  <si>
    <t>9750114315</t>
  </si>
  <si>
    <t>Vzopretie muriva pri podchytávaní základov, pri hr. muriva 600-1200 mm</t>
  </si>
  <si>
    <t>1716986580</t>
  </si>
  <si>
    <t>6,67*14</t>
  </si>
  <si>
    <t>6,67*3,95</t>
  </si>
  <si>
    <t>6,67*4,3</t>
  </si>
  <si>
    <t>216</t>
  </si>
  <si>
    <t>975043111</t>
  </si>
  <si>
    <t>Jednoradové podchytenie stropov pre osadenie nosníkov do v. 3,50 m a jeho zaťaženia do 750 kg/m</t>
  </si>
  <si>
    <t>-1151430750</t>
  </si>
  <si>
    <t>"pre búranie B36 a B37</t>
  </si>
  <si>
    <t>2,955+2,67+2,26*2+1,52*2+1,495*2+1,95*2+0,9*2+1,1*2</t>
  </si>
  <si>
    <t>2,955+1,8*2+2,67+1,2*2+1*2</t>
  </si>
  <si>
    <t>1,5*2+1,7*2+1,55+1,7*2+2*2*2+1,7*2+1,5*2</t>
  </si>
  <si>
    <t>1,5*2+1,5*2+1,5*2+1,5*2</t>
  </si>
  <si>
    <t>"pre búranie B89,90</t>
  </si>
  <si>
    <t>2,44  "B89</t>
  </si>
  <si>
    <t>4,8+5,9+4,8+5,2  "B90</t>
  </si>
  <si>
    <t>"pre búranie B125</t>
  </si>
  <si>
    <t>2,22+2,55</t>
  </si>
  <si>
    <t>"pre búranie B19</t>
  </si>
  <si>
    <t>2,5</t>
  </si>
  <si>
    <t>217</t>
  </si>
  <si>
    <t>976061111r</t>
  </si>
  <si>
    <t>Demontáž schodiskového zábradlia vr. madla - B119</t>
  </si>
  <si>
    <t>-1962598171</t>
  </si>
  <si>
    <t>3,861*3</t>
  </si>
  <si>
    <t>218</t>
  </si>
  <si>
    <t>97608531r</t>
  </si>
  <si>
    <t>Demontáž kovových poklopov šácht vrátane rámov a stupadiel do šachty,vr. dočasného zabezpečenia otvoru  proti pádu - B22</t>
  </si>
  <si>
    <t>850377969</t>
  </si>
  <si>
    <t>219</t>
  </si>
  <si>
    <t>97608531s</t>
  </si>
  <si>
    <t>Demontáž technického vybavenia a mobiliáru miestností v celom objekte(tabule, plátna, tech.zariadenia výučby, športové prvky a pod.),vr. odvozu a likvidácie,kontajner 5m3</t>
  </si>
  <si>
    <t>103956893</t>
  </si>
  <si>
    <t>220</t>
  </si>
  <si>
    <t>978011191</t>
  </si>
  <si>
    <t>Otlčenie omietok stropov vnútorných vápenných alebo vápennocementových v rozsahu do 100 %,  -0,05000t</t>
  </si>
  <si>
    <t>1909368425</t>
  </si>
  <si>
    <t>"B85+B88</t>
  </si>
  <si>
    <t>1082,25*0,65  "1PP 5%+60%</t>
  </si>
  <si>
    <t>1151,95*0,53   "1NP 8%+45%(bez miestností s búraným stropom)</t>
  </si>
  <si>
    <t>1184,71*0,35   "2NP 5%+30%</t>
  </si>
  <si>
    <t>1177,45*0,45   "3NP 15%+30%</t>
  </si>
  <si>
    <t>"pre reštaurovanie 5% plochy nakaždom podlaží</t>
  </si>
  <si>
    <t>(1082,25+1151,95+1184,71+1177,45)*0,05</t>
  </si>
  <si>
    <t>"Pozn.:realizovať bez poškdenia tvarovania lomených rámov na chodbách,klenieb a tvarovania stropov</t>
  </si>
  <si>
    <t>221</t>
  </si>
  <si>
    <t>978013111</t>
  </si>
  <si>
    <t>Otlčenie omietok stien vnútorných vápenných alebo vápennocementových v rozsahu do 5 %,  -0,00200t</t>
  </si>
  <si>
    <t>1588672039</t>
  </si>
  <si>
    <t>"B78</t>
  </si>
  <si>
    <t>"201</t>
  </si>
  <si>
    <t>4*(8,96+3,1*2+4,76*6)</t>
  </si>
  <si>
    <t>-2,45*1,6*4</t>
  </si>
  <si>
    <t>0,43*(2,45*2+1,6)*4</t>
  </si>
  <si>
    <t>4*(56,445+9,161+77,635+38,39)</t>
  </si>
  <si>
    <t>-(2,75*1,5*2+2,3*1,225+2,3*1,2+2,3*1,2+2,3*1,2*2+1,4*2,45*14+2,3*0,9+2,3*1+2,3*1+4*2,2*2+4*2,9+2,3*1,2*6)</t>
  </si>
  <si>
    <t>0,3*(2,45*2+1,4)*14</t>
  </si>
  <si>
    <t>"203</t>
  </si>
  <si>
    <t>(4-1,5)*2,64</t>
  </si>
  <si>
    <t>"204</t>
  </si>
  <si>
    <t>-2,45*1,4</t>
  </si>
  <si>
    <t>0,3*(2,45*2+1,4)</t>
  </si>
  <si>
    <t>"205</t>
  </si>
  <si>
    <t>4*1,615</t>
  </si>
  <si>
    <t>"206</t>
  </si>
  <si>
    <t>(4-1,5)*(1,777*2+4,65)</t>
  </si>
  <si>
    <t>(4-1,8)*(1,972*2+3,227)</t>
  </si>
  <si>
    <t>-0,6*1,7*2</t>
  </si>
  <si>
    <t>-0,6*1,4*2</t>
  </si>
  <si>
    <t>0,3*(0,6*4+1,7*2*2+1,4*2*2)</t>
  </si>
  <si>
    <t>"207</t>
  </si>
  <si>
    <t>(4-1,5)*(1,48+3,17)</t>
  </si>
  <si>
    <t>(4-1,8)*(1,45+3,185)</t>
  </si>
  <si>
    <t>-0,6*1,7</t>
  </si>
  <si>
    <t>-0,6*1,4</t>
  </si>
  <si>
    <t>0,3*(0,6*2+1,7*2+1,4*2)</t>
  </si>
  <si>
    <t>"208</t>
  </si>
  <si>
    <t>4*(15*2+7,5*2)</t>
  </si>
  <si>
    <t>-(2,3*1,2*2+2,02*0,9+1,6*2,68*5)</t>
  </si>
  <si>
    <t>0,28*(2,68*2+1,6)*5</t>
  </si>
  <si>
    <t>"209</t>
  </si>
  <si>
    <t>(4-1,55)*(5*2+6,4*2)</t>
  </si>
  <si>
    <t>-(2,3-1,55)*1,2</t>
  </si>
  <si>
    <t>-(2,05-1,55)*0,9</t>
  </si>
  <si>
    <t>-(2,68-(1,55-0,72))*1,6*2</t>
  </si>
  <si>
    <t>0,3*(1,85*2+1,6)*2</t>
  </si>
  <si>
    <t>"210</t>
  </si>
  <si>
    <t>-(2,3*1,2*2+2,02*0,9+2,68*1,6*3)</t>
  </si>
  <si>
    <t>0,28*(2,68*2+1,6)*3</t>
  </si>
  <si>
    <t>"211</t>
  </si>
  <si>
    <t>-(2,3*1,2+2,68*1,6*3)</t>
  </si>
  <si>
    <t>"212</t>
  </si>
  <si>
    <t>-2,3*1,2</t>
  </si>
  <si>
    <t>-2,68*1,6*4</t>
  </si>
  <si>
    <t>0,28*(2,68*2+1,6)*4</t>
  </si>
  <si>
    <t>"213</t>
  </si>
  <si>
    <t>4*(11,34*2+6,45)</t>
  </si>
  <si>
    <t>-2,75*1,5</t>
  </si>
  <si>
    <t>-3,55*1,1</t>
  </si>
  <si>
    <t>-2,73*0,55*2</t>
  </si>
  <si>
    <t>-2,04*2,73*2</t>
  </si>
  <si>
    <t>0,13*(2,73*2+2,04+2,73*2+2,04+2,73*2+0,55*2)</t>
  </si>
  <si>
    <t>"215</t>
  </si>
  <si>
    <t>4*(8,6*2+6,45)</t>
  </si>
  <si>
    <t>-2,285*1,2</t>
  </si>
  <si>
    <t>-2,73*2,04*2</t>
  </si>
  <si>
    <t>0,13*(2,73*2+2,04)*2</t>
  </si>
  <si>
    <t>"216</t>
  </si>
  <si>
    <t>4*23,326</t>
  </si>
  <si>
    <t>-2,3*1,225</t>
  </si>
  <si>
    <t>-2,3*0,9</t>
  </si>
  <si>
    <t>-1,4*2,68</t>
  </si>
  <si>
    <t>-1,6*2,68</t>
  </si>
  <si>
    <t>0,33*(2,68*2*2+1,4+1,6)</t>
  </si>
  <si>
    <t>"217</t>
  </si>
  <si>
    <t>4*(2,89*2+6,45)</t>
  </si>
  <si>
    <t>0,33*(2,68*2+1,6)</t>
  </si>
  <si>
    <t>"218</t>
  </si>
  <si>
    <t>4*(6,45+9,95*2)</t>
  </si>
  <si>
    <t>-2,3*1,2*2</t>
  </si>
  <si>
    <t>-1,6*2,68*3</t>
  </si>
  <si>
    <t>0,33*(2,68*2+1,6)*3</t>
  </si>
  <si>
    <t>"219</t>
  </si>
  <si>
    <t>4*(9,16*2+6,45)</t>
  </si>
  <si>
    <t>"220-221</t>
  </si>
  <si>
    <t>(4-1,5)*(3,35+1,78*2+3,7*2)</t>
  </si>
  <si>
    <t>-(2,3-1,5)*1*2</t>
  </si>
  <si>
    <t>-0,7*1,7*2</t>
  </si>
  <si>
    <t>-1,65*1,4</t>
  </si>
  <si>
    <t>0,15*(1,7*2*2+0,7*2+1,65*2+1,4)</t>
  </si>
  <si>
    <t>"222</t>
  </si>
  <si>
    <t>4*(3,35+1,2*2)</t>
  </si>
  <si>
    <t>-0,9*2,3</t>
  </si>
  <si>
    <t>-0,7*1,8</t>
  </si>
  <si>
    <t>0,15*(1,8*2+0,7)</t>
  </si>
  <si>
    <t>"223</t>
  </si>
  <si>
    <t>4*(6,45+10,33*2)</t>
  </si>
  <si>
    <t>"224</t>
  </si>
  <si>
    <t>4*(2,6*2+6,75*2)</t>
  </si>
  <si>
    <t>-1,2*1,85</t>
  </si>
  <si>
    <t>0,2*(1,85*2+1,2)</t>
  </si>
  <si>
    <t>"301</t>
  </si>
  <si>
    <t>4*(8,96+3,1*2+4,76*2)</t>
  </si>
  <si>
    <t>"302</t>
  </si>
  <si>
    <t>-(2,3*1,2*8+2,02*0,9+1,4*2,45*14+2,3*0,9+2,3*1+2,3*1+4*2,2*2+4*2,9+2,3*1,2*6)</t>
  </si>
  <si>
    <t>"303</t>
  </si>
  <si>
    <t>"304</t>
  </si>
  <si>
    <t>"305</t>
  </si>
  <si>
    <t>"306</t>
  </si>
  <si>
    <t>"307</t>
  </si>
  <si>
    <t>"308</t>
  </si>
  <si>
    <t>-(2,3*1,2*2+1,16*0,9+1,6*2,68*5)</t>
  </si>
  <si>
    <t>"309</t>
  </si>
  <si>
    <t>4*(2,975*2+6,45)</t>
  </si>
  <si>
    <t>-0,9*1,16</t>
  </si>
  <si>
    <t>-2,68*1,6</t>
  </si>
  <si>
    <t>"310-312</t>
  </si>
  <si>
    <t>4*(19,75*2+6,45)</t>
  </si>
  <si>
    <t>-2,68*1,6*7</t>
  </si>
  <si>
    <t>-2,3*1,2*3</t>
  </si>
  <si>
    <t>0,33*(2,68*2+1,6)*7</t>
  </si>
  <si>
    <t>"313-314</t>
  </si>
  <si>
    <t>4*(6,45+7,9*2+3,12*2)</t>
  </si>
  <si>
    <t>0,33*(2,68*2+1,6)*4</t>
  </si>
  <si>
    <t>"315-316</t>
  </si>
  <si>
    <t>4*(6,45*2+8,4*2+11,31*2)</t>
  </si>
  <si>
    <t>-2,68*2,04*5</t>
  </si>
  <si>
    <t>0,33*(2,68*2+2,04)*5</t>
  </si>
  <si>
    <t>"318</t>
  </si>
  <si>
    <t>4*(6,175+5,223)</t>
  </si>
  <si>
    <t>"317 a 319</t>
  </si>
  <si>
    <t>4*(3,09+8,402)</t>
  </si>
  <si>
    <t>0,3*(2,68*2+1,4)</t>
  </si>
  <si>
    <t>"320,321,325</t>
  </si>
  <si>
    <t>4*(32,959*2+6,45*2)</t>
  </si>
  <si>
    <t>-1,6*2,68*10</t>
  </si>
  <si>
    <t>0,3*(2,68*2+1,6)*10</t>
  </si>
  <si>
    <t>-2,3*1,2*4</t>
  </si>
  <si>
    <t>"322-323</t>
  </si>
  <si>
    <t>(4-1,5)*(1,78*2+3,35+3,7*2)</t>
  </si>
  <si>
    <t>-1,7*0,7*2</t>
  </si>
  <si>
    <t>-1,7*1,5</t>
  </si>
  <si>
    <t>0,2*(1,7*2+0,7)*2</t>
  </si>
  <si>
    <t>0,2*(1,7*2+1,5)</t>
  </si>
  <si>
    <t>"324</t>
  </si>
  <si>
    <t>4*(3,35*2+1,2*2)</t>
  </si>
  <si>
    <t>-1,8*0,7</t>
  </si>
  <si>
    <t>0,2*(1,8*2+0,7)</t>
  </si>
  <si>
    <t>"326</t>
  </si>
  <si>
    <t>4*(7,08*2+2,6)</t>
  </si>
  <si>
    <t>-2,65*1,2</t>
  </si>
  <si>
    <t>0,3*(2,65*2+1,2)</t>
  </si>
  <si>
    <t>"Pozn.:vrátane vyškárovania škár do hl. 20-30mm a vyčistenia</t>
  </si>
  <si>
    <t>222</t>
  </si>
  <si>
    <t>978013121</t>
  </si>
  <si>
    <t>Otlčenie omietok stien vnútorných vápenných alebo vápennocementových v rozsahu do 10 %,  -0,00400t</t>
  </si>
  <si>
    <t>-1169880417</t>
  </si>
  <si>
    <t>"101</t>
  </si>
  <si>
    <t>4*(6,3*2+4*2)</t>
  </si>
  <si>
    <t>-4*3</t>
  </si>
  <si>
    <t>-2,02*1,12</t>
  </si>
  <si>
    <t>-0,75*0,9</t>
  </si>
  <si>
    <t>-1,09*1,46</t>
  </si>
  <si>
    <t>-4*2</t>
  </si>
  <si>
    <t>"102</t>
  </si>
  <si>
    <t>4*44,787</t>
  </si>
  <si>
    <t>-(2,02*1,6+2,07*0,9+2,3*1,2+4*2,5+2,48*1,2+4*2,2*2+4*2,9+4*2,5)</t>
  </si>
  <si>
    <t>"103</t>
  </si>
  <si>
    <t>4*(8,97+3,435*2+3,9*2)</t>
  </si>
  <si>
    <t>-(2,33*1,6+2,3*1,6*3)</t>
  </si>
  <si>
    <t>0,43*(2,3*2+1,6)*3</t>
  </si>
  <si>
    <t>"104</t>
  </si>
  <si>
    <t>4*(35,83*2)</t>
  </si>
  <si>
    <t>-(2,3*1+2,3*0,9+2,3*1,2*4+2,45*1,4*6)</t>
  </si>
  <si>
    <t>0,479*(2,45*2+1,4)*6</t>
  </si>
  <si>
    <t>"105</t>
  </si>
  <si>
    <t>4*4,49*2</t>
  </si>
  <si>
    <t>"106</t>
  </si>
  <si>
    <t>4*(5,81+3,8)</t>
  </si>
  <si>
    <t>-3,3*2,955</t>
  </si>
  <si>
    <t>"107</t>
  </si>
  <si>
    <t>(4-1,5)*(3,22+2,435*2)</t>
  </si>
  <si>
    <t>-(2,3-1,5)*(0,9)</t>
  </si>
  <si>
    <t>-1,7*0,6*2</t>
  </si>
  <si>
    <t>"108</t>
  </si>
  <si>
    <t>(4-1,8)*(3,22+4,614*2)</t>
  </si>
  <si>
    <t>"109-110</t>
  </si>
  <si>
    <t>(4-1,8)*(4,1+2)</t>
  </si>
  <si>
    <t>-1,4*0,6*2</t>
  </si>
  <si>
    <t>"111</t>
  </si>
  <si>
    <t>(4-1,8)*7,9</t>
  </si>
  <si>
    <t>-(2,6-1,8)*2,5</t>
  </si>
  <si>
    <t>"112</t>
  </si>
  <si>
    <t>(4-1,8)*2,53</t>
  </si>
  <si>
    <t>-(2,58-(1,8-0,85))*1,4</t>
  </si>
  <si>
    <t>"113</t>
  </si>
  <si>
    <t>(4-1,8)*2,665</t>
  </si>
  <si>
    <t xml:space="preserve">"114 </t>
  </si>
  <si>
    <t>(4-2,5)*2,5</t>
  </si>
  <si>
    <t>"115</t>
  </si>
  <si>
    <t>(4-1,8)*(4,645+7+6,8)</t>
  </si>
  <si>
    <t>"116</t>
  </si>
  <si>
    <t>4*2,015</t>
  </si>
  <si>
    <t>-2,58*1,4</t>
  </si>
  <si>
    <t>"117</t>
  </si>
  <si>
    <t>(5,85-1,8)*(11*2+22*2)</t>
  </si>
  <si>
    <t>-(0,8*2,5*2+3,5*3,315*5)</t>
  </si>
  <si>
    <t>0,465*(3,5*2+3,315)*5</t>
  </si>
  <si>
    <t>"118</t>
  </si>
  <si>
    <t>4*(7,35+6,3*2)</t>
  </si>
  <si>
    <t>-(2,3*1+2,4*1,8+2,45*1,4*2)</t>
  </si>
  <si>
    <t>0,63*(2,45*2+1,4)*2</t>
  </si>
  <si>
    <t>"119</t>
  </si>
  <si>
    <t>4*(1,315+5,7)</t>
  </si>
  <si>
    <t>"120-122</t>
  </si>
  <si>
    <t>4*(2,71+2,87+2,74+5,935)</t>
  </si>
  <si>
    <t>-(2,45*1,4*3+1,2*2,02)</t>
  </si>
  <si>
    <t>0,63*(2,45*2+1,4)*3</t>
  </si>
  <si>
    <t>"123</t>
  </si>
  <si>
    <t>4*(5*2+6,3*2)</t>
  </si>
  <si>
    <t>-(2,3*1,2+2,02*1,2+2,45*1,4*2)</t>
  </si>
  <si>
    <t>0,5*(2,45*2+1,4)*2</t>
  </si>
  <si>
    <t>"124</t>
  </si>
  <si>
    <t>4*(8,82*2+6,3)</t>
  </si>
  <si>
    <t>-(2,3*1,2+2,45*1,4*3)</t>
  </si>
  <si>
    <t>0,5*(2,45*2+1,4)*3</t>
  </si>
  <si>
    <t>"125</t>
  </si>
  <si>
    <t>4*(8,67*2+6,3)</t>
  </si>
  <si>
    <t>-2,45*1,4*3</t>
  </si>
  <si>
    <t>"126</t>
  </si>
  <si>
    <t>4*(1,755+1,49)</t>
  </si>
  <si>
    <t>"127</t>
  </si>
  <si>
    <t>4*(1,755+1,94)</t>
  </si>
  <si>
    <t>"128</t>
  </si>
  <si>
    <t>4*(6,3+7,71*2)</t>
  </si>
  <si>
    <t>"129</t>
  </si>
  <si>
    <t>(4-1,8)*(5,29*2+6,3)</t>
  </si>
  <si>
    <t>-0,22*1,6</t>
  </si>
  <si>
    <t>-(4-1,8)*1,2</t>
  </si>
  <si>
    <t>-(2,45-(1,8-0,75))*1,4</t>
  </si>
  <si>
    <t>"130</t>
  </si>
  <si>
    <t>4*(3,26*2+6,3)</t>
  </si>
  <si>
    <t>-4*1,2</t>
  </si>
  <si>
    <t>0,5*(2,45*2+1,4)</t>
  </si>
  <si>
    <t>"131-132</t>
  </si>
  <si>
    <t>4*(2,1*2+6,3)</t>
  </si>
  <si>
    <t>-2,07*0,9</t>
  </si>
  <si>
    <t>"133</t>
  </si>
  <si>
    <t>4*(3*2+6,3)</t>
  </si>
  <si>
    <t>"134-135</t>
  </si>
  <si>
    <t>4*(4,36*2+6,3)</t>
  </si>
  <si>
    <t>"136</t>
  </si>
  <si>
    <t>4*22,544</t>
  </si>
  <si>
    <t>-(2,3*1,2+2,02*0,9+2,45*1,2+2,45*1,4)</t>
  </si>
  <si>
    <t>0,5*(2,45*2+1,4+2,45*2+1,2)</t>
  </si>
  <si>
    <t>"137</t>
  </si>
  <si>
    <t>4*(2,37*2+6,3)</t>
  </si>
  <si>
    <t>-1,4*2,45</t>
  </si>
  <si>
    <t>0,45*(2,45*2+1,4)</t>
  </si>
  <si>
    <t>"138</t>
  </si>
  <si>
    <t>4*(6,3+3,48*2)</t>
  </si>
  <si>
    <t>-(1,5*2,6*2+0,9*2,45*2)</t>
  </si>
  <si>
    <t>0,45*(2,45*2+0,9)*2</t>
  </si>
  <si>
    <t>"139</t>
  </si>
  <si>
    <t>4*(3,265*2+2,7)</t>
  </si>
  <si>
    <t>-2,6*1,5</t>
  </si>
  <si>
    <t>-2,5*2,7</t>
  </si>
  <si>
    <t>"140</t>
  </si>
  <si>
    <t>4*(3,155*2)</t>
  </si>
  <si>
    <t>-1,5*2,6</t>
  </si>
  <si>
    <t>"141</t>
  </si>
  <si>
    <t>4*(10,711*2+6,3*2)</t>
  </si>
  <si>
    <t>-(2,6*1,5*3+2,3*1,7+2,45*1,4*3)</t>
  </si>
  <si>
    <t>0,45*(2,45*2+1,4)*3</t>
  </si>
  <si>
    <t>"142</t>
  </si>
  <si>
    <t>4*7,7*2</t>
  </si>
  <si>
    <t>-2*0,7</t>
  </si>
  <si>
    <t>"143-145</t>
  </si>
  <si>
    <t>(4-1,45)*(3,181+3,488+2,847)</t>
  </si>
  <si>
    <t>-(2-1,45)*0,7</t>
  </si>
  <si>
    <t>0,45*(1,7*2+0,7)*2</t>
  </si>
  <si>
    <t>-1,62*0,525</t>
  </si>
  <si>
    <t>0,45*(1,62*2+0,525)</t>
  </si>
  <si>
    <t>"146</t>
  </si>
  <si>
    <t>4*(9,15*2+2,7)</t>
  </si>
  <si>
    <t>-(2,25*0,9*2+1,5*2,6+1,4*2,45+2,7*2,6)</t>
  </si>
  <si>
    <t>"147</t>
  </si>
  <si>
    <t>(4-1,54)*(2,065+2,64)</t>
  </si>
  <si>
    <t>-1,53*0,525</t>
  </si>
  <si>
    <t>-2,25*0,9</t>
  </si>
  <si>
    <t>0,45*(1,53*2+0,525)</t>
  </si>
  <si>
    <t>"148</t>
  </si>
  <si>
    <t>4*(1,2*2+3,2)</t>
  </si>
  <si>
    <t>-0,9*2,25</t>
  </si>
  <si>
    <t>0,28*(1,8*2+0,7)</t>
  </si>
  <si>
    <t>"149</t>
  </si>
  <si>
    <t>4*(5,42*2+6,3)</t>
  </si>
  <si>
    <t>-2,3*1,7</t>
  </si>
  <si>
    <t>-2,02*0,8</t>
  </si>
  <si>
    <t>-1,4*2,45*2</t>
  </si>
  <si>
    <t>0,45*(2,45*2+1,4)*2</t>
  </si>
  <si>
    <t>"150</t>
  </si>
  <si>
    <t>4*(6,3+4,3*2)</t>
  </si>
  <si>
    <t>-1,45*2,45</t>
  </si>
  <si>
    <t>"151</t>
  </si>
  <si>
    <t>4*(2,84*2+2,7*2)</t>
  </si>
  <si>
    <t>-2,1*0,9*2</t>
  </si>
  <si>
    <t>-2,7*2,5</t>
  </si>
  <si>
    <t>"152</t>
  </si>
  <si>
    <t>(4-1,8)*(6,3*2+1,5*2)</t>
  </si>
  <si>
    <t>"153</t>
  </si>
  <si>
    <t>4*(5,09*2+2,7*2)</t>
  </si>
  <si>
    <t>-2,1*(0,7+0,9)</t>
  </si>
  <si>
    <t>-2,1*0,9</t>
  </si>
  <si>
    <t>-0,735*1,8</t>
  </si>
  <si>
    <t>0,45*(2,45*2+1,4+1,8*2+0,735)</t>
  </si>
  <si>
    <t>"154</t>
  </si>
  <si>
    <t>4*(3,65*2+6,3*2)</t>
  </si>
  <si>
    <t>-2,3*1</t>
  </si>
  <si>
    <t>-2,25*0,95</t>
  </si>
  <si>
    <t>-2,45*0,9*2</t>
  </si>
  <si>
    <t>"155</t>
  </si>
  <si>
    <t>4*(2,7*2+1,21*2)</t>
  </si>
  <si>
    <t>-2,02*0,7</t>
  </si>
  <si>
    <t>-1,8*0,735</t>
  </si>
  <si>
    <t>0,45*(1,8*2+0,735)</t>
  </si>
  <si>
    <t>"156</t>
  </si>
  <si>
    <t>4*(2,6*2+6,45*2)</t>
  </si>
  <si>
    <t>-1,2*0,77</t>
  </si>
  <si>
    <t>0,45*(0,77*2+1,2+1,85*2+1,2)</t>
  </si>
  <si>
    <t>223</t>
  </si>
  <si>
    <t>978013191</t>
  </si>
  <si>
    <t>Otlčenie omietok stien vnútorných vápenných alebo vápennocementových v rozsahu do 100 %,  -0,04600t</t>
  </si>
  <si>
    <t>1274775252</t>
  </si>
  <si>
    <t>"B77</t>
  </si>
  <si>
    <t>"001</t>
  </si>
  <si>
    <t>1,8*(8,97*2+3,58*2+5,253*6)  "z 1PP na 1NP</t>
  </si>
  <si>
    <t>-1,8*(1,6+2,2*2+2,9)</t>
  </si>
  <si>
    <t>-(1,8-0,89)*1,6*3</t>
  </si>
  <si>
    <t>"002</t>
  </si>
  <si>
    <t>1,8*(12,77+9,8-2,2*2-2,9)</t>
  </si>
  <si>
    <t>-1,8*0,9*2</t>
  </si>
  <si>
    <t>"003</t>
  </si>
  <si>
    <t>1,8*13,541*2</t>
  </si>
  <si>
    <t>-1,8*1,35*2</t>
  </si>
  <si>
    <t>-1,8*1</t>
  </si>
  <si>
    <t>-(1,8-1,34)*1,2</t>
  </si>
  <si>
    <t>"004</t>
  </si>
  <si>
    <t>1,8*(2,7+21,815*2)</t>
  </si>
  <si>
    <t>-1,8*(1+1,495+1,52+1,95+1,2+0,9)</t>
  </si>
  <si>
    <t>-(1,8-1,34)*1,2*4</t>
  </si>
  <si>
    <t>"005</t>
  </si>
  <si>
    <t>1,8*(1,48*2+3)</t>
  </si>
  <si>
    <t>-1,8*(1+2,26)</t>
  </si>
  <si>
    <t>"006</t>
  </si>
  <si>
    <t>1,8*(3,07*2+1,92*2)</t>
  </si>
  <si>
    <t>-1,8*(2,26+1,52)</t>
  </si>
  <si>
    <t>-(1,8-1,34)*0,6*2</t>
  </si>
  <si>
    <t>"008</t>
  </si>
  <si>
    <t>1,8*2,999</t>
  </si>
  <si>
    <t>"009</t>
  </si>
  <si>
    <t>1,8*(7,2*2+6,15*2)</t>
  </si>
  <si>
    <t>-1,8*(1,495)</t>
  </si>
  <si>
    <t>-(1,8-1,34)*1,2*2</t>
  </si>
  <si>
    <t>"010</t>
  </si>
  <si>
    <t>1,8*(7,2*2+8,52*2)</t>
  </si>
  <si>
    <t>-1,8*(1,95+1,2)</t>
  </si>
  <si>
    <t>-(1,8-1,34)*1,2*3</t>
  </si>
  <si>
    <t>"011</t>
  </si>
  <si>
    <t>1,8*2,4</t>
  </si>
  <si>
    <t>-1,8*1,2</t>
  </si>
  <si>
    <t>"012</t>
  </si>
  <si>
    <t>1,8*(2,87*2+6,13)</t>
  </si>
  <si>
    <t>-1,*0,9</t>
  </si>
  <si>
    <t>"013</t>
  </si>
  <si>
    <t>1,8*2,44</t>
  </si>
  <si>
    <t>"014</t>
  </si>
  <si>
    <t>1,8*(6,15+3,5*2)</t>
  </si>
  <si>
    <t>"015</t>
  </si>
  <si>
    <t>1,8*(6,15+3,84*2)</t>
  </si>
  <si>
    <t>-1,8*1,35</t>
  </si>
  <si>
    <t>"016</t>
  </si>
  <si>
    <t>1,8*3</t>
  </si>
  <si>
    <t>"017</t>
  </si>
  <si>
    <t>"018</t>
  </si>
  <si>
    <t>1,8*(2,85*2+6,15)</t>
  </si>
  <si>
    <t>"019</t>
  </si>
  <si>
    <t>1,8*(6,15*2+3*2)</t>
  </si>
  <si>
    <t>-1,8*(0,9+1,2)</t>
  </si>
  <si>
    <t>"020</t>
  </si>
  <si>
    <t>1,8*(5+1,765*2)</t>
  </si>
  <si>
    <t>"021</t>
  </si>
  <si>
    <t>1,8*(6,15*2+11,12*2)</t>
  </si>
  <si>
    <t>-1,8*(0,85+1,35+0,9)</t>
  </si>
  <si>
    <t>"022 nad tlčeným obkladom</t>
  </si>
  <si>
    <t>(1,8-1,5)*(6,15+4,985*2)</t>
  </si>
  <si>
    <t>-0,3*(1,2+0,85)</t>
  </si>
  <si>
    <t>"023</t>
  </si>
  <si>
    <t>1,8*(2,455*2+6,15)</t>
  </si>
  <si>
    <t>"024</t>
  </si>
  <si>
    <t>1,8*65,123</t>
  </si>
  <si>
    <t>-1,8*(1,195+0,9+1,8+1,2+1,1+1,45+1,1+1+0,9+0,9+1+1,8)</t>
  </si>
  <si>
    <t>"025</t>
  </si>
  <si>
    <t>1,8*(4,91*2+6,15)</t>
  </si>
  <si>
    <t>-1,8*(0,9+0,9)</t>
  </si>
  <si>
    <t>"026</t>
  </si>
  <si>
    <t>1,8*(2,48*2+6,15)</t>
  </si>
  <si>
    <t>-1,8*0,9</t>
  </si>
  <si>
    <t>"027</t>
  </si>
  <si>
    <t>1,8*6,911</t>
  </si>
  <si>
    <t>"028-029 omietka odstránená otlčením obkladu</t>
  </si>
  <si>
    <t>"030</t>
  </si>
  <si>
    <t>1,8*(6,15+13,49*2)</t>
  </si>
  <si>
    <t>-1,8*(1,6+0,9)</t>
  </si>
  <si>
    <t>"031 nad otlčeným ker. obkladom</t>
  </si>
  <si>
    <t>(1,8-1,5)*(1,385+1,515+1,2*2)</t>
  </si>
  <si>
    <t>"032 nad otlč.ker. obkladom</t>
  </si>
  <si>
    <t>(1,8-1,5)*(3,045+1,42+1,52)</t>
  </si>
  <si>
    <t>"033</t>
  </si>
  <si>
    <t>1,8*(3,05+2,515*2)</t>
  </si>
  <si>
    <t>-(1,8-1,34)*0,7</t>
  </si>
  <si>
    <t>"034</t>
  </si>
  <si>
    <t>1,8*(3,251+6,219)</t>
  </si>
  <si>
    <t>"035 nad otlčeným KO</t>
  </si>
  <si>
    <t>(1,8-1,5)*(6,15+3,1*2)</t>
  </si>
  <si>
    <t>"036 nadotlčeným KO</t>
  </si>
  <si>
    <t>(1,8-1,5)*(3,8+4,27)</t>
  </si>
  <si>
    <t>"037</t>
  </si>
  <si>
    <t>1,8*(5,23+0,92+5,23+3,5*2)</t>
  </si>
  <si>
    <t>-1,8*1,1</t>
  </si>
  <si>
    <t xml:space="preserve">"038 </t>
  </si>
  <si>
    <t>1,8*(6,6*2+2,6*2)</t>
  </si>
  <si>
    <t>-1,8*(1,4+1,1+1,5)</t>
  </si>
  <si>
    <t>"039</t>
  </si>
  <si>
    <t>1,8*(2,85*2+2,6*2+0,63*2+7,54*2)</t>
  </si>
  <si>
    <t>-1,8*(1,5+1,5+0,9)</t>
  </si>
  <si>
    <t>"040</t>
  </si>
  <si>
    <t>1,8*(4,77*2)</t>
  </si>
  <si>
    <t>"041</t>
  </si>
  <si>
    <t>1,8*4,77*2</t>
  </si>
  <si>
    <t>"1.17</t>
  </si>
  <si>
    <t>1,8*(11*2+22*2)</t>
  </si>
  <si>
    <t>-1,8*1,5*2</t>
  </si>
  <si>
    <t>(1,8-1,5)*(2,295+1,72+0,925+0,975)</t>
  </si>
  <si>
    <t>1,8*7,9</t>
  </si>
  <si>
    <t>-1,8*1,5</t>
  </si>
  <si>
    <t>1,8*2,53</t>
  </si>
  <si>
    <t>-(1,8-0,85)*1,4</t>
  </si>
  <si>
    <t>1,8*2,665</t>
  </si>
  <si>
    <t>"114 v otlčenom obklade</t>
  </si>
  <si>
    <t>1,8*(4,645+7+6,8)</t>
  </si>
  <si>
    <t>-(1,8-0,93)*1,035</t>
  </si>
  <si>
    <t>1,8*6,3*2</t>
  </si>
  <si>
    <t xml:space="preserve">"B78 </t>
  </si>
  <si>
    <t>"1PP zvyšok od 1,8m po strop</t>
  </si>
  <si>
    <t>(3,2-1,8)*(8,97*2+3,58*2+5,253*6)  "z 1PP na 1NP</t>
  </si>
  <si>
    <t>-(3,2-1,8)*(1,6+2,2*2+2,9)</t>
  </si>
  <si>
    <t>-(2,3-(1,8-0,89))*1,6*3</t>
  </si>
  <si>
    <t>(3,2-1,8)*(12,77+9,8-2,2*2-2,9)</t>
  </si>
  <si>
    <t>-0,2*0,9*2</t>
  </si>
  <si>
    <t>(3,2-1,8)*13,541*2</t>
  </si>
  <si>
    <t>-0,2*1,35*2</t>
  </si>
  <si>
    <t>-0,2*1</t>
  </si>
  <si>
    <t>-(1,46-(1,8-1,34))*1,2</t>
  </si>
  <si>
    <t>(3,2-1,8)*(2,7+21,815*2)</t>
  </si>
  <si>
    <t>-0,5*(1+1,495+1,52+1,95+1,2+0,9)</t>
  </si>
  <si>
    <t>-(1,46-(1,8-1,34))*1,2*4</t>
  </si>
  <si>
    <t>(3,2-1,8)*(1,48*2+3)</t>
  </si>
  <si>
    <t>-0,5*(1+2,26)</t>
  </si>
  <si>
    <t>(3,2-1,8)*(3,07*2+1,92*2)</t>
  </si>
  <si>
    <t>-0,5*(2,26+1,52)</t>
  </si>
  <si>
    <t>-(1,46-(1,8-1,34))*0,6*2</t>
  </si>
  <si>
    <t>(3,2-1,8)*2,999</t>
  </si>
  <si>
    <t>(3,2-1,8)*(7,2*2+6,15*2)</t>
  </si>
  <si>
    <t>-0,5*(1,495)</t>
  </si>
  <si>
    <t>-(1,46-(1,8-1,34))*1,2*2</t>
  </si>
  <si>
    <t>(3,2-1,8)*(7,2*2+8,52*2)</t>
  </si>
  <si>
    <t>-0,5*(1,95+1,2)</t>
  </si>
  <si>
    <t>-(1,46-(1,8-1,34))*1,2*3</t>
  </si>
  <si>
    <t>(3,2-1,8)*2,4</t>
  </si>
  <si>
    <t>-0,5*1,2</t>
  </si>
  <si>
    <t>(3,2-1,8)*(2,87*2+6,13)</t>
  </si>
  <si>
    <t>-0,5*0,9</t>
  </si>
  <si>
    <t>(3,2-1,8)*2,44</t>
  </si>
  <si>
    <t>(3,2-1,8)*(6,15+3,5*2)</t>
  </si>
  <si>
    <t>-0,5*1</t>
  </si>
  <si>
    <t>(3,2-1,8)*(6,15+3,84*2)</t>
  </si>
  <si>
    <t>-0,5*1,35</t>
  </si>
  <si>
    <t>(3,2-1,8)*3</t>
  </si>
  <si>
    <t>(3,2-1,8)*(2,85*2+6,15)</t>
  </si>
  <si>
    <t>(3,2-1,8)*(6,15*2+3*2)</t>
  </si>
  <si>
    <t>-0,5*(0,9+1,2)</t>
  </si>
  <si>
    <t>(3,2-1,8)*(5+1,765*2)</t>
  </si>
  <si>
    <t>-0,2*1,35</t>
  </si>
  <si>
    <t>(3,2-1,8)*(6,15*2+11,12*2)</t>
  </si>
  <si>
    <t>-0,2*(0,85+1,35+0,9)</t>
  </si>
  <si>
    <t>(3,2-1,8)*(6,15+4,985*2)</t>
  </si>
  <si>
    <t>-0,2*(1,2+0,85)</t>
  </si>
  <si>
    <t>(3,2-1,8)*(2,455*2+6,15)</t>
  </si>
  <si>
    <t>(3,2-1,8)*65,123</t>
  </si>
  <si>
    <t>-0,2*(1,195+0,9+1,8+1,2+1,1+1,45+1,1+1+0,9+0,9+1+1,8)</t>
  </si>
  <si>
    <t>(3,2-1,8)*(4,91*2+6,15)</t>
  </si>
  <si>
    <t>-0,5*(0,9+0,9)</t>
  </si>
  <si>
    <t>(3,2-1,8)*(2,48*2+6,15)</t>
  </si>
  <si>
    <t>-0,2*0,9</t>
  </si>
  <si>
    <t>(3,2-1,8)*6,911</t>
  </si>
  <si>
    <t>"028</t>
  </si>
  <si>
    <t>(3,2-1,8)*(6,15*2+6*2)</t>
  </si>
  <si>
    <t>-0,2*(0,9+1,8)</t>
  </si>
  <si>
    <t xml:space="preserve">"029 </t>
  </si>
  <si>
    <t>(3,2-1,8)*(5,675+3,965+2,435+3,17)</t>
  </si>
  <si>
    <t>-0,2*(0,9+0,9)</t>
  </si>
  <si>
    <t>(3,2-1,8)*(6,15+13,49*2)</t>
  </si>
  <si>
    <t>-0,2*(1,6+0,9)</t>
  </si>
  <si>
    <t>(3,2-1,8)*(1,385+1,515+1,2*2)</t>
  </si>
  <si>
    <t>(3,2-1,8)*(3,045+1,42+1,52)</t>
  </si>
  <si>
    <t>(3,2-1,8)*(3,05+2,515*2)</t>
  </si>
  <si>
    <t>-(1,46-(1,8-1,34))*0,7</t>
  </si>
  <si>
    <t>(3,2-1,8)*(3,251+6,219)</t>
  </si>
  <si>
    <t>(3,2-1,8)*(6,15+3,1*2)</t>
  </si>
  <si>
    <t>(3,2-1,8)*(3,8+4,27)</t>
  </si>
  <si>
    <t>(3,2-1,8)*(5,23+0,92+5,23+3,5*2)</t>
  </si>
  <si>
    <t>-0,5*1,1</t>
  </si>
  <si>
    <t>(3,2-1,8)*(6,6*2+2,6*2)</t>
  </si>
  <si>
    <t>-0,2*(1,4+1,1+1,5)</t>
  </si>
  <si>
    <t>(3,2-1,8)*(2,85*2+2,6*2+0,63*2+7,54*2)</t>
  </si>
  <si>
    <t>-0,2*(1,5+1,5+0,9)</t>
  </si>
  <si>
    <t>"B120</t>
  </si>
  <si>
    <t>"4.01</t>
  </si>
  <si>
    <t>-1,2*1,2</t>
  </si>
  <si>
    <t>0,2*1,2*3</t>
  </si>
  <si>
    <t>"4.02</t>
  </si>
  <si>
    <t>4*(2,593*2+3,3*2)</t>
  </si>
  <si>
    <t>224</t>
  </si>
  <si>
    <t>978059231</t>
  </si>
  <si>
    <t>Odsekanie a odobratie obkladov zo stien z umelého kameňa vrátane podkladovej omietky nad 2 m2,  -0,16900t</t>
  </si>
  <si>
    <t>-184848082</t>
  </si>
  <si>
    <t>"B100,B101</t>
  </si>
  <si>
    <t>0,3*(11,64+3,959)</t>
  </si>
  <si>
    <t>"juh legionárska ulica</t>
  </si>
  <si>
    <t>(0,35+0,05)/2*41,766</t>
  </si>
  <si>
    <t>-0,25*1*10</t>
  </si>
  <si>
    <t>"sever dvor</t>
  </si>
  <si>
    <t>0,35*22,28</t>
  </si>
  <si>
    <t>(1,55+0,35)/2*(11,8+3,885)</t>
  </si>
  <si>
    <t>-1,55*1,8</t>
  </si>
  <si>
    <t>-0,25*1,2*5</t>
  </si>
  <si>
    <t>0,5*(11,897+13,548)</t>
  </si>
  <si>
    <t>-0,2*1,2*3</t>
  </si>
  <si>
    <t>"sever ul .hurbana</t>
  </si>
  <si>
    <t>(0,62+0,4)/2*53,625</t>
  </si>
  <si>
    <t>(0,4+0,1)/2*26,891</t>
  </si>
  <si>
    <t>-0,25*1,2*17</t>
  </si>
  <si>
    <t>0,25*22,196</t>
  </si>
  <si>
    <t>-0,25*1</t>
  </si>
  <si>
    <t>"juh dvor</t>
  </si>
  <si>
    <t>0,25*47,357</t>
  </si>
  <si>
    <t>-0,25*(1,2*6+0,6*3+0,8+1,6)</t>
  </si>
  <si>
    <t>0,2*18,141</t>
  </si>
  <si>
    <t>225</t>
  </si>
  <si>
    <t>978059531</t>
  </si>
  <si>
    <t>Odsekanie a odobratie stien z obkladačiek vnútorných nad 2 m2,  -0,06800t</t>
  </si>
  <si>
    <t>368069481</t>
  </si>
  <si>
    <t>"B72</t>
  </si>
  <si>
    <t>"007 1,95m</t>
  </si>
  <si>
    <t>1,95*(1,49*2+2,99*2)</t>
  </si>
  <si>
    <t>-1,95*0,7</t>
  </si>
  <si>
    <t>1,5*(2,05+0,95)</t>
  </si>
  <si>
    <t>"021 1,5m</t>
  </si>
  <si>
    <t>1,5*(5,795*2+11,12*2)</t>
  </si>
  <si>
    <t>-1,5*(0,9*2+1,35)</t>
  </si>
  <si>
    <t>-(1,5-1,34)*1,2*4</t>
  </si>
  <si>
    <t>"022 1,5m</t>
  </si>
  <si>
    <t>1,5*(4,985*2+6,15*2)</t>
  </si>
  <si>
    <t>-1,5*(0,9*2+0,85)</t>
  </si>
  <si>
    <t>-(1,5-1,34)*1,2</t>
  </si>
  <si>
    <t>1,35*2</t>
  </si>
  <si>
    <t>"028 1,8m</t>
  </si>
  <si>
    <t>1,8*(6,15*2+6*2)</t>
  </si>
  <si>
    <t>-1,8*(0,9+1,8)</t>
  </si>
  <si>
    <t>"029 1,8m</t>
  </si>
  <si>
    <t>1,8*(5,675+3,965+2,435+3,17)</t>
  </si>
  <si>
    <t>-1,35*(3,245+2,275)</t>
  </si>
  <si>
    <t>"031 1,5m</t>
  </si>
  <si>
    <t>1,5*(1,385*2+1,515*2+1,2*2*2)</t>
  </si>
  <si>
    <t>-1,5*(1+0,7*2)</t>
  </si>
  <si>
    <t>-(1,5-1,34)*0,7*2</t>
  </si>
  <si>
    <t>"032 1,5m</t>
  </si>
  <si>
    <t>1,5*(3,045*2+1,52*2+1,42*2+1*2*2+1,89*2)</t>
  </si>
  <si>
    <t>-1,5*(0,9+0,7*2*2)</t>
  </si>
  <si>
    <t>"035 1,5m</t>
  </si>
  <si>
    <t>1,5*(6,15*2+3,1*2)</t>
  </si>
  <si>
    <t>-1,5*0,9</t>
  </si>
  <si>
    <t>"036 1,5m</t>
  </si>
  <si>
    <t>1,5*(3,8*2+4,27*2)</t>
  </si>
  <si>
    <t>-1,5*1,15</t>
  </si>
  <si>
    <t>1,5*(3,22*2+2,435*2)</t>
  </si>
  <si>
    <t>-1,5*(0,9*2)</t>
  </si>
  <si>
    <t>-01*0,6*2</t>
  </si>
  <si>
    <t>1,8*(1,52*2+1,6*2*4+1,465*2+0,95*2*3+4,6*2)</t>
  </si>
  <si>
    <t>-1,8*(0,9+0,7*8)</t>
  </si>
  <si>
    <t>-0,1*0,6*2</t>
  </si>
  <si>
    <t>1,5*(2,295*2+1,725*2*2+0,925*2+0,975*2+1,9*2)</t>
  </si>
  <si>
    <t>-1,5*(0,9+0,7*4)</t>
  </si>
  <si>
    <t>"114</t>
  </si>
  <si>
    <t>2,5*(4,53*2+2,51*2+0,9*2*3)</t>
  </si>
  <si>
    <t>-2,05*0,9</t>
  </si>
  <si>
    <t>-(2,5-0,85)*1,4</t>
  </si>
  <si>
    <t>"145</t>
  </si>
  <si>
    <t>1,45*(3,2*2+2,11*2)</t>
  </si>
  <si>
    <t>-1,45*0,9</t>
  </si>
  <si>
    <t>-(1,45-1,27)*0,525</t>
  </si>
  <si>
    <t>1,54*(2,07*2+3,2*2)</t>
  </si>
  <si>
    <t>-1,54*0,9</t>
  </si>
  <si>
    <t>1,54*(1,2*2+3,2*2)</t>
  </si>
  <si>
    <t>-(1,54-1,4)*0,7</t>
  </si>
  <si>
    <t>1,5*(2,64*2+1,45*2)</t>
  </si>
  <si>
    <t>1,5*(2,64*2+1,3*2)</t>
  </si>
  <si>
    <t>-1,5*(0,9*2+1,4)</t>
  </si>
  <si>
    <t>1,5*(2,9*2+1,615*2)</t>
  </si>
  <si>
    <t>-1,5*(0,9*3)</t>
  </si>
  <si>
    <t>1,8*(1,972*2+4,95*2)</t>
  </si>
  <si>
    <t>-1,8*(0,9+0,74)</t>
  </si>
  <si>
    <t>-0,4*0,6*2</t>
  </si>
  <si>
    <t>1,5*(0,95*2+0,95*2+0,9*2+1,5*2+1,77*2*4)</t>
  </si>
  <si>
    <t>-1,5*0,7*4</t>
  </si>
  <si>
    <t>1,8*(1,45*2+3,185*2)</t>
  </si>
  <si>
    <t>-1,8*(0,7*3+0,9)</t>
  </si>
  <si>
    <t>-0,4*0,6</t>
  </si>
  <si>
    <t>1,5*(1,45*2*3+0,9*2*3)</t>
  </si>
  <si>
    <t>-1,5*0,7*3</t>
  </si>
  <si>
    <t>-0,1*0,6</t>
  </si>
  <si>
    <t>1,55*(5*2+6,4*2)</t>
  </si>
  <si>
    <t>-1,55*(0,9+1,2+0,9)</t>
  </si>
  <si>
    <t>-(1,55-0,72)*1,6*2</t>
  </si>
  <si>
    <t>1,5*(0,45+0,82)</t>
  </si>
  <si>
    <t>"220</t>
  </si>
  <si>
    <t>1,5*(3,35*2+1,78*2)</t>
  </si>
  <si>
    <t>-1,5*0,9*2</t>
  </si>
  <si>
    <t>-0,1*0,7*2</t>
  </si>
  <si>
    <t>"221</t>
  </si>
  <si>
    <t>1,5*(3,7*2+1,74*2+1,5*2*4+0,9*2*4)</t>
  </si>
  <si>
    <t>-1,5*(0,9+0,7*2*4)</t>
  </si>
  <si>
    <t>-(1,5-0,75)*1,4</t>
  </si>
  <si>
    <t>"303-307=2NP</t>
  </si>
  <si>
    <t>107,728</t>
  </si>
  <si>
    <t>"322-323=2NP</t>
  </si>
  <si>
    <t>46,87</t>
  </si>
  <si>
    <t>226</t>
  </si>
  <si>
    <t>979011111</t>
  </si>
  <si>
    <t>Zvislá doprava sutiny a vybúraných hmôt za prvé podlažie nad alebo pod základným podlažím</t>
  </si>
  <si>
    <t>-423740397</t>
  </si>
  <si>
    <t>227</t>
  </si>
  <si>
    <t>979011121</t>
  </si>
  <si>
    <t>Zvislá doprava sutiny a vybúraných hmôt za každé ďalšie podlažie</t>
  </si>
  <si>
    <t>-1231430587</t>
  </si>
  <si>
    <t>2018,329*2 'Prepočítané koeficientom množstva</t>
  </si>
  <si>
    <t>228</t>
  </si>
  <si>
    <t>979081111</t>
  </si>
  <si>
    <t>Odvoz sutiny a vybúraných hmôt na skládku do 1 km</t>
  </si>
  <si>
    <t>229284747</t>
  </si>
  <si>
    <t>229</t>
  </si>
  <si>
    <t>979081121</t>
  </si>
  <si>
    <t>Odvoz sutiny a vybúraných hmôt na skládku za každý ďalší 1 km</t>
  </si>
  <si>
    <t>956698395</t>
  </si>
  <si>
    <t>2018,329*9 'Prepočítané koeficientom množstva</t>
  </si>
  <si>
    <t>230</t>
  </si>
  <si>
    <t>979082111</t>
  </si>
  <si>
    <t>Vnútrostavenisková doprava sutiny a vybúraných hmôt do 10 m</t>
  </si>
  <si>
    <t>1461326383</t>
  </si>
  <si>
    <t>231</t>
  </si>
  <si>
    <t>979082121</t>
  </si>
  <si>
    <t>Vnútrostavenisková doprava sutiny a vybúraných hmôt za každých ďalších 5 m</t>
  </si>
  <si>
    <t>546834968</t>
  </si>
  <si>
    <t>2018,329*10 'Prepočítané koeficientom množstva</t>
  </si>
  <si>
    <t>232</t>
  </si>
  <si>
    <t>979089012</t>
  </si>
  <si>
    <t>Poplatok za skladovanie - betón, tehly, dlaždice (17 01 ), ostatné</t>
  </si>
  <si>
    <t>-1132298892</t>
  </si>
  <si>
    <t>233</t>
  </si>
  <si>
    <t>9810111110</t>
  </si>
  <si>
    <t>Demolácia budov, vykonávaná postupným rozoberaním, drevených ľahkých jednostranne obitých, vr. oceľ.tiahlí</t>
  </si>
  <si>
    <t>651306542</t>
  </si>
  <si>
    <t>"B94-krov</t>
  </si>
  <si>
    <t>50,61*22,959</t>
  </si>
  <si>
    <t>"B95-drev.konštrukcia strechy</t>
  </si>
  <si>
    <t>6,86*18,13</t>
  </si>
  <si>
    <t>"B98</t>
  </si>
  <si>
    <t>2,198*4,5</t>
  </si>
  <si>
    <t>"Pozn:búrať etapovito, zabezpečiť stabilizáciu štít. stien a atík, nepoškodiť ich tvarovanie a výzdobu</t>
  </si>
  <si>
    <t>234</t>
  </si>
  <si>
    <t>98101111B112</t>
  </si>
  <si>
    <t>Demontáž dreveného oplotenia, vr.príslušenstva - B112</t>
  </si>
  <si>
    <t>-1881677704</t>
  </si>
  <si>
    <t>235</t>
  </si>
  <si>
    <t>98101111B123</t>
  </si>
  <si>
    <t>Demontáž oceľovej konštrukcie a expanznej nádoby, vrátane príslušenstva, odvozu a likvidácie-B123</t>
  </si>
  <si>
    <t>-890729196</t>
  </si>
  <si>
    <t>236</t>
  </si>
  <si>
    <t>98101111B124</t>
  </si>
  <si>
    <t>Demontáž oceľovej konštrukcie na strope m.č.3.24, vrátane príslušenstva, odvozu a likvidácie,pred demont.prizvať statika-B124</t>
  </si>
  <si>
    <t>1131555622</t>
  </si>
  <si>
    <t>237</t>
  </si>
  <si>
    <t>9810124150</t>
  </si>
  <si>
    <t>Demolácia budov, vykonávaná iným spôsobom z tehál,kameňa a z betónu, železobetonu, s podielom konštrukcií do 30 %,  -0,57000t</t>
  </si>
  <si>
    <t>247356128</t>
  </si>
  <si>
    <t>"B03</t>
  </si>
  <si>
    <t>7,595*3,08*8,55</t>
  </si>
  <si>
    <t>15*0,6*4</t>
  </si>
  <si>
    <t>"Pozn.:pri búraní postupovať etapovito a pod dohľadom statika</t>
  </si>
  <si>
    <t>238</t>
  </si>
  <si>
    <t>981131411B108</t>
  </si>
  <si>
    <t>Demontáž nefunkčných vedení a zariadení na fasáde a streche objektu, vrátane odvozu a likvidácie odpadu</t>
  </si>
  <si>
    <t>hod</t>
  </si>
  <si>
    <t>-12085470</t>
  </si>
  <si>
    <t>239</t>
  </si>
  <si>
    <t>981131411B109</t>
  </si>
  <si>
    <t>Demontáž ext. rozvodu VZT a ventilátorov na obvodovom plášti objektu, vrátane odvozu a likvidácie odpadu</t>
  </si>
  <si>
    <t>-728368121</t>
  </si>
  <si>
    <t>240</t>
  </si>
  <si>
    <t>981131411B110</t>
  </si>
  <si>
    <t>Demontáž exteriérových svietidiel na obvodovom plášti objektu, vrátane odvozu a likvidácie odpadu</t>
  </si>
  <si>
    <t>340709838</t>
  </si>
  <si>
    <t>241</t>
  </si>
  <si>
    <t>981131411N101</t>
  </si>
  <si>
    <t>Demontáž a spätná montáž, preloženie, funkčných vedení a zariadení na fasáde a streche objektu, vedenia riešiť ako skryté v chráničke</t>
  </si>
  <si>
    <t>1649306575</t>
  </si>
  <si>
    <t>242</t>
  </si>
  <si>
    <t>98113141r001</t>
  </si>
  <si>
    <t>Obnova kachľových výklenkov, polkruhové niky-očistenie,upevnenie uvoľnených štuk.omietok,vytmelenie,materiálové a farebné zjednotenie, retuš,prvok.pam.obnovy č.102 - N70</t>
  </si>
  <si>
    <t>-1896406320</t>
  </si>
  <si>
    <t>243</t>
  </si>
  <si>
    <t>98113141101</t>
  </si>
  <si>
    <t>Prieraz v podlahe pre potrubie VZT,1530x750mm, vrátane požiarneho utesneniam protipožiarnou manžetou podľa projektu PO, odvozu a likvidácie odpadu-VZT01</t>
  </si>
  <si>
    <t>1778328703</t>
  </si>
  <si>
    <t>244</t>
  </si>
  <si>
    <t>98113141102</t>
  </si>
  <si>
    <t>Prieraz v podlahe pre potrubie VZT,1390x980mm, vrátane požiarneho utesneniam protipožiarnou manžetou podľa projektu PO, odvozu a likvidácie odpadu-VZT02</t>
  </si>
  <si>
    <t>1302201462</t>
  </si>
  <si>
    <t>245</t>
  </si>
  <si>
    <t>98113141103</t>
  </si>
  <si>
    <t>Prieraz v stene pre potrubie VZT,DN 200, vrátane odvozu a likvidácie odpadu-VZT03</t>
  </si>
  <si>
    <t>-1922325705</t>
  </si>
  <si>
    <t>246</t>
  </si>
  <si>
    <t>98113141104</t>
  </si>
  <si>
    <t>Prieraz v stene pre potrubie VZT,DN 120, vrátane odvozu a likvidácie odpadu-VZT04</t>
  </si>
  <si>
    <t>203957359</t>
  </si>
  <si>
    <t>247</t>
  </si>
  <si>
    <t>98113141105</t>
  </si>
  <si>
    <t>Prieraz v strope pre potrubie VZT,310x310mm, vrátane požiarneho utesneniam protipožiarnou manžetou podľa projektu PO, odvozu a likvidácie odpadu-VZT05</t>
  </si>
  <si>
    <t>1221640319</t>
  </si>
  <si>
    <t>248</t>
  </si>
  <si>
    <t>981131411056</t>
  </si>
  <si>
    <t>Prieraz v stene pre potrubie VZT,780x290mm, vrátane požiarneho utesneniam protipožiarnou manžetou podľa projektu PO, odvozu a likvidácie odpadu-VZT06</t>
  </si>
  <si>
    <t>1387448686</t>
  </si>
  <si>
    <t>249</t>
  </si>
  <si>
    <t>981131411057</t>
  </si>
  <si>
    <t>Prieraz v stene pre potrubie VZT,1390x180mm, vrátane odvozu a likvidácie odpadu-VZT07</t>
  </si>
  <si>
    <t>620655267</t>
  </si>
  <si>
    <t>250</t>
  </si>
  <si>
    <t>981131411058</t>
  </si>
  <si>
    <t>Prieraz v stene pre potrubie VZT,DN120,vrátane požiarneho utesneniam protipožiarnou manžetou podľa projektu PO, odvozu a likvidácie odpadu-VZT08</t>
  </si>
  <si>
    <t>566589998</t>
  </si>
  <si>
    <t>251</t>
  </si>
  <si>
    <t>9811314110VZT9</t>
  </si>
  <si>
    <t>Prieraz v stene pre potrubie VZT,DN180,vr. odvozu a likvidácie odpadu-VZT09</t>
  </si>
  <si>
    <t>77814333</t>
  </si>
  <si>
    <t>252</t>
  </si>
  <si>
    <t>9811314110VZT10</t>
  </si>
  <si>
    <t>Prieraz v stene pre potrubie VZT,DN150,vr. odvozu a likvidácie odpadu-VZT10</t>
  </si>
  <si>
    <t>-1193454673</t>
  </si>
  <si>
    <t>253</t>
  </si>
  <si>
    <t>9811314110VZT11</t>
  </si>
  <si>
    <t>Prieraz v stene pre potrubie VZT,DN280,vr. odvozu a likvidácie odpadu-VZT11</t>
  </si>
  <si>
    <t>1997897390</t>
  </si>
  <si>
    <t>254</t>
  </si>
  <si>
    <t>9811314110VZT12</t>
  </si>
  <si>
    <t>Prieraz v stene pre potrubie VZT,DN150,vr. odvozu a likvidácie odpadu-VZT12</t>
  </si>
  <si>
    <t>-1377735621</t>
  </si>
  <si>
    <t>255</t>
  </si>
  <si>
    <t>9811314110VZT13</t>
  </si>
  <si>
    <t>Prieraz v stene pre potrubie VZT,1130x280,vr. odvozu a likvidácie odpadu-VZT13</t>
  </si>
  <si>
    <t>559657609</t>
  </si>
  <si>
    <t>256</t>
  </si>
  <si>
    <t>9811314110VZT14</t>
  </si>
  <si>
    <t>Prieraz v stene pre potrubie VZT,530x280,vr. odvozu a likvidácie odpadu-VZT14</t>
  </si>
  <si>
    <t>1028061470</t>
  </si>
  <si>
    <t>257</t>
  </si>
  <si>
    <t>9811314110VZT15</t>
  </si>
  <si>
    <t>Prieraz v stene pre potrubie VZT,1380x660,vr. odvozu a likvidácie odpadu-VZT15</t>
  </si>
  <si>
    <t>951120918</t>
  </si>
  <si>
    <t>258</t>
  </si>
  <si>
    <t>98113141V16</t>
  </si>
  <si>
    <t>Prieraz v strope pre potrubie VZT,170x170mm, vrátane požiarneho utesneniam protipožiarnou manžetou podľa projektu PO, odvozu a likvidácie odpadu-VZT16</t>
  </si>
  <si>
    <t>204740498</t>
  </si>
  <si>
    <t>259</t>
  </si>
  <si>
    <t>9811314110VZT17</t>
  </si>
  <si>
    <t>Prieraz v stene pre potrubie VZT,DN160,vr. odvozu a likvidácie odpadu-VZT17</t>
  </si>
  <si>
    <t>-1469834807</t>
  </si>
  <si>
    <t>260</t>
  </si>
  <si>
    <t>98113141118</t>
  </si>
  <si>
    <t>Prieraz v stene pre potrubie VZT,150x150mm, vrátane odvozu a likvidácie odpadu-VZT18</t>
  </si>
  <si>
    <t>-681468316</t>
  </si>
  <si>
    <t>1PP</t>
  </si>
  <si>
    <t>261</t>
  </si>
  <si>
    <t>98113141119</t>
  </si>
  <si>
    <t>Nika pre hydrantovú skriňu 570x570x210, S.H. 900 od podlahy podlažia, vrátane odvozu a likvidácie odpadu-PO-01</t>
  </si>
  <si>
    <t>-2066034130</t>
  </si>
  <si>
    <t>"1.NP</t>
  </si>
  <si>
    <t>262</t>
  </si>
  <si>
    <t>98113141120</t>
  </si>
  <si>
    <t>Prieraz v základovej konštrukcii, DN400, vrátane hydroizolačného utesnenia a koordinácie so sanáciou, odvozu a likvidácie odpadu-ZT01</t>
  </si>
  <si>
    <t>1502561089</t>
  </si>
  <si>
    <t>263</t>
  </si>
  <si>
    <t>98113141121</t>
  </si>
  <si>
    <t>Prieraz v stene, DN40, vrátane odvozu a likvidácie odpadu-ZT02</t>
  </si>
  <si>
    <t>887903265</t>
  </si>
  <si>
    <t>264</t>
  </si>
  <si>
    <t>98113141122</t>
  </si>
  <si>
    <t>Prieraz v základovej konštrukcii, DN100, vrátane hydroizolačného utesnenia a koordinácie so sanáciou, odvozu a likvidácie odpadu-ZT03</t>
  </si>
  <si>
    <t>-923552216</t>
  </si>
  <si>
    <t>265</t>
  </si>
  <si>
    <t>98113141123</t>
  </si>
  <si>
    <t>Prieraz v základovej konštrukcii, DN125, vrátane hydroizolačného utesnenia a koordinácie so sanáciou, odvozu a likvidácie odpadu-ZT04</t>
  </si>
  <si>
    <t>-266498097</t>
  </si>
  <si>
    <t>266</t>
  </si>
  <si>
    <t>98113141125</t>
  </si>
  <si>
    <t>Prieraz v strope/podlahe,80x80mm, vrátane požiarneho utesneniam protipožiarnou manžetou podľa projektu PO, odvozu a likvidácie odpadu-ZT05</t>
  </si>
  <si>
    <t>1748504967</t>
  </si>
  <si>
    <t>267</t>
  </si>
  <si>
    <t>98113141126</t>
  </si>
  <si>
    <t>Prieraz v stene, DN80, vrátane odvozu a likvidácie odpadu-ZT06</t>
  </si>
  <si>
    <t>-1638568192</t>
  </si>
  <si>
    <t>268</t>
  </si>
  <si>
    <t>98113141127</t>
  </si>
  <si>
    <t>Prieraz v základovej konštrukcii, DN200, vrátane hydroizolačného utesnenia a koordinácie so sanáciou, odvozu a likvidácie odpadu-ZT07</t>
  </si>
  <si>
    <t>-1201334500</t>
  </si>
  <si>
    <t>269</t>
  </si>
  <si>
    <t>98113141128</t>
  </si>
  <si>
    <t>Prieraz v základovej konštrukcii, DN160, vrátane hydroizolačného utesnenia a koordinácie so sanáciou, odvozu a likvidácie odpadu-ZT08</t>
  </si>
  <si>
    <t>-2078888975</t>
  </si>
  <si>
    <t>270</t>
  </si>
  <si>
    <t>98113141129</t>
  </si>
  <si>
    <t>Drážka v stene,125x250mm,dl.3,2m,vrátane odvozu a likvidácie odpadu-ZT09</t>
  </si>
  <si>
    <t>-1762410342</t>
  </si>
  <si>
    <t>271</t>
  </si>
  <si>
    <t>98113141129/1</t>
  </si>
  <si>
    <t>Prieraz v strope,125x250mm, vrátane požiarneho utesneniam protipožiarnou manžetou podľa projektu PO, odvozu a likvidácie odpadu-ZT09</t>
  </si>
  <si>
    <t>-1610593593</t>
  </si>
  <si>
    <t>272</t>
  </si>
  <si>
    <t>98113141130</t>
  </si>
  <si>
    <t>Drážka v stene,150x150mm,dl.3,2m,vrátane odvozu a likvidácie odpadu-ZT10</t>
  </si>
  <si>
    <t>818752184</t>
  </si>
  <si>
    <t>273</t>
  </si>
  <si>
    <t>98113141130/1</t>
  </si>
  <si>
    <t>Prieraz v strope,150x150mm, vrátane požiarneho utesneniam protipožiarnou manžetou podľa projektu PO, odvozu a likvidácie odpadu-ZT10</t>
  </si>
  <si>
    <t>-1543465302</t>
  </si>
  <si>
    <t>274</t>
  </si>
  <si>
    <t>981131411302</t>
  </si>
  <si>
    <t>Drážka v stene,150x150mm,dl.4m,vrátane odvozu a likvidácie odpadu-ZT10</t>
  </si>
  <si>
    <t>-332202823</t>
  </si>
  <si>
    <t>"krov</t>
  </si>
  <si>
    <t>275</t>
  </si>
  <si>
    <t>981131411Z11</t>
  </si>
  <si>
    <t>Drážka v stene,100x100mm,dl.4m,vrátane odvozu a likvidácie odpadu-ZT11</t>
  </si>
  <si>
    <t>535291278</t>
  </si>
  <si>
    <t>276</t>
  </si>
  <si>
    <t>981131411Z11/1</t>
  </si>
  <si>
    <t>Prieraz v strope,100x100mm, vrátane požiarneho utesneniam protipožiarnou manžetou podľa projektu PO, odvozu a likvidácie odpadu-ZT11</t>
  </si>
  <si>
    <t>-1052470194</t>
  </si>
  <si>
    <t>277</t>
  </si>
  <si>
    <t>981131411ZT12</t>
  </si>
  <si>
    <t>Drážka v stene,150x150mm,dl.3,2m,vrátane odvozu a likvidácie odpadu-ZT12</t>
  </si>
  <si>
    <t>-2067050604</t>
  </si>
  <si>
    <t>278</t>
  </si>
  <si>
    <t>981131411ZT13</t>
  </si>
  <si>
    <t>Drážka v stene,100x100mm,dl.3,2m,vrátane odvozu a likvidácie odpadu-ZT13</t>
  </si>
  <si>
    <t>1663238531</t>
  </si>
  <si>
    <t>279</t>
  </si>
  <si>
    <t>981131411ZT13/1</t>
  </si>
  <si>
    <t>Drážka v stene,100x100mm,dl.4m,vrátane odvozu a likvidácie odpadu-ZT13</t>
  </si>
  <si>
    <t>-2066890669</t>
  </si>
  <si>
    <t>280</t>
  </si>
  <si>
    <t>981131411Z13/2</t>
  </si>
  <si>
    <t>Prieraz v strope,100x100mm, vrátane odvozu a likvidácie odpadu-ZT13</t>
  </si>
  <si>
    <t>1458390592</t>
  </si>
  <si>
    <t>281</t>
  </si>
  <si>
    <t>981131411Z14/1</t>
  </si>
  <si>
    <t>Prieraz v strope,60x230mm, vrátane vrátane požiarneho utesneniam protipožiarnou manžetou podľa projektu PO, odvozu a likvidácie odpadu-ZT14</t>
  </si>
  <si>
    <t>775370240</t>
  </si>
  <si>
    <t>282</t>
  </si>
  <si>
    <t>981131411ZT14</t>
  </si>
  <si>
    <t>Drážka v stene,60x230mm,dl.3,2m,vrátane odvozu a likvidácie odpadu-ZT14</t>
  </si>
  <si>
    <t>198123357</t>
  </si>
  <si>
    <t>283</t>
  </si>
  <si>
    <t>981131411ZT15</t>
  </si>
  <si>
    <t>Prieraz v základovej konštrukcii,DN 60,vrátane odvozu a likvidácie odpadu-ZT15</t>
  </si>
  <si>
    <t>-2120658727</t>
  </si>
  <si>
    <t>284</t>
  </si>
  <si>
    <t>981131411ZT16</t>
  </si>
  <si>
    <t>Prieraz v strope,100x100mm, vrátane vrátane požiarneho utesneniam protipožiarnou manžetou podľa projektu PO, odvozu a likvidácie odpadu-ZT16</t>
  </si>
  <si>
    <t>-358346485</t>
  </si>
  <si>
    <t>"3np</t>
  </si>
  <si>
    <t>285</t>
  </si>
  <si>
    <t>981131411303</t>
  </si>
  <si>
    <t>Drážka v stene,80x80mm,dl.4m a do h=550mm od podlahy,vrátane odvozu a likvidácie odpadu-ZT18</t>
  </si>
  <si>
    <t>412778957</t>
  </si>
  <si>
    <t>286</t>
  </si>
  <si>
    <t>98113141133</t>
  </si>
  <si>
    <t>Prieraz v strope,120x250mm, vrátane požiarneho utesneniam protipožiarnou manžetou podľa projektu PO, odvozu a likvidácie odpadu-UK01</t>
  </si>
  <si>
    <t>1550498754</t>
  </si>
  <si>
    <t>287</t>
  </si>
  <si>
    <t>98113141134</t>
  </si>
  <si>
    <t>Prieraz v stene,DN100,vrátane odvozu a likvidácie odpadu-UK02</t>
  </si>
  <si>
    <t>-1709762236</t>
  </si>
  <si>
    <t>288</t>
  </si>
  <si>
    <t>981131411EL01</t>
  </si>
  <si>
    <t>Nika pre rozvádzač elektro,610x1040x240mm,vrátane odvozu a likvidácie odpadu-EL01</t>
  </si>
  <si>
    <t>115726742</t>
  </si>
  <si>
    <t>Presun hmôt HSV</t>
  </si>
  <si>
    <t>289</t>
  </si>
  <si>
    <t>999281111</t>
  </si>
  <si>
    <t>Presun hmôt pre opravy a údržbu objektov vrátane vonkajších plášťov výšky do 25 m</t>
  </si>
  <si>
    <t>1549605176</t>
  </si>
  <si>
    <t>PSV</t>
  </si>
  <si>
    <t>Práce a dodávky PSV</t>
  </si>
  <si>
    <t>711</t>
  </si>
  <si>
    <t>Izolácie proti vode a vlhkosti</t>
  </si>
  <si>
    <t>290</t>
  </si>
  <si>
    <t>711111001</t>
  </si>
  <si>
    <t>Zhotovenie izolácie proti zemnej vlhkosti vodorovná náterom penetračným za studena</t>
  </si>
  <si>
    <t>-485491820</t>
  </si>
  <si>
    <t>"N13 na nový podkladný beton</t>
  </si>
  <si>
    <t>0,6*(2,983+33,977+2,2+6,7+0,81+12+52,467+1,15+3,6+3,64+1,288+7,251+1,9+2,03+2,2+1,05+3,13+1,55+2,131+6,121+1,9+3,336+10,868+6,224+8,673+2,69+2)</t>
  </si>
  <si>
    <t>0,6*(13,9+0,925+3,969*2+1,714+6,3+9,5+2,668+4,546+3,13+2,692+4,04)</t>
  </si>
  <si>
    <t>"N13 presahy 250mm na obe strany výkopu</t>
  </si>
  <si>
    <t>0,25*2*(2,983+33,977+2,2+6,7+0,81+12+52,467+1,15+3,6+3,64+1,288+7,251+1,9+2,03+2,2+1,05+3,13+1,55+2,131+6,121+1,9+3,336+10,868+6,224+8,673+2,69+2)</t>
  </si>
  <si>
    <t>0,25*2*(13,9+0,925+3,969*2+1,714+6,3+9,5+2,668+4,546+3,13+2,692+4,04)</t>
  </si>
  <si>
    <t>ST3+ST4+ST5+ST7</t>
  </si>
  <si>
    <t>291</t>
  </si>
  <si>
    <t>711112001</t>
  </si>
  <si>
    <t>Zhotovenie  izolácie proti zemnej vlhkosti zvislá penetračným náterom za studena</t>
  </si>
  <si>
    <t>-492880074</t>
  </si>
  <si>
    <t>0,325*1,25*4</t>
  </si>
  <si>
    <t>292</t>
  </si>
  <si>
    <t>1116315000</t>
  </si>
  <si>
    <t>Lak asfaltový v sudoch</t>
  </si>
  <si>
    <t>681074551</t>
  </si>
  <si>
    <t>HI_zv*0,00035</t>
  </si>
  <si>
    <t>HI_vod*0,00035</t>
  </si>
  <si>
    <t>(ST3+ST4+ST5+ST7)*0,00035</t>
  </si>
  <si>
    <t>293</t>
  </si>
  <si>
    <t>711141559</t>
  </si>
  <si>
    <t>Zhotovenie  izolácie proti zemnej vlhkosti a tlakovej vode vodorovná NAIP pritavením</t>
  </si>
  <si>
    <t>-914138532</t>
  </si>
  <si>
    <t>294</t>
  </si>
  <si>
    <t>711142559</t>
  </si>
  <si>
    <t>Zhotovenie  izolácie proti zemnej vlhkosti a tlakovej vode zvislá NAIP pritavením</t>
  </si>
  <si>
    <t>1959674576</t>
  </si>
  <si>
    <t>295</t>
  </si>
  <si>
    <t>6283228800</t>
  </si>
  <si>
    <t>Pás asfaltový, vrátane všetkých certifikovaných prvkov</t>
  </si>
  <si>
    <t>-323628048</t>
  </si>
  <si>
    <t>HI_zv*1,15</t>
  </si>
  <si>
    <t>HI_vod*1,15</t>
  </si>
  <si>
    <t>296</t>
  </si>
  <si>
    <t>711471051</t>
  </si>
  <si>
    <t>Zhotovenie izolácie proti tlakovej vode PVC fóliou položenou voľne na vodorovnej ploche so zvarením spoju</t>
  </si>
  <si>
    <t>1379428229</t>
  </si>
  <si>
    <t>"VZT pod ZD</t>
  </si>
  <si>
    <t>115,47 "perimeter acad</t>
  </si>
  <si>
    <t>3,74*2,75</t>
  </si>
  <si>
    <t>2,01*2,75</t>
  </si>
  <si>
    <t>0,635*2,75</t>
  </si>
  <si>
    <t>1,16*1,9</t>
  </si>
  <si>
    <t>"podlaha mč. 0.32</t>
  </si>
  <si>
    <t>4,45*4,45</t>
  </si>
  <si>
    <t>297</t>
  </si>
  <si>
    <t>711472051</t>
  </si>
  <si>
    <t>Zhotovenie izolácie proti tlakovej vode PVC fóliou položenou voľne na ploche zvislej so zvarením spoju</t>
  </si>
  <si>
    <t>66406498</t>
  </si>
  <si>
    <t>4,05*(14,1*2+6,55*2)</t>
  </si>
  <si>
    <t>-2,33*2,266 "otvor</t>
  </si>
  <si>
    <t>2,33*(13,388+2,49+13,48+0,27) "kanal</t>
  </si>
  <si>
    <t>0,5*(1,45*2+1,45*2)</t>
  </si>
  <si>
    <t>1,6*(4,85*2+1,75*2)</t>
  </si>
  <si>
    <t>-(2,27-1,57)*(1,5+2,8)-(2,47-1,57)*0,7-(2,37-1,57)*1,3*2 "otvory</t>
  </si>
  <si>
    <t>1,6*(4,85*2+2,6*2)</t>
  </si>
  <si>
    <t>-0,8*(0,85*2+3,45)</t>
  </si>
  <si>
    <t>-(2,37-1,57)*(1+1,3+1)-(2,02-1,57)*(1,3+1,3+1,3) "otvory</t>
  </si>
  <si>
    <t>"VZT domčeky - vytiahnutie (odpočet - čast striech)</t>
  </si>
  <si>
    <t>-VZT_zvis_strecha</t>
  </si>
  <si>
    <t>2,585*2,75</t>
  </si>
  <si>
    <t>2,835*3,74*2</t>
  </si>
  <si>
    <t>1,425*2,75</t>
  </si>
  <si>
    <t>1,41*0,685*2</t>
  </si>
  <si>
    <t>0,25*(2,75+2,01*2)</t>
  </si>
  <si>
    <t>1,155*1,5</t>
  </si>
  <si>
    <t>1,387*2 "perimeter acad</t>
  </si>
  <si>
    <t>298</t>
  </si>
  <si>
    <t>283220000500</t>
  </si>
  <si>
    <t>Hydroizolačná fólia PVC-P ref. FATRAFOL 813 VS, hr. 1,50 mm alebo ekvivalent</t>
  </si>
  <si>
    <t>1149812151</t>
  </si>
  <si>
    <t>(HI_vod_pvc+HI_zvis_pvc)*1,15</t>
  </si>
  <si>
    <t>299</t>
  </si>
  <si>
    <t>711131102</t>
  </si>
  <si>
    <t>Zhotovenie geotextílie alebo tkaniny na plochu vodorovnú</t>
  </si>
  <si>
    <t>384603841</t>
  </si>
  <si>
    <t>HI_vod_pvc*2</t>
  </si>
  <si>
    <t>HI_zvis_pvc*2</t>
  </si>
  <si>
    <t>300</t>
  </si>
  <si>
    <t>693110001200</t>
  </si>
  <si>
    <t>Geotextília ref. Tipptex 300g/m2 alebo ekvivalent</t>
  </si>
  <si>
    <t>32143163</t>
  </si>
  <si>
    <t>(HI_vod_pvc)*1,15*2</t>
  </si>
  <si>
    <t>(HI_zvis_pvc)*1,15*2</t>
  </si>
  <si>
    <t>301</t>
  </si>
  <si>
    <t>711132107</t>
  </si>
  <si>
    <t>Zhotovenie izolácie proti zemnej vlhkosti nopovou fóloiu položenou voľne na ploche zvislej</t>
  </si>
  <si>
    <t>-539191906</t>
  </si>
  <si>
    <t>"VZT+výťah</t>
  </si>
  <si>
    <t>302</t>
  </si>
  <si>
    <t>28323000270r</t>
  </si>
  <si>
    <t>Nopová fólia ref. Lithoplast Dren alebo ekvivalent</t>
  </si>
  <si>
    <t>-305756560</t>
  </si>
  <si>
    <t>XPS80_suteren*1,15</t>
  </si>
  <si>
    <t>XPS100_suteren*1,15</t>
  </si>
  <si>
    <t>XPS100_zvis*1,15</t>
  </si>
  <si>
    <t>1,155*1,5*1,15</t>
  </si>
  <si>
    <t>1,387*2*1,15 "perimeter acad</t>
  </si>
  <si>
    <t>303</t>
  </si>
  <si>
    <t>711462301</t>
  </si>
  <si>
    <t>Izolácia proti povrchovej a podpovrchovej tlakovej vode AQUAFIN-2K hr. 2,5 mm na ploche vodorovnej</t>
  </si>
  <si>
    <t>-2014589735</t>
  </si>
  <si>
    <t>"podlaha mč.0.34-0.38</t>
  </si>
  <si>
    <t>7*17,17+11*22</t>
  </si>
  <si>
    <t>0,38*1,4*5+1,08*1,48*2</t>
  </si>
  <si>
    <t>304</t>
  </si>
  <si>
    <t>711463301</t>
  </si>
  <si>
    <t>Izolácia proti povrchovej a podpovrchovej tlakovej vode ref. AQUAFIN-2K hr. 2,5 mm na ploche zvislej</t>
  </si>
  <si>
    <t>-403369726</t>
  </si>
  <si>
    <t>0,15*(7*2+17,17*2+11*2+22*2-1,4*2*2+1,1*2*2-1,4*5)</t>
  </si>
  <si>
    <t>0,3*1,4*5</t>
  </si>
  <si>
    <t>305</t>
  </si>
  <si>
    <t>711462301r</t>
  </si>
  <si>
    <t>Hydroizolačná stierka na ploche vodorovnej, ref. SCHOMBURG AQUAFIN 2K</t>
  </si>
  <si>
    <t>-268393276</t>
  </si>
  <si>
    <t>P1+P2+P3+P4+P5+P6+P16</t>
  </si>
  <si>
    <t>306</t>
  </si>
  <si>
    <t>711462302r</t>
  </si>
  <si>
    <t>Hydroizolačná stierka 1K na ploche vodorovnej, ref. SCHOMBURG AQUAFIN 1K PREMIUM</t>
  </si>
  <si>
    <t>-1380700993</t>
  </si>
  <si>
    <t>"P10,P12,P17 v miestnostiach s N43</t>
  </si>
  <si>
    <t>"035,036</t>
  </si>
  <si>
    <t>3,53+3,4</t>
  </si>
  <si>
    <t>"106,109,119,120,121,129</t>
  </si>
  <si>
    <t xml:space="preserve">7,91+27,38+1,26+7,2+8,12+4,16 </t>
  </si>
  <si>
    <t>"203,204,221-224</t>
  </si>
  <si>
    <t>9,62+6,54+5,55+1,26+7,17+7,94</t>
  </si>
  <si>
    <t>"304,305,317-320</t>
  </si>
  <si>
    <t>9,62+6,54+5,5+1,26+7,16+7,94</t>
  </si>
  <si>
    <t>307</t>
  </si>
  <si>
    <t>71146330r</t>
  </si>
  <si>
    <t>Hydroizolačná stierka na ploche zvislej,ref. SCHOMBURG AQUAFIN 1K PREMIUM</t>
  </si>
  <si>
    <t>-2043164985</t>
  </si>
  <si>
    <t>"do v.100mm N43</t>
  </si>
  <si>
    <t>0,1*(2,12*2+1,67*2-0,9)</t>
  </si>
  <si>
    <t>0,1*(2,12*2+1,185*2+1,39*4+0,83*2-0,7*4)</t>
  </si>
  <si>
    <t>"106,109,118,119,120,121,129</t>
  </si>
  <si>
    <t>0,1*(3,22*2+2,4*2-1) "06</t>
  </si>
  <si>
    <t>0,1*(6,3*2+5*2+0,33*2) "09</t>
  </si>
  <si>
    <t>0,1*(3,2*2+1,64*2+2,63*2+3,2*2+0,93*2+3,2*2+2,48*2+0,6*6-0,9-1)</t>
  </si>
  <si>
    <t>0,1*(3,385*2+1,21*2-0,7) "29</t>
  </si>
  <si>
    <t>0,1*(3,85*4+2,65*2+1,85*2-0,9*2)</t>
  </si>
  <si>
    <t>0,1*(3,2*2+1,64*2+2,63*2+3,2*2+0,93*2+3,2*2+2,48*2-0,8-0,9-1)</t>
  </si>
  <si>
    <t>308</t>
  </si>
  <si>
    <t>7114720560</t>
  </si>
  <si>
    <t>1276571286</t>
  </si>
  <si>
    <t>"na TI na sokli po obvode budovi</t>
  </si>
  <si>
    <t>2832300027000</t>
  </si>
  <si>
    <t>1447077750</t>
  </si>
  <si>
    <t>nopovka*1,02</t>
  </si>
  <si>
    <t>310</t>
  </si>
  <si>
    <t>711141559000</t>
  </si>
  <si>
    <t>Odstránenie hydroizolácie spodnej stavby</t>
  </si>
  <si>
    <t>1063965335</t>
  </si>
  <si>
    <t>(2,7*2,205+4,68+3,37+19,89+11,98+12,6+11,15+41,37+7,33+249,34)</t>
  </si>
  <si>
    <t>311</t>
  </si>
  <si>
    <t>998711203</t>
  </si>
  <si>
    <t>Presun hmôt pre izoláciu proti vode v objektoch výšky nad 12 do 60 m</t>
  </si>
  <si>
    <t>%</t>
  </si>
  <si>
    <t>1267801018</t>
  </si>
  <si>
    <t>712</t>
  </si>
  <si>
    <t>Izolácie striech, povlakové krytiny</t>
  </si>
  <si>
    <t>312</t>
  </si>
  <si>
    <t>712290010</t>
  </si>
  <si>
    <t>Zhotovenie parozábrany pre strechy ploché do 10°</t>
  </si>
  <si>
    <t>-933398733</t>
  </si>
  <si>
    <t>ST3+ST7+ST4</t>
  </si>
  <si>
    <t>"ST5</t>
  </si>
  <si>
    <t>313</t>
  </si>
  <si>
    <t>28323000730r</t>
  </si>
  <si>
    <t>Parozábrana-asfaltový pás modifikovaný lepený, ref.Bitumat Bituelast</t>
  </si>
  <si>
    <t>298293231</t>
  </si>
  <si>
    <t>(ST3+ST7+ST4+ST5)*1,15</t>
  </si>
  <si>
    <t>314</t>
  </si>
  <si>
    <t>712370070</t>
  </si>
  <si>
    <t>Zhotovenie povlakovej krytiny striech plochých do 10° PVC-P fóliou upevnenou prikotvením so zvarením spoju</t>
  </si>
  <si>
    <t>-1537080937</t>
  </si>
  <si>
    <t>"ST4</t>
  </si>
  <si>
    <t>4,05*1,85</t>
  </si>
  <si>
    <t xml:space="preserve">"Pozn.: vrátane všetkých potrebných prvkov HI systému </t>
  </si>
  <si>
    <t>315</t>
  </si>
  <si>
    <t>712873240</t>
  </si>
  <si>
    <t xml:space="preserve">Zhotovenie povlakovej krytiny vytiahnutím izol. povlaku  PVC-P na konštrukcie prevyšujúce úroveň strechy nad 50 cm prikotvením so zváraným spojom </t>
  </si>
  <si>
    <t>107340804</t>
  </si>
  <si>
    <t>"ST3 zvislo</t>
  </si>
  <si>
    <t>0,25*(21,243+6)</t>
  </si>
  <si>
    <t>"ST7 zvislo</t>
  </si>
  <si>
    <t>0,325*(1,45+22,5+7,3)</t>
  </si>
  <si>
    <t>"ST4 zvislo</t>
  </si>
  <si>
    <t>0,2*1,85</t>
  </si>
  <si>
    <t>0,3*(4,05*2+1,85)</t>
  </si>
  <si>
    <t>"ST5 zvislo</t>
  </si>
  <si>
    <t>0,2*9,95</t>
  </si>
  <si>
    <t>316</t>
  </si>
  <si>
    <t>28330001620</t>
  </si>
  <si>
    <t>Hydroizolačná fólia na báze PVC vystužená PES mriežkou, hr.1,5mm, ref.FATRAFOL 810, RAL 7040</t>
  </si>
  <si>
    <t>426696760</t>
  </si>
  <si>
    <t>(ST4+ST4_z+ST5+ST5_z)*1,15</t>
  </si>
  <si>
    <t>317</t>
  </si>
  <si>
    <t>28330001621</t>
  </si>
  <si>
    <t>Hydroizolačná fólia PVC fólia vystužená skelnným rúnom, hr.2,0mm, ref.Fatrafol 818/V-UV,RAL7040</t>
  </si>
  <si>
    <t>96347675</t>
  </si>
  <si>
    <t>(ST3+ST3_z+ST7+ST7_z)*1,15</t>
  </si>
  <si>
    <t>318</t>
  </si>
  <si>
    <t>712290011</t>
  </si>
  <si>
    <t>Kotvenie strešnej fólie, vrátane odtrhovej skúšky</t>
  </si>
  <si>
    <t>413204742</t>
  </si>
  <si>
    <t>ST4+ST4_z+ST5+ST5_z</t>
  </si>
  <si>
    <t>319</t>
  </si>
  <si>
    <t>712990040</t>
  </si>
  <si>
    <t xml:space="preserve">Položenie geotextílie vodorovne alebo zvislo na strechy ploché do 10° </t>
  </si>
  <si>
    <t>-1281583816</t>
  </si>
  <si>
    <t>ST4+ST4_z+ST5+ST5_z+ST3+ST3_z+ST7</t>
  </si>
  <si>
    <t>320</t>
  </si>
  <si>
    <t>6936651300r</t>
  </si>
  <si>
    <t>Separačná textília,netkaná, min.200g/m2</t>
  </si>
  <si>
    <t>1575788755</t>
  </si>
  <si>
    <t>(ST4+ST4_z+ST5+ST5_z+ST3+ST3_z+ST7)*1,15</t>
  </si>
  <si>
    <t>321</t>
  </si>
  <si>
    <t>712370050</t>
  </si>
  <si>
    <t>Zhotovenie povlakovej krytiny striech plochých do 10°PVC-P fóliou položenou voľne so zvarením spoju</t>
  </si>
  <si>
    <t>-1986398842</t>
  </si>
  <si>
    <t>"VZT domčeky - vodorovne</t>
  </si>
  <si>
    <t>61,292 "perimeter acad</t>
  </si>
  <si>
    <t>"VZT domčeky - vytiahnutie</t>
  </si>
  <si>
    <t>0,5*(1,45+1,45)</t>
  </si>
  <si>
    <t>1,6*(4,85+1,75)</t>
  </si>
  <si>
    <t>-(2,27-1,57)*2,8-(2,37-1,57)*1,3 "otvory</t>
  </si>
  <si>
    <t>-(2,37-1,57)*1-(2,02-1,57)*1,3*2 "otvory</t>
  </si>
  <si>
    <t>322</t>
  </si>
  <si>
    <t>1951909515</t>
  </si>
  <si>
    <t>(VZT_strecha_vod2+VZT_zvis_strecha2)*1,15</t>
  </si>
  <si>
    <t>323</t>
  </si>
  <si>
    <t>712370380</t>
  </si>
  <si>
    <t>Zhotovenie povlakovej krytiny striech plochých do 10° nopovou fóliou HDPE položenou voľne pre vegetačné strechy</t>
  </si>
  <si>
    <t>-1185777248</t>
  </si>
  <si>
    <t>324</t>
  </si>
  <si>
    <t>283230002700</t>
  </si>
  <si>
    <t>90031164</t>
  </si>
  <si>
    <t>VZT_strecha_vod2*1,15</t>
  </si>
  <si>
    <t>VZT_zvis_strecha2*1,15</t>
  </si>
  <si>
    <t>325</t>
  </si>
  <si>
    <t>998712203</t>
  </si>
  <si>
    <t>Presun hmôt pre izoláciu povlakovej krytiny v objektoch výšky nad 12 do 24 m</t>
  </si>
  <si>
    <t>-1793282972</t>
  </si>
  <si>
    <t>713</t>
  </si>
  <si>
    <t>Izolácie tepelné</t>
  </si>
  <si>
    <t>326</t>
  </si>
  <si>
    <t>713121121</t>
  </si>
  <si>
    <t>Montáž tepelnej izolácie podláh minerálnou vlnou, kladená voľne v dvoch vrstvách</t>
  </si>
  <si>
    <t>156595387</t>
  </si>
  <si>
    <t>327</t>
  </si>
  <si>
    <t>63144002350r</t>
  </si>
  <si>
    <t>Doska hr.25mm, izolácia z kamennej vlny vhodná pre ľahké aj ťažké plávajúce podlahy,ref. ISOVER T-P 2,5, 25x600x1200 mm</t>
  </si>
  <si>
    <t>38141473</t>
  </si>
  <si>
    <t>P14*2*1,02</t>
  </si>
  <si>
    <t>328</t>
  </si>
  <si>
    <t>662636956</t>
  </si>
  <si>
    <t>"ST1</t>
  </si>
  <si>
    <t>329</t>
  </si>
  <si>
    <t>631640001209</t>
  </si>
  <si>
    <t>Tepelná izolácia sklenná vlna hr.140mm, ref. ISOVER DOMO PLUS</t>
  </si>
  <si>
    <t>-284985763</t>
  </si>
  <si>
    <t>ST1*2*1,02</t>
  </si>
  <si>
    <t>330</t>
  </si>
  <si>
    <t>713122121</t>
  </si>
  <si>
    <t>Montáž tepelnej izolácie podláh polystyrénom, kladeným voľne v dvoch vrstvách</t>
  </si>
  <si>
    <t>1576508538</t>
  </si>
  <si>
    <t>P8+P17+P18+P21</t>
  </si>
  <si>
    <t>331</t>
  </si>
  <si>
    <t>283750001800</t>
  </si>
  <si>
    <t>Doska XPS hr. 50 mm,ref.STYRODUR 3000 CS</t>
  </si>
  <si>
    <t>13088776</t>
  </si>
  <si>
    <t>(p8+P17+P21)*2*1,02</t>
  </si>
  <si>
    <t>332</t>
  </si>
  <si>
    <t>283750001909</t>
  </si>
  <si>
    <t>Doska XPS hr. 60 mm,ref. STYRODUR 3000 CS</t>
  </si>
  <si>
    <t>-1879539786</t>
  </si>
  <si>
    <t>P18*2*1,1</t>
  </si>
  <si>
    <t>333</t>
  </si>
  <si>
    <t>713122111</t>
  </si>
  <si>
    <t>Montáž tepelnej izolácie podláh polystyrénom, kladeným voľne v jednej vrstve</t>
  </si>
  <si>
    <t>-1652185949</t>
  </si>
  <si>
    <t>0,35*2,75</t>
  </si>
  <si>
    <t>334</t>
  </si>
  <si>
    <t>713132210</t>
  </si>
  <si>
    <t>Montáž tepelnej izolácie podzemných stien a základov xps bodovým prilepením</t>
  </si>
  <si>
    <t>-85397649</t>
  </si>
  <si>
    <t>"výťah - hr.80mm</t>
  </si>
  <si>
    <t>2,585*2,95</t>
  </si>
  <si>
    <t>1,425*2,95</t>
  </si>
  <si>
    <t>"VZT -hr.100mm</t>
  </si>
  <si>
    <t>4,05*(14,1*2+6,75*2-2,33*2,266) "obvod po strop -3,420</t>
  </si>
  <si>
    <t>0,75*(4,85+1,95+2,6+4,85+1,45*2) "obvod na steny po -2,670</t>
  </si>
  <si>
    <t>"VZT kanal- hr.100mm</t>
  </si>
  <si>
    <t>2,33*(5,135+5,628)</t>
  </si>
  <si>
    <t>"mč 0.32 - vstup základy</t>
  </si>
  <si>
    <t>0,75*4,45</t>
  </si>
  <si>
    <t>"mč 0.32 - vstup základy - hr. 50mm XPS</t>
  </si>
  <si>
    <t>0,75*(4,3*2+4,45)</t>
  </si>
  <si>
    <t>335</t>
  </si>
  <si>
    <t>713142151</t>
  </si>
  <si>
    <t>Montáž tepelnej izolácie striech plochých do 10° polystyrénom, jednovrstvová kladenými voľne</t>
  </si>
  <si>
    <t>522371582</t>
  </si>
  <si>
    <t>"VZT domčeky - vodorovne hr. 100mm XPS</t>
  </si>
  <si>
    <t>63,634</t>
  </si>
  <si>
    <t>13,02 "kanal -perimeter acad</t>
  </si>
  <si>
    <t>336</t>
  </si>
  <si>
    <t>713132133</t>
  </si>
  <si>
    <t>Montáž tepelnej izolácie stien polystyrénom, bodovým prilepením</t>
  </si>
  <si>
    <t>-175038327</t>
  </si>
  <si>
    <t>"VZT hr. 100mm XPS</t>
  </si>
  <si>
    <t>"na domčeky a vetrania pod terenom</t>
  </si>
  <si>
    <t>0,4*(1,95+4,85+4,85+1,95+1,45+1,55)</t>
  </si>
  <si>
    <t>1,03*2,42 "kanal</t>
  </si>
  <si>
    <t>337</t>
  </si>
  <si>
    <t>713132132</t>
  </si>
  <si>
    <t>Montáž tepelnej izolácie stien polystyrénom, celoplošným prilepením, vrátane povrchovej úpravy</t>
  </si>
  <si>
    <t>1908909146</t>
  </si>
  <si>
    <t>"XPS 100mm (VZT interier)</t>
  </si>
  <si>
    <t>3,5*(2,485*2+1,45*2+1,55*2)</t>
  </si>
  <si>
    <t>-0,9*(6,92-4,77)*2</t>
  </si>
  <si>
    <t>338</t>
  </si>
  <si>
    <t>283750000700</t>
  </si>
  <si>
    <t>Doska XPS hr. 50 mm</t>
  </si>
  <si>
    <t>1999159784</t>
  </si>
  <si>
    <t>XPS50_suteren*1,1</t>
  </si>
  <si>
    <t>339</t>
  </si>
  <si>
    <t>283750000900</t>
  </si>
  <si>
    <t>Doska XPS hr. 80 mm</t>
  </si>
  <si>
    <t>560218961</t>
  </si>
  <si>
    <t>XPS80_suteren*1,1</t>
  </si>
  <si>
    <t>XPS80_podl*1,1</t>
  </si>
  <si>
    <t>340</t>
  </si>
  <si>
    <t>283750001000</t>
  </si>
  <si>
    <t>Doska XPS hr. 100 mm</t>
  </si>
  <si>
    <t>1664593149</t>
  </si>
  <si>
    <t>XPS100_suteren*1,02</t>
  </si>
  <si>
    <t>XPS100_strechaVZT*1,02</t>
  </si>
  <si>
    <t>XPS100_zvis*1,02</t>
  </si>
  <si>
    <t>"interier steny VZT</t>
  </si>
  <si>
    <t>XPS100_st*1,02</t>
  </si>
  <si>
    <t>341</t>
  </si>
  <si>
    <t>713132211</t>
  </si>
  <si>
    <t>Montáž tepelnej izolácie podzemných stien a základov xps celoplošným prilepením</t>
  </si>
  <si>
    <t>-1228460623</t>
  </si>
  <si>
    <t>"po obvode objektu</t>
  </si>
  <si>
    <t>1,2*(66,426+24,579+68,969+66,627+64,613)</t>
  </si>
  <si>
    <t>342</t>
  </si>
  <si>
    <t>2837500009001</t>
  </si>
  <si>
    <t>Doska XPS ref.STYRODUR 2800 C hr. 80 mm, zateplenie soklov, suterénov, podláh</t>
  </si>
  <si>
    <t>-2101543123</t>
  </si>
  <si>
    <t>XPS80*1,02</t>
  </si>
  <si>
    <t>343</t>
  </si>
  <si>
    <t>7131411510</t>
  </si>
  <si>
    <t xml:space="preserve">Montáž tepelnej izolácie striech plochých do 10° minerálnou vlnou, jednovrstvová </t>
  </si>
  <si>
    <t>-877849064</t>
  </si>
  <si>
    <t>ST4+ST5</t>
  </si>
  <si>
    <t>344</t>
  </si>
  <si>
    <t>63144002540r</t>
  </si>
  <si>
    <t>Tepelná izolácia kamenná vlna hr.100mm, ref.ISOVER S 10</t>
  </si>
  <si>
    <t>-1627820793</t>
  </si>
  <si>
    <t>(ST4+ST5)*1,1</t>
  </si>
  <si>
    <t>345</t>
  </si>
  <si>
    <t>713142250</t>
  </si>
  <si>
    <t>Montáž tepelnej izolácie striech plochých do 10° polystyrénom, dvojvrstvová kladenými voľne</t>
  </si>
  <si>
    <t>867817270</t>
  </si>
  <si>
    <t>ST3+ST7</t>
  </si>
  <si>
    <t>346</t>
  </si>
  <si>
    <t>28375000220r</t>
  </si>
  <si>
    <t>Doska XPS hr. 120 mm, ref.STYRODUR 3000 CS</t>
  </si>
  <si>
    <t>55661873</t>
  </si>
  <si>
    <t>(ST3+ST7)*1,02</t>
  </si>
  <si>
    <t>347</t>
  </si>
  <si>
    <t>283750002400</t>
  </si>
  <si>
    <t>Doska XPS hr. 140 mm, ref.STYRODUR 3000 CS</t>
  </si>
  <si>
    <t>-1434891942</t>
  </si>
  <si>
    <t>348</t>
  </si>
  <si>
    <t>71316150r</t>
  </si>
  <si>
    <t>M+D Parozábrana, HDPE fólia, hr.1mm</t>
  </si>
  <si>
    <t>-125412700</t>
  </si>
  <si>
    <t>"ST1-podlaha podkrovia</t>
  </si>
  <si>
    <t>349</t>
  </si>
  <si>
    <t>713161510</t>
  </si>
  <si>
    <t>Montáž tepelnej izolácie striech šikmých kladená voľne medzi a pod krokvy hr. nad 10 cm</t>
  </si>
  <si>
    <t>-64100146</t>
  </si>
  <si>
    <t>"ST2 hr.220mm</t>
  </si>
  <si>
    <t>350</t>
  </si>
  <si>
    <t>631650001190</t>
  </si>
  <si>
    <t>Izolácia zo sklenej vlny vhodná pre šikmé strechy hr.220mm, ref. ISOVER UNIROL PLUS 22</t>
  </si>
  <si>
    <t>-205395708</t>
  </si>
  <si>
    <t>ST2*1,02</t>
  </si>
  <si>
    <t>351</t>
  </si>
  <si>
    <t>713161510r</t>
  </si>
  <si>
    <t xml:space="preserve">Montáž tepelnej izolácie striech šikmých doskami PIR </t>
  </si>
  <si>
    <t>191398190</t>
  </si>
  <si>
    <t>352</t>
  </si>
  <si>
    <t>63165000119r</t>
  </si>
  <si>
    <t>Tepelná izolácia-PIR/PUR dosky hr.80mm, ref. ISOVER PUREN PLUS 8</t>
  </si>
  <si>
    <t>-1257237589</t>
  </si>
  <si>
    <t>353</t>
  </si>
  <si>
    <t>7131911210</t>
  </si>
  <si>
    <t>M+D Separačná vrstva-HDPE fólia zváraná/lepená v spojoch</t>
  </si>
  <si>
    <t>-100939418</t>
  </si>
  <si>
    <t>354</t>
  </si>
  <si>
    <t>998713203</t>
  </si>
  <si>
    <t>Presun hmôt pre izolácie tepelné v objektoch výšky nad 12 m do 24 m</t>
  </si>
  <si>
    <t>1191336162</t>
  </si>
  <si>
    <t>725</t>
  </si>
  <si>
    <t>Zdravotechnika - zariaď. predmety</t>
  </si>
  <si>
    <t>355</t>
  </si>
  <si>
    <t>725539000</t>
  </si>
  <si>
    <t>M+D Hasiaci prístroj práškový 6kg, vrátane držiaku na stenu</t>
  </si>
  <si>
    <t>371482764</t>
  </si>
  <si>
    <t>356</t>
  </si>
  <si>
    <t>725539001</t>
  </si>
  <si>
    <t>M+D Hasiaci prístroj práškový 4kg, vrátane držiaku na stenu</t>
  </si>
  <si>
    <t>-2022180642</t>
  </si>
  <si>
    <t>357</t>
  </si>
  <si>
    <t>998725203</t>
  </si>
  <si>
    <t>Presun hmôt pre zariaďovacie predmety v objektoch výšky nad 12 do 24 m</t>
  </si>
  <si>
    <t>-227787156</t>
  </si>
  <si>
    <t>762</t>
  </si>
  <si>
    <t>Konštrukcie tesárske</t>
  </si>
  <si>
    <t>358</t>
  </si>
  <si>
    <t>762081060</t>
  </si>
  <si>
    <t>Zvláštne výkony na stavenisku, viacstranné hobľovanie reziva</t>
  </si>
  <si>
    <t>1506775563</t>
  </si>
  <si>
    <t>"oprava strechy</t>
  </si>
  <si>
    <t>(0,12+0,15)*2*1,86*2 "vaznica V1</t>
  </si>
  <si>
    <t>"KL1 60/200</t>
  </si>
  <si>
    <t>(0,06*2+0,2*2)*7,7*14</t>
  </si>
  <si>
    <t>359</t>
  </si>
  <si>
    <t>762083130</t>
  </si>
  <si>
    <t>Zvláštne výkony na stavenisku, profilovania záhlavia trámov nad 160 cm2 do 320 cm2</t>
  </si>
  <si>
    <t>-2028001876</t>
  </si>
  <si>
    <t>(4+4+2+4+2)*2</t>
  </si>
  <si>
    <t>(14+32+14)*2</t>
  </si>
  <si>
    <t>360</t>
  </si>
  <si>
    <t>762311103</t>
  </si>
  <si>
    <t>M+D kotevných želiez, príložiek, pätiek, ťahadiel, s pripojením k drevenej konštrukcii</t>
  </si>
  <si>
    <t>-169990896</t>
  </si>
  <si>
    <t>22,6*2/0,5</t>
  </si>
  <si>
    <t>"kotvenie pomurnice á 0,5m</t>
  </si>
  <si>
    <t>361</t>
  </si>
  <si>
    <t>762332110</t>
  </si>
  <si>
    <t>Montáž viazaných konštrukcií krovov striech z reziva priemernej plochy do 120 cm2</t>
  </si>
  <si>
    <t>-812337773</t>
  </si>
  <si>
    <t>"P1 90/120</t>
  </si>
  <si>
    <t>1,3*10</t>
  </si>
  <si>
    <t>362</t>
  </si>
  <si>
    <t>762332120</t>
  </si>
  <si>
    <t>Montáž viazaných konštrukcií krovov striech z reziva priemernej plochy 120-224 cm2</t>
  </si>
  <si>
    <t>-1775278089</t>
  </si>
  <si>
    <t>"oprava</t>
  </si>
  <si>
    <t>"vaznica 120/150</t>
  </si>
  <si>
    <t>2*2</t>
  </si>
  <si>
    <t>"krokva 120/150</t>
  </si>
  <si>
    <t>1,5*4+2,6*4+3,2*2</t>
  </si>
  <si>
    <t>"K2 120/180</t>
  </si>
  <si>
    <t>9,1*32</t>
  </si>
  <si>
    <t>7,7*14</t>
  </si>
  <si>
    <t xml:space="preserve">"rošt 60/220  </t>
  </si>
  <si>
    <t>9,1*(14+32)</t>
  </si>
  <si>
    <t>363</t>
  </si>
  <si>
    <t>762332130</t>
  </si>
  <si>
    <t>Montáž viazaných konštrukcií krovov striech z reziva priemernej plochy 224-288 cm2</t>
  </si>
  <si>
    <t>833786525</t>
  </si>
  <si>
    <t>"stlpik 150/150</t>
  </si>
  <si>
    <t>1,3*4</t>
  </si>
  <si>
    <t>"krokva 150/150</t>
  </si>
  <si>
    <t>2*4</t>
  </si>
  <si>
    <t>"tram 150/150</t>
  </si>
  <si>
    <t>"ST1 150/150</t>
  </si>
  <si>
    <t>2,6*14</t>
  </si>
  <si>
    <t>"ST2 150/150</t>
  </si>
  <si>
    <t>3,5*7</t>
  </si>
  <si>
    <t>"V2 150/150</t>
  </si>
  <si>
    <t>22,2</t>
  </si>
  <si>
    <t>"K1 140/180</t>
  </si>
  <si>
    <t>9,1*14</t>
  </si>
  <si>
    <t>"VZP1 150/180</t>
  </si>
  <si>
    <t>7,3*14</t>
  </si>
  <si>
    <t>"VT1 150/150</t>
  </si>
  <si>
    <t>22,6*2</t>
  </si>
  <si>
    <t>364</t>
  </si>
  <si>
    <t>762332140</t>
  </si>
  <si>
    <t>Montáž viazaných konštrukcií krovov striech z reziva priemernej plochy 288-450 cm2</t>
  </si>
  <si>
    <t>-2126858353</t>
  </si>
  <si>
    <t xml:space="preserve">"1NP  </t>
  </si>
  <si>
    <t>"V1 180/220</t>
  </si>
  <si>
    <t>22,2*2</t>
  </si>
  <si>
    <t>"PM1 180/180</t>
  </si>
  <si>
    <t>"VT2 160/200</t>
  </si>
  <si>
    <t>12,2*4</t>
  </si>
  <si>
    <t>"VT3 160/200</t>
  </si>
  <si>
    <t>3,25*6</t>
  </si>
  <si>
    <t>365</t>
  </si>
  <si>
    <t>6051595800</t>
  </si>
  <si>
    <t>Rezivo - Hranoly C24</t>
  </si>
  <si>
    <t>605661192</t>
  </si>
  <si>
    <t>0,87 "oprava strechy</t>
  </si>
  <si>
    <t>21,93 "1NP</t>
  </si>
  <si>
    <t>"rošt 60/220</t>
  </si>
  <si>
    <t>0,06*0,22*9,1*(14+32)</t>
  </si>
  <si>
    <t>366</t>
  </si>
  <si>
    <t>762341004</t>
  </si>
  <si>
    <t>Montáž debnenia jednoduchých striech, na krokvy a kontralaty z dosiek na zraz</t>
  </si>
  <si>
    <t>512441212</t>
  </si>
  <si>
    <t>"záklop krov</t>
  </si>
  <si>
    <t>8,4</t>
  </si>
  <si>
    <t xml:space="preserve">"záklop </t>
  </si>
  <si>
    <t>440</t>
  </si>
  <si>
    <t>367</t>
  </si>
  <si>
    <t>605110006500</t>
  </si>
  <si>
    <t>Rezivo - Dosky C24</t>
  </si>
  <si>
    <t>1161886102</t>
  </si>
  <si>
    <t>8,4*0,025</t>
  </si>
  <si>
    <t>"záklop - 1NP</t>
  </si>
  <si>
    <t>440*0,025</t>
  </si>
  <si>
    <t>368</t>
  </si>
  <si>
    <t>762341253</t>
  </si>
  <si>
    <t>Montáž kontralát pre sklon nad 35°</t>
  </si>
  <si>
    <t>-670833456</t>
  </si>
  <si>
    <t>1,86*2+1,47*4+2,5*4+3,1*2+1,8*4</t>
  </si>
  <si>
    <t>369</t>
  </si>
  <si>
    <t>6051505100</t>
  </si>
  <si>
    <t>Rezivo - Laty C24</t>
  </si>
  <si>
    <t>-1774357258</t>
  </si>
  <si>
    <t>0,06*0,06*(1,86*2+1,47*4+2,5*4+3,1*2+1,8*4)*1,1</t>
  </si>
  <si>
    <t>0,06*0,06*(9,1*14+9,1*32)*1,1</t>
  </si>
  <si>
    <t>370</t>
  </si>
  <si>
    <t>762395000</t>
  </si>
  <si>
    <t>Spojovacie prostriedky pre viazané konštrukcie krovov, debnenie a laťovanie, nadstrešné konštr., spádové kliny - svorky, dosky, klince, pásová oceľ, vruty</t>
  </si>
  <si>
    <t>-1547501993</t>
  </si>
  <si>
    <t>28,326+11,21+1,789</t>
  </si>
  <si>
    <t>371</t>
  </si>
  <si>
    <t>7623950002</t>
  </si>
  <si>
    <t>M+D Diagonálne stuženie krovu pomocou oceľového tiahla dl.6,1m, d=30mm s rektifikáciou</t>
  </si>
  <si>
    <t>414488361</t>
  </si>
  <si>
    <t>372</t>
  </si>
  <si>
    <t>7623950003</t>
  </si>
  <si>
    <t>M+D Diagonálne stuženie krovu pomocou oceľového tiahla dl.2,25m, d=30mm bez rektifikácie</t>
  </si>
  <si>
    <t>1918495281</t>
  </si>
  <si>
    <t>373</t>
  </si>
  <si>
    <t>762341004r</t>
  </si>
  <si>
    <t>Vyrezanie nosných prvkov strešnej konštrukcie-časť,vr. odvozu a likvádácie - B98</t>
  </si>
  <si>
    <t>-1681328902</t>
  </si>
  <si>
    <t>3,4/cos(45)*2</t>
  </si>
  <si>
    <t>374</t>
  </si>
  <si>
    <t>762341004s</t>
  </si>
  <si>
    <t>Umelecko-remeselná obnova dekoratívnych drevených prvkov krovu,prvok pam.obnovy č.322,plocha vykázaná ako 20% plochy povaly</t>
  </si>
  <si>
    <t>-129404045</t>
  </si>
  <si>
    <t>"uvažovaných 20% plochy podkrovia</t>
  </si>
  <si>
    <t>1243,84*0,2</t>
  </si>
  <si>
    <t>375</t>
  </si>
  <si>
    <t>762341811</t>
  </si>
  <si>
    <t>Demontáž debnenia striech rovných, oblúkových do 60°, z dosiek hrubých, hobľovaných,  -0.01600t</t>
  </si>
  <si>
    <t>-308756353</t>
  </si>
  <si>
    <t>(13,66*22,15)/cos(45)</t>
  </si>
  <si>
    <t>4,5*3</t>
  </si>
  <si>
    <t>3,552*2  "strecha nad 3NP</t>
  </si>
  <si>
    <t>627</t>
  </si>
  <si>
    <t>762522811.S</t>
  </si>
  <si>
    <t>Demontáž podláh s vankúšmi z dosiek hr. do 32 mm, -0,01800 t</t>
  </si>
  <si>
    <t>1736052463</t>
  </si>
  <si>
    <t>"B24 - drevene</t>
  </si>
  <si>
    <t>8,72  "402</t>
  </si>
  <si>
    <t>"B26 - drevene</t>
  </si>
  <si>
    <t>3,59+18,61+14,43</t>
  </si>
  <si>
    <t>629</t>
  </si>
  <si>
    <t>762526110.S</t>
  </si>
  <si>
    <t>Položenie vankúšov pod podlahy osovej vzdialenosti do 650 mm</t>
  </si>
  <si>
    <t>-1793047818</t>
  </si>
  <si>
    <t>630</t>
  </si>
  <si>
    <t>763643421</t>
  </si>
  <si>
    <t>p7*1,6*0,06*0,06*1,08</t>
  </si>
  <si>
    <t>631</t>
  </si>
  <si>
    <t>-1910004340</t>
  </si>
  <si>
    <t>4,476/1,08</t>
  </si>
  <si>
    <t>376</t>
  </si>
  <si>
    <t>762810016</t>
  </si>
  <si>
    <t>Záklop stropov z dosiek OSB skrutkovaných na trámy na zraz hr. dosky 22 mm</t>
  </si>
  <si>
    <t>-2061998615</t>
  </si>
  <si>
    <t>377</t>
  </si>
  <si>
    <t>762810046</t>
  </si>
  <si>
    <t>Záklop stropov z dosiek OSB skrutkovaných na rošt na pero a drážku hr. dosky 22 mm</t>
  </si>
  <si>
    <t>-943523103</t>
  </si>
  <si>
    <t>378</t>
  </si>
  <si>
    <t>762810118</t>
  </si>
  <si>
    <t>Záklop stropov z dosiek CETRIS jednovrstvových skrutkovaných na trámy na zraz hr. dosky 26 mm</t>
  </si>
  <si>
    <t>1057558476</t>
  </si>
  <si>
    <t>379</t>
  </si>
  <si>
    <t>762810118r</t>
  </si>
  <si>
    <t>M+D Drevený rošt podlahy, hranoly 60/40 á500mm</t>
  </si>
  <si>
    <t>1396869062</t>
  </si>
  <si>
    <t>380</t>
  </si>
  <si>
    <t>762811811</t>
  </si>
  <si>
    <t>Demontáž záklopov stropov vrchných, zapustených z hrubých dosiek hr. do 32 mm,  -0.01400t</t>
  </si>
  <si>
    <t>-337150247</t>
  </si>
  <si>
    <t>32,67</t>
  </si>
  <si>
    <t>381</t>
  </si>
  <si>
    <t>762811811r</t>
  </si>
  <si>
    <t xml:space="preserve">Demontáž dreveného roštu hr.165mm,pre záklop stropov </t>
  </si>
  <si>
    <t>1274107440</t>
  </si>
  <si>
    <t>382</t>
  </si>
  <si>
    <t>762841812</t>
  </si>
  <si>
    <t>Demont.podbíjania obkladov stropov a striech sklonu do 60st., z dosiek hr. do 35 mm s omietkou,  -0.04000t</t>
  </si>
  <si>
    <t>604886705</t>
  </si>
  <si>
    <t>249,34</t>
  </si>
  <si>
    <t>383</t>
  </si>
  <si>
    <t>762895000</t>
  </si>
  <si>
    <t>Spojovacie prostriedky pre záklop, stropnice, podbíjanie - klince, svorky</t>
  </si>
  <si>
    <t>-1635977440</t>
  </si>
  <si>
    <t>P14*0,022</t>
  </si>
  <si>
    <t>P14*0,026</t>
  </si>
  <si>
    <t>ST2*0,022</t>
  </si>
  <si>
    <t>384</t>
  </si>
  <si>
    <t>998762203</t>
  </si>
  <si>
    <t>Presun hmôt pre konštrukcie tesárske v objektoch výšky od 12 do 24 m</t>
  </si>
  <si>
    <t>-1411449856</t>
  </si>
  <si>
    <t>763</t>
  </si>
  <si>
    <t>Konštrukcie - drevostavby</t>
  </si>
  <si>
    <t>385</t>
  </si>
  <si>
    <t>76311501</t>
  </si>
  <si>
    <t>Priečka SDK hr. 150 mm dvojito opláštená doskami 2x12.5 mm s tep. izoláciou, CW 100</t>
  </si>
  <si>
    <t>-85019671</t>
  </si>
  <si>
    <t>3,97*6,45*2 "2.17</t>
  </si>
  <si>
    <t>4*6,45 "2.09</t>
  </si>
  <si>
    <t>3,96*6,45 "2.17</t>
  </si>
  <si>
    <t>386</t>
  </si>
  <si>
    <t>763115018</t>
  </si>
  <si>
    <t>Priečka SDK hr. 180 mm dvojito opláštená doskami 2x12.5 mm s tep. izoláciou, CW, Rw=47dB</t>
  </si>
  <si>
    <t>-233649354</t>
  </si>
  <si>
    <t>3,95*6,45 "2,19</t>
  </si>
  <si>
    <t>387</t>
  </si>
  <si>
    <t>763115123</t>
  </si>
  <si>
    <t>Šachtová stena SDK jednoducho opláštená doskami RFI 12,5 mm, CW</t>
  </si>
  <si>
    <t>-206081257</t>
  </si>
  <si>
    <t>3,2*(0,35+0,31) "0.24</t>
  </si>
  <si>
    <t>3,98*(0,35+0,31) "1.21</t>
  </si>
  <si>
    <t>3,97*(0,35+0,31) "2.23</t>
  </si>
  <si>
    <t>4*(0,2+0,42) "2.05</t>
  </si>
  <si>
    <t>3,97*(0,6+0,35) "3.19</t>
  </si>
  <si>
    <t>3,97*(0,2+0,42) "3.05</t>
  </si>
  <si>
    <t>388</t>
  </si>
  <si>
    <t>76311512i</t>
  </si>
  <si>
    <t>Priečka SDK hr. 100 mm jednoducho opláštená doskami 1x12,5 mm, CW 75, obojstranne impregnovaná</t>
  </si>
  <si>
    <t>1300244565</t>
  </si>
  <si>
    <t>3,945*0,93</t>
  </si>
  <si>
    <t>3,97*0,93</t>
  </si>
  <si>
    <t>389</t>
  </si>
  <si>
    <t>76311512rš</t>
  </si>
  <si>
    <t>Šachtová priečka SDK hr. 100 mm jednoducho opláštená doskami 1x12,5 mm, hliníková nosná konštrukcia</t>
  </si>
  <si>
    <t>1572291282</t>
  </si>
  <si>
    <t>4*(1,43+1,94+1,08+1,93) "1.08</t>
  </si>
  <si>
    <t>390</t>
  </si>
  <si>
    <t>76311513i</t>
  </si>
  <si>
    <t>Priečka SDK hr. 100 mm jednoducho opláštená doskami 1x12,5 mm, CW 75, jednostranne impregnovaná</t>
  </si>
  <si>
    <t>-970363948</t>
  </si>
  <si>
    <t>3,955*(1,88*2+0,95) "1.26</t>
  </si>
  <si>
    <t>391</t>
  </si>
  <si>
    <t>763115702</t>
  </si>
  <si>
    <t>Priečka SDK hr. 150 mm dvojito opláštená doskami 2x12.5 mm s tep. izoláciou, CW 100, obojstranne impregnovaná</t>
  </si>
  <si>
    <t>-286140425</t>
  </si>
  <si>
    <t>3,945*3,2*2 "1.20</t>
  </si>
  <si>
    <t>4*3,37 "2.04</t>
  </si>
  <si>
    <t>3,97*3,35*2 "2.23</t>
  </si>
  <si>
    <t>4*3,37 "3.05</t>
  </si>
  <si>
    <t>3,97*3,35*2 "3.19</t>
  </si>
  <si>
    <t>392</t>
  </si>
  <si>
    <t>763115703</t>
  </si>
  <si>
    <t>Priečka SDK hr. 150 mm dvojito opláštená doskami 2x12.5 mm s tep. izoláciou, CW 100, jednostranne impregnovaná</t>
  </si>
  <si>
    <t>1003884769</t>
  </si>
  <si>
    <t>3,97*3,22 "1.06</t>
  </si>
  <si>
    <t>393</t>
  </si>
  <si>
    <t>763121113r</t>
  </si>
  <si>
    <t>Kapotáž/ polica inštalačnej SDK steny, GKBI hr. 12,5mm</t>
  </si>
  <si>
    <t>930966782</t>
  </si>
  <si>
    <t>0,9*0,15*4 "0.26</t>
  </si>
  <si>
    <t>1,63*0,15 "0.24</t>
  </si>
  <si>
    <t>0,85*0,15 "0.15</t>
  </si>
  <si>
    <t>3,295*0,15 "0.09</t>
  </si>
  <si>
    <t>3,75*0,15*3+3,29*0,15 "0.7</t>
  </si>
  <si>
    <t>0,89*0,15 "0.08</t>
  </si>
  <si>
    <t>0,83*0,15 "0.36</t>
  </si>
  <si>
    <t>0,925*0,15*4 "1.20</t>
  </si>
  <si>
    <t>1,64*0,15 "1.19</t>
  </si>
  <si>
    <t>0,9*0,15 "1.06</t>
  </si>
  <si>
    <t>0,925*0,15*4 "2.23</t>
  </si>
  <si>
    <t>1,64*0,15 "2.21</t>
  </si>
  <si>
    <t>0,925*0,15*4 "3.19</t>
  </si>
  <si>
    <t>1,64*0,15 "3.17</t>
  </si>
  <si>
    <t xml:space="preserve">"Pozn.: vr. podkonštrukcie,rohových a ukončovacích líšt, presieťkovania a prebrúsenia ,vrátane silikonovania spojov   </t>
  </si>
  <si>
    <t>394</t>
  </si>
  <si>
    <t>76312111r</t>
  </si>
  <si>
    <t>Sadrokartónová inštalačná predstena pre sanitárne zariadenia</t>
  </si>
  <si>
    <t>1013382372</t>
  </si>
  <si>
    <t>0,9*1,2*4 "0.26</t>
  </si>
  <si>
    <t>1,63*1,2 "0.24</t>
  </si>
  <si>
    <t>0,85*1,2 "0.15</t>
  </si>
  <si>
    <t>3,295*1,2 "0.09</t>
  </si>
  <si>
    <t>3,75*1,2*3+3,29*1,2 "0.7</t>
  </si>
  <si>
    <t>0,89*1,2 "0.08</t>
  </si>
  <si>
    <t>0,83*1,2 "0.36</t>
  </si>
  <si>
    <t>0,925*1,2*4 "1.20</t>
  </si>
  <si>
    <t>1,64*1,2 "1.19</t>
  </si>
  <si>
    <t>0,9*1,2 "1.06</t>
  </si>
  <si>
    <t>0,925*1,2*4 "2.23</t>
  </si>
  <si>
    <t>1,64*1,2 "2.21</t>
  </si>
  <si>
    <t>0,925*1,2*4 "3.19</t>
  </si>
  <si>
    <t>1,64*1,2 "3.17</t>
  </si>
  <si>
    <t>395</t>
  </si>
  <si>
    <t>763134500r</t>
  </si>
  <si>
    <t>M+D Podhľad z dosiek z drevenej vlny spájanej magnezitom, hr.25mm, dvojúrovňový krížový rošt z CD profilov</t>
  </si>
  <si>
    <t>853914608</t>
  </si>
  <si>
    <t>396</t>
  </si>
  <si>
    <t>7631382210</t>
  </si>
  <si>
    <t>SDK podhľad, protipožiarne dosky hr.1x12.5 mm závesný, dvojúrovňový krížový rošt z Al R-CD/UD profilov - SP2</t>
  </si>
  <si>
    <t>-995090541</t>
  </si>
  <si>
    <t>"ST3 a ST7 nad miestnosťami 032,034,035,036,037 = SP2</t>
  </si>
  <si>
    <t>18,04+115,71+3,53+3,4+1,16</t>
  </si>
  <si>
    <t>"Pozn.:  vrátane presieťkovania a prebrúsenia, tmelenia, akosť Q3</t>
  </si>
  <si>
    <t>397</t>
  </si>
  <si>
    <t>7631382211</t>
  </si>
  <si>
    <t>SDK podhľad, dosky hr. 1x12.5 mm závesný, dvojúrovňový krížový rošt z Al R-CD/UD profilov - SP1</t>
  </si>
  <si>
    <t>1605678650</t>
  </si>
  <si>
    <t>39,45 "006</t>
  </si>
  <si>
    <t>68,39+47,43+47,4+33,4+122,78   "019-023</t>
  </si>
  <si>
    <t>108,01+27,88+118,66  "108-110</t>
  </si>
  <si>
    <t>4,68 "ST5 nad zádverím výťahu 1.31</t>
  </si>
  <si>
    <t>114,74+32,67+26,94+28,67+55,92  "206-210</t>
  </si>
  <si>
    <t>72,56  "211 ???</t>
  </si>
  <si>
    <t>37,74  "215????</t>
  </si>
  <si>
    <t>20,6+21,6+41,11+42,7  "216-219</t>
  </si>
  <si>
    <t>84,58  "225</t>
  </si>
  <si>
    <t>"Pozn.:  vrátane presieťkovania a prebrúsenia, tmelenia,akosť Q3</t>
  </si>
  <si>
    <t>398</t>
  </si>
  <si>
    <t>7631382211_i</t>
  </si>
  <si>
    <t>SDK podhľad, dosky hr. 1x12.5 mm, závesný, dvojúrovňový krížový rošt z Al R-CD/UD profilov,impregnovaný - SP1</t>
  </si>
  <si>
    <t>423456962</t>
  </si>
  <si>
    <t>23,25+4,45+23,84 "007-009</t>
  </si>
  <si>
    <t>5,18+1,14+6,37+7,31 "024-027</t>
  </si>
  <si>
    <t>5,91+1,26+7,2+8,12  "118-121</t>
  </si>
  <si>
    <t>9,62+6,54   "203-204</t>
  </si>
  <si>
    <t>5,55+1,26+7,17+7,94 "221-224</t>
  </si>
  <si>
    <t>9,62+6,54  "304-305</t>
  </si>
  <si>
    <t>5,5+1,26+7,16+7,94 "317-320</t>
  </si>
  <si>
    <t>399</t>
  </si>
  <si>
    <t>763138412r</t>
  </si>
  <si>
    <t>SDK podhľad podkrovia-šikmý, doska protipožiarna 1x12,5mm, montážny rošt z CD-profilov,parozábrana sd=0,3-5,0M ref.Isover Vario KM Duplex</t>
  </si>
  <si>
    <t>1655284448</t>
  </si>
  <si>
    <t>"ST2-nad miestnosťou 038</t>
  </si>
  <si>
    <t>247,97/cos(45)</t>
  </si>
  <si>
    <t xml:space="preserve">"Pozn.:  vrátane presieťkovania a prebrúsenia, tmelenia   </t>
  </si>
  <si>
    <t>400</t>
  </si>
  <si>
    <t>763153030</t>
  </si>
  <si>
    <t>M+D Dvojitá podlaha na oceľových terčoch hr. 70mm, ref. LINDNER NORTEC 600x600 RAL 7035</t>
  </si>
  <si>
    <t>217860191</t>
  </si>
  <si>
    <t>401</t>
  </si>
  <si>
    <t>763153031</t>
  </si>
  <si>
    <t xml:space="preserve">M+D Dvojitá podlaha na oceľových terčoch hr. 70mm, ref. LINDNER PRO DATA 600x600 RAL 7035 </t>
  </si>
  <si>
    <t>1312780295</t>
  </si>
  <si>
    <t>P7+P4</t>
  </si>
  <si>
    <t>402</t>
  </si>
  <si>
    <t>763119522</t>
  </si>
  <si>
    <t>Demontáž sadrokartónovej priečky, jednoduchá nosná oceľová konštrukcia, dvojité opláštenie,  -0,05447t</t>
  </si>
  <si>
    <t>1173644240</t>
  </si>
  <si>
    <t>4*(7,35+5,935+2,87+0,1+2,74)</t>
  </si>
  <si>
    <t>4*(2,8+0,7)</t>
  </si>
  <si>
    <t>4*(6,45+6,825+2,595)</t>
  </si>
  <si>
    <t>403</t>
  </si>
  <si>
    <t>998763403</t>
  </si>
  <si>
    <t>Presun hmôt pre sádrokartónové konštrukcie v stavbách(objektoch )výšky od 7 do 24 m</t>
  </si>
  <si>
    <t>1937328079</t>
  </si>
  <si>
    <t>764</t>
  </si>
  <si>
    <t>Konštrukcie klampiarske</t>
  </si>
  <si>
    <t>404</t>
  </si>
  <si>
    <t>764211202r</t>
  </si>
  <si>
    <t>Krytina z medeného Cu plechu, dvojitá stojatá drážka,hr.0,63mm, sklon nad 30° do 45°, vrátane príslušenstva a napojenia na exist.krytinu</t>
  </si>
  <si>
    <t>-223206010</t>
  </si>
  <si>
    <t>"N91=B98=ST8</t>
  </si>
  <si>
    <t>(3,552*2)/cos(45)</t>
  </si>
  <si>
    <t>405</t>
  </si>
  <si>
    <t>764311282e</t>
  </si>
  <si>
    <t>Krytina z medeného Cu plechu, dvojitá stojatá drážka,hr.0,63mm, sklon nad 30° do 45°, vrátane príslušenstva</t>
  </si>
  <si>
    <t>2003962527</t>
  </si>
  <si>
    <t>"ST2</t>
  </si>
  <si>
    <t>302,579/cos(45)</t>
  </si>
  <si>
    <t>406</t>
  </si>
  <si>
    <t>764311891</t>
  </si>
  <si>
    <t>Demontáž krytiny hladkej strešnej, príplatok za sklon nad 30° do 45°</t>
  </si>
  <si>
    <t>-1470983297</t>
  </si>
  <si>
    <t>407</t>
  </si>
  <si>
    <t>764312822r</t>
  </si>
  <si>
    <t>Demontáž krytiny plechovej - Cu hladkej strešnej, do 30st.,  vr. klampiarskych konštrukcií(oplechovania, zvody, žlaby, lemovania a pod.)</t>
  </si>
  <si>
    <t>-387727646</t>
  </si>
  <si>
    <t>408</t>
  </si>
  <si>
    <t>764317306</t>
  </si>
  <si>
    <t>M+D Štruktúrovaná separačná rohož pod plechové krytiny, ref. Doerken delta trela</t>
  </si>
  <si>
    <t>-1738380887</t>
  </si>
  <si>
    <t>409</t>
  </si>
  <si>
    <t>76435222r</t>
  </si>
  <si>
    <t>M+D Dočasné zabezpečenie odvodu vody zo striech-žlaby, zvody, kotlíky a pod., vr. demontáže po ukončení prác</t>
  </si>
  <si>
    <t>-1610261890</t>
  </si>
  <si>
    <t>"žlaby</t>
  </si>
  <si>
    <t>230,95</t>
  </si>
  <si>
    <t>"zvody</t>
  </si>
  <si>
    <t>410</t>
  </si>
  <si>
    <t>7643528101</t>
  </si>
  <si>
    <t>Demontáž žľabov pododkvapových polkruhových so sklonom do 30st.</t>
  </si>
  <si>
    <t>2064759954</t>
  </si>
  <si>
    <t>"B99</t>
  </si>
  <si>
    <t>106,793+33,741+21,542+12,765+10,959+10,753+27,878+6,52</t>
  </si>
  <si>
    <t>411</t>
  </si>
  <si>
    <t>764359810</t>
  </si>
  <si>
    <t>Demontáž kotlíka kónického, so sklonom žľabu do 30st.,  -0,00110t</t>
  </si>
  <si>
    <t>1770957950</t>
  </si>
  <si>
    <t>412</t>
  </si>
  <si>
    <t>7644218700</t>
  </si>
  <si>
    <t>Demontáž oplechovania ríms - B105,B106</t>
  </si>
  <si>
    <t>-850292288</t>
  </si>
  <si>
    <t>"B105</t>
  </si>
  <si>
    <t>"celý obvod mimo vstupu a telocvične-v dvoch úrovniach</t>
  </si>
  <si>
    <t>(245,617-4,07-10,5)*2</t>
  </si>
  <si>
    <t>"B106</t>
  </si>
  <si>
    <t>1,2*9+1,2*2</t>
  </si>
  <si>
    <t>413</t>
  </si>
  <si>
    <t>764454803</t>
  </si>
  <si>
    <t>Demontáž odpadových rúr kruhových, s priemerom 150 mm,  -0,00356t</t>
  </si>
  <si>
    <t>251220833</t>
  </si>
  <si>
    <t>16,1*18</t>
  </si>
  <si>
    <t>414</t>
  </si>
  <si>
    <t>764248221r</t>
  </si>
  <si>
    <t>Snehové lapače tyčové z medeného Cu plechu, jednorúrkové, vrátane povrchovej úpravy, potrebného príslušenstva a kotvenia - podrobný popis vid PD -K16</t>
  </si>
  <si>
    <t>324788334</t>
  </si>
  <si>
    <t>415</t>
  </si>
  <si>
    <t>764248221r1</t>
  </si>
  <si>
    <t>Snehové lapače tyčové z medeného Cu plechu, dvojrúrkové, vrátane povrchovej úpravy, potrebného príslušenstva a kotvenia - podrobný popis vid PD -K17</t>
  </si>
  <si>
    <t>-754515824</t>
  </si>
  <si>
    <t>416</t>
  </si>
  <si>
    <t>764252227r</t>
  </si>
  <si>
    <t>Žľaby z medeného Cu plechu -predzvetralého, pododkvapové polkruhové r.š. 355 mm, vrátane povrchovej úpravy, potrebného príslušenstva, rohov, hákov a kotvenia - podrobný popis vid PD -K02</t>
  </si>
  <si>
    <t>1035797746</t>
  </si>
  <si>
    <t>2,65</t>
  </si>
  <si>
    <t>417</t>
  </si>
  <si>
    <t>764252229r</t>
  </si>
  <si>
    <t>Žľaby z medeného Cu plechu -predzvetralého, pododkvapové polkruhové r.š. 400 mm, vrátane povrchovej úpravy, potrebného príslušenstva, rohov, hákov a kotvenia - podrobný popis vid PD -K01</t>
  </si>
  <si>
    <t>1097954247</t>
  </si>
  <si>
    <t>11,6+11,4+2*4,62+2*0,5+2,8+14,7+3*2,9+3,65+7+2*3,72+1,8+21,55+7,25+9,42*3+7,48+9,9+3,41+6,7+13,4+10+8,35+2,77+22,5+7,8+3,28+2*4+9,17+3,4</t>
  </si>
  <si>
    <t>2,8</t>
  </si>
  <si>
    <t>418</t>
  </si>
  <si>
    <t>764257203</t>
  </si>
  <si>
    <t>Žľaby z medeného Cu plechu -predzvetralého, medzistrešné alebo zaatikové bez hákov, vrátane povrchovej úpravy, potrebného príslušenstva a kotvenia - podrobný popis vid PD -K15</t>
  </si>
  <si>
    <t>-1897366758</t>
  </si>
  <si>
    <t>419</t>
  </si>
  <si>
    <t>764259211r</t>
  </si>
  <si>
    <t>Kotlík zberný pre rúry s priemerom do 160 mm, vrátane povrchovej úpravy, potrebného príslušenstva a kotvenia - podrobný popis vid PD -K01,K02</t>
  </si>
  <si>
    <t>-1702945513</t>
  </si>
  <si>
    <t>"K01</t>
  </si>
  <si>
    <t>"K02</t>
  </si>
  <si>
    <t>420</t>
  </si>
  <si>
    <t>764259211r1</t>
  </si>
  <si>
    <t>Zvodová vpust s lapačom splavenín, liatinová ref. geiger, vrátane povrchovej úpravy, potrebného príslušenstva a kotvenia - podrobný popis vid PD -K01,K02</t>
  </si>
  <si>
    <t>682749395</t>
  </si>
  <si>
    <t>19+1</t>
  </si>
  <si>
    <t>421</t>
  </si>
  <si>
    <t>764391410r0</t>
  </si>
  <si>
    <t>Ukončenie mPVC fólie pri žľabe z poplastovaného plechu RAL 7040, vrátane povrchovej úpravy, potrebného príslušenstva a kotvenia - podrobný popis vid PD -K05</t>
  </si>
  <si>
    <t>-600674937</t>
  </si>
  <si>
    <t>422</t>
  </si>
  <si>
    <t>764391410r1</t>
  </si>
  <si>
    <t>Záveterná lišta pre mPVC z poplastovaného plechu RAL 7040, vrátane povrchovej úpravy, potrebného príslušenstva a kotvenia - podrobný popis vid PD -K06</t>
  </si>
  <si>
    <t>-609383740</t>
  </si>
  <si>
    <t>423</t>
  </si>
  <si>
    <t>764391410r3</t>
  </si>
  <si>
    <t>Stenová lišta pre mPVC z poplastovaného plechu RAL 7040, vrátane povrchovej úpravy, potrebného príslušenstva a kotvenia - podrobný popis vid PD -K08</t>
  </si>
  <si>
    <t>1102466589</t>
  </si>
  <si>
    <t>424</t>
  </si>
  <si>
    <t>764391410r4</t>
  </si>
  <si>
    <t>Rohová lišta pre mPVC z poplastovaného plechu RAL 7040, vrátane povrchovej úpravy, potrebného príslušenstva a kotvenia - podrobný popis vid PD -K07</t>
  </si>
  <si>
    <t>533602803</t>
  </si>
  <si>
    <t>425</t>
  </si>
  <si>
    <t>764391410r4a</t>
  </si>
  <si>
    <t>Rohová lišta pre mPVC z poplastovaného plechu RAL 7040, vrátane povrchovej úpravy, potrebného príslušenstva a kotvenia - podrobný popis vid PD -K11</t>
  </si>
  <si>
    <t>-2113868838</t>
  </si>
  <si>
    <t>2*1,85+2*3,9</t>
  </si>
  <si>
    <t>426</t>
  </si>
  <si>
    <t>764391410r5</t>
  </si>
  <si>
    <t>Stenová lišta pre mPVC z poplastovaného plechu RAL 7040, vrátane povrchovej úpravy, potrebného príslušenstva a kotvenia - podrobný popis vid PD -K12</t>
  </si>
  <si>
    <t>-1569198390</t>
  </si>
  <si>
    <t>427</t>
  </si>
  <si>
    <t>764521260r</t>
  </si>
  <si>
    <t>Oplechovanie ríms a ozdobných prvkov z medeného Cu plechu- predzvetralého, vrátane rohov r.š. 410 mm, vrátane povrchovej úpravy, potrebného príslušenstva a kotvenia - podrobný popis vid PD -K04</t>
  </si>
  <si>
    <t>1305640034</t>
  </si>
  <si>
    <t>212,4</t>
  </si>
  <si>
    <t>428</t>
  </si>
  <si>
    <t>764521260r1</t>
  </si>
  <si>
    <t>Oplechovanie korunnej rímsy  z medeného Cu plechu- predzvetralého, vrátane rohov, vrátane povrchovej úpravy, potrebného príslušenstva a kotvenia - podrobný popis vid PD -K18</t>
  </si>
  <si>
    <t>1862034982</t>
  </si>
  <si>
    <t>11,12</t>
  </si>
  <si>
    <t>429</t>
  </si>
  <si>
    <t>764530220R</t>
  </si>
  <si>
    <t>Oplechovanie muriva a atík z medeného Cu plechu- predzvetralého, vrátane rohov r.š. 290 mm, vrátane povrchovej úpravy, potrebného príslušenstva a kotvenia - podrobný popis vid PD -K03</t>
  </si>
  <si>
    <t>1600295663</t>
  </si>
  <si>
    <t>430</t>
  </si>
  <si>
    <t>764530220R1</t>
  </si>
  <si>
    <t>Oplechovanie v mieste okapu z medeného Cu plechu- predzvetralého, vrátane rohov, vrátane povrchovej úpravy, potrebného príslušenstva a kotvenia - podrobný popis vid PD -K09</t>
  </si>
  <si>
    <t>-1638011737</t>
  </si>
  <si>
    <t>22+2*9,3</t>
  </si>
  <si>
    <t>431</t>
  </si>
  <si>
    <t>764530220R2</t>
  </si>
  <si>
    <t>Oplechovanie v mieste styku so stenou z medeného Cu plechu- predzvetralého, vrátane rohov, vrátane povrchovej úpravy, potrebného príslušenstva a kotvenia - podrobný popis vid PD -K10</t>
  </si>
  <si>
    <t>92784412</t>
  </si>
  <si>
    <t>2*19+4,5</t>
  </si>
  <si>
    <t>432</t>
  </si>
  <si>
    <t>764530220R3</t>
  </si>
  <si>
    <t>Oplechovanie muriva a atík z medeného Cu plechu- predzvetralého, vrátane rohov, vrátane povrchovej úpravy, potrebného príslušenstva a kotvenia - podrobný popis vid PD -K13</t>
  </si>
  <si>
    <t>303331392</t>
  </si>
  <si>
    <t>2*4,1+2*2,3</t>
  </si>
  <si>
    <t>433</t>
  </si>
  <si>
    <t>764530220R4</t>
  </si>
  <si>
    <t>Oplechovanie v mieste styku so stenou z medeného Cu plechu- predzvetralého, vrátane rohov, vrátane povrchovej úpravy, potrebného príslušenstva a kotvenia - podrobný popis vid PD -K14</t>
  </si>
  <si>
    <t>-802489377</t>
  </si>
  <si>
    <t>2*4,4</t>
  </si>
  <si>
    <t>434</t>
  </si>
  <si>
    <t>764554253</t>
  </si>
  <si>
    <t>Zvodové rúry z medeného Cu plechu -predzvetralého, kruhové priemer 100 mm, vrátane povrchovej úpravy, potrebného príslušenstva kolien, objímiek a kotvenia - podrobný popis vid PD -K02</t>
  </si>
  <si>
    <t>-920178845</t>
  </si>
  <si>
    <t>15,62</t>
  </si>
  <si>
    <t>435</t>
  </si>
  <si>
    <t>764554255r</t>
  </si>
  <si>
    <t>Zvodové rúry z medeného Cu plechu -predzvetralého, kruhové priemer 160 mm, vrátane povrchovej úpravy, potrebného príslušenstva kolien, objímiek a kotvenia - podrobný popis vid PD -K01</t>
  </si>
  <si>
    <t>1936793009</t>
  </si>
  <si>
    <t>9*5,4</t>
  </si>
  <si>
    <t>13*9,4</t>
  </si>
  <si>
    <t>4*5,9</t>
  </si>
  <si>
    <t>8,5</t>
  </si>
  <si>
    <t>2*5,5</t>
  </si>
  <si>
    <t>2*6,42</t>
  </si>
  <si>
    <t>3,4+1,5+21,3</t>
  </si>
  <si>
    <t>436</t>
  </si>
  <si>
    <t>764554255r1</t>
  </si>
  <si>
    <t>Vetracie mriežky vzduchotechniky z medeného Cu plechu -predzvetralého DN 200, vrátane povrchovej úpravy kotvenia - podrobný popis vid PD -K19</t>
  </si>
  <si>
    <t>-464801727</t>
  </si>
  <si>
    <t>437</t>
  </si>
  <si>
    <t>764554255r2</t>
  </si>
  <si>
    <t>Vetracie hlavice vzduchotechniky na streche z medeného Cu plechu -predzvetralého DN 200, vrátane povrchovej úpravy kotvenia - podrobný popis vid PD -K20</t>
  </si>
  <si>
    <t>-539267004</t>
  </si>
  <si>
    <t>438</t>
  </si>
  <si>
    <t>764554255r3</t>
  </si>
  <si>
    <t>Vetracie hlavice vzduchotechniky na streche z medeného Cu plechu -predzvetralého DN 360, vrátane povrchovej úpravy kotvenia - podrobný popis vid PD -K21</t>
  </si>
  <si>
    <t>-756374177</t>
  </si>
  <si>
    <t>439</t>
  </si>
  <si>
    <t>764554255r4</t>
  </si>
  <si>
    <t>Odvetranie kanalizácie-vetrací komín-na streche z medeného Cu plechu -predzvetralého DN 110, vrátane povrchovej úpravy kotvenia - podrobný popis vid PD -K22</t>
  </si>
  <si>
    <t>224506304</t>
  </si>
  <si>
    <t>764554255r5</t>
  </si>
  <si>
    <t>Odvetranie strechy,vetrací hrebeň, z medeného Cu plechu -predzvetralého,r.š.190mm, vrátane povrchovej úpravy kotvenia - podrobný popis vid PD -K23</t>
  </si>
  <si>
    <t>1253396586</t>
  </si>
  <si>
    <t>2*22</t>
  </si>
  <si>
    <t>441</t>
  </si>
  <si>
    <t>76451025001</t>
  </si>
  <si>
    <t>M+D Vonkajšie parapety z medeného plechu</t>
  </si>
  <si>
    <t>-1101750053</t>
  </si>
  <si>
    <t>442</t>
  </si>
  <si>
    <t>998764203</t>
  </si>
  <si>
    <t>Presun hmôt pre konštrukcie klampiarske v objektoch výšky nad 12 do 24 m</t>
  </si>
  <si>
    <t>740101264</t>
  </si>
  <si>
    <t>766</t>
  </si>
  <si>
    <t>Konštrukcie stolárske</t>
  </si>
  <si>
    <t>443</t>
  </si>
  <si>
    <t>766111801</t>
  </si>
  <si>
    <t>Demontáž pódia-drevená konštrukcia, drevené opláštenie a finálnym opláštením PVC/koberec, vr.príslušenstva</t>
  </si>
  <si>
    <t>-604437574</t>
  </si>
  <si>
    <t>"B47</t>
  </si>
  <si>
    <t>2,39*4,9</t>
  </si>
  <si>
    <t>"321</t>
  </si>
  <si>
    <t>0,82*3,425</t>
  </si>
  <si>
    <t>"B50</t>
  </si>
  <si>
    <t>"325</t>
  </si>
  <si>
    <t>6,45*3,425</t>
  </si>
  <si>
    <t>444</t>
  </si>
  <si>
    <t>766111802</t>
  </si>
  <si>
    <t>Demontáž pódia pre poslucháčov-7500x7970mm,drevená konštrukcia, drevené opláštenie a finálnym opláštením PVC, vr.stoličiek a dosák na OK a oceľ. zábradlia, odvozu a likvidácie odpadu-B49</t>
  </si>
  <si>
    <t>-1549047247</t>
  </si>
  <si>
    <t>445</t>
  </si>
  <si>
    <t>766111820r</t>
  </si>
  <si>
    <t>Demontáž montovanej nenosnej konštrukcie z oceľ.profilov s DTD opláštením</t>
  </si>
  <si>
    <t>-1530241407</t>
  </si>
  <si>
    <t>"B39</t>
  </si>
  <si>
    <t>4*4,36</t>
  </si>
  <si>
    <t>-2,02*0,9 "dvere</t>
  </si>
  <si>
    <t>-1*4,36 "okná</t>
  </si>
  <si>
    <t>446</t>
  </si>
  <si>
    <t>766111820s</t>
  </si>
  <si>
    <t>Demontáž montovanej nenosnej konštrukcie z  drevených profilov s plastovým opláštením</t>
  </si>
  <si>
    <t>-999991893</t>
  </si>
  <si>
    <t>"B46</t>
  </si>
  <si>
    <t>4*6,45</t>
  </si>
  <si>
    <t>447</t>
  </si>
  <si>
    <t>766411811</t>
  </si>
  <si>
    <t>Demontáž dreveného obkladu okna, 900/1160mm, vrátane príp. podkonštrukcie a príslušenstva - B69</t>
  </si>
  <si>
    <t>-177442928</t>
  </si>
  <si>
    <t>"3NP mč309</t>
  </si>
  <si>
    <t>448</t>
  </si>
  <si>
    <t>766411812r</t>
  </si>
  <si>
    <t>Demontáž  obkladu stien doskami DTD,Cetris,drevo,plast, vrátane roštu a príslušenstva - B73,B74,B75,B76</t>
  </si>
  <si>
    <t>364938301</t>
  </si>
  <si>
    <t>"B73</t>
  </si>
  <si>
    <t>3,2*(6,15*2+3*2)</t>
  </si>
  <si>
    <t>1,8*3,15</t>
  </si>
  <si>
    <t>1,8*(6,3*2+3,26*2)</t>
  </si>
  <si>
    <t>-(1,8-0,75)*1,4</t>
  </si>
  <si>
    <t>"B74</t>
  </si>
  <si>
    <t>3,2*(3,84*2+6,15*2)</t>
  </si>
  <si>
    <t>-2,02*(1,35+0,7)</t>
  </si>
  <si>
    <t>-1,46*1,2*2</t>
  </si>
  <si>
    <t>0,379*(1,46*2*2+1,2*2)</t>
  </si>
  <si>
    <t>3,2*(2,85*2+6,15*2)</t>
  </si>
  <si>
    <t>-1,46*1,2</t>
  </si>
  <si>
    <t>0,379*(1,46*2+1,2)</t>
  </si>
  <si>
    <t>3,2*(3*2+4,8*2)</t>
  </si>
  <si>
    <t>"B75</t>
  </si>
  <si>
    <t>1.17</t>
  </si>
  <si>
    <t>1,225*(11*2+22*2)</t>
  </si>
  <si>
    <t>-1,225*(1,5*3)</t>
  </si>
  <si>
    <t>"B76</t>
  </si>
  <si>
    <t>4*(7+4,645+3,5)</t>
  </si>
  <si>
    <t>2*1,967</t>
  </si>
  <si>
    <t>2*(0,55+0,58)</t>
  </si>
  <si>
    <t>449</t>
  </si>
  <si>
    <t>766621265O01</t>
  </si>
  <si>
    <t>M+D Drevené okno 1460x1200mm,protipož EI 30 D2 - NEOTVÁRAVÉ,dvojité,2-kríd.,dr. rám s dr. špaletou,dr. krídla, vonk. sklo jednoduché VSG sklo 662,vnút. sklo izol. 2-sklo 4-16-4,farba sivozelená,vrátane kovania,vyhotoviť repliku z originálu,viď PD-O01</t>
  </si>
  <si>
    <t>-813953243</t>
  </si>
  <si>
    <t>623</t>
  </si>
  <si>
    <t>766621265O01-bezPO</t>
  </si>
  <si>
    <t>M+D Drevené okno 1460x1200mm,dvojité,2-kríd.,dr. rám s dr. špaletou,dr. krídla, vonk. sklo jednoduché VSG sklo 662,vnút. sklo izol. 2-sklo 4-16-4,farba sivozelená,vrátane kovania,vyhotoviť repliku z originálu,viď PD-O01</t>
  </si>
  <si>
    <t>2039722916</t>
  </si>
  <si>
    <t>450</t>
  </si>
  <si>
    <t>766621265O02</t>
  </si>
  <si>
    <t>M+D Drevené okno 2300x1400mm,dvojité s nadsvetlíkom,dr. rám s dr. špaletou,dr. krídla, vonk. sklo jednoduché VSG sklo 662,vnút. sklo izol. 2-sklo 4-16-4,farba sivozelená,vrátane kovania,vyhotoviť repliku z originálu,viď PD-O02</t>
  </si>
  <si>
    <t>-1179351906</t>
  </si>
  <si>
    <t>451</t>
  </si>
  <si>
    <t>766621265O05</t>
  </si>
  <si>
    <t>M+D Drevené okno 1460x700mm,dvojité,2-kríd.,otváravé krídla,delené priečnikom,dr. rám s dr. špaletou,dr. krídla, vonk. sklo jednoduché VSG sklo 662,vnút. sklo izol. 2-sklo 4-16-4,farba sivozelená,vrátane kovania,vyhotoviť repliku z originálu,viď PD-O05!</t>
  </si>
  <si>
    <t>-1766341314</t>
  </si>
  <si>
    <t>452</t>
  </si>
  <si>
    <t>766621265O07</t>
  </si>
  <si>
    <t>M+D Drevené okno 2450x700mm,dvojité,2-kríd.,delené priečnikom,otváravé obe krídla,dr. rám s dr. špaletou,dr. krídla, vonk. sklo jednoduché sklo,vnút. sklo izol. 2-sklo 4-16-4,farba sivozelená,vrátane kovania,vyhotoviť repliku z originálu,viď PD-O07!</t>
  </si>
  <si>
    <t>1064328837</t>
  </si>
  <si>
    <t>453</t>
  </si>
  <si>
    <t>766621265O09</t>
  </si>
  <si>
    <t>M+D Drevené okno 3500x3320mm,dvojité,4-kríd.,s pevným nadsvetlíkom,delené,dr. rám s dr. špaletou,otváravé dr. krídla,vonk. sklo jednoduché sklo,vnút. sklo izol. 2-sklo 4-16-4,farba sivozelená,vrátane kovania,vyhotoviť repliku z originálu,viď PD-O09!</t>
  </si>
  <si>
    <t>-1957571917</t>
  </si>
  <si>
    <t>454</t>
  </si>
  <si>
    <t>766621265O10</t>
  </si>
  <si>
    <t>M+D Drevené okno 2450x1400mm,protipož EI 30 D2- NEOTVÁRAVÉ,dvojité,2-kríd.,dr. rám s dr. špaletou,otváravé dr. krídla, vonk. sklo jednoduché sklo,vnút. sklo izol. 2-sklo 4-16-4,farba sivozelená,vrátane kovania,vyhotoviť repliku z originálu,viď PD-O10!</t>
  </si>
  <si>
    <t>-140555734</t>
  </si>
  <si>
    <t>624</t>
  </si>
  <si>
    <t>766621265O10-bezPO</t>
  </si>
  <si>
    <t>M+D Drevené okno 2450x1400mm,dvojité,2-kríd.,dr. rám s dr. špaletou,otváravé dr. krídla, vonk. sklo jednoduché sklo,vnút. sklo izol. 2-sklo 4-16-4,farba sivozelená,vrátane kovania,vyhotoviť repliku z originálu,viď PD-O10!</t>
  </si>
  <si>
    <t>-2105799597</t>
  </si>
  <si>
    <t>72-9</t>
  </si>
  <si>
    <t>455</t>
  </si>
  <si>
    <t>766621265O11</t>
  </si>
  <si>
    <t>M+D Drevené okno 765x1200mm,dvojité,2-kríd.,delené stĺpikom,drevený rám s drevenou špaletou,otváravé drevené krídla,vonk. sklo jednoduché sklo,vnút. sklo izol. 2-sklo 4-16-4,farba sivozelená,vrátane kovania,viď PD-O11!</t>
  </si>
  <si>
    <t>-972254910</t>
  </si>
  <si>
    <t>456</t>
  </si>
  <si>
    <t>766621265O12</t>
  </si>
  <si>
    <t>M+D Drevené okno 1800x600mm,dvojité,2-kríd.,delené priečnikom,dr. rám s dr. špaletou,otváravé dr. krídla,vonk. sklo jednoduché sklo,vnút. sklo izol. 2-sklo 4-16-4,farba sivozelená,vrátane kovania,vyhotoviť repliku z originálu,viď PD-O12!</t>
  </si>
  <si>
    <t>-1062616788</t>
  </si>
  <si>
    <t>457</t>
  </si>
  <si>
    <t>766621265O13</t>
  </si>
  <si>
    <t>M+D Drevené okno 1800x740mm,dvojité,2-kríd.,delené priečnikom,dr. rám s dr. špaletou,otváravé dr. krídla,vonk. sklo jednoduché sklo,vnút. sklo izol. 2-sklo 4-16-4,farba sivozelená,vrátane kovania,vyhotoviť repliku z originálu,viď PD-O13!</t>
  </si>
  <si>
    <t>1711985243</t>
  </si>
  <si>
    <t>458</t>
  </si>
  <si>
    <t>766621265O14</t>
  </si>
  <si>
    <t>M+D Drevené okno 1800x700mm,dvojité,2-kríd.,delené priečnikom,dr. rám s dr. špaletou,otváravé dr. krídla,vonk. sklo jednoduché sklo,vnút. sklo izol. 2-sklo 4-16-4,farba sivozelená,vrátane kovania,vyhotoviť repliku z originálu,viď PD-O14!</t>
  </si>
  <si>
    <t>246285498</t>
  </si>
  <si>
    <t>459</t>
  </si>
  <si>
    <t>766621265O15</t>
  </si>
  <si>
    <t>M+D Drevené okno 2680x1600mm,dvojité,2-kríd.,delené priečnikom,dr. rám s dr. špaletou,otváravé dr. krídla,vonk. sklo jednoduché sklo,vnút. sklo izol. 2-sklo 4-16-4,farba sivozelená,vrátane kovania,vyhotoviť repliku z originálu,viď PD-O15!</t>
  </si>
  <si>
    <t>1805538113</t>
  </si>
  <si>
    <t>460</t>
  </si>
  <si>
    <t>766621265O16</t>
  </si>
  <si>
    <t>M+D Drevené okno 2730x2040mm,s pevným nadsvetlíkom,dvojité,4-kríd.,delené,dr. rám s dr. špaletou,otváravé dr. krídla,vonk. sklo jednoduché sklo,vnút. sklo izol. 2-sklo 4-16-4,farba sivozelená,vrátane kovania,vyhotoviť repliku z originálu,viď PD-O16!</t>
  </si>
  <si>
    <t>-1071709813</t>
  </si>
  <si>
    <t>461</t>
  </si>
  <si>
    <t>766621265O18</t>
  </si>
  <si>
    <t>M+D Drevené okno 1850x1200mm,dvojité,2-kríd.,dr. rám s dr. špaletou,otváravé dr. krídla,vonk. sklo jednoduché sklo,vnút. sklo izol. 2-sklo 4-16-4,farba sivozelená,vrátane kovania,vyhotoviť repliku z originálu,viď PD-O18!</t>
  </si>
  <si>
    <t>-566946936</t>
  </si>
  <si>
    <t>462</t>
  </si>
  <si>
    <t>766621265O20</t>
  </si>
  <si>
    <t>M+D Drevené okno s pevným nadvetlíkom 2680x2040mm,dvojité,4-kríd.,delené,dr. rám s dr. špaletou,otváravé dr. krídla,vonk. sklo jednoduché sklo,vnút. sklo izol. 2-sklo 4-16-4,farba sivozelená,vrátane kovania,vyhotoviť repliku z originálu,viď PD-O20!</t>
  </si>
  <si>
    <t>-1535548805</t>
  </si>
  <si>
    <t>463</t>
  </si>
  <si>
    <t>766621265O21</t>
  </si>
  <si>
    <t>M+D Drevené okno 1400x750mm,1-kríd.,delené priečnikom,dr. rám,otváravá, pevné dr. krídla, jednoduché VSG sklo 4.4.2,farba sivozelená,vrátane kovania,vyhotoviť repliku z originálu,viď PD-O21!</t>
  </si>
  <si>
    <t>-849608125</t>
  </si>
  <si>
    <t>464</t>
  </si>
  <si>
    <t>766621265O22</t>
  </si>
  <si>
    <t>M+D Drevené okno 900x1600mm,3-kríd.,vertikálne delené stĺpmi, 6-uhol. tvar,dr. rám,otváravé, pevné dr. krídla, jednoduché VSG sklo 4.4.2,farba sivozelená,vrátane kovania,vyhotoviť repliku z originálu,viď PD-O22!</t>
  </si>
  <si>
    <t>1330580270</t>
  </si>
  <si>
    <t>465</t>
  </si>
  <si>
    <t>766621265O23</t>
  </si>
  <si>
    <t>M+D Drevené okno 1200x1400mm,dvojité,2-kríd.,dr. rám so špaletou,dr. krídla,vonk. sklo jednoduché sklo,vnút. sklo izol. 2-sklo 4-16-4,farba sivozelená,vrátane kovania,vyhotoviť repliku z originálu,viď PD-O23!</t>
  </si>
  <si>
    <t>716693905</t>
  </si>
  <si>
    <t>466</t>
  </si>
  <si>
    <t>766621265O24</t>
  </si>
  <si>
    <t>M+D Drevené okno so žalúziou 630x605mm,1-kríd.kupolovitý tvar,drevený rám, krídlo: vetracia Al žalúzia,vrátanie sieti proti hmyzu a vtáctvu,viď PD-O24!</t>
  </si>
  <si>
    <t>-564021136</t>
  </si>
  <si>
    <t>467</t>
  </si>
  <si>
    <t>766621265O26</t>
  </si>
  <si>
    <t>M+D Drevené okno 1460x600mm,dvojité,2-kríd.,delené priečnikom,dr. rám so špaletou,otváravé dr. krídla,vonk. sklo jednoduché sklo,vnút. sklo izol. 2-sklo 4-16-4,farba sivozelená,vrátane kovania,vyhotoviť repliku z originálu,viď PD-O26!</t>
  </si>
  <si>
    <t>-722830236</t>
  </si>
  <si>
    <t>468</t>
  </si>
  <si>
    <t>766621265O27</t>
  </si>
  <si>
    <t>M+D Drevené okno 2450x1600mm,dvojité,2-kríd.,delené priečnikom,dr. rám so špaletou,otváravé dr. krídla,vonk. sklo jednoduché sklo,vnút. sklo izol. 2-sklo 4-16-4,farba sivozelená,vrátane kovania,vyhotoviť repliku z originálu,viď PD-O27!</t>
  </si>
  <si>
    <t>-222671548</t>
  </si>
  <si>
    <t>469</t>
  </si>
  <si>
    <t>766621265O30</t>
  </si>
  <si>
    <t>M+D Drevené okno 2650x1200mm,dvojité,2-kríd.,delené priečnikom,dr. rám so špaletou,otváravé dr. krídla,vonk. sklo jednoduché sklo,vnút. sklo izol. 2-sklo 4-16-4,farba sivozelená,vrátane kovania,vyhotoviť repliku z originálu,viď PD-O30!</t>
  </si>
  <si>
    <t>1532656876</t>
  </si>
  <si>
    <t>470</t>
  </si>
  <si>
    <t>766662112O03</t>
  </si>
  <si>
    <t>M+D Drevené dvere 3170x1600mm,2-kríd.,jednoduché s pevným nadsvetlíkom s izol 2-sklom VSG 442-12-4,dr. rámová zárubeň,otočné so stavačom krídla,presklené krídla,farba sivozelená,vrátane kovania a samozatvárača,vyhotoviť repliku z originálu,viď PD-O03</t>
  </si>
  <si>
    <t>958482200</t>
  </si>
  <si>
    <t>471</t>
  </si>
  <si>
    <t>766662112O04</t>
  </si>
  <si>
    <t>M+D Drevené dvere 2005x1400mm,2-kríd.,dr. rámová zárubeň,otočné so stavačom krídla,presklené krídla s delením izol. 2-sklo VSG 442-12-4,farba sivozelená,vrátane kovania a samozatvárača,vyhotoviť repliku z originálu,viď PD-O04!</t>
  </si>
  <si>
    <t>1283799202</t>
  </si>
  <si>
    <t>472</t>
  </si>
  <si>
    <t>766662112O06</t>
  </si>
  <si>
    <t>M+D Drevené dvere 2005x1800mm,2-kríd.,dr. rámová zárubňa,otočné so stavačom krídla,presklené krídla s delením,izol. 2-sklo VSG 442-12-4,farba sivozelená,vrátane kovania a samozatvárača,vyhotoviť repliku z originálu,viď PD-O06!</t>
  </si>
  <si>
    <t>757531441</t>
  </si>
  <si>
    <t>473</t>
  </si>
  <si>
    <t>766662112O08</t>
  </si>
  <si>
    <t>M+D Drevené dvere s nadsvetlíkom 3380x1400mm,2-kríd. delené priečnikom,drevený rám,drevené krídla obe otváravo/sklopné,izol. 2-sklo VSG 442-12-4,farba sivozelená,vrátane kovania,viď PD-O08!</t>
  </si>
  <si>
    <t>1006621759</t>
  </si>
  <si>
    <t>474</t>
  </si>
  <si>
    <t>766662112O17</t>
  </si>
  <si>
    <t>M+D Drevené dvere s pevným nadsvetlíkom 3550x2200mm,dvojité,4-kríd.,delené,dr. rám s dr. špaletou vrátane prahu,dr. krídla otočné so stavačom krídla,izol. 2-sklo VSG 442-12-4,farba sivozelená,vrátane kovania,vyhotoviť repliku z originálu,viď PD-O17!</t>
  </si>
  <si>
    <t>-2118465939</t>
  </si>
  <si>
    <t>475</t>
  </si>
  <si>
    <t>766662112O25</t>
  </si>
  <si>
    <t>M+D Drevené dvere 2075x1200mm,2-kríd. delené,dr. rámová zárubeň,presklené krídla otočné so stavačom krídla,izol. 2-sklo 4-12-4,farba sivozelená,vrátane kovania,vyhotoviť repliku z originálu,viď PD-O25!</t>
  </si>
  <si>
    <t>-920120791</t>
  </si>
  <si>
    <t>476</t>
  </si>
  <si>
    <t>766662112O28</t>
  </si>
  <si>
    <t>M+D Drevené dvere 2005x1300mm,2-kríd.,dr. rámová zárubeň,presklené krídla otočné so stavačom krídla,izol. 2-sklo 4-12-4 s delením,farba sivozelená,vrátane kovania a samozatvárača,vyhotoviť repliku z originálu,viď PD-O28!</t>
  </si>
  <si>
    <t>-1543889741</t>
  </si>
  <si>
    <t>477</t>
  </si>
  <si>
    <t>766662112O29</t>
  </si>
  <si>
    <t>M+D Drevené dvere s pevným nadsvetlíkom 3205x1550mm,2-kríd.,dr. rámová zárubeň,presklené krídla otočné so stavačom krídla,izol. 2-sklo 4-12-4 s delením,farba sivozelená,vrátane kovania a samozatvárača,vyhotoviť repliku z originálu,viď PD-O29!</t>
  </si>
  <si>
    <t>1370845487</t>
  </si>
  <si>
    <t>478</t>
  </si>
  <si>
    <t>766692110</t>
  </si>
  <si>
    <t xml:space="preserve"> M+D Terasové drevené dosky 145/25-sibírsky smrekovec,montážny a nosný rošt 70/40,nastavovacie terče,podkladný žb kváder 500x500x100mm,vr.p.ú.olejo/vosk,UV stabilny</t>
  </si>
  <si>
    <t>1091289202</t>
  </si>
  <si>
    <t>"SL1 terasa na teréne</t>
  </si>
  <si>
    <t>479</t>
  </si>
  <si>
    <t>766692119</t>
  </si>
  <si>
    <t>M+D Terasové dosky 146/25mm,sibírsky smrekovec,vrátane príslušenstva a povrchovej úpravy</t>
  </si>
  <si>
    <t>-1821339661</t>
  </si>
  <si>
    <t>"ST3</t>
  </si>
  <si>
    <t>6,4*21,115</t>
  </si>
  <si>
    <t>480</t>
  </si>
  <si>
    <t>7666621120</t>
  </si>
  <si>
    <t>Replika drevených dverí, jednokrídlové, otvár.,kazetové, plné s presklením,so zachov. zuborezom, ozdob. prvkami na zárubni, drev. obložk zárubeň,biele, mosadz štítové kovanie,bezp. zámok,anal. kľučky, samozatvárač - 1170x2445mm - podrob. popis vid PD -D1</t>
  </si>
  <si>
    <t>787127508</t>
  </si>
  <si>
    <t>"L+P</t>
  </si>
  <si>
    <t>21+18</t>
  </si>
  <si>
    <t>481</t>
  </si>
  <si>
    <t>7666621121</t>
  </si>
  <si>
    <t>Replika drevených dverí, jednokrídlové, otvár.,kazetové, plné s presklením,so zachov. zuborezom, ozdob. prvkami na zárubni, drev. obložk zárubeň,biele, mosadz. štítové kovanie,bezp. zámok,anal. kľučky, samozatvárač - 970x2445mm - podrob. popis vid PD -D2</t>
  </si>
  <si>
    <t>998594655</t>
  </si>
  <si>
    <t>482</t>
  </si>
  <si>
    <t>7666621122</t>
  </si>
  <si>
    <t>Replika drevených dverí, jednokrídlové, otvár.,kazetové, plné s presklením,so zachov. zuborezom, ozdob. prvkami na zárubni, drev. obložk zárubeň,biele, mosadz. štítové kovanie,bezp. zámok,anal. kľučky, samozatvárač - 1010x2445mm - podrob. popis vid PD -D3</t>
  </si>
  <si>
    <t>697830911</t>
  </si>
  <si>
    <t>"L</t>
  </si>
  <si>
    <t>483</t>
  </si>
  <si>
    <t>7666621123</t>
  </si>
  <si>
    <t>Replika drevených dverí, jednokrídlové, otvár.,kazetové, plné s presklením,so zachov. zuborezom, ozdob. prvkami na zárubni, drev. obložk zárubeň,biele, mosadz. štítové kovanie,bezp. zámok,anal. kľučky, samozatvárač - 1070x2445mm - podrob. popis vid PD -D4</t>
  </si>
  <si>
    <t>1841056686</t>
  </si>
  <si>
    <t>5+3</t>
  </si>
  <si>
    <t>484</t>
  </si>
  <si>
    <t>7666621124</t>
  </si>
  <si>
    <t>Replika drevených dverí, jednokrídlové, otvár.,kazetové, plné s presklením,so zachov. zuborezom, ozdob. prvkami na zárubni, drev. obložk zárubeň,biele, mosadz. štítové kovanie,bezp. zámok,anal. kľučky, samozatvárač - 1070x2165mm - podrob. popis vid PD -D5</t>
  </si>
  <si>
    <t>-1847546189</t>
  </si>
  <si>
    <t>2+1</t>
  </si>
  <si>
    <t>485</t>
  </si>
  <si>
    <t>7666621125</t>
  </si>
  <si>
    <t>Posuvné drevené dvere do puzdra, jednokrídlové, plné, hladké, drev. obložk zárubeň,biele, mosadz. madlá a kovanie -kridlo : 800x1970mm, otvor:1785x2080mm - podrob. popis vid PD -D6</t>
  </si>
  <si>
    <t>1596601793</t>
  </si>
  <si>
    <t>486</t>
  </si>
  <si>
    <t>7666621126</t>
  </si>
  <si>
    <t>Posuvné drevené dvere do puzdra, jednokrídlové, plné, hladké, drev. obložk zárubeň,biele, mosadz. madlá a kovanie -kridlo : 900x1970mm, otvor:1985x2080mm - podrob. popis vid PD -D7</t>
  </si>
  <si>
    <t>-554154507</t>
  </si>
  <si>
    <t>487</t>
  </si>
  <si>
    <t>7666621127</t>
  </si>
  <si>
    <t>Drevené dvere, jednokrídlové, otváravé, plné, hladké, drev. obložk zárubeň, biele, mosadz. kovanie, bezp. zámok - 700x2050mm - podrob. popis vid PD -D8</t>
  </si>
  <si>
    <t>-305053255</t>
  </si>
  <si>
    <t>2+2</t>
  </si>
  <si>
    <t>488</t>
  </si>
  <si>
    <t>7666621128</t>
  </si>
  <si>
    <t>Drevené dvere, jednokrídlové, otváravé, plné, hladké, drev. obložk zárubeň, biele, mosadz. kovanie, bezp. zámok - 700x2020mm - podrob. popis vid PD -D9</t>
  </si>
  <si>
    <t>-1560846808</t>
  </si>
  <si>
    <t>489</t>
  </si>
  <si>
    <t>7666621129</t>
  </si>
  <si>
    <t>Drevené dvere, jednokrídlové, otváravé, plné, hladké, drev. obložk zárubeň, biele, mosadz. kovanie, bezp. zámok - 900x2020mm - podrob. popis vid PD -D10</t>
  </si>
  <si>
    <t>-1725544895</t>
  </si>
  <si>
    <t>6+4</t>
  </si>
  <si>
    <t>490</t>
  </si>
  <si>
    <t>7666621130</t>
  </si>
  <si>
    <t>Replika drevených dverí, dvojkrídlové, otvár.,kazetové, plné s presklením,so zachov. zuborezom, ozdob. prvkami na zárubni, drev. obložk zárubeň,biele, mosadz štítové kovanie,bezp. zámok,anal. kľučky, samozatvárač - 1745x2840mm - podrob. popis vid PD -D11</t>
  </si>
  <si>
    <t>-904839464</t>
  </si>
  <si>
    <t>491</t>
  </si>
  <si>
    <t>7666621131</t>
  </si>
  <si>
    <t>Replika drevených dverí, jednokrídlové, otvár.,kazetové, plné s presklením,so zachov. zuborezom, ozdob. prvkami na zárubni, drev. obložk zárubeň,biele, mosadz. štítové kovanie,bezp. zámok,anal. kľučky, samozatvárač - 1170x2445mm - podrob. popis vid PD-D12</t>
  </si>
  <si>
    <t>-1535434936</t>
  </si>
  <si>
    <t>2+0</t>
  </si>
  <si>
    <t>492</t>
  </si>
  <si>
    <t>7666621132</t>
  </si>
  <si>
    <t>Drevené dvere, dvojkrídlové, otváravé, plné, hladké, drev. obložk zárubeň, biele, mosadz. kovanie, bezp. zámok - 1800x2330mm - podrob. popis vid PD -D13</t>
  </si>
  <si>
    <t>-152120975</t>
  </si>
  <si>
    <t>493</t>
  </si>
  <si>
    <t>7666621133</t>
  </si>
  <si>
    <t>Drevené dvere, jednokrídlové, otváravé, plné, hladké, drev. obložk zárubeň, biele, mosadz. kovanie, bezp. zámok - 1000x2300mm - podrob. popis vid PD -D14</t>
  </si>
  <si>
    <t>-1312335648</t>
  </si>
  <si>
    <t>0+1</t>
  </si>
  <si>
    <t>494</t>
  </si>
  <si>
    <t>7666621134</t>
  </si>
  <si>
    <t>Replika drevených dverí EW 30D3-C , jednokrídlové, otvár.,kazetové,plné s presk,so zachov. zuborez, ozdob. prvk na zárubni, drev. obložk zárubeň,biele, mosadz. štítové kovanie,bezp. zámok,anal. kľučky, samozatvárač- 1070x2165mm - podrob. popis vid PD -D15</t>
  </si>
  <si>
    <t>992676660</t>
  </si>
  <si>
    <t>495</t>
  </si>
  <si>
    <t>7666621135</t>
  </si>
  <si>
    <t>Replika drevených dverí, dvojkrídlové, otvár.,kazetové, plné s presklením,so zachov. zuborezom, ozdob. prvkami na zárubni, drev. obložk zárubeň,biele, mosadz štítové kovanie,bezp. zámok,anal. kľučky, samozatvárač - 1710x2855mm - podrob. popis vid PD -D16</t>
  </si>
  <si>
    <t>546529917</t>
  </si>
  <si>
    <t>496</t>
  </si>
  <si>
    <t>7666621136</t>
  </si>
  <si>
    <t>Posuvné dvere na stenu, jednokrídlové, hliníkové krídlo, presklené z 2/3, drev. obložk zárubeň, biele, syst. kovanie s automatizovaným pohonom krídla na senzor,bezp. zámok - 1000x2020mm- podrob. popis vid PD -D17</t>
  </si>
  <si>
    <t>207073565</t>
  </si>
  <si>
    <t>497</t>
  </si>
  <si>
    <t>7666621200</t>
  </si>
  <si>
    <t>Deliaca WC stena, Al konštrukcia na nožičkách, výplň DTD doska hr. 28mm s ABS hranou, výška 2000mm, čelné krídlo otváravé s možnosťou a značením uzamknutia, RAL 7040, vrátane kotvenia- dl. 1450mm - podrob. popis vid PD -S1</t>
  </si>
  <si>
    <t>726419757</t>
  </si>
  <si>
    <t>498</t>
  </si>
  <si>
    <t>7666621201</t>
  </si>
  <si>
    <t>Deliaca WC stena, Al konštrukcia na nožičkách, výplň DTD doska hr. 28mm s ABS hranou, výška 2000mm, čelné krídlo otváravé s možnosťou a značením uzamknutia, RAL 7040, vrátane kotvenia- dl. 1500mm - podrob. popis vid PD -S2</t>
  </si>
  <si>
    <t>-1125247638</t>
  </si>
  <si>
    <t>499</t>
  </si>
  <si>
    <t>7666621202</t>
  </si>
  <si>
    <t>Deliaca WC stena, Al konštrukcia na nožičkách, výplň DTD doska hr. 28mm s ABS hranou, výška 2000mm, čelné krídlo otváravé -2x s možnosťou a značením uzamknutia, RAL 7040, vrátane kotvenia- dl. 3050+855mm - podrob. popis vid PD -S3</t>
  </si>
  <si>
    <t>-549690002</t>
  </si>
  <si>
    <t>500</t>
  </si>
  <si>
    <t>7666621203</t>
  </si>
  <si>
    <t>Deliaca WC stena, Al konštrukcia na nožičkách, výplň DTD doska hr. 28mm s ABS hranou, výška 2000mm, čelné krídlo otváravé -4x s možnosťou a značením uzamknutia, RAL 7040, vrátane kotvenia- dl. 3750+3x1165mm - podrob. popis vid PD -S4</t>
  </si>
  <si>
    <t>-525847985</t>
  </si>
  <si>
    <t>501</t>
  </si>
  <si>
    <t>7666621204</t>
  </si>
  <si>
    <t>Deliaca WC stena, Al konštrukcia na nožičkách, výplň DTD doska hr. 28mm s ABS hranou, výška 2000mm, čelné krídlo otváravé s možnosťou a značením uzamknutia, RAL 7040, vrátane kotvenia- dl. 1515mm - podrob. popis vid PD -S5</t>
  </si>
  <si>
    <t>781654965</t>
  </si>
  <si>
    <t>502</t>
  </si>
  <si>
    <t>7666621205</t>
  </si>
  <si>
    <t>Deliaca WC stena, Al konštrukcia na nožičkách, výplň DTD doska hr. 28mm s ABS hranou, výška 2000mm, čelné krídlo otváravé s možnosťou a značením uzamknutia, RAL 7040, vrátane kotvenia- dl. 1585mm - podrob. popis vid PD -S6</t>
  </si>
  <si>
    <t>-561898682</t>
  </si>
  <si>
    <t>503</t>
  </si>
  <si>
    <t>7666621206</t>
  </si>
  <si>
    <t>Deliaca WC stena, Al konštrukcia na nožičkách, výplň DTD doska hr. 28mm s ABS hranou, výška 2000mm, čelné krídlo otváravé -2x s možnosťou a značením uzamknutia, RAL 7040, vrátane kotvenia- dl. 3200+875mm - podrob. popis vid PD -S7</t>
  </si>
  <si>
    <t>-1893799161</t>
  </si>
  <si>
    <t>504</t>
  </si>
  <si>
    <t>7666621207</t>
  </si>
  <si>
    <t>Deliaca WC stena, Al konštrukcia na nožičkách, výplň DTD doska hr. 28mm s ABS hranou, výška 2000mm, čelné krídlo otváravé s možnosťou a značením uzamknutia, RAL 7040, vrátane kotvenia- dl. 1665mm - podrob. popis vid PD -S8</t>
  </si>
  <si>
    <t>197289011</t>
  </si>
  <si>
    <t>505</t>
  </si>
  <si>
    <t>7666621208</t>
  </si>
  <si>
    <t>Deliaca WC stena, Al konštrukcia na nožičkách, výplň DTD doska hr. 28mm s ABS hranou, výška 2000mm, čelné krídlo otváravé -2x s možnosťou a značením uzamknutia, RAL 7040, vrátane kotvenia- dl. 3350+875mm - podrob. popis vid PD -S9</t>
  </si>
  <si>
    <t>1964775004</t>
  </si>
  <si>
    <t>506</t>
  </si>
  <si>
    <t>7666621209</t>
  </si>
  <si>
    <t>Deliaca WC stena, Al konštrukcia na nožičkách, výplň DTD doska hr. 28mm s ABS hranou, výška 2000mm, čelné krídlo otváravé -2x s možnosťou a značením uzamknutia, RAL 7040, vrátane kotvenia- dl. 1900+1450mm - podrob. popis vid PD -S10</t>
  </si>
  <si>
    <t>-462230281</t>
  </si>
  <si>
    <t>507</t>
  </si>
  <si>
    <t>7666621210</t>
  </si>
  <si>
    <t>Deliaca WC stena, Al konštrukcia na nožičkách, výplň DTD doska hr. 28mm s ABS hranou, výška 2000mm, čelné krídlo otváravé -2x s možnosťou a značením uzamknutia, RAL 7040, vrátane kotvenia- dl. 1850+1710mm - podrob. popis vid PD -S11</t>
  </si>
  <si>
    <t>283938220</t>
  </si>
  <si>
    <t>508</t>
  </si>
  <si>
    <t>7666621211</t>
  </si>
  <si>
    <t>Drevené madlo zábradlia, dub, 250x40mm, vrátane hoblovania a olejovej lazúry - podrob. popis vid PD -S12</t>
  </si>
  <si>
    <t>-692500522</t>
  </si>
  <si>
    <t>509</t>
  </si>
  <si>
    <t>76669411301</t>
  </si>
  <si>
    <t>M+D Vnútorné parapety drevené vo farbe okna</t>
  </si>
  <si>
    <t>1385622411</t>
  </si>
  <si>
    <t>"O01</t>
  </si>
  <si>
    <t>1*43</t>
  </si>
  <si>
    <t>"O02</t>
  </si>
  <si>
    <t>1,4*7</t>
  </si>
  <si>
    <t>"O05</t>
  </si>
  <si>
    <t>0,5*3</t>
  </si>
  <si>
    <t>"O07</t>
  </si>
  <si>
    <t>0,7*4</t>
  </si>
  <si>
    <t>"O09</t>
  </si>
  <si>
    <t>2,5*5</t>
  </si>
  <si>
    <t>"O10</t>
  </si>
  <si>
    <t>1,2*72</t>
  </si>
  <si>
    <t>"O11</t>
  </si>
  <si>
    <t>"O12</t>
  </si>
  <si>
    <t>0,6*10</t>
  </si>
  <si>
    <t>"O13</t>
  </si>
  <si>
    <t>0,5*4</t>
  </si>
  <si>
    <t>"O14</t>
  </si>
  <si>
    <t>0,5*11</t>
  </si>
  <si>
    <t>"O15</t>
  </si>
  <si>
    <t>1,4*58</t>
  </si>
  <si>
    <t>"O16</t>
  </si>
  <si>
    <t>2,04*4</t>
  </si>
  <si>
    <t>"O17</t>
  </si>
  <si>
    <t>2,2</t>
  </si>
  <si>
    <t>"O18</t>
  </si>
  <si>
    <t>1,2</t>
  </si>
  <si>
    <t>"O20</t>
  </si>
  <si>
    <t>2,04*5</t>
  </si>
  <si>
    <t>"O21</t>
  </si>
  <si>
    <t>0,75*2</t>
  </si>
  <si>
    <t>"O22</t>
  </si>
  <si>
    <t>1,6*4</t>
  </si>
  <si>
    <t>"O23</t>
  </si>
  <si>
    <t>1,4</t>
  </si>
  <si>
    <t>"O26</t>
  </si>
  <si>
    <t>0,4*4</t>
  </si>
  <si>
    <t>"O27</t>
  </si>
  <si>
    <t>"O30</t>
  </si>
  <si>
    <t>510</t>
  </si>
  <si>
    <t>766694113307</t>
  </si>
  <si>
    <t>Umelecko-remeselná obnova vstavanej skrine,prvok pam.obnovy č.307,nový náter,vr.opätovnej montáže</t>
  </si>
  <si>
    <t>1385945006</t>
  </si>
  <si>
    <t>511</t>
  </si>
  <si>
    <t>766694113308</t>
  </si>
  <si>
    <t>Umelecko-remeselná obnova dvojkrídlového okna s klapačkou,prvok pam.obnovy č.308,nový náter,vr.opätovnej montáže,1090/1460mm</t>
  </si>
  <si>
    <t>19969812</t>
  </si>
  <si>
    <t>512</t>
  </si>
  <si>
    <t>766694113321</t>
  </si>
  <si>
    <t>Umelecko-remeselná obnova fragmentov pôvodných výplní,prvok pam.obnovy č.321,nový náter</t>
  </si>
  <si>
    <t>-2105558598</t>
  </si>
  <si>
    <t>513</t>
  </si>
  <si>
    <t>766694113N65</t>
  </si>
  <si>
    <t>Umelecko-remeselná obnova výplní osvetľovacích otvorov,prvok pam.obnovy č.319,nový náter</t>
  </si>
  <si>
    <t>-1931857599</t>
  </si>
  <si>
    <t>514</t>
  </si>
  <si>
    <t>766694113PM1</t>
  </si>
  <si>
    <t>M+D Drevené dvere dvojkrídlové,umelecko-remeselná obnova prvku pam.obnovy č.304,zárubňa-drevená,stolárska,kazetová,krídlo-drevené s kazetami,plné,kovanie mosadzné,bezp.zámok,kpl výrobok v zmysle popisu vid PD,1745/2840mm-PM1</t>
  </si>
  <si>
    <t>394103024</t>
  </si>
  <si>
    <t>515</t>
  </si>
  <si>
    <t>766694113PM2</t>
  </si>
  <si>
    <t>M+D Drevená zasklená stena,umelecko-remeselná obnova prvku pam.obnovy č.303,zárubňa-drevená,rámová,krídlo-drevené s kazetami a presklením,kovanie mosadzné,bezp.zámok,samozatvárač,kpl výrobok v zmysle popisu vid PD,2560/2470+870mm-PM2</t>
  </si>
  <si>
    <t>2028258821</t>
  </si>
  <si>
    <t>516</t>
  </si>
  <si>
    <t>766694113PM3</t>
  </si>
  <si>
    <t>M+D Drevené dvere jednokrídlové,umelecko-remeselná obnova prvku pam.obnovy č.305,zárubňa-drevená,obložková,krídlo-drevené s kazetami,plné,kovanie mosadzné,bezp.zámok,samozatvárač,kpl výrobok v zmysle popisu vid PD,1170/2445mm-PM3</t>
  </si>
  <si>
    <t>-1825857473</t>
  </si>
  <si>
    <t>517</t>
  </si>
  <si>
    <t>766694113PM4</t>
  </si>
  <si>
    <t>M+D Drevené dvere jednokrídlové,umelecko-remeselná obnova prvku pam.obnovy č.306,zárubňa-drevená,obložková,krídlo-drevené s kazetami,plné,kovanie mosadzné,bezp.zámok,samozatvárač,kpl výrobok v zmysle popisu vid PD,1070/2445mm-PM4</t>
  </si>
  <si>
    <t>1375579882</t>
  </si>
  <si>
    <t>518</t>
  </si>
  <si>
    <t>766694113PM5</t>
  </si>
  <si>
    <t>M+D Drevené dvere jednokrídlové,umelecko-remeselná obnova prvku pam.obnovy č.306,zárubňa-drevená,obložková,krídlo-drevené s kazetami,plné,kovanie mosadzné,bezp.zámok,samozatvárač,kpl výrobok v zmysle popisu vid PD,970/2445mm-PM5</t>
  </si>
  <si>
    <t>-1623227811</t>
  </si>
  <si>
    <t>519</t>
  </si>
  <si>
    <t>766694113PM6</t>
  </si>
  <si>
    <t>M+D Drevené dvere jednokrídlové,umelecko-remeselná obnova,príp.replika,zárubňa-drevená,obložková,krídlo-drevené s kazetami,plné,kovanie mosadzné,bezp.zámok,samozatvárač,EW 30D3-C,kpl výrobok v zmysle popisu vid PD,1265/2445mm-PM6</t>
  </si>
  <si>
    <t>-1425253388</t>
  </si>
  <si>
    <t>520</t>
  </si>
  <si>
    <t>766694113PM7</t>
  </si>
  <si>
    <t>M+D Drevené dvere dvojkrídlové s nadsvetlíkom,umelecko-remeselná obnova prvku pam.obnovy č.301,zárubňa-drevená,rámová,krídlo-drevené s kazetami,plné,kovanie mosadzné,bezp.zámok,samozatvárač,kpl výrobok v zmysle popisu vid PD,2000/3885mm-PM7</t>
  </si>
  <si>
    <t>-1901863921</t>
  </si>
  <si>
    <t>521</t>
  </si>
  <si>
    <t>766694113ZS1</t>
  </si>
  <si>
    <t>M+D Drevená zaskl.stena,4-krídlová,replika exist.ZS,drev.rám.zárubeň,drev.krídlo s kazetami,z časti presklená-ESG sklo 4mm,kovanie-mosadzné,štítové s klučkami a madlá,stavač krídla,zámok bezp.,samozatv.C4,kpl výrobok v zmysle popisu vid PD,2560/3250mm-ZS1</t>
  </si>
  <si>
    <t>-1804455051</t>
  </si>
  <si>
    <t>"1NP-3NP</t>
  </si>
  <si>
    <t>1+2+2</t>
  </si>
  <si>
    <t>522</t>
  </si>
  <si>
    <t>766694113ZS1/1</t>
  </si>
  <si>
    <t>M+D Drevená zaskl.stena,4-krídlová,replika exist.ZS,drev.rám.zárubeň,drev.krídlo s kazetami,z časti presklená-ESG sklo 4mm,kovanie-mosadzné,štítové s klučkami a madlá,stavač krídla,zámok bezp.,samozatv.C4,kpl výrobok v zmysle popisu vid PD,2560/2500mm-ZS1</t>
  </si>
  <si>
    <t>1294136290</t>
  </si>
  <si>
    <t>523</t>
  </si>
  <si>
    <t>998766203</t>
  </si>
  <si>
    <t>Presun hmot pre konštrukcie stolárske v objektoch výšky nad 12 do 24 m</t>
  </si>
  <si>
    <t>1932462676</t>
  </si>
  <si>
    <t>767</t>
  </si>
  <si>
    <t>Konštrukcie doplnkové kovové</t>
  </si>
  <si>
    <t>524</t>
  </si>
  <si>
    <t>7671110008</t>
  </si>
  <si>
    <t>M+D Strešný bezpečnostný systém proti pádu osôb, systém vodiacich lán s ukotvením pre plech. krytinu,vo farbe krytiny,materiálovo vhodné pre medené krytiny, napr.ROTHOBLASS SIANK,SFS INTEC,výmera uvažovaná ako dl.voľných okrajov striech</t>
  </si>
  <si>
    <t>1457316356</t>
  </si>
  <si>
    <t>"hlavná strecha</t>
  </si>
  <si>
    <t>32,541+43,883+10,959+172,05+31,23</t>
  </si>
  <si>
    <t>"nová strecha</t>
  </si>
  <si>
    <t>71,62</t>
  </si>
  <si>
    <t>525</t>
  </si>
  <si>
    <t>76758180r</t>
  </si>
  <si>
    <t>Demontáž hliníkového podhľadu FEAL, vrátane montážnej podkonštrukcie a príslušenstva - B86</t>
  </si>
  <si>
    <t>1379034167</t>
  </si>
  <si>
    <t>102,9+31,34+36,9+24,99+82,82+9,03+21,53  "024,025,037,034,028-030,</t>
  </si>
  <si>
    <t>526</t>
  </si>
  <si>
    <t>76758180s</t>
  </si>
  <si>
    <t>Demontáž plastového podhľadu, vrátane montážnej podkonštrukcie a príslušenstva - B87</t>
  </si>
  <si>
    <t>-1259594538</t>
  </si>
  <si>
    <t>23,64+14,4+17,53  "015,018,017</t>
  </si>
  <si>
    <t>527</t>
  </si>
  <si>
    <t>76758189</t>
  </si>
  <si>
    <t>Demontáž nápisu ,,VŠDS", vrátane dočasného uskladnenia pre  reštaurátorskú obnovu a opätovnej montáži</t>
  </si>
  <si>
    <t>-1075463971</t>
  </si>
  <si>
    <t>528</t>
  </si>
  <si>
    <t>767581901</t>
  </si>
  <si>
    <t>M+D Liatinový poklop šachty, vrátane ukotvenia a príslušenstva</t>
  </si>
  <si>
    <t>295836672</t>
  </si>
  <si>
    <t>529</t>
  </si>
  <si>
    <t>76758190MP1</t>
  </si>
  <si>
    <t>M+D Mobilná deliaca stena segmentová-harmonik.skladanie,vodiace koľajnice v strope/podhľade,Al s akust.izoláciou,syst.spoje s EPDM tesnením,nepriehľadný,manuál.ovládanie,Rw=47dB,hladké,biele,dl.6,15m,v.3,6m - MP1</t>
  </si>
  <si>
    <t>2055445321</t>
  </si>
  <si>
    <t>530</t>
  </si>
  <si>
    <t>76758190MP2</t>
  </si>
  <si>
    <t>M+D Mobilná deliaca stena segmentová-harmonik.skladanie,vodiace koľajnice v strope/podhľade,Al s akust.izoláciou,syst.spoje s EPDM tesnením,nepriehľadný,manuál.ovládanie,Rw=47dB,hladké,biele,dl.6,3m,v.3,6m - MP2</t>
  </si>
  <si>
    <t>-256916977</t>
  </si>
  <si>
    <t>531</t>
  </si>
  <si>
    <t>76758190MP3</t>
  </si>
  <si>
    <t>M+D Mobilná deliaca stena segmentová-harmonik.skladanie,vodiace koľajnice v strope/podhľade,Al s akust.izoláciou,syst.spoje s EPDM tesnením,nepriehľadný,manuál.ovládanie,Rw=47dB,hladké,biele,dl.7,5m,v.3,6m - MP3</t>
  </si>
  <si>
    <t>-1603325961</t>
  </si>
  <si>
    <t>532</t>
  </si>
  <si>
    <t>76758190MP4</t>
  </si>
  <si>
    <t>M+D Mobilná deliaca stena segmentová-harmonik.skladanie,vodiace koľajnice v strope/podhľade,Al s akust.izoláciou,syst.spoje s EPDM tesnením,nepriehľadný,manuál.ovládanie,Rw=47dB,hladké,biele,dl.6,45m,v.3,6m - MP4</t>
  </si>
  <si>
    <t>1120443571</t>
  </si>
  <si>
    <t>533</t>
  </si>
  <si>
    <t>76758190MP5</t>
  </si>
  <si>
    <t>M+D Mobilná deliaca stena segmentová-harmonik.skladanie,vodiace koľajnice v strope/podhľade,Al s akust.izoláciou,syst.spoje s EPDM tesnením,nepriehľadný,manuál.ovládanie,Rw=47dB,hladké,biele,dl.6,45m,v.3,6m - MP5</t>
  </si>
  <si>
    <t>1016421986</t>
  </si>
  <si>
    <t>534</t>
  </si>
  <si>
    <t>76758190MP6</t>
  </si>
  <si>
    <t>M+D Mobilná deliaca stena segmentová-harmonik.skladanie,vodiace koľajnice v strope/podhľade,Al s akust.izoláciou,syst.spoje s EPDM tesnením,nepriehľadný,manuál.ovládanie,Rw=47dB,hladké,biele,dl.6,45m,v.3,6m - MP6</t>
  </si>
  <si>
    <t>813031801</t>
  </si>
  <si>
    <t>535</t>
  </si>
  <si>
    <t>76758190MP7</t>
  </si>
  <si>
    <t>M+D Mobilná deliaca stena segmentová-harmonik.skladanie,vodiace koľajnice v strope/podhľade,Al s akust.izoláciou,syst.spoje s EPDM tesnením,nepriehľadný,manuál.ovládanie,Rw=47dB,hladké,biele,dl.6,45m,v.3,6m - MP7</t>
  </si>
  <si>
    <t>-2100972045</t>
  </si>
  <si>
    <t>536</t>
  </si>
  <si>
    <t>76758190N105</t>
  </si>
  <si>
    <t>M+D Logo univerzity Žilina, kruhové, polomer=1000mm, podsvietené, s kotvením a príslušenstvom - N105</t>
  </si>
  <si>
    <t>-484048974</t>
  </si>
  <si>
    <t>537</t>
  </si>
  <si>
    <t>767641110O19</t>
  </si>
  <si>
    <t>M+D Al dvere v zasklenej Al stene 4130x4350mm,2-kríd.,Al 3-komorový rám s preruš. tep. mostom,Al krídla 3-komorový profil s preruš. tep. mostom,izol. 2-sklo VSG 4-16-4.4.2,farba sivozelená,vrátane kovania a samozatvárača,viď PD-O19!</t>
  </si>
  <si>
    <t>-102210881</t>
  </si>
  <si>
    <t>538</t>
  </si>
  <si>
    <t>7679141101</t>
  </si>
  <si>
    <t>M+D Kovová konštrukcia brány, posuvná,oceľová,FeZN+náter RAL 7016, 5300/1750mm,automatické otváranie,vodiaca lišta, vr. kovania a príslušenstva</t>
  </si>
  <si>
    <t>-1012971078</t>
  </si>
  <si>
    <t>539</t>
  </si>
  <si>
    <t>7679951010</t>
  </si>
  <si>
    <t>M+D Exteriérový liatinový poklop, zvýšená príruba, uzamykateľný, vrátane kotvenia a potrebného príslušenstva -1000x1000mm- podrob. popis vid PD -Z01</t>
  </si>
  <si>
    <t>1506782663</t>
  </si>
  <si>
    <t>540</t>
  </si>
  <si>
    <t>7679951011</t>
  </si>
  <si>
    <t>M+D Exteriérový podlahový čistiaci rošt na obuv, žiarový pozink, vrátane osadzovacieho rámu, kotvenia a potrebného príslušenstva -1500x800x30mm- podrob. popis vid PD -Z02</t>
  </si>
  <si>
    <t>1549491644</t>
  </si>
  <si>
    <t>541</t>
  </si>
  <si>
    <t>7679951012</t>
  </si>
  <si>
    <t>M+D Exteriérový podlahový čistiaci rošt na obuv, žiarový pozink, vrátane osadzovacieho rámu, kotvenia a potrebného príslušenstva -1900x1200x30mm- podrob. popis vid PD -Z03</t>
  </si>
  <si>
    <t>-411108880</t>
  </si>
  <si>
    <t>542</t>
  </si>
  <si>
    <t>7679951012a</t>
  </si>
  <si>
    <t>M+D Exteriérový podlahový čistiaci rošt na obuv, žiarový pozink, vrátane osadzovacieho rámu, kotvenia a potrebného príslušenstva -1900x800x30mm- podrob. popis vid PD -Z03</t>
  </si>
  <si>
    <t>1793627647</t>
  </si>
  <si>
    <t>543</t>
  </si>
  <si>
    <t>7679951013</t>
  </si>
  <si>
    <t>M+D Exteriérový pororošt na prekrytie šachty VZT jednotky,  vrátane osadzovacieho rámu, povrch. úpravý FeZn+RAL 7016,, kotvenia a potrebného príslušenstva -1700x1900x35mm- podrob. popis vid PD -Z04</t>
  </si>
  <si>
    <t>-1006447491</t>
  </si>
  <si>
    <t>544</t>
  </si>
  <si>
    <t>7679951014</t>
  </si>
  <si>
    <t>M+D Oceľové madlo na schodisku, rúrka DN 42,4/3,2mm, vrátane povrch. úpravy :kováčska čierna, kotvenia a potrebného príslušenstva- podrob. popis vid PD -Z05-Z09</t>
  </si>
  <si>
    <t>728230623</t>
  </si>
  <si>
    <t>"Z05</t>
  </si>
  <si>
    <t>14,36</t>
  </si>
  <si>
    <t>"Z06</t>
  </si>
  <si>
    <t>"Z07</t>
  </si>
  <si>
    <t>6,88+1,36+2,3</t>
  </si>
  <si>
    <t>"Z08</t>
  </si>
  <si>
    <t>"Z09</t>
  </si>
  <si>
    <t>4,79</t>
  </si>
  <si>
    <t>545</t>
  </si>
  <si>
    <t>7679951015</t>
  </si>
  <si>
    <t>M+D Oceľové zábradlie na schodisku, tyčové d=14, madlo rúrka DN 44,5/3,2mm, stlpiky rúrka DN 38/3,2mm, vrátane povrch. úpravy :prášková čierna, kotvenia a potrebného príslušenstva- podrob. popis vid PD -Z10</t>
  </si>
  <si>
    <t>-889448353</t>
  </si>
  <si>
    <t>1,1*4</t>
  </si>
  <si>
    <t>546</t>
  </si>
  <si>
    <t>7679951015a</t>
  </si>
  <si>
    <t>M+D Oceľové schodisko 324,45kg, vrátane povrch. úpravy :prášková čierna, kotvenia a potrebného príslušenstva -3480x2035mm- podrob. popis vid PD -Z10</t>
  </si>
  <si>
    <t>-1602573777</t>
  </si>
  <si>
    <t>547</t>
  </si>
  <si>
    <t>7679951016</t>
  </si>
  <si>
    <t>M+D Oceľové ľavotočivé schodisko so stredovým vretenom z-3,6na0,0, drevené stupnice -dub, olejovaný, drevené madlo, vrátane zábradlia 4,322m, povrch. úpravy, kotvenia1 a potrebného príslušenstva- podrob. popis vid PD -Z11</t>
  </si>
  <si>
    <t>885623730</t>
  </si>
  <si>
    <t>548</t>
  </si>
  <si>
    <t>7679951017</t>
  </si>
  <si>
    <t>M+D Sklenené schodiskové zábradlie, vrstvené sklo s PVB fóliou, drevené madlo dubové kruhové ,vrátane povrch. úpravy ochranným olejom, kotvenia a potrebného príslušenstva- podrob. popis vid PD -Z12</t>
  </si>
  <si>
    <t>1497118382</t>
  </si>
  <si>
    <t>3,4</t>
  </si>
  <si>
    <t>549</t>
  </si>
  <si>
    <t>7679951018</t>
  </si>
  <si>
    <t>M+D Exteriérové sklenené zábradlie do nosného roštu terasy, vrstvené sklo s PVB fóliou, drevené madlo dubové kruhové ,vrátane povrch. úpravy ochranným olejom, kotvenia a potrebného príslušenstva- podrob. popis vid PD -Z13</t>
  </si>
  <si>
    <t>815609403</t>
  </si>
  <si>
    <t>26,92</t>
  </si>
  <si>
    <t>550</t>
  </si>
  <si>
    <t>7679951019</t>
  </si>
  <si>
    <t>M+D Servisná lávka v podkroví , oceľová konštrukcia, oceľ. zábradlie, pochôdzny pororošt, prášková farba RAL 7016, 183,67kg, vrátane povrch. úpravy, kotvenia a potrebného príslušenstva, modul 1500x700mm - podrob. popis vid PD -Z14</t>
  </si>
  <si>
    <t>1939358677</t>
  </si>
  <si>
    <t>551</t>
  </si>
  <si>
    <t>7679951020</t>
  </si>
  <si>
    <t>M+D Zadláždený poklop v interiéri, nerezový, vrátane osadzovacieho rámu, stúpadiel do šachty, povrch. úpravy, kotvenia a potrebného príslušenstva -685x1940mm ref. Aludech trojpoklop- podrob. popis vid PD -Z15a</t>
  </si>
  <si>
    <t>-926208425</t>
  </si>
  <si>
    <t>552</t>
  </si>
  <si>
    <t>7679951021</t>
  </si>
  <si>
    <t>M+D Zadláždený poklop v interiéri, nerezový, vrátane osadzovacieho rámu, stúpadiel do šachty, povrch. úpravy, kotvenia a potrebného príslušenstva -660x600mm ref. Aludech jednopoklop- podrob. popis vid PD -Z15b</t>
  </si>
  <si>
    <t>-1691089257</t>
  </si>
  <si>
    <t>553</t>
  </si>
  <si>
    <t>7679951022</t>
  </si>
  <si>
    <t>M+D Zadláždený poklop v interiéri, nerezový, vrátane osadzovacieho rámu, stúpadiel do šachty, povrch. úpravy, kotvenia a potrebného príslušenstva -1000x1000mm ref. Aludech jednopoklop- podrob. popis vid PD -Z15c</t>
  </si>
  <si>
    <t>1150586756</t>
  </si>
  <si>
    <t>554</t>
  </si>
  <si>
    <t>7679951027</t>
  </si>
  <si>
    <t>M+D Opláštenie čelnej steny výťahu na vstupoch z budovy, Cetris doska na oceľovej podkonštrukcii, na nej  prikotveny nerezový plech-brúsený z inter., konštr. musí spĺňať požiad.EI30D1,vr.kotvenia, príslušenstva a spoj.prostriedkov - SN5</t>
  </si>
  <si>
    <t>869470019</t>
  </si>
  <si>
    <t>3,5*2,25</t>
  </si>
  <si>
    <t>-2,3*1,28</t>
  </si>
  <si>
    <t>4,3*2,44</t>
  </si>
  <si>
    <t>4,3*2,25</t>
  </si>
  <si>
    <t>555</t>
  </si>
  <si>
    <t>7679951028</t>
  </si>
  <si>
    <t>M+D Vstupné dvere do výťahu z ext.,dvojkrídlové,1275/2100mm,hliníkové profily, izolačné trojsklo,bezp.sklo,vr.príslušenstva,kovania a spoj.materiálu - SN6</t>
  </si>
  <si>
    <t>-938783340</t>
  </si>
  <si>
    <t>556</t>
  </si>
  <si>
    <t>7679951029</t>
  </si>
  <si>
    <t>M+D Opláštenie výťah. šachty ľahkým obvodovým plášťom,hliníkové profily, izolačné trojsklo,bezp.sklo na prízemí,vr.príslušenstva a spoj.materiálu - SN6</t>
  </si>
  <si>
    <t>-1615001701</t>
  </si>
  <si>
    <t>3,3*(6,33*2+0,534+0,92)  "1NP</t>
  </si>
  <si>
    <t>12,3*(4,32*2+2,63)  "2-3NP</t>
  </si>
  <si>
    <t>557</t>
  </si>
  <si>
    <t>7679951030</t>
  </si>
  <si>
    <t>M+D Prístupové turnikety so zábradlím, rotačný turniket,presklenné otočné krídla ESG sklo 10mm, mat.:nerez AISI304, zábradlie H=1000mm,L=1215mm 2ks,1945mm 2ks,rám a stlpiky d=50 nerezové - AISI 304,vr.kotviacich prvkov - M02</t>
  </si>
  <si>
    <t>1216798357</t>
  </si>
  <si>
    <t>558</t>
  </si>
  <si>
    <t>767995103M1</t>
  </si>
  <si>
    <t>M+D Lavica s operadlom dl 2,2m, ocelová pozinkovaná  konštrukcia, sedadlo z červeného smreku, operadlo z exter. preglejky, vrátane spodnej stavby, výkopov a odvozu vykopanej zeminy - M1</t>
  </si>
  <si>
    <t>-1019637774</t>
  </si>
  <si>
    <t>559</t>
  </si>
  <si>
    <t>767995103M2</t>
  </si>
  <si>
    <t>M+D Exteriérový odpadkový kôš na triedený odpad  75 l,1190x397x1020mm, polyesterová prášková, vyberatelné nádoby s gum. pásikom na fix. vreca, symboly na triedenie , vrátane spodnej stavby, výkopov a odvozu vykopanej zeminy ref.OSLO REC 317-72922-M2A,M2B</t>
  </si>
  <si>
    <t>-205262756</t>
  </si>
  <si>
    <t>560</t>
  </si>
  <si>
    <t>998767203</t>
  </si>
  <si>
    <t>Presun hmôt pre kovové stavebné doplnkové konštrukcie v objektoch výšky nad 12 do 24 m</t>
  </si>
  <si>
    <t>-881337759</t>
  </si>
  <si>
    <t>769</t>
  </si>
  <si>
    <t>Montáže vzduchotechnických zariadení</t>
  </si>
  <si>
    <t>561</t>
  </si>
  <si>
    <t>76908288r</t>
  </si>
  <si>
    <t>Demontáž vetracej žalúzie, vrátane rámu a príslušenstva, 4500x900mm - B51</t>
  </si>
  <si>
    <t>812136939</t>
  </si>
  <si>
    <t>771</t>
  </si>
  <si>
    <t>Podlahy z dlaždíc</t>
  </si>
  <si>
    <t>562</t>
  </si>
  <si>
    <t>771415004</t>
  </si>
  <si>
    <t>Montáž soklíkov z obkladačiek do tmelu</t>
  </si>
  <si>
    <t>1841863070</t>
  </si>
  <si>
    <t>"0.06 (70mm) D1</t>
  </si>
  <si>
    <t>"0.10 (70mm) D4</t>
  </si>
  <si>
    <t>"0.11,0.12 (70mm) D4</t>
  </si>
  <si>
    <t>"0.13 (70mm) D4</t>
  </si>
  <si>
    <t>"0.14 (70mm) D4</t>
  </si>
  <si>
    <t>"0.18 (70mm) D4</t>
  </si>
  <si>
    <t>"0.31 (70mm) D4</t>
  </si>
  <si>
    <t>"0.35 (70mm) D2</t>
  </si>
  <si>
    <t>563</t>
  </si>
  <si>
    <t>7715712320</t>
  </si>
  <si>
    <t>Montáž podláh z dlaždíc keramických do malty tr.C2TE S1 ref.Baumit Baumacol Flextop, veľ. 600 x 600 mm</t>
  </si>
  <si>
    <t>-1341173419</t>
  </si>
  <si>
    <t xml:space="preserve">"D1 farba čierna </t>
  </si>
  <si>
    <t>"025-27</t>
  </si>
  <si>
    <t>1,14+6,37+7,31</t>
  </si>
  <si>
    <t>"006,024,131,106</t>
  </si>
  <si>
    <t>39,45+5,18+4,68+7,91</t>
  </si>
  <si>
    <t xml:space="preserve">"D2 farba antracitová </t>
  </si>
  <si>
    <t>"035-037</t>
  </si>
  <si>
    <t>3,53+3,4+1,16</t>
  </si>
  <si>
    <t>"D3 farba biela</t>
  </si>
  <si>
    <t>"127, 129</t>
  </si>
  <si>
    <t>1,69+4,16</t>
  </si>
  <si>
    <t>"221-224</t>
  </si>
  <si>
    <t>5,55+1,26+7,17+7,94</t>
  </si>
  <si>
    <t>"304-305,317-320</t>
  </si>
  <si>
    <t>"D4 farba sivá</t>
  </si>
  <si>
    <t>"010-013,014,015,018</t>
  </si>
  <si>
    <t>12,04+13,22+5,63+9,01+7,77+4,43+10,82</t>
  </si>
  <si>
    <t>"109</t>
  </si>
  <si>
    <t>27,38</t>
  </si>
  <si>
    <t>564</t>
  </si>
  <si>
    <t>5977400032991</t>
  </si>
  <si>
    <t>Dlaždice keramické 600x600x10mm, farba-čierna,PEI IV,R9, povrch matný, mrazuvzdorná, rektifikovaná, ref.Rako, séria Extra DAR63725 - D1</t>
  </si>
  <si>
    <t>7521709</t>
  </si>
  <si>
    <t>D1*1,02</t>
  </si>
  <si>
    <t>"sokel</t>
  </si>
  <si>
    <t>(7,2*2+6,15*2-1,49)*0,07*1,03</t>
  </si>
  <si>
    <t>565</t>
  </si>
  <si>
    <t>5977400032992</t>
  </si>
  <si>
    <t>Dlaždice keramické 600x600x10mm, farba-antracit,PEI IV,R9, povrch matný, mrazuvzdorná, rektifikovaná, ref.Rako, séria Extra DAR63724 - D2</t>
  </si>
  <si>
    <t>683978142</t>
  </si>
  <si>
    <t>D2*1,02</t>
  </si>
  <si>
    <t>566</t>
  </si>
  <si>
    <t>5977400032993</t>
  </si>
  <si>
    <t>Dlaždice keramické 600x600x10mm, farba-biela,PEI IV,R9, povrch matný, mrazuvzdorná, rektifikovaná, ref.Rako, séria Extra DAR63722 - D3</t>
  </si>
  <si>
    <t>-2055875260</t>
  </si>
  <si>
    <t>D3*1,02</t>
  </si>
  <si>
    <t>567</t>
  </si>
  <si>
    <t>5977400032994</t>
  </si>
  <si>
    <t>Dlaždice gresové 600x600x10mm, farba-sivá,povrch matný,PEI IV,protišmykový R10,ref.Paradyz Flash Grafit - D4</t>
  </si>
  <si>
    <t>327689362</t>
  </si>
  <si>
    <t>D4*1,02</t>
  </si>
  <si>
    <t>"sokle</t>
  </si>
  <si>
    <t>(2,9*2+4,15*2-1,2-0,9-0,7-1)*0,07*1,03</t>
  </si>
  <si>
    <t>(4,66+6,15+2,55+1,02-0,9)*0,07*1,03</t>
  </si>
  <si>
    <t>(3,77*2+2,39*2-0,9)*0,07*1,03</t>
  </si>
  <si>
    <t>(3,09*2+2,53*2-0,9)*0,07*1,03</t>
  </si>
  <si>
    <t>(3+3,61-1)*0,07*1,03</t>
  </si>
  <si>
    <t>(2,7*2+10,77*2+0,1*3+0,25*2+0,63*2+0,68*2)*0,07*1,03</t>
  </si>
  <si>
    <t>-((1,2+1,5+0,9))*0,07*1,03</t>
  </si>
  <si>
    <t>568</t>
  </si>
  <si>
    <t>998771203</t>
  </si>
  <si>
    <t>Presun hmôt pre podlahy z dlaždíc v objektoch výšky nad 12 do 24 m</t>
  </si>
  <si>
    <t>-923211531</t>
  </si>
  <si>
    <t>772</t>
  </si>
  <si>
    <t>Podlahy z prírodného a konglomerovaného kameňa</t>
  </si>
  <si>
    <t>569</t>
  </si>
  <si>
    <t>7725011700</t>
  </si>
  <si>
    <t>M+D Kameninová dlažba - replika,do lep.malty tr.C2TE S1 ref.Baumit Baumacol flextop, vr.ochranného náteru a sokla</t>
  </si>
  <si>
    <t>1109575135</t>
  </si>
  <si>
    <t>" V podlahách so skladbou P20 uvažovať s hĺbkovou penetráciou ŽB dosky  (1,969m2)</t>
  </si>
  <si>
    <t>570</t>
  </si>
  <si>
    <t>7725011700r</t>
  </si>
  <si>
    <t>M+D Kameninová dlažba - replika,do lep.malty tr.C2TE S1 ref.Baumit Baumacol flextop, vr.ochranného náteru-sokel</t>
  </si>
  <si>
    <t>1218337555</t>
  </si>
  <si>
    <t xml:space="preserve">"rovný-podrobný výpočet vid.pomocný výpočet </t>
  </si>
  <si>
    <t xml:space="preserve">"schodiskový-podrobný výpočet vid.pomocný výpočet </t>
  </si>
  <si>
    <t>214,873*0,15</t>
  </si>
  <si>
    <t>571</t>
  </si>
  <si>
    <t>772501170r</t>
  </si>
  <si>
    <t>Demontáž kamennej dlažby balkóna, vrátane reštaurátorskej obnovy a opätovnej montáže,uloženie do lep. malty hr. 20mm</t>
  </si>
  <si>
    <t>341255876</t>
  </si>
  <si>
    <t>"N35</t>
  </si>
  <si>
    <t>572</t>
  </si>
  <si>
    <t>998772203</t>
  </si>
  <si>
    <t>Presun hmôt pre kamennú dlažbu v objektoch výšky nad 12 do 60 m</t>
  </si>
  <si>
    <t>-103906862</t>
  </si>
  <si>
    <t>775</t>
  </si>
  <si>
    <t>Podlahy vlysové a parketové</t>
  </si>
  <si>
    <t>573</t>
  </si>
  <si>
    <t>775511800</t>
  </si>
  <si>
    <t>Demontáž lepených drevených podláh vlysových, mozaikových, parketových, vrátane líšt -0,0150t</t>
  </si>
  <si>
    <t>-675737954</t>
  </si>
  <si>
    <t>574</t>
  </si>
  <si>
    <t>7755218100</t>
  </si>
  <si>
    <t>Demontáž podláh drevených,vlysových, laminátových, parketových položených voľne alebo spoj click, vrátane líšt -0,0150t</t>
  </si>
  <si>
    <t>223992869</t>
  </si>
  <si>
    <t>"B26</t>
  </si>
  <si>
    <t>"118-125,128,133-138,152</t>
  </si>
  <si>
    <t>47,51+7,51+20,52+17,64+16,86+32,28+56,74+55,79+49,76+19,49+9,29+18,13+35,95+15,45+22,7+10,9</t>
  </si>
  <si>
    <t>"141,149,150</t>
  </si>
  <si>
    <t>66,99+34,93+27,43</t>
  </si>
  <si>
    <t>"218,219,223,216,213,215,212,211,210,</t>
  </si>
  <si>
    <t>65,2+59,72+67,72+37,56+73,88+56,03+72,56+56,54+56,55</t>
  </si>
  <si>
    <t>"325,308-321 (ZAROVEN B133)</t>
  </si>
  <si>
    <t>70,96+114,74+19,4+33,47+40,44+53,51+51,58+20,33+73,8+54,74+61,22+80,17</t>
  </si>
  <si>
    <t>"B133 - len PVC</t>
  </si>
  <si>
    <t>2,39*3  "019</t>
  </si>
  <si>
    <t>(68,39+31,34+16+8,86 )"021,025,026,027</t>
  </si>
  <si>
    <t>"pri demotáži postupovať s ohľadom na spätné použitie časti drevených podláh v zmysle pamiatkovej obnovy</t>
  </si>
  <si>
    <t>637</t>
  </si>
  <si>
    <t>7755342625</t>
  </si>
  <si>
    <t>Umelecko-remeselná obnova jestvujúcich drevených podláh, spätné položenie, doplnenie deštruovaných častí</t>
  </si>
  <si>
    <t>-291409525</t>
  </si>
  <si>
    <t>108,01 "1.08</t>
  </si>
  <si>
    <t>72,2     "1.11</t>
  </si>
  <si>
    <t>68,94  "1.16</t>
  </si>
  <si>
    <t>63,49  "1.22</t>
  </si>
  <si>
    <t>55,92 "2.10</t>
  </si>
  <si>
    <t>72,56  "2.11</t>
  </si>
  <si>
    <t>73,88  "2.12</t>
  </si>
  <si>
    <t>56,55  "2.13</t>
  </si>
  <si>
    <t>21,6   "2.17</t>
  </si>
  <si>
    <t>41,11  "2.18</t>
  </si>
  <si>
    <t>638</t>
  </si>
  <si>
    <t>6119800004005</t>
  </si>
  <si>
    <t>Pôvodné drevené parkety, očistené, opatrené ochranným náterom, prvok pamiatk. obnovy č.320</t>
  </si>
  <si>
    <t>1420409875</t>
  </si>
  <si>
    <t>575</t>
  </si>
  <si>
    <t>775536225r</t>
  </si>
  <si>
    <t>Montáž podlahy z laminátových a drevených parkiet, lepením do PU lepidla ref.UZIN MK 92S</t>
  </si>
  <si>
    <t>381459529</t>
  </si>
  <si>
    <t>P8+P11+P14</t>
  </si>
  <si>
    <t>"odpocet povodne ovnovene podlahy</t>
  </si>
  <si>
    <t>-rdp</t>
  </si>
  <si>
    <t>576</t>
  </si>
  <si>
    <t>6119808100r</t>
  </si>
  <si>
    <t>Drevená podlaha, vlysy, hr. 22mm, ukladanie do stromčeka, vlys-dub 1.trieda,400x80x22 vr.ošetrenia-min. 3 vrstvy ref.Pallmann Magic oil 2K</t>
  </si>
  <si>
    <t>229341230</t>
  </si>
  <si>
    <t>(P8+P11+P14-rdp)*1,02</t>
  </si>
  <si>
    <t>577</t>
  </si>
  <si>
    <t>775536226r</t>
  </si>
  <si>
    <t xml:space="preserve">M+D Drevený sokel </t>
  </si>
  <si>
    <t>384442013</t>
  </si>
  <si>
    <t>"pri P8,P11 a P14</t>
  </si>
  <si>
    <t>17,17*2+7*2-2,5-1,4*3+0,93*2*2</t>
  </si>
  <si>
    <t>11*2+22*2-1,4*3</t>
  </si>
  <si>
    <t>"1.07</t>
  </si>
  <si>
    <t>22*2+11*2-1,8</t>
  </si>
  <si>
    <t>1,94+1,93+3,48-1,8+15*2-1-0,9*2</t>
  </si>
  <si>
    <t>6,3*2+17,67*2-1*2-0,56-1,365</t>
  </si>
  <si>
    <t>6,3*2+11,12*2+0,48*2-1-0,9-0,56-1,365</t>
  </si>
  <si>
    <t>6,3*2+7,54*2-1,1-0,9</t>
  </si>
  <si>
    <t>6,3*2+7,54*2-1,0-1,0</t>
  </si>
  <si>
    <t>23,36+0,465*2-0,9-0,55-0,76-1,176</t>
  </si>
  <si>
    <t>6*2+6,3*2-1,6-1,5-1+0,48*2</t>
  </si>
  <si>
    <t>10,74*2+6,3*2-1,6-1,5*2</t>
  </si>
  <si>
    <t>"1.22</t>
  </si>
  <si>
    <t>9,9*2+6,3*2-1,6*2-0,56-1,365</t>
  </si>
  <si>
    <t>3,65*2+6,3*2+1,88*2-0,9-0,9-0,7+0,48*4+0,13*2</t>
  </si>
  <si>
    <t>2,7*2+5,08*2-0,7-0,9</t>
  </si>
  <si>
    <t>15*2+7,5*2-1*2-0,56-1,365</t>
  </si>
  <si>
    <t>6,45*2+5*2-1-0,9-1,145-0,765</t>
  </si>
  <si>
    <t>4,15*2+6,45*2-1*2-0,9-1,145-1,39</t>
  </si>
  <si>
    <t>4,38*2+6,45*2-1-0,9</t>
  </si>
  <si>
    <t>8,67*2+6,45*2-1-0,56-1,365</t>
  </si>
  <si>
    <t>11,12*2+6,45*2-1</t>
  </si>
  <si>
    <t>20,04*2+6,45*2-1,65*2</t>
  </si>
  <si>
    <t>23,36-1-0,975-0,76</t>
  </si>
  <si>
    <t>6,45*2+3,13*2-0,9</t>
  </si>
  <si>
    <t>6,45*2+3,28*2-0,9-1</t>
  </si>
  <si>
    <t>6,45*2+6,28*2-1-1,4</t>
  </si>
  <si>
    <t>6,45*2+6,56*2-1-0,56-1,365</t>
  </si>
  <si>
    <t>6,45*2+12,91*2-0,56-1,365</t>
  </si>
  <si>
    <t>3,355*2+2,6*2-0,9</t>
  </si>
  <si>
    <t>578</t>
  </si>
  <si>
    <t>998775203</t>
  </si>
  <si>
    <t>Presun hmôt pre podlahy vlysové a parketové v objektoch výšky nad 12 do 24 m</t>
  </si>
  <si>
    <t>381564630</t>
  </si>
  <si>
    <t>776</t>
  </si>
  <si>
    <t>Podlahy povlakové</t>
  </si>
  <si>
    <t>579</t>
  </si>
  <si>
    <t>776511810</t>
  </si>
  <si>
    <t>Odstránenie povlakových podláh z nášľapnej plochy lepených bez podložky,vr.soklov a lepidla</t>
  </si>
  <si>
    <t>-1137859734</t>
  </si>
  <si>
    <t>"B24 koberce a PVC</t>
  </si>
  <si>
    <t>21,53+8,86+15,83+7,68+19,03+17,53+14,4+3,6+23,64+21,53+11,57+18,23+3,06+61,34+44,28</t>
  </si>
  <si>
    <t>14,35+4,16+4,51+35,95+15,45+22,7+19,49+9,29+18,13+6,3+7,01+49,76+21,67+55,79+56,74+32,28+20,52+17,64+16,86+47,51</t>
  </si>
  <si>
    <t>67,72+37,56+18,18+65,2+59,72+56,03+73,88+56,55+56,54+72,56</t>
  </si>
  <si>
    <t>19,89+11,98+12,6+41,37+7,33</t>
  </si>
  <si>
    <t>"038,024,02,01,03+PVC,04+PVC</t>
  </si>
  <si>
    <t>39,13+62,08</t>
  </si>
  <si>
    <t>9,37+9,11+20,83+25,85+8,22</t>
  </si>
  <si>
    <t>"208,209-koberec+pvc</t>
  </si>
  <si>
    <t>114,74+32,67*2</t>
  </si>
  <si>
    <t>580</t>
  </si>
  <si>
    <t>776521240r</t>
  </si>
  <si>
    <t>Lepenie povlakových podláh PVC, antistatických, do disperzného lepidla</t>
  </si>
  <si>
    <t>1885268663</t>
  </si>
  <si>
    <t>P4+P7</t>
  </si>
  <si>
    <t>581</t>
  </si>
  <si>
    <t>28411000090</t>
  </si>
  <si>
    <t xml:space="preserve">Podlaha PVC, antistatická homogénna vinylová podlahová krytina,hr.2mm,ref. Tarket, iQ GRANIT SD - Granit DARK GREY 0712 </t>
  </si>
  <si>
    <t>519209034</t>
  </si>
  <si>
    <t>(P4+P7)*1,05</t>
  </si>
  <si>
    <t>582</t>
  </si>
  <si>
    <t>776521241r</t>
  </si>
  <si>
    <t>M+D Soklová PVC lišta</t>
  </si>
  <si>
    <t>-1767913198</t>
  </si>
  <si>
    <t>"k P3,P5,P4,P7</t>
  </si>
  <si>
    <t>6,15*2+10,02*2-1</t>
  </si>
  <si>
    <t>6,15*2+11,12*2-1*2-0,56-1,365</t>
  </si>
  <si>
    <t>7,54*2+6,15*2-1-0,56-1,365</t>
  </si>
  <si>
    <t>19,67*2+6,15*2-1*2+0,78*2*2-0,56-1,365</t>
  </si>
  <si>
    <t>15*2+7,5*2-1-0,56-1,365</t>
  </si>
  <si>
    <t>"3.07-3.09</t>
  </si>
  <si>
    <t>22,85*2+6,45*2-1*3-1,4*2</t>
  </si>
  <si>
    <t>11,12*2+6,45*2-1-0,56-1,365</t>
  </si>
  <si>
    <t>20,04*2+6,45*2-1*2-0,56-1,365</t>
  </si>
  <si>
    <t>23,35-1-0,975-0,75</t>
  </si>
  <si>
    <t>"3.14,3.15</t>
  </si>
  <si>
    <t>25,42*2+6,45*2-1*3-1,4*2</t>
  </si>
  <si>
    <t>6,45*2+7,39*2-1-1,4</t>
  </si>
  <si>
    <t>583</t>
  </si>
  <si>
    <t>776541100</t>
  </si>
  <si>
    <t>Lepenie povlakových podláh PVC , do disperzného lepidla</t>
  </si>
  <si>
    <t>-977217959</t>
  </si>
  <si>
    <t>584</t>
  </si>
  <si>
    <t>28411000090.1</t>
  </si>
  <si>
    <t>Podlaha PVC hr.3mm, ref. Armstrong</t>
  </si>
  <si>
    <t>829150084</t>
  </si>
  <si>
    <t>(P3+P5)*1,05</t>
  </si>
  <si>
    <t>585</t>
  </si>
  <si>
    <t>998776203</t>
  </si>
  <si>
    <t>Presun hmôt pre podlahy povlakové v objektoch výšky nad 12 do 24 m</t>
  </si>
  <si>
    <t>-1988907976</t>
  </si>
  <si>
    <t>777</t>
  </si>
  <si>
    <t>Podlahy syntetické</t>
  </si>
  <si>
    <t>586</t>
  </si>
  <si>
    <t>7775110002</t>
  </si>
  <si>
    <t>M+D Liata epoxidová podlaha hr.3mm - 2K,ref. ARTURO EP 2500,RAL 7035, vrátane úpravy sokla</t>
  </si>
  <si>
    <t>-1581157870</t>
  </si>
  <si>
    <t>587</t>
  </si>
  <si>
    <t>77761010r</t>
  </si>
  <si>
    <t>Epoxidový náter bet. podláh</t>
  </si>
  <si>
    <t>225063496</t>
  </si>
  <si>
    <t>"N16</t>
  </si>
  <si>
    <t>84,92</t>
  </si>
  <si>
    <t>588</t>
  </si>
  <si>
    <t>7832610174</t>
  </si>
  <si>
    <t>Protiprašný náter betónových konštrukcií-podlaha</t>
  </si>
  <si>
    <t>1966011919</t>
  </si>
  <si>
    <t>"005 bet.stupne</t>
  </si>
  <si>
    <t>8*0,316*3,07</t>
  </si>
  <si>
    <t>9*0,15*3,07</t>
  </si>
  <si>
    <t>589</t>
  </si>
  <si>
    <t>998777203</t>
  </si>
  <si>
    <t>Presun hmôt pre podlahy syntetické v objektoch výšky nad 12 do 24 m</t>
  </si>
  <si>
    <t>1264305434</t>
  </si>
  <si>
    <t>781</t>
  </si>
  <si>
    <t>Dokončovacie práce a obklady</t>
  </si>
  <si>
    <t>590</t>
  </si>
  <si>
    <t>781445018</t>
  </si>
  <si>
    <t>Montáž obkladov stien z obkladačiek hutných, keramických do tmelu</t>
  </si>
  <si>
    <t>629532057</t>
  </si>
  <si>
    <t>"O1</t>
  </si>
  <si>
    <t>"0.27</t>
  </si>
  <si>
    <t>2,02*(2,455)</t>
  </si>
  <si>
    <t>0,15*0,9 "kapotáž</t>
  </si>
  <si>
    <t>"0.26,0.25</t>
  </si>
  <si>
    <t>2,02*(2,63)</t>
  </si>
  <si>
    <t>"0.24</t>
  </si>
  <si>
    <t>2,02*(3,05*2+1,63*2)</t>
  </si>
  <si>
    <t>0,15*1,63 "kapotáž</t>
  </si>
  <si>
    <t>-2,02*1 "dvere</t>
  </si>
  <si>
    <t>-(2,02-1,34)*0,7*2 "okno</t>
  </si>
  <si>
    <t>0,33*(2-1,34)*2*2 "ostenie</t>
  </si>
  <si>
    <t>"1.21</t>
  </si>
  <si>
    <t>2,02*(3,83*2+2,475*2)</t>
  </si>
  <si>
    <t>0,15*0,9*2 "kapotáž</t>
  </si>
  <si>
    <t>-2,02*0,8 "dvere</t>
  </si>
  <si>
    <t>-(2,02-1,4)*0,7 "okno</t>
  </si>
  <si>
    <t>"1.20</t>
  </si>
  <si>
    <t>2,02*(2,615*2+3,8*2+0,93*2)</t>
  </si>
  <si>
    <t>-(2,02-1,4)*0,53*2 "okno</t>
  </si>
  <si>
    <t>"1.18</t>
  </si>
  <si>
    <t>2,02*(1,64*2+3,8*2)</t>
  </si>
  <si>
    <t>0,15*1,64 "kapotáž</t>
  </si>
  <si>
    <t>-(2,02-1,4)*0,7*2 "okno</t>
  </si>
  <si>
    <t xml:space="preserve">"1.27 </t>
  </si>
  <si>
    <t>2,02*(1,77)</t>
  </si>
  <si>
    <t xml:space="preserve">"1.29 </t>
  </si>
  <si>
    <t>2,02*(3,375)</t>
  </si>
  <si>
    <t>"2.24</t>
  </si>
  <si>
    <t>2,02*(3,05*2+2,475*2)</t>
  </si>
  <si>
    <t>-(2,02-1,34)*0,7 "okno</t>
  </si>
  <si>
    <t>"2.23</t>
  </si>
  <si>
    <t>2,02*(3,05*2+2,61*2+0,93*2)</t>
  </si>
  <si>
    <t>-(2,02-1,34)*1,2 "okno</t>
  </si>
  <si>
    <t>"2.21</t>
  </si>
  <si>
    <t>0,33*(2,02-1,34)*2*2 "ostenie</t>
  </si>
  <si>
    <t>"3.20</t>
  </si>
  <si>
    <t>2,05*(3,02*2+2,475*2)</t>
  </si>
  <si>
    <t>"3.19</t>
  </si>
  <si>
    <t>2,05*(3,02*2+2,61*2+0,93*2)</t>
  </si>
  <si>
    <t>"3.17</t>
  </si>
  <si>
    <t>"3.05</t>
  </si>
  <si>
    <t>2,02*(1,85)</t>
  </si>
  <si>
    <t>"3.04</t>
  </si>
  <si>
    <t>2,02*(2,65)</t>
  </si>
  <si>
    <t>2,02*(3,05*2+2,455)</t>
  </si>
  <si>
    <t>2,02*(3,05*2+2,63*2+0,93*2)</t>
  </si>
  <si>
    <t>"0.36</t>
  </si>
  <si>
    <t>2,02*(1,385*2+1,185*2)</t>
  </si>
  <si>
    <t>2,02*(1,385*2+0,835*2)</t>
  </si>
  <si>
    <t>2,02*(0,83*2+2,12*2)</t>
  </si>
  <si>
    <t>0,15*0,83 "kapota</t>
  </si>
  <si>
    <t>-2,02*0,7*4 "dvere</t>
  </si>
  <si>
    <t>-(2,02-1,34)*0,6 "okno</t>
  </si>
  <si>
    <t>0,6*3,25</t>
  </si>
  <si>
    <t>"0.28</t>
  </si>
  <si>
    <t>1,54*(1,2+0,595)*2</t>
  </si>
  <si>
    <t>1,54*(0,62+1,2)</t>
  </si>
  <si>
    <t>"0.21,0.20,0.19</t>
  </si>
  <si>
    <t>1,54*(1,4+0,6)*3</t>
  </si>
  <si>
    <t>1,54*(0,6*1,2)</t>
  </si>
  <si>
    <t>1,54*(0,6*1,4)</t>
  </si>
  <si>
    <t>2,02*(1,77+0,95*2)</t>
  </si>
  <si>
    <t>-2,02*0,7 "dvere</t>
  </si>
  <si>
    <t>2,02*(1,21*2+3,375)</t>
  </si>
  <si>
    <t>-(2,02-1,4)*0,74</t>
  </si>
  <si>
    <t>"2.25,19,18</t>
  </si>
  <si>
    <t>1,54*(1,4+0,6)*2+1,5*1,4</t>
  </si>
  <si>
    <t>1,54*(1+0,8)</t>
  </si>
  <si>
    <t>1,54*(1,4+0,6)</t>
  </si>
  <si>
    <t>0,6*(1,425+1,18)</t>
  </si>
  <si>
    <t>1,54*(1,18+0,8)</t>
  </si>
  <si>
    <t>1,54*1,4*3</t>
  </si>
  <si>
    <t>1,54*(1,4+0,6)*2</t>
  </si>
  <si>
    <t>1,54*1,37</t>
  </si>
  <si>
    <t>1,54*1,4</t>
  </si>
  <si>
    <t>1,54*(0,6+1,4)</t>
  </si>
  <si>
    <t>2,02*(1,85+3,85*2)</t>
  </si>
  <si>
    <t>-(2,02-1,4)*0,6*2 "okna</t>
  </si>
  <si>
    <t>2,02*(2,65+3,85*2)</t>
  </si>
  <si>
    <t>"0.11</t>
  </si>
  <si>
    <t>0,6*(4,1+2,31)</t>
  </si>
  <si>
    <t>-(1,4-1,34)*1,2 "okno</t>
  </si>
  <si>
    <t>0,6*(5,11+0,4+0,94)</t>
  </si>
  <si>
    <t>Ker_obklad</t>
  </si>
  <si>
    <t>"Pozn.:  vrátane všetkých potrebných profilov, škárovania a prípadného rezania vodným lúčom</t>
  </si>
  <si>
    <t>591</t>
  </si>
  <si>
    <t>5976493000</t>
  </si>
  <si>
    <t>Keramický obklad, rozmer 75x300x8,5mm,farba tyrkysová, povrch leský, dizajn keramická leská tehla, ref. Ecoceramic séria Bronx Turquoise Brick Tile - O1</t>
  </si>
  <si>
    <t>-177561746</t>
  </si>
  <si>
    <t>KO_1PP_O1*1,02</t>
  </si>
  <si>
    <t>KO_1NP_O1*1,02</t>
  </si>
  <si>
    <t>KO_2NP_O1*1,02</t>
  </si>
  <si>
    <t>KO_3NP_O1*1,02</t>
  </si>
  <si>
    <t>592</t>
  </si>
  <si>
    <t>5976493001</t>
  </si>
  <si>
    <t>Keramický obklad, rozmer 75x300x8,5mm,farba biela, povrch leský, dizajn keramická leská tehla, ref. Ecoceramic séria Bronx Blanco Brick Tile - O2</t>
  </si>
  <si>
    <t>-702280380</t>
  </si>
  <si>
    <t>KO_1PP_O2*1,02</t>
  </si>
  <si>
    <t>KO_1NP_O2*1,02</t>
  </si>
  <si>
    <t>KO_2NP_O2*1,02</t>
  </si>
  <si>
    <t>KO_3NP_O2*1,02</t>
  </si>
  <si>
    <t>593</t>
  </si>
  <si>
    <t>5976493003</t>
  </si>
  <si>
    <t>Keramický obklad, rozmer 150x150x6mm, farba biela, povrch leský, ref. ZBR1 Lesk KS line, príp. ekvivalent, biela špárovka</t>
  </si>
  <si>
    <t>-804456493</t>
  </si>
  <si>
    <t>KO_150*1,02</t>
  </si>
  <si>
    <t>594</t>
  </si>
  <si>
    <t>998781203</t>
  </si>
  <si>
    <t>Presun hmôt pre obklady keramické v objektoch výšky nad 12 do 24 m</t>
  </si>
  <si>
    <t>1071430764</t>
  </si>
  <si>
    <t>782</t>
  </si>
  <si>
    <t>Obklady z prírodného a konglomerovaného kameňa</t>
  </si>
  <si>
    <t>595</t>
  </si>
  <si>
    <t>782131140r</t>
  </si>
  <si>
    <t>Montáž obkladov stien pravouhl. doskami z kameňov</t>
  </si>
  <si>
    <t>-49182649</t>
  </si>
  <si>
    <t>"N94</t>
  </si>
  <si>
    <t>(0,5+0,0)/2*11,64</t>
  </si>
  <si>
    <t>"južný pohľad uličný</t>
  </si>
  <si>
    <t>0,35*43,223</t>
  </si>
  <si>
    <t>-0,25*(1,2*2+1,2*10)</t>
  </si>
  <si>
    <t>"severný pohľad dvorový</t>
  </si>
  <si>
    <t>0,5*(0,83+39,887)</t>
  </si>
  <si>
    <t>1,05*3,829</t>
  </si>
  <si>
    <t>-0,25*1,2*6</t>
  </si>
  <si>
    <t>-1,55*1,2</t>
  </si>
  <si>
    <t>"východný pohľad hlavný vstup</t>
  </si>
  <si>
    <t>(0,67+0,35)/2*10,797</t>
  </si>
  <si>
    <t>-0,25*1,2*2</t>
  </si>
  <si>
    <t>(0,62+0,65)/2*13,55</t>
  </si>
  <si>
    <t>-0,25*1,2</t>
  </si>
  <si>
    <t>(0,62+0,51)/2*(14,281+39,358)</t>
  </si>
  <si>
    <t>0,5*(3,949+22,941)</t>
  </si>
  <si>
    <t>0,5*20,64</t>
  </si>
  <si>
    <t>28,425  "celk.výmera</t>
  </si>
  <si>
    <t>"južný pohľad dvor</t>
  </si>
  <si>
    <t>0,2*18,56</t>
  </si>
  <si>
    <t>0,5*24,605</t>
  </si>
  <si>
    <t>0,26*7,03</t>
  </si>
  <si>
    <t>0,5*8,35</t>
  </si>
  <si>
    <t>-0,2*1,4*5</t>
  </si>
  <si>
    <t>596</t>
  </si>
  <si>
    <t>583840011700</t>
  </si>
  <si>
    <t>Pieskovcové platne sokla, vrátane kotvenia na trne z nehrdzavejúcej ocele</t>
  </si>
  <si>
    <t>-441305092</t>
  </si>
  <si>
    <t>N94*1,03</t>
  </si>
  <si>
    <t>597</t>
  </si>
  <si>
    <t>998782203</t>
  </si>
  <si>
    <t>Presun hmôt pre kamenné obklady v objektoch výšky nad 12 do 60 m</t>
  </si>
  <si>
    <t>1183250301</t>
  </si>
  <si>
    <t>783</t>
  </si>
  <si>
    <t>Nátery</t>
  </si>
  <si>
    <t>598</t>
  </si>
  <si>
    <t>7831038110</t>
  </si>
  <si>
    <t xml:space="preserve">Odstránenie starých náterov z oceľových konštrukcií </t>
  </si>
  <si>
    <t>-79748211</t>
  </si>
  <si>
    <t>(0,15+0,25*2)*4,6*2</t>
  </si>
  <si>
    <t>599</t>
  </si>
  <si>
    <t>783125530e</t>
  </si>
  <si>
    <t>Nátery oceľ.konštr. syntetické dvojnásobné</t>
  </si>
  <si>
    <t>-1104440644</t>
  </si>
  <si>
    <t>"N81</t>
  </si>
  <si>
    <t>600</t>
  </si>
  <si>
    <t>783125730</t>
  </si>
  <si>
    <t xml:space="preserve">Nátery oceľ.konštr. syntetické základné </t>
  </si>
  <si>
    <t>1603821016</t>
  </si>
  <si>
    <t>601</t>
  </si>
  <si>
    <t>783201812</t>
  </si>
  <si>
    <t>Odstránenie starých náterov z kovových stavebných doplnkových konštrukcií oceľovou kefou</t>
  </si>
  <si>
    <t>-1809074802</t>
  </si>
  <si>
    <t>"prvok pam.obnovy č.407-dvere v podkrovím PM8,N60</t>
  </si>
  <si>
    <t>2,1*0,9*2</t>
  </si>
  <si>
    <t>602</t>
  </si>
  <si>
    <t>7832254001</t>
  </si>
  <si>
    <t xml:space="preserve">Nátery kov.stav.doplnk.konštr. syntet. na vzduchu schnúce dvojnás.1x email a tmelením </t>
  </si>
  <si>
    <t>-1697157922</t>
  </si>
  <si>
    <t>603</t>
  </si>
  <si>
    <t>783226100</t>
  </si>
  <si>
    <t xml:space="preserve">Nátery kov.stav.doplnk.konštr. syntetické na vzduchu schnúce základný </t>
  </si>
  <si>
    <t>-573616152</t>
  </si>
  <si>
    <t>604</t>
  </si>
  <si>
    <t>783782203</t>
  </si>
  <si>
    <t>Nátery tesárskych konštrukcií povrchová impregnácia Bochemitom QB</t>
  </si>
  <si>
    <t>1842586039</t>
  </si>
  <si>
    <t>(0,12*2+0,15*2)*2*2</t>
  </si>
  <si>
    <t>(0,12*2+0,15*2)*(1,5*4+2,6*4+3,2*2)</t>
  </si>
  <si>
    <t>(0,15*4)*1,3*4</t>
  </si>
  <si>
    <t>(0,15*4)*2*4</t>
  </si>
  <si>
    <t>(0,15*4)*2*2</t>
  </si>
  <si>
    <t>"laty 60/60</t>
  </si>
  <si>
    <t>(0,06*4)*(1,86*2+1,47*4+2,5*4+3,1*2+1,8*4)</t>
  </si>
  <si>
    <t>"1NP hranoly</t>
  </si>
  <si>
    <t>(0,09*2+0,12*2)*1,3*10</t>
  </si>
  <si>
    <t>(0,12*2+0,18*2)*9,1*32</t>
  </si>
  <si>
    <t>0,15*4*2,6*14</t>
  </si>
  <si>
    <t>0,15*4*3,5*7</t>
  </si>
  <si>
    <t>0,15*4*22,2</t>
  </si>
  <si>
    <t>(0,14*2+0,18*2)*9,1*14</t>
  </si>
  <si>
    <t>(0,15*2+0,18*2)*7,3*14</t>
  </si>
  <si>
    <t>0,15*4*22,6*2</t>
  </si>
  <si>
    <t>(0,18*2+0,22*2)*22,2*2</t>
  </si>
  <si>
    <t>0,18*4*22,6*2</t>
  </si>
  <si>
    <t>(0,16*2+0,2*2)*12,2*4</t>
  </si>
  <si>
    <t>(0,16*2+0,2*2)*3,25*6</t>
  </si>
  <si>
    <t>(0,06*4)*(9,1*14+9,1*32)</t>
  </si>
  <si>
    <t>N91*2</t>
  </si>
  <si>
    <t>(0,06*2+0,22*2)*9,1*(14+32)</t>
  </si>
  <si>
    <t>"DOSKY</t>
  </si>
  <si>
    <t>8,4*2</t>
  </si>
  <si>
    <t>440*2</t>
  </si>
  <si>
    <t>"vankuse podlahy</t>
  </si>
  <si>
    <t>p7*1,6*0,06*4*1,08</t>
  </si>
  <si>
    <t>605</t>
  </si>
  <si>
    <t>783782203r</t>
  </si>
  <si>
    <t>Nátery tesárskych konštrukcií dekoračným lakovaním ref. osmo vosk intenzívny odtieň 3186 biely matný</t>
  </si>
  <si>
    <t>1200046795</t>
  </si>
  <si>
    <t>(0,15*3)*2*4</t>
  </si>
  <si>
    <t>606</t>
  </si>
  <si>
    <t>783801812r</t>
  </si>
  <si>
    <t>Odstránenie starých náterov z omietok-olejová farba</t>
  </si>
  <si>
    <t>-111003007</t>
  </si>
  <si>
    <t>"B71</t>
  </si>
  <si>
    <t>1,5*(8,97*2+3,58*2+5,253*6)  "z 1PP na 1NP</t>
  </si>
  <si>
    <t>1,5*13,541*2</t>
  </si>
  <si>
    <t>-1,5*1,35*2</t>
  </si>
  <si>
    <t>-1,5*1</t>
  </si>
  <si>
    <t>-0,16*1,2</t>
  </si>
  <si>
    <t>1,5*(2,7+21,815*2)</t>
  </si>
  <si>
    <t>-1,5*(0,1+1,495+1,52+1,95+1,2+0,9)</t>
  </si>
  <si>
    <t>-0,16*1,2*4</t>
  </si>
  <si>
    <t>1,5*2,4</t>
  </si>
  <si>
    <t>-1,5*1,2</t>
  </si>
  <si>
    <t>1,5*(2,87*2+6,13)</t>
  </si>
  <si>
    <t>-1,5*(2,05+0,95) "KO</t>
  </si>
  <si>
    <t>1,5*65,123</t>
  </si>
  <si>
    <t>-1,5*(1,195+0,9+1,8+1,2+1,1+1,45+1,1+1+0,9+0,9+1+1,8)</t>
  </si>
  <si>
    <t>-0,16*1,2*3</t>
  </si>
  <si>
    <t>1,5*(3,251+6,219)</t>
  </si>
  <si>
    <t>"038</t>
  </si>
  <si>
    <t>1,5*(6,6*2+2,6*2)</t>
  </si>
  <si>
    <t>-1,5*(1,4+1,1+1,5)</t>
  </si>
  <si>
    <t>1,5*(6,3*2+4*2)</t>
  </si>
  <si>
    <t>-1,5*(1,12+2+3)</t>
  </si>
  <si>
    <t>-(1,5-1,07)*0,9</t>
  </si>
  <si>
    <t>-(1,5-0,82)*1,09</t>
  </si>
  <si>
    <t>1,5*(44,787)</t>
  </si>
  <si>
    <t>-1,5*(1,6+0,9+3+1,2+2,5+2,25*2+2,9+2,5)</t>
  </si>
  <si>
    <t>1,5*(8,97+3,45*2+4,91*6) "Z 1NP na 2NP</t>
  </si>
  <si>
    <t>-1,5*(1,6+2,46+2,45+3,110)</t>
  </si>
  <si>
    <t>-0,61*(1,6*3)</t>
  </si>
  <si>
    <t>1,5*35,83*2</t>
  </si>
  <si>
    <t>-1,5*(0,9+0,9+1,2*4)</t>
  </si>
  <si>
    <t>-(1,5-0,75)*1,4*5</t>
  </si>
  <si>
    <t>"105-106</t>
  </si>
  <si>
    <t>1,5*(8,4+10,5)</t>
  </si>
  <si>
    <t>-1,5*2,955</t>
  </si>
  <si>
    <t>1,5*8</t>
  </si>
  <si>
    <t>1,5*2,53</t>
  </si>
  <si>
    <t>-(1,5-0,85)*1,4</t>
  </si>
  <si>
    <t>1,5*2,665</t>
  </si>
  <si>
    <t>"115-ON+DO</t>
  </si>
  <si>
    <t>1,5*6,81</t>
  </si>
  <si>
    <t>1,5*2,015</t>
  </si>
  <si>
    <t>1,5*(7,35+6,3*2)</t>
  </si>
  <si>
    <t>-(1,5-0,6)*1,8</t>
  </si>
  <si>
    <t>-(1,5-0,75)*1,4*2</t>
  </si>
  <si>
    <t>1,5*(6,3*2+5*2)</t>
  </si>
  <si>
    <t>-1,5*(1,2+1,2)</t>
  </si>
  <si>
    <t>1,5*(6,3+8,82*2)</t>
  </si>
  <si>
    <t>-(1,5-0,75)*1,4*3</t>
  </si>
  <si>
    <t>1,5*(8,67*2+6,3)</t>
  </si>
  <si>
    <t>1,5*(7,71*2+6,3)</t>
  </si>
  <si>
    <t>"143</t>
  </si>
  <si>
    <t>1,5*(1,4+1,2)</t>
  </si>
  <si>
    <t>-0,1*0,7</t>
  </si>
  <si>
    <t>"144</t>
  </si>
  <si>
    <t>1,5*(1,5+1,2)</t>
  </si>
  <si>
    <t>1,5*(9,15*2)</t>
  </si>
  <si>
    <t>-1,5*(1,5+1*2)</t>
  </si>
  <si>
    <t>1,5*(2,562*2+6,5*2)</t>
  </si>
  <si>
    <t>-1,5*(0,95+0,9)</t>
  </si>
  <si>
    <t>1,5*(8,96+3,1*2+5,25*6)  "z 2NP na 3NP</t>
  </si>
  <si>
    <t>1,5*(56,445+77,635+30,92+5,15)</t>
  </si>
  <si>
    <t>-1,5*(1,5*2+1,225+1,2*5+0,9+1+1+2,2*2+3+1,2*6)</t>
  </si>
  <si>
    <t>-(1,5-0,75)*1,4*9</t>
  </si>
  <si>
    <t>1,5*(15*2+7,5*2)</t>
  </si>
  <si>
    <t>-1,5*(1,2*2+0,9)</t>
  </si>
  <si>
    <t>-(1,5-0,72)*1,6*5</t>
  </si>
  <si>
    <t>1,5*(6,45*2+8,67*2)</t>
  </si>
  <si>
    <t>-1,5*(1,2+1,2+0,9)</t>
  </si>
  <si>
    <t>-(1,5-0,72)*1,6*3</t>
  </si>
  <si>
    <t>1,5*(6,45*2+11,12*2)</t>
  </si>
  <si>
    <t>-(1,5-0,72)*1,6*4</t>
  </si>
  <si>
    <t>1,5*(11,34*2+6,45)</t>
  </si>
  <si>
    <t>-1,5*(1,5+1,1)</t>
  </si>
  <si>
    <t>-(1,5-0,82)*(0,55*2+2,04*2)</t>
  </si>
  <si>
    <t>1,5*(8,6*2+6,45)</t>
  </si>
  <si>
    <t>-1,5*(1,5+1,2)</t>
  </si>
  <si>
    <t>-(1,5-0,82)*2,04*2</t>
  </si>
  <si>
    <t>1,5*(9,95*2+6,45)</t>
  </si>
  <si>
    <t>-1,5*(1,2*2)</t>
  </si>
  <si>
    <t>1,5*(9,16*2+6,45)</t>
  </si>
  <si>
    <t>1,5*(10,33*2+6,45)</t>
  </si>
  <si>
    <t>-1,5*1,2*2</t>
  </si>
  <si>
    <t>1,5*(56,445+77,635+30,92+5,15+3+2,4)</t>
  </si>
  <si>
    <t>-1,5*(1,2*3+1,225+1,2*4+1,4+0,9+1+1+2,2*2+2,9+1,2*5+1,14)</t>
  </si>
  <si>
    <t>-(1,5-0,75)*1,4*13</t>
  </si>
  <si>
    <t>1,5*(7,5*2+15*2)</t>
  </si>
  <si>
    <t>-(1,5-1,39)*1,16</t>
  </si>
  <si>
    <t>"310</t>
  </si>
  <si>
    <t>1,5*5,125*2</t>
  </si>
  <si>
    <t>-(1,5-0,72)*1,6*2</t>
  </si>
  <si>
    <t>"311</t>
  </si>
  <si>
    <t>1,5*6,2*2</t>
  </si>
  <si>
    <t>"312</t>
  </si>
  <si>
    <t>1,5*(8,2*2+6,45)</t>
  </si>
  <si>
    <t>"313</t>
  </si>
  <si>
    <t>1,5*(7,9*2+6,45)</t>
  </si>
  <si>
    <t>-1,5*1,14</t>
  </si>
  <si>
    <t>"315</t>
  </si>
  <si>
    <t>1,5*(6,45+11,31*2)</t>
  </si>
  <si>
    <t>-(1,5-0,72)*2,04*3</t>
  </si>
  <si>
    <t>"316</t>
  </si>
  <si>
    <t>1,5*(8,4*2+6,45)</t>
  </si>
  <si>
    <t>-(1,5-0,72)*2,04*2</t>
  </si>
  <si>
    <t>"320</t>
  </si>
  <si>
    <t>1,5*(6,45+9,5*2)</t>
  </si>
  <si>
    <t>1,5*(12,3*2)</t>
  </si>
  <si>
    <t>1,5*(10,83*2+6,45)</t>
  </si>
  <si>
    <t>607</t>
  </si>
  <si>
    <t>7838241201</t>
  </si>
  <si>
    <t>Protiprašný náter, vrátane prípravy podkladu - strop</t>
  </si>
  <si>
    <t>2110244068</t>
  </si>
  <si>
    <t>"VZT -žb</t>
  </si>
  <si>
    <t>2,5*2,85+1,45*2,2+8,95*5,1-1*1</t>
  </si>
  <si>
    <t>23,84-1,53*0,75-1*1-1,39*0,98 "kanal</t>
  </si>
  <si>
    <t>608</t>
  </si>
  <si>
    <t>7838242201</t>
  </si>
  <si>
    <t>Protiprašný náter, vrátane prípravy podkladu - stena</t>
  </si>
  <si>
    <t>819154171</t>
  </si>
  <si>
    <t>"VZT - žb</t>
  </si>
  <si>
    <t>5,35*(1,3+2,85+1,3+2,85+0,55*2+2,85*2)</t>
  </si>
  <si>
    <t>1,85*(2,85*2+1,3+1,3)</t>
  </si>
  <si>
    <t>3,5*(8,95*2+5,1+2,2)</t>
  </si>
  <si>
    <t>5,35*(1,3*2*2)</t>
  </si>
  <si>
    <t>1,05*1*4</t>
  </si>
  <si>
    <t>"otvory</t>
  </si>
  <si>
    <t>-(6,92-4,77)*0,9*2</t>
  </si>
  <si>
    <t>-(4,32-3,985)*0,73*2</t>
  </si>
  <si>
    <t>-(6,59-5,67)*1,22*2</t>
  </si>
  <si>
    <t>-(5,83-4)*1,652</t>
  </si>
  <si>
    <t>-1*2,85*2</t>
  </si>
  <si>
    <t xml:space="preserve">0,3*(1*2+2,85) </t>
  </si>
  <si>
    <t>-(2,27-1,57)*(1,5+2,8)</t>
  </si>
  <si>
    <t>-(2,47-1,57)*0,7</t>
  </si>
  <si>
    <t>-(2,37-1,57)*(1,3+1,3+1+1*2+1,3)</t>
  </si>
  <si>
    <t>-(2,02-1,57)*(1,3+1,3+1,3)</t>
  </si>
  <si>
    <t>-0,8*(0,55*2+2,85)</t>
  </si>
  <si>
    <t>"kanal</t>
  </si>
  <si>
    <t>1,83*(13,455*2+1,89+0,27)</t>
  </si>
  <si>
    <t>609</t>
  </si>
  <si>
    <t>783891103</t>
  </si>
  <si>
    <t>M+D Hydrofóbny(vodeodpudivý) náter na železobet. konštrukcie</t>
  </si>
  <si>
    <t>592103829</t>
  </si>
  <si>
    <t>610</t>
  </si>
  <si>
    <t>7831255N409</t>
  </si>
  <si>
    <t>Umelecko-remeselná obnova dekoratívnych strešných prvkov,prvok pam.obnovy č.409-náter, výmera uvažovaná ako 20% plochy strechy</t>
  </si>
  <si>
    <t>802308453</t>
  </si>
  <si>
    <t>1468,878/cos(40)*0,2</t>
  </si>
  <si>
    <t>611</t>
  </si>
  <si>
    <t>7838932701</t>
  </si>
  <si>
    <t>Obnovenie a reštaurovanie kovového zábradlia v dl.cca.9,17m, očistenie od korozie, povrchové ošetrenie vhodným ochranným náterom,prvok pamiatk. obnovy č.401 - N21</t>
  </si>
  <si>
    <t>2055294439</t>
  </si>
  <si>
    <t>612</t>
  </si>
  <si>
    <t>7838932702</t>
  </si>
  <si>
    <t>Obnovenie a reštaurovanie mriežok vetracích a komínových prieduchov,očistenie od korozie, povrchové ošetrenie vhodným ochranným náterom,vr.opätovnej montáži,prvok pamiatk. obnovy č.405 - N69</t>
  </si>
  <si>
    <t>91752077</t>
  </si>
  <si>
    <t>613</t>
  </si>
  <si>
    <t>7838932702r</t>
  </si>
  <si>
    <t>Obnovenie a reštaurovanie mriežok vetracích a komínových prieduchov,očistenie od korozie, povrchové ošetrenie vhodným ochranným náterom,vr.opätovnej montáži,prvok pamiatk. obnovy č.406,408 - N69</t>
  </si>
  <si>
    <t>35529391</t>
  </si>
  <si>
    <t>84-14</t>
  </si>
  <si>
    <t>614</t>
  </si>
  <si>
    <t>7838932703</t>
  </si>
  <si>
    <t>Obnovenie a reštaurovanie kovovej mreže svetlíka vstupu,1400x2000mm,očistenie od korózie a povrch.ošetrenie vhodným ochranným náterom, prvok pamiatk. obnovy č.402 - N50</t>
  </si>
  <si>
    <t>1118219863</t>
  </si>
  <si>
    <t>615</t>
  </si>
  <si>
    <t>7838932704</t>
  </si>
  <si>
    <t>Obnovenie a reštaurovanie zábradlia bočného schodiska,očistenie a odstránenie nevhodných náterov,doplnenie chýb.častí a povrchové očistenie vhodným ochranným náterom, prvok pamiatk. obnovy č.403 - N82</t>
  </si>
  <si>
    <t>-1753543638</t>
  </si>
  <si>
    <t>616</t>
  </si>
  <si>
    <t>7838932705</t>
  </si>
  <si>
    <t>Obnovenie a reštaurovanie mreží osvetľovacieho otvoru schodiska-očistenie od korózie a povrchové ošetrenie vhodným ochranným náterom, prvok pamiatk. obnovy č.404 - N82</t>
  </si>
  <si>
    <t>-316008444</t>
  </si>
  <si>
    <t>617</t>
  </si>
  <si>
    <t>783893271</t>
  </si>
  <si>
    <t>Náter stien vodeodolný,RAL 9001-krémová, napr.DULUX EasyCare, vrátane prípadnej prípravy podkladu(SDK,žb,..)</t>
  </si>
  <si>
    <t>34886647</t>
  </si>
  <si>
    <t>"0.07-0.09</t>
  </si>
  <si>
    <t>3,2*(7,2*2+4,175*2+1*2)</t>
  </si>
  <si>
    <t>3,2*(1,79*2+2,56*2)</t>
  </si>
  <si>
    <t>3,2*(7,2*2+4,185*2+1*2)</t>
  </si>
  <si>
    <t>-(2,02*1+2,02*0,9*2) "dvere</t>
  </si>
  <si>
    <t>-1,46*1,2*3 "okná</t>
  </si>
  <si>
    <t>0,53*(1,46*6+1,2*3) "ostenie</t>
  </si>
  <si>
    <t>"1.06</t>
  </si>
  <si>
    <t>3,97*(2,4*2+3,22*2)</t>
  </si>
  <si>
    <t>-(1*2,3+0,6*1,8*2) "otvory</t>
  </si>
  <si>
    <t>2,0*(3+3,61)*2</t>
  </si>
  <si>
    <t>-2*1</t>
  </si>
  <si>
    <t>"0.15</t>
  </si>
  <si>
    <t>2,0*(2,14*2+1,48*2)</t>
  </si>
  <si>
    <t>2,0*(0,85*2+1,48*2)</t>
  </si>
  <si>
    <t>-2,0*0,7*3 "dvere</t>
  </si>
  <si>
    <t>"1.18-1.21</t>
  </si>
  <si>
    <t>3,945*(3,2*2+2,48*2+2,63*2+3,2*2+3,2*2+1,64*2+0,93*2)</t>
  </si>
  <si>
    <t>-2,02*(0,9+1+1,1) "dvere</t>
  </si>
  <si>
    <t>2,3*(0,6*2*3) "ostenie</t>
  </si>
  <si>
    <t>-(1,8*0,7*3+1,8*0,53*2) "okná</t>
  </si>
  <si>
    <t>0,25*(1,8*6+0,7*3+1,8*4+0,53*2) "ostenie</t>
  </si>
  <si>
    <t>"2.03-2.04</t>
  </si>
  <si>
    <t>4*(3,37*2+2,65*2)</t>
  </si>
  <si>
    <t>4*(3,37*2+1,85*2)</t>
  </si>
  <si>
    <t>-1,8*0,6*4-2,3*0,9*2</t>
  </si>
  <si>
    <t>0,15*(1,8*8+0,6*4) "ostenie</t>
  </si>
  <si>
    <t>0,48*(2,3*4+1,46+1) "ostenie</t>
  </si>
  <si>
    <t>784</t>
  </si>
  <si>
    <t>Maľby</t>
  </si>
  <si>
    <t>618</t>
  </si>
  <si>
    <t>7841522710</t>
  </si>
  <si>
    <t>Disperzný náter, dvojnásobný</t>
  </si>
  <si>
    <t>51780309</t>
  </si>
  <si>
    <t>"stropy</t>
  </si>
  <si>
    <t>"SDK+stierka</t>
  </si>
  <si>
    <t>SP1+SP1_i+SP2+SDk_šikmý</t>
  </si>
  <si>
    <t>"opravované, nové, reštaurované</t>
  </si>
  <si>
    <t>"STENY</t>
  </si>
  <si>
    <t>"na nové murivo omietnuté</t>
  </si>
  <si>
    <t>"SDK konštr</t>
  </si>
  <si>
    <t>"obvodové steny z vnútornej strany (bez Keram. obkladu)</t>
  </si>
  <si>
    <t xml:space="preserve">"1PP do 1,8m -vnútorné steny </t>
  </si>
  <si>
    <t xml:space="preserve">"1PP nad 1,8m -vnútorné steny </t>
  </si>
  <si>
    <t>"odpočet</t>
  </si>
  <si>
    <t>-Vodeodolny_nater</t>
  </si>
  <si>
    <t>619</t>
  </si>
  <si>
    <t>784410100</t>
  </si>
  <si>
    <t>Penetrovanie jednonásobné jemnozrnných podkladov výšky do 3,80 m</t>
  </si>
  <si>
    <t>1714273179</t>
  </si>
  <si>
    <t>620</t>
  </si>
  <si>
    <t>7844810101</t>
  </si>
  <si>
    <t>Stierka stien sadrová, hr.2mm, ref.RIGIPS RIMANO FINAL</t>
  </si>
  <si>
    <t>-5032895</t>
  </si>
  <si>
    <t>"SN10</t>
  </si>
  <si>
    <t>"100mm 1xI</t>
  </si>
  <si>
    <t>3,955*(1,88*2+0,95)*2 "1.26</t>
  </si>
  <si>
    <t>-0,7*2,02*2 "dvere</t>
  </si>
  <si>
    <t>"100mm 2xI</t>
  </si>
  <si>
    <t>3,945*0,93*2</t>
  </si>
  <si>
    <t>3,97*0,93*2</t>
  </si>
  <si>
    <t xml:space="preserve">"150mm </t>
  </si>
  <si>
    <t>3,97*6,45*2*2 "2.17</t>
  </si>
  <si>
    <t>-0,9*2,02*2 "dvere</t>
  </si>
  <si>
    <t>4*6,45*2 "2.09</t>
  </si>
  <si>
    <t>3,96*6,45*2 "2.17</t>
  </si>
  <si>
    <t>"150mm 1xi</t>
  </si>
  <si>
    <t>3,97*3,22*2 "1.06</t>
  </si>
  <si>
    <t>"150mm 2xi</t>
  </si>
  <si>
    <t>3,945*3,2*2*2 "1.20</t>
  </si>
  <si>
    <t>4*3,37*2 "2.04</t>
  </si>
  <si>
    <t>3,97*3,35*2*2 "2.23</t>
  </si>
  <si>
    <t>4*3,37*2 "3.05</t>
  </si>
  <si>
    <t>3,97*3,35*2*2 "3.19</t>
  </si>
  <si>
    <t>"180mm</t>
  </si>
  <si>
    <t>3,95*6,45*2 "2,19</t>
  </si>
  <si>
    <t>"šachtové</t>
  </si>
  <si>
    <t>"kapotáž</t>
  </si>
  <si>
    <t>"odpočet KO</t>
  </si>
  <si>
    <t>-1,2*0,85 "0.15</t>
  </si>
  <si>
    <t>621</t>
  </si>
  <si>
    <t>7841411101</t>
  </si>
  <si>
    <t>Stierka stropov sadrová, hr.2mm, ref.RIGIPS RIMANO FINAL</t>
  </si>
  <si>
    <t>-295595524</t>
  </si>
  <si>
    <t>"na SDK podhľady</t>
  </si>
  <si>
    <t>OST</t>
  </si>
  <si>
    <t>Ostatné</t>
  </si>
  <si>
    <t>622</t>
  </si>
  <si>
    <t>OST001</t>
  </si>
  <si>
    <t>Pomocný výpočet podláh-neoceňovať</t>
  </si>
  <si>
    <t>-255078013</t>
  </si>
  <si>
    <t>"P1 kameninová dlažba replika</t>
  </si>
  <si>
    <t>27,806 "001 časť</t>
  </si>
  <si>
    <t>179,27 "002</t>
  </si>
  <si>
    <t>3,297+7,357 "030 časť</t>
  </si>
  <si>
    <t>11,54  "033</t>
  </si>
  <si>
    <t>10,74+10,78</t>
  </si>
  <si>
    <t>"P2 keramická dlažba</t>
  </si>
  <si>
    <t>75,65+48,46+39,45+23,25+4,45+23,84+12,04+13,22+5,63+9,01+7,77+4,43+10,82+5,18+1,14+6,37+7,31</t>
  </si>
  <si>
    <t>"005 len podesty</t>
  </si>
  <si>
    <t>1,228*3,07+0,89*3,07</t>
  </si>
  <si>
    <t>"P3 PVC</t>
  </si>
  <si>
    <t>61,62+47,43</t>
  </si>
  <si>
    <t>"P4</t>
  </si>
  <si>
    <t>7,73+33,4</t>
  </si>
  <si>
    <t>"P5</t>
  </si>
  <si>
    <t>68,39+47,4+122,78</t>
  </si>
  <si>
    <t>"P6</t>
  </si>
  <si>
    <t>45,31+21,53</t>
  </si>
  <si>
    <t>"P7</t>
  </si>
  <si>
    <t>114,74+52,93+42,7+53,45+72,56+75,73+54,94+37,56+62,94+103,48+48,48</t>
  </si>
  <si>
    <t>"P8</t>
  </si>
  <si>
    <t>115,71+247,97</t>
  </si>
  <si>
    <t>"P9 obklad stupňov cenová ponuka</t>
  </si>
  <si>
    <t>"001,103,201,301</t>
  </si>
  <si>
    <t>9,363+12,351+11,64  "nástupnice z 1PP na 1NP</t>
  </si>
  <si>
    <t>3,11*0,14*10+2,45*0,1375*16*2  "podstupnice z 1PP na 1NP</t>
  </si>
  <si>
    <t>15,765+12,47*2  "nástupnice z 1NP na 2NP</t>
  </si>
  <si>
    <t>3,09*0,1375*16+2,45*0,1375*16*2 "podstupnice z 1NP na 2NP</t>
  </si>
  <si>
    <t>15,52+12,52*2  "nástupnice z 2NP na 3NP</t>
  </si>
  <si>
    <t>3,09*0,1375*16+2,45*0,1375*16*2  "podstupnice z 2NP na 3NP</t>
  </si>
  <si>
    <t>"030,1.30,2.26,3.22,4.01</t>
  </si>
  <si>
    <t>3*0,3*1,2+13*0,3*1,2  "nástupnice z 1PP na 1NP(0-18)</t>
  </si>
  <si>
    <t>4*0,375*1,2+14*0,15*1,2  "podstupnice z 1PPna 1NP</t>
  </si>
  <si>
    <t>0,3*1,2*(13+13)   "nástupnice z 1NP na 2NP(19-46)</t>
  </si>
  <si>
    <t>0,15714*1,2*(14+14) "podstupnice z 1NP na 2NP</t>
  </si>
  <si>
    <t>0,3*1,2*(13+13)   "nástupnice z 2NP na 3NP(47-74)</t>
  </si>
  <si>
    <t>0,15714*1,2*(14+14) "podstupnice z 2NP na 3NP</t>
  </si>
  <si>
    <t>0,3*1,2*(13+13)   "nástupnice z 3NP na 4NP(75-102)</t>
  </si>
  <si>
    <t>0,15714*1,2*(14+14) "podstupnice z 3NP na 4NP</t>
  </si>
  <si>
    <t>0,3*1,2*(13+13)+0,15714*1,2*(14+14)  "(103-130)</t>
  </si>
  <si>
    <t>0,3*4*12</t>
  </si>
  <si>
    <t>0,15*4*13</t>
  </si>
  <si>
    <t>0,3*2,7*14</t>
  </si>
  <si>
    <t>0,132*2,7*15</t>
  </si>
  <si>
    <t>"P10</t>
  </si>
  <si>
    <t>4,76+5,2  "101</t>
  </si>
  <si>
    <t>134,46  "102</t>
  </si>
  <si>
    <t>27,843  "103 podesta</t>
  </si>
  <si>
    <t>82,55 "104</t>
  </si>
  <si>
    <t>70,81+8,22+1,893+2,226+2,755+3,055</t>
  </si>
  <si>
    <t>27,776  "201 podesta</t>
  </si>
  <si>
    <t>239,02  "202</t>
  </si>
  <si>
    <t>97,79  "220</t>
  </si>
  <si>
    <t>7,94  "224</t>
  </si>
  <si>
    <t>3,145+3,438  "226  podesty</t>
  </si>
  <si>
    <t>27,776  "301 podesta</t>
  </si>
  <si>
    <t>47,72+150,96  "302,303</t>
  </si>
  <si>
    <t>135,82  "316</t>
  </si>
  <si>
    <t>3,145+3,438  "322  podesty</t>
  </si>
  <si>
    <t>"401</t>
  </si>
  <si>
    <t>3,145+3,438  "podesty</t>
  </si>
  <si>
    <t>"P11</t>
  </si>
  <si>
    <t>108,01+113,66+72,2+48,29+48,29+35,47+39,57+68,94+63,49+7,38+15,45+14,35 "1NP</t>
  </si>
  <si>
    <t>114,74+32,67+26,94+28,67+55,92+72,56+73,88+56,55+37,74+20,6+21,6+41,11+42,7+84,58 "2NP</t>
  </si>
  <si>
    <t>8,72  "krov 402</t>
  </si>
  <si>
    <t>"P12</t>
  </si>
  <si>
    <t>7,91+31,55+5,91+1,26+7,2+8,12+1,69+4,16  "1NP</t>
  </si>
  <si>
    <t>9,62+6,54+5,55+1,26+7,17  "2NP</t>
  </si>
  <si>
    <t>9,62+6,54+5,5+1,26+7,16+7,94  "3NP</t>
  </si>
  <si>
    <t>"P13</t>
  </si>
  <si>
    <t>"1PP započítané v P9</t>
  </si>
  <si>
    <t>"1NP 124</t>
  </si>
  <si>
    <t>1,5*0,297*13+1,5*0,1485*14</t>
  </si>
  <si>
    <t>"P14</t>
  </si>
  <si>
    <t>"P15</t>
  </si>
  <si>
    <t>1,05*2,63*3  "1-3NP</t>
  </si>
  <si>
    <t>"P16</t>
  </si>
  <si>
    <t>"P17</t>
  </si>
  <si>
    <t>"P18</t>
  </si>
  <si>
    <t>"P19-v statike</t>
  </si>
  <si>
    <t>"P20</t>
  </si>
  <si>
    <t>0,875*2,25</t>
  </si>
  <si>
    <t>"P21</t>
  </si>
  <si>
    <t>PN</t>
  </si>
  <si>
    <t>ZOZNAM FIGÚR</t>
  </si>
  <si>
    <t>Výmera</t>
  </si>
  <si>
    <t xml:space="preserve"> 01_36/ 06/0_2</t>
  </si>
  <si>
    <t>Použitie figúry:</t>
  </si>
  <si>
    <t>B07</t>
  </si>
  <si>
    <t>B133pl</t>
  </si>
  <si>
    <t>B28</t>
  </si>
  <si>
    <t>B77</t>
  </si>
  <si>
    <t>drenáž</t>
  </si>
  <si>
    <t>FE1_vod</t>
  </si>
  <si>
    <t>FE1_zv</t>
  </si>
  <si>
    <t>jama</t>
  </si>
  <si>
    <t>omietka_DT</t>
  </si>
  <si>
    <t>P17a</t>
  </si>
  <si>
    <t>PS4</t>
  </si>
  <si>
    <t>PVC_obyč</t>
  </si>
  <si>
    <t>PVC_obyč_1</t>
  </si>
  <si>
    <t>pvc_v_f810</t>
  </si>
  <si>
    <t>pvc_v_f814</t>
  </si>
  <si>
    <t>pvc_zv</t>
  </si>
  <si>
    <t>TI_100_podlaha</t>
  </si>
  <si>
    <t>TI_120_podlaha</t>
  </si>
  <si>
    <t>vstup_vod</t>
  </si>
  <si>
    <t>vstup_zv</t>
  </si>
  <si>
    <t>Dostavba a obnova budovy ,,A" Hurbanova ul.č.15,Žilina</t>
  </si>
  <si>
    <t>SO-01 BUDOVA A - UNIZA</t>
  </si>
  <si>
    <t xml:space="preserve">Architektúra, statika  </t>
  </si>
  <si>
    <t>úprava 25.11.2021</t>
  </si>
  <si>
    <t>KRYCÍ LIST ZADANIA</t>
  </si>
  <si>
    <t>REKAPITULÁCIA ZADANIA</t>
  </si>
  <si>
    <t>Legenda :</t>
  </si>
  <si>
    <t>Položky upravené 19.11.2021</t>
  </si>
  <si>
    <t>Položky upravené, doplnené 25.11.2021</t>
  </si>
  <si>
    <t>"Pozn.: čistenie sa týka povalových priestorov ako takých, teda podlahy aj znečistených prvkov krovu, resp. iných konštrukcií.</t>
  </si>
  <si>
    <t>"dodávateľ na základe obhliadky do jednotkovej ceny zahrnie čistenie všetkých dotknutých konštrukcií, pričom zváži spôsob očistenia a následnej sanácie očistených plôch, podľa druhu a charakteru konštrukcie .</t>
  </si>
  <si>
    <t>Pozn.: Uvedená plocha je pôdorysná plocha povaly.</t>
  </si>
  <si>
    <t>"pre anhydridove potery s kontaktnou vrchnou vrtsvou-v rámci skladby podlahy</t>
  </si>
  <si>
    <t>Spojovacie a ochranné prostriedky podlahy - klince, skrutky</t>
  </si>
  <si>
    <t>762595000.1</t>
  </si>
  <si>
    <t xml:space="preserve">Remeselná obnova jestvujúcich drevených podláh - spätné položenie, doplnenie deštruovaných častí, opatrenie  ochranným náterom, remeselná obnova </t>
  </si>
  <si>
    <t>Pôvodné drevené parkety, očistené, prvok pamiatk. obnovy č.320</t>
  </si>
  <si>
    <t>ZADANIE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</si>
</sst>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color rgb="FFFF0000"/>
      <name val="Arial CE"/>
      <family val="2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36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6" fillId="5" borderId="0" xfId="0" applyFont="1" applyFill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9" fillId="0" borderId="12" xfId="0" applyNumberFormat="1" applyFont="1" applyBorder="1" applyAlignment="1"/>
    <xf numFmtId="166" fontId="39" fillId="0" borderId="13" xfId="0" applyNumberFormat="1" applyFont="1" applyBorder="1" applyAlignment="1"/>
    <xf numFmtId="4" fontId="4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2" fillId="0" borderId="22" xfId="0" applyFont="1" applyBorder="1" applyAlignment="1" applyProtection="1">
      <alignment horizontal="center" vertical="center"/>
      <protection locked="0"/>
    </xf>
    <xf numFmtId="49" fontId="42" fillId="0" borderId="22" xfId="0" applyNumberFormat="1" applyFont="1" applyBorder="1" applyAlignment="1" applyProtection="1">
      <alignment horizontal="left" vertical="center" wrapText="1"/>
      <protection locked="0"/>
    </xf>
    <xf numFmtId="0" fontId="42" fillId="0" borderId="22" xfId="0" applyFont="1" applyBorder="1" applyAlignment="1" applyProtection="1">
      <alignment horizontal="left" vertical="center" wrapText="1"/>
      <protection locked="0"/>
    </xf>
    <xf numFmtId="0" fontId="42" fillId="0" borderId="22" xfId="0" applyFont="1" applyBorder="1" applyAlignment="1" applyProtection="1">
      <alignment horizontal="center" vertical="center" wrapText="1"/>
      <protection locked="0"/>
    </xf>
    <xf numFmtId="167" fontId="42" fillId="0" borderId="22" xfId="0" applyNumberFormat="1" applyFont="1" applyBorder="1" applyAlignment="1" applyProtection="1">
      <alignment vertical="center"/>
      <protection locked="0"/>
    </xf>
    <xf numFmtId="4" fontId="42" fillId="3" borderId="22" xfId="0" applyNumberFormat="1" applyFont="1" applyFill="1" applyBorder="1" applyAlignment="1" applyProtection="1">
      <alignment vertical="center"/>
      <protection locked="0"/>
    </xf>
    <xf numFmtId="4" fontId="42" fillId="0" borderId="22" xfId="0" applyNumberFormat="1" applyFont="1" applyBorder="1" applyAlignment="1" applyProtection="1">
      <alignment vertical="center"/>
      <protection locked="0"/>
    </xf>
    <xf numFmtId="0" fontId="43" fillId="0" borderId="22" xfId="0" applyFont="1" applyBorder="1" applyAlignment="1" applyProtection="1">
      <alignment vertical="center"/>
      <protection locked="0"/>
    </xf>
    <xf numFmtId="0" fontId="43" fillId="0" borderId="3" xfId="0" applyFont="1" applyBorder="1" applyAlignment="1">
      <alignment vertical="center"/>
    </xf>
    <xf numFmtId="0" fontId="42" fillId="3" borderId="14" xfId="0" applyFont="1" applyFill="1" applyBorder="1" applyAlignment="1" applyProtection="1">
      <alignment horizontal="left" vertical="center"/>
      <protection locked="0"/>
    </xf>
    <xf numFmtId="0" fontId="42" fillId="0" borderId="0" xfId="0" applyFont="1" applyBorder="1" applyAlignment="1">
      <alignment horizontal="center"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3" borderId="22" xfId="0" applyFont="1" applyFill="1" applyBorder="1" applyAlignment="1" applyProtection="1">
      <alignment horizontal="left" vertical="center"/>
      <protection locked="0"/>
    </xf>
    <xf numFmtId="0" fontId="23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/>
    </xf>
    <xf numFmtId="0" fontId="47" fillId="0" borderId="0" xfId="0" applyFont="1"/>
    <xf numFmtId="0" fontId="49" fillId="0" borderId="0" xfId="0" applyFont="1" applyAlignment="1">
      <alignment vertical="center"/>
    </xf>
    <xf numFmtId="166" fontId="39" fillId="0" borderId="0" xfId="0" applyNumberFormat="1" applyFont="1" applyBorder="1" applyAlignment="1"/>
    <xf numFmtId="166" fontId="39" fillId="0" borderId="15" xfId="0" applyNumberFormat="1" applyFont="1" applyBorder="1" applyAlignment="1"/>
    <xf numFmtId="0" fontId="50" fillId="0" borderId="0" xfId="0" applyFont="1" applyAlignment="1">
      <alignment vertical="center"/>
    </xf>
    <xf numFmtId="0" fontId="0" fillId="6" borderId="23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0" fontId="0" fillId="7" borderId="23" xfId="0" applyFont="1" applyFill="1" applyBorder="1" applyAlignment="1">
      <alignment vertical="center"/>
    </xf>
    <xf numFmtId="0" fontId="24" fillId="7" borderId="22" xfId="0" applyFont="1" applyFill="1" applyBorder="1" applyAlignment="1" applyProtection="1">
      <alignment horizontal="center" vertical="center"/>
      <protection locked="0"/>
    </xf>
    <xf numFmtId="49" fontId="24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24" fillId="7" borderId="22" xfId="0" applyFont="1" applyFill="1" applyBorder="1" applyAlignment="1" applyProtection="1">
      <alignment horizontal="left" vertical="center" wrapText="1"/>
      <protection locked="0"/>
    </xf>
    <xf numFmtId="0" fontId="24" fillId="7" borderId="22" xfId="0" applyFont="1" applyFill="1" applyBorder="1" applyAlignment="1" applyProtection="1">
      <alignment horizontal="center" vertical="center" wrapText="1"/>
      <protection locked="0"/>
    </xf>
    <xf numFmtId="167" fontId="24" fillId="7" borderId="22" xfId="0" applyNumberFormat="1" applyFont="1" applyFill="1" applyBorder="1" applyAlignment="1" applyProtection="1">
      <alignment vertical="center"/>
      <protection locked="0"/>
    </xf>
    <xf numFmtId="4" fontId="24" fillId="7" borderId="22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Alignment="1">
      <alignment horizontal="left" vertical="center" wrapText="1"/>
    </xf>
    <xf numFmtId="0" fontId="24" fillId="6" borderId="22" xfId="0" applyFont="1" applyFill="1" applyBorder="1" applyAlignment="1" applyProtection="1">
      <alignment horizontal="center" vertical="center"/>
      <protection locked="0"/>
    </xf>
    <xf numFmtId="49" fontId="2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167" fontId="24" fillId="6" borderId="22" xfId="0" applyNumberFormat="1" applyFont="1" applyFill="1" applyBorder="1" applyAlignment="1" applyProtection="1">
      <alignment vertical="center"/>
      <protection locked="0"/>
    </xf>
    <xf numFmtId="4" fontId="24" fillId="6" borderId="22" xfId="0" applyNumberFormat="1" applyFont="1" applyFill="1" applyBorder="1" applyAlignment="1" applyProtection="1">
      <alignment vertical="center"/>
      <protection locked="0"/>
    </xf>
    <xf numFmtId="0" fontId="42" fillId="7" borderId="22" xfId="0" applyFont="1" applyFill="1" applyBorder="1" applyAlignment="1" applyProtection="1">
      <alignment horizontal="center" vertical="center"/>
      <protection locked="0"/>
    </xf>
    <xf numFmtId="49" fontId="42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42" fillId="7" borderId="22" xfId="0" applyFont="1" applyFill="1" applyBorder="1" applyAlignment="1" applyProtection="1">
      <alignment horizontal="left" vertical="center" wrapText="1"/>
      <protection locked="0"/>
    </xf>
    <xf numFmtId="0" fontId="42" fillId="7" borderId="22" xfId="0" applyFont="1" applyFill="1" applyBorder="1" applyAlignment="1" applyProtection="1">
      <alignment horizontal="center" vertical="center" wrapText="1"/>
      <protection locked="0"/>
    </xf>
    <xf numFmtId="167" fontId="42" fillId="7" borderId="22" xfId="0" applyNumberFormat="1" applyFont="1" applyFill="1" applyBorder="1" applyAlignment="1" applyProtection="1">
      <alignment vertical="center"/>
      <protection locked="0"/>
    </xf>
    <xf numFmtId="4" fontId="42" fillId="7" borderId="22" xfId="0" applyNumberFormat="1" applyFont="1" applyFill="1" applyBorder="1" applyAlignment="1" applyProtection="1">
      <alignment vertical="center"/>
      <protection locked="0"/>
    </xf>
    <xf numFmtId="0" fontId="48" fillId="7" borderId="22" xfId="0" applyFont="1" applyFill="1" applyBorder="1" applyAlignment="1" applyProtection="1">
      <alignment horizontal="left" vertical="center" wrapText="1"/>
      <protection locked="0"/>
    </xf>
    <xf numFmtId="49" fontId="48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53" fillId="0" borderId="0" xfId="0" applyFont="1" applyAlignment="1">
      <alignment horizontal="left" vertical="center" wrapText="1"/>
    </xf>
    <xf numFmtId="0" fontId="54" fillId="7" borderId="22" xfId="0" applyFont="1" applyFill="1" applyBorder="1" applyAlignment="1" applyProtection="1">
      <alignment horizontal="left" vertical="center" wrapText="1"/>
      <protection locked="0"/>
    </xf>
    <xf numFmtId="0" fontId="42" fillId="6" borderId="22" xfId="0" applyFont="1" applyFill="1" applyBorder="1" applyAlignment="1" applyProtection="1">
      <alignment horizontal="center" vertical="center"/>
      <protection locked="0"/>
    </xf>
    <xf numFmtId="49" fontId="42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42" fillId="6" borderId="22" xfId="0" applyFont="1" applyFill="1" applyBorder="1" applyAlignment="1" applyProtection="1">
      <alignment horizontal="left" vertical="center" wrapText="1"/>
      <protection locked="0"/>
    </xf>
    <xf numFmtId="0" fontId="42" fillId="6" borderId="22" xfId="0" applyFont="1" applyFill="1" applyBorder="1" applyAlignment="1" applyProtection="1">
      <alignment horizontal="center" vertical="center" wrapText="1"/>
      <protection locked="0"/>
    </xf>
    <xf numFmtId="167" fontId="42" fillId="6" borderId="22" xfId="0" applyNumberFormat="1" applyFont="1" applyFill="1" applyBorder="1" applyAlignment="1" applyProtection="1">
      <alignment vertical="center"/>
      <protection locked="0"/>
    </xf>
    <xf numFmtId="4" fontId="42" fillId="6" borderId="22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6857</xdr:row>
      <xdr:rowOff>0</xdr:rowOff>
    </xdr:from>
    <xdr:to>
      <xdr:col>9</xdr:col>
      <xdr:colOff>847725</xdr:colOff>
      <xdr:row>6880</xdr:row>
      <xdr:rowOff>87460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0100" y="1216837800"/>
          <a:ext cx="7153275" cy="3030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8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316" t="s">
        <v>5</v>
      </c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93" t="s">
        <v>13</v>
      </c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R5" s="21"/>
      <c r="BE5" s="290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95" t="s">
        <v>16</v>
      </c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R6" s="21"/>
      <c r="BE6" s="291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91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91"/>
      <c r="BS8" s="18" t="s">
        <v>6</v>
      </c>
    </row>
    <row r="9" spans="1:74" s="1" customFormat="1" ht="14.45" customHeight="1">
      <c r="B9" s="21"/>
      <c r="AR9" s="21"/>
      <c r="BE9" s="291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91"/>
      <c r="BS10" s="18" t="s">
        <v>6</v>
      </c>
    </row>
    <row r="11" spans="1:74" s="1" customFormat="1" ht="18.399999999999999" customHeight="1">
      <c r="B11" s="21"/>
      <c r="E11" s="26" t="s">
        <v>20</v>
      </c>
      <c r="AK11" s="28" t="s">
        <v>25</v>
      </c>
      <c r="AN11" s="26" t="s">
        <v>1</v>
      </c>
      <c r="AR11" s="21"/>
      <c r="BE11" s="291"/>
      <c r="BS11" s="18" t="s">
        <v>6</v>
      </c>
    </row>
    <row r="12" spans="1:74" s="1" customFormat="1" ht="6.95" customHeight="1">
      <c r="B12" s="21"/>
      <c r="AR12" s="21"/>
      <c r="BE12" s="291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24</v>
      </c>
      <c r="AN13" s="30" t="s">
        <v>27</v>
      </c>
      <c r="AR13" s="21"/>
      <c r="BE13" s="291"/>
      <c r="BS13" s="18" t="s">
        <v>6</v>
      </c>
    </row>
    <row r="14" spans="1:74" ht="12.75">
      <c r="B14" s="21"/>
      <c r="E14" s="296" t="s">
        <v>27</v>
      </c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8" t="s">
        <v>25</v>
      </c>
      <c r="AN14" s="30" t="s">
        <v>27</v>
      </c>
      <c r="AR14" s="21"/>
      <c r="BE14" s="291"/>
      <c r="BS14" s="18" t="s">
        <v>6</v>
      </c>
    </row>
    <row r="15" spans="1:74" s="1" customFormat="1" ht="6.95" customHeight="1">
      <c r="B15" s="21"/>
      <c r="AR15" s="21"/>
      <c r="BE15" s="291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24</v>
      </c>
      <c r="AN16" s="26" t="s">
        <v>1</v>
      </c>
      <c r="AR16" s="21"/>
      <c r="BE16" s="291"/>
      <c r="BS16" s="18" t="s">
        <v>3</v>
      </c>
    </row>
    <row r="17" spans="1:71" s="1" customFormat="1" ht="18.399999999999999" customHeight="1">
      <c r="B17" s="21"/>
      <c r="E17" s="26" t="s">
        <v>20</v>
      </c>
      <c r="AK17" s="28" t="s">
        <v>25</v>
      </c>
      <c r="AN17" s="26" t="s">
        <v>1</v>
      </c>
      <c r="AR17" s="21"/>
      <c r="BE17" s="291"/>
      <c r="BS17" s="18" t="s">
        <v>29</v>
      </c>
    </row>
    <row r="18" spans="1:71" s="1" customFormat="1" ht="6.95" customHeight="1">
      <c r="B18" s="21"/>
      <c r="AR18" s="21"/>
      <c r="BE18" s="291"/>
      <c r="BS18" s="18" t="s">
        <v>6</v>
      </c>
    </row>
    <row r="19" spans="1:71" s="1" customFormat="1" ht="12" customHeight="1">
      <c r="B19" s="21"/>
      <c r="D19" s="28" t="s">
        <v>30</v>
      </c>
      <c r="AK19" s="28" t="s">
        <v>24</v>
      </c>
      <c r="AN19" s="26" t="s">
        <v>1</v>
      </c>
      <c r="AR19" s="21"/>
      <c r="BE19" s="291"/>
      <c r="BS19" s="18" t="s">
        <v>6</v>
      </c>
    </row>
    <row r="20" spans="1:71" s="1" customFormat="1" ht="18.399999999999999" customHeight="1">
      <c r="B20" s="21"/>
      <c r="E20" s="26" t="s">
        <v>20</v>
      </c>
      <c r="AK20" s="28" t="s">
        <v>25</v>
      </c>
      <c r="AN20" s="26" t="s">
        <v>1</v>
      </c>
      <c r="AR20" s="21"/>
      <c r="BE20" s="291"/>
      <c r="BS20" s="18" t="s">
        <v>29</v>
      </c>
    </row>
    <row r="21" spans="1:71" s="1" customFormat="1" ht="6.95" customHeight="1">
      <c r="B21" s="21"/>
      <c r="AR21" s="21"/>
      <c r="BE21" s="291"/>
    </row>
    <row r="22" spans="1:71" s="1" customFormat="1" ht="12" customHeight="1">
      <c r="B22" s="21"/>
      <c r="D22" s="28" t="s">
        <v>31</v>
      </c>
      <c r="AR22" s="21"/>
      <c r="BE22" s="291"/>
    </row>
    <row r="23" spans="1:71" s="1" customFormat="1" ht="16.5" customHeight="1">
      <c r="B23" s="21"/>
      <c r="E23" s="298" t="s">
        <v>1</v>
      </c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R23" s="21"/>
      <c r="BE23" s="291"/>
    </row>
    <row r="24" spans="1:71" s="1" customFormat="1" ht="6.95" customHeight="1">
      <c r="B24" s="21"/>
      <c r="AR24" s="21"/>
      <c r="BE24" s="291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91"/>
    </row>
    <row r="26" spans="1:71" s="2" customFormat="1" ht="25.9" customHeight="1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99">
        <f>ROUND(AG94,2)</f>
        <v>0</v>
      </c>
      <c r="AL26" s="300"/>
      <c r="AM26" s="300"/>
      <c r="AN26" s="300"/>
      <c r="AO26" s="300"/>
      <c r="AP26" s="33"/>
      <c r="AQ26" s="33"/>
      <c r="AR26" s="34"/>
      <c r="BE26" s="291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91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01" t="s">
        <v>33</v>
      </c>
      <c r="M28" s="301"/>
      <c r="N28" s="301"/>
      <c r="O28" s="301"/>
      <c r="P28" s="301"/>
      <c r="Q28" s="33"/>
      <c r="R28" s="33"/>
      <c r="S28" s="33"/>
      <c r="T28" s="33"/>
      <c r="U28" s="33"/>
      <c r="V28" s="33"/>
      <c r="W28" s="301" t="s">
        <v>34</v>
      </c>
      <c r="X28" s="301"/>
      <c r="Y28" s="301"/>
      <c r="Z28" s="301"/>
      <c r="AA28" s="301"/>
      <c r="AB28" s="301"/>
      <c r="AC28" s="301"/>
      <c r="AD28" s="301"/>
      <c r="AE28" s="301"/>
      <c r="AF28" s="33"/>
      <c r="AG28" s="33"/>
      <c r="AH28" s="33"/>
      <c r="AI28" s="33"/>
      <c r="AJ28" s="33"/>
      <c r="AK28" s="301" t="s">
        <v>35</v>
      </c>
      <c r="AL28" s="301"/>
      <c r="AM28" s="301"/>
      <c r="AN28" s="301"/>
      <c r="AO28" s="301"/>
      <c r="AP28" s="33"/>
      <c r="AQ28" s="33"/>
      <c r="AR28" s="34"/>
      <c r="BE28" s="291"/>
    </row>
    <row r="29" spans="1:71" s="3" customFormat="1" ht="14.45" customHeight="1">
      <c r="B29" s="38"/>
      <c r="D29" s="28" t="s">
        <v>36</v>
      </c>
      <c r="F29" s="39" t="s">
        <v>37</v>
      </c>
      <c r="L29" s="304">
        <v>0.2</v>
      </c>
      <c r="M29" s="303"/>
      <c r="N29" s="303"/>
      <c r="O29" s="303"/>
      <c r="P29" s="303"/>
      <c r="W29" s="302">
        <f>ROUND(AZ94, 2)</f>
        <v>0</v>
      </c>
      <c r="X29" s="303"/>
      <c r="Y29" s="303"/>
      <c r="Z29" s="303"/>
      <c r="AA29" s="303"/>
      <c r="AB29" s="303"/>
      <c r="AC29" s="303"/>
      <c r="AD29" s="303"/>
      <c r="AE29" s="303"/>
      <c r="AK29" s="302">
        <f>ROUND(AV94, 2)</f>
        <v>0</v>
      </c>
      <c r="AL29" s="303"/>
      <c r="AM29" s="303"/>
      <c r="AN29" s="303"/>
      <c r="AO29" s="303"/>
      <c r="AR29" s="38"/>
      <c r="BE29" s="292"/>
    </row>
    <row r="30" spans="1:71" s="3" customFormat="1" ht="14.45" customHeight="1">
      <c r="B30" s="38"/>
      <c r="F30" s="39" t="s">
        <v>38</v>
      </c>
      <c r="L30" s="304">
        <v>0.2</v>
      </c>
      <c r="M30" s="303"/>
      <c r="N30" s="303"/>
      <c r="O30" s="303"/>
      <c r="P30" s="303"/>
      <c r="W30" s="302">
        <f>ROUND(BA94, 2)</f>
        <v>0</v>
      </c>
      <c r="X30" s="303"/>
      <c r="Y30" s="303"/>
      <c r="Z30" s="303"/>
      <c r="AA30" s="303"/>
      <c r="AB30" s="303"/>
      <c r="AC30" s="303"/>
      <c r="AD30" s="303"/>
      <c r="AE30" s="303"/>
      <c r="AK30" s="302">
        <f>ROUND(AW94, 2)</f>
        <v>0</v>
      </c>
      <c r="AL30" s="303"/>
      <c r="AM30" s="303"/>
      <c r="AN30" s="303"/>
      <c r="AO30" s="303"/>
      <c r="AR30" s="38"/>
      <c r="BE30" s="292"/>
    </row>
    <row r="31" spans="1:71" s="3" customFormat="1" ht="14.45" hidden="1" customHeight="1">
      <c r="B31" s="38"/>
      <c r="F31" s="28" t="s">
        <v>39</v>
      </c>
      <c r="L31" s="304">
        <v>0.2</v>
      </c>
      <c r="M31" s="303"/>
      <c r="N31" s="303"/>
      <c r="O31" s="303"/>
      <c r="P31" s="303"/>
      <c r="W31" s="302">
        <f>ROUND(BB94, 2)</f>
        <v>0</v>
      </c>
      <c r="X31" s="303"/>
      <c r="Y31" s="303"/>
      <c r="Z31" s="303"/>
      <c r="AA31" s="303"/>
      <c r="AB31" s="303"/>
      <c r="AC31" s="303"/>
      <c r="AD31" s="303"/>
      <c r="AE31" s="303"/>
      <c r="AK31" s="302">
        <v>0</v>
      </c>
      <c r="AL31" s="303"/>
      <c r="AM31" s="303"/>
      <c r="AN31" s="303"/>
      <c r="AO31" s="303"/>
      <c r="AR31" s="38"/>
      <c r="BE31" s="292"/>
    </row>
    <row r="32" spans="1:71" s="3" customFormat="1" ht="14.45" hidden="1" customHeight="1">
      <c r="B32" s="38"/>
      <c r="F32" s="28" t="s">
        <v>40</v>
      </c>
      <c r="L32" s="304">
        <v>0.2</v>
      </c>
      <c r="M32" s="303"/>
      <c r="N32" s="303"/>
      <c r="O32" s="303"/>
      <c r="P32" s="303"/>
      <c r="W32" s="302">
        <f>ROUND(BC94, 2)</f>
        <v>0</v>
      </c>
      <c r="X32" s="303"/>
      <c r="Y32" s="303"/>
      <c r="Z32" s="303"/>
      <c r="AA32" s="303"/>
      <c r="AB32" s="303"/>
      <c r="AC32" s="303"/>
      <c r="AD32" s="303"/>
      <c r="AE32" s="303"/>
      <c r="AK32" s="302">
        <v>0</v>
      </c>
      <c r="AL32" s="303"/>
      <c r="AM32" s="303"/>
      <c r="AN32" s="303"/>
      <c r="AO32" s="303"/>
      <c r="AR32" s="38"/>
      <c r="BE32" s="292"/>
    </row>
    <row r="33" spans="1:57" s="3" customFormat="1" ht="14.45" hidden="1" customHeight="1">
      <c r="B33" s="38"/>
      <c r="F33" s="39" t="s">
        <v>41</v>
      </c>
      <c r="L33" s="304">
        <v>0</v>
      </c>
      <c r="M33" s="303"/>
      <c r="N33" s="303"/>
      <c r="O33" s="303"/>
      <c r="P33" s="303"/>
      <c r="W33" s="302">
        <f>ROUND(BD94, 2)</f>
        <v>0</v>
      </c>
      <c r="X33" s="303"/>
      <c r="Y33" s="303"/>
      <c r="Z33" s="303"/>
      <c r="AA33" s="303"/>
      <c r="AB33" s="303"/>
      <c r="AC33" s="303"/>
      <c r="AD33" s="303"/>
      <c r="AE33" s="303"/>
      <c r="AK33" s="302">
        <v>0</v>
      </c>
      <c r="AL33" s="303"/>
      <c r="AM33" s="303"/>
      <c r="AN33" s="303"/>
      <c r="AO33" s="303"/>
      <c r="AR33" s="38"/>
      <c r="BE33" s="292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91"/>
    </row>
    <row r="35" spans="1:57" s="2" customFormat="1" ht="25.9" customHeight="1">
      <c r="A35" s="33"/>
      <c r="B35" s="34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305" t="s">
        <v>44</v>
      </c>
      <c r="Y35" s="306"/>
      <c r="Z35" s="306"/>
      <c r="AA35" s="306"/>
      <c r="AB35" s="306"/>
      <c r="AC35" s="42"/>
      <c r="AD35" s="42"/>
      <c r="AE35" s="42"/>
      <c r="AF35" s="42"/>
      <c r="AG35" s="42"/>
      <c r="AH35" s="42"/>
      <c r="AI35" s="42"/>
      <c r="AJ35" s="42"/>
      <c r="AK35" s="307">
        <f>SUM(AK26:AK33)</f>
        <v>0</v>
      </c>
      <c r="AL35" s="306"/>
      <c r="AM35" s="306"/>
      <c r="AN35" s="306"/>
      <c r="AO35" s="308"/>
      <c r="AP35" s="40"/>
      <c r="AQ35" s="40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4"/>
      <c r="D49" s="45" t="s">
        <v>45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46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7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7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7" t="s">
        <v>47</v>
      </c>
      <c r="AI60" s="36"/>
      <c r="AJ60" s="36"/>
      <c r="AK60" s="36"/>
      <c r="AL60" s="36"/>
      <c r="AM60" s="47" t="s">
        <v>48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5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50</v>
      </c>
      <c r="AI64" s="48"/>
      <c r="AJ64" s="48"/>
      <c r="AK64" s="48"/>
      <c r="AL64" s="48"/>
      <c r="AM64" s="48"/>
      <c r="AN64" s="48"/>
      <c r="AO64" s="48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7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7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7" t="s">
        <v>47</v>
      </c>
      <c r="AI75" s="36"/>
      <c r="AJ75" s="36"/>
      <c r="AK75" s="36"/>
      <c r="AL75" s="36"/>
      <c r="AM75" s="47" t="s">
        <v>48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  <c r="BE77" s="33"/>
    </row>
    <row r="81" spans="1:91" s="2" customFormat="1" ht="6.95" customHeight="1">
      <c r="A81" s="3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  <c r="BE81" s="33"/>
    </row>
    <row r="82" spans="1:91" s="2" customFormat="1" ht="24.95" customHeight="1">
      <c r="A82" s="33"/>
      <c r="B82" s="34"/>
      <c r="C82" s="22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3"/>
      <c r="C84" s="28" t="s">
        <v>12</v>
      </c>
      <c r="L84" s="4" t="str">
        <f>K5</f>
        <v>0X04</v>
      </c>
      <c r="AR84" s="53"/>
    </row>
    <row r="85" spans="1:91" s="5" customFormat="1" ht="36.950000000000003" customHeight="1">
      <c r="B85" s="54"/>
      <c r="C85" s="55" t="s">
        <v>15</v>
      </c>
      <c r="L85" s="331" t="str">
        <f>K6</f>
        <v>FONDY A VEREJNÉ OBSTARÁVANIE</v>
      </c>
      <c r="M85" s="332"/>
      <c r="N85" s="332"/>
      <c r="O85" s="332"/>
      <c r="P85" s="332"/>
      <c r="Q85" s="332"/>
      <c r="R85" s="332"/>
      <c r="S85" s="332"/>
      <c r="T85" s="332"/>
      <c r="U85" s="332"/>
      <c r="V85" s="332"/>
      <c r="W85" s="332"/>
      <c r="X85" s="332"/>
      <c r="Y85" s="332"/>
      <c r="Z85" s="332"/>
      <c r="AA85" s="332"/>
      <c r="AB85" s="332"/>
      <c r="AC85" s="332"/>
      <c r="AD85" s="332"/>
      <c r="AE85" s="332"/>
      <c r="AF85" s="332"/>
      <c r="AG85" s="332"/>
      <c r="AH85" s="332"/>
      <c r="AI85" s="332"/>
      <c r="AJ85" s="332"/>
      <c r="AK85" s="332"/>
      <c r="AL85" s="332"/>
      <c r="AM85" s="332"/>
      <c r="AN85" s="332"/>
      <c r="AO85" s="332"/>
      <c r="AR85" s="54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6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309" t="str">
        <f>IF(AN8= "","",AN8)</f>
        <v>22.11.2021</v>
      </c>
      <c r="AN87" s="309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310" t="str">
        <f>IF(E17="","",E17)</f>
        <v xml:space="preserve"> </v>
      </c>
      <c r="AN89" s="311"/>
      <c r="AO89" s="311"/>
      <c r="AP89" s="311"/>
      <c r="AQ89" s="33"/>
      <c r="AR89" s="34"/>
      <c r="AS89" s="312" t="s">
        <v>52</v>
      </c>
      <c r="AT89" s="313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3"/>
    </row>
    <row r="90" spans="1:91" s="2" customFormat="1" ht="15.2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30</v>
      </c>
      <c r="AJ90" s="33"/>
      <c r="AK90" s="33"/>
      <c r="AL90" s="33"/>
      <c r="AM90" s="310" t="str">
        <f>IF(E20="","",E20)</f>
        <v xml:space="preserve"> </v>
      </c>
      <c r="AN90" s="311"/>
      <c r="AO90" s="311"/>
      <c r="AP90" s="311"/>
      <c r="AQ90" s="33"/>
      <c r="AR90" s="34"/>
      <c r="AS90" s="314"/>
      <c r="AT90" s="315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314"/>
      <c r="AT91" s="315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3"/>
    </row>
    <row r="92" spans="1:91" s="2" customFormat="1" ht="29.25" customHeight="1">
      <c r="A92" s="33"/>
      <c r="B92" s="34"/>
      <c r="C92" s="322" t="s">
        <v>53</v>
      </c>
      <c r="D92" s="323"/>
      <c r="E92" s="323"/>
      <c r="F92" s="323"/>
      <c r="G92" s="323"/>
      <c r="H92" s="62"/>
      <c r="I92" s="324" t="s">
        <v>54</v>
      </c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5" t="s">
        <v>55</v>
      </c>
      <c r="AH92" s="323"/>
      <c r="AI92" s="323"/>
      <c r="AJ92" s="323"/>
      <c r="AK92" s="323"/>
      <c r="AL92" s="323"/>
      <c r="AM92" s="323"/>
      <c r="AN92" s="324" t="s">
        <v>56</v>
      </c>
      <c r="AO92" s="323"/>
      <c r="AP92" s="326"/>
      <c r="AQ92" s="63" t="s">
        <v>57</v>
      </c>
      <c r="AR92" s="34"/>
      <c r="AS92" s="64" t="s">
        <v>58</v>
      </c>
      <c r="AT92" s="65" t="s">
        <v>59</v>
      </c>
      <c r="AU92" s="65" t="s">
        <v>60</v>
      </c>
      <c r="AV92" s="65" t="s">
        <v>61</v>
      </c>
      <c r="AW92" s="65" t="s">
        <v>62</v>
      </c>
      <c r="AX92" s="65" t="s">
        <v>63</v>
      </c>
      <c r="AY92" s="65" t="s">
        <v>64</v>
      </c>
      <c r="AZ92" s="65" t="s">
        <v>65</v>
      </c>
      <c r="BA92" s="65" t="s">
        <v>66</v>
      </c>
      <c r="BB92" s="65" t="s">
        <v>67</v>
      </c>
      <c r="BC92" s="65" t="s">
        <v>68</v>
      </c>
      <c r="BD92" s="66" t="s">
        <v>69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3"/>
    </row>
    <row r="94" spans="1:91" s="6" customFormat="1" ht="32.450000000000003" customHeight="1">
      <c r="B94" s="70"/>
      <c r="C94" s="71" t="s">
        <v>70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320">
        <f>ROUND(AG95,2)</f>
        <v>0</v>
      </c>
      <c r="AH94" s="320"/>
      <c r="AI94" s="320"/>
      <c r="AJ94" s="320"/>
      <c r="AK94" s="320"/>
      <c r="AL94" s="320"/>
      <c r="AM94" s="320"/>
      <c r="AN94" s="321">
        <f>SUM(AG94,AT94)</f>
        <v>0</v>
      </c>
      <c r="AO94" s="321"/>
      <c r="AP94" s="321"/>
      <c r="AQ94" s="74" t="s">
        <v>1</v>
      </c>
      <c r="AR94" s="70"/>
      <c r="AS94" s="75">
        <f>ROUND(AS95,2)</f>
        <v>0</v>
      </c>
      <c r="AT94" s="76">
        <f>ROUND(SUM(AV94:AW94),2)</f>
        <v>0</v>
      </c>
      <c r="AU94" s="77">
        <f>ROUND(AU95,5)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 t="shared" ref="AZ94:BD95" si="0">ROUND(AZ95,2)</f>
        <v>0</v>
      </c>
      <c r="BA94" s="76">
        <f t="shared" si="0"/>
        <v>0</v>
      </c>
      <c r="BB94" s="76">
        <f t="shared" si="0"/>
        <v>0</v>
      </c>
      <c r="BC94" s="76">
        <f t="shared" si="0"/>
        <v>0</v>
      </c>
      <c r="BD94" s="78">
        <f t="shared" si="0"/>
        <v>0</v>
      </c>
      <c r="BS94" s="79" t="s">
        <v>71</v>
      </c>
      <c r="BT94" s="79" t="s">
        <v>72</v>
      </c>
      <c r="BU94" s="80" t="s">
        <v>73</v>
      </c>
      <c r="BV94" s="79" t="s">
        <v>74</v>
      </c>
      <c r="BW94" s="79" t="s">
        <v>4</v>
      </c>
      <c r="BX94" s="79" t="s">
        <v>75</v>
      </c>
      <c r="CL94" s="79" t="s">
        <v>1</v>
      </c>
    </row>
    <row r="95" spans="1:91" s="7" customFormat="1" ht="16.5" customHeight="1">
      <c r="B95" s="81"/>
      <c r="C95" s="82"/>
      <c r="D95" s="330" t="s">
        <v>76</v>
      </c>
      <c r="E95" s="330"/>
      <c r="F95" s="330"/>
      <c r="G95" s="330"/>
      <c r="H95" s="330"/>
      <c r="I95" s="83"/>
      <c r="J95" s="330" t="s">
        <v>77</v>
      </c>
      <c r="K95" s="330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29">
        <f>ROUND(AG96,2)</f>
        <v>0</v>
      </c>
      <c r="AH95" s="328"/>
      <c r="AI95" s="328"/>
      <c r="AJ95" s="328"/>
      <c r="AK95" s="328"/>
      <c r="AL95" s="328"/>
      <c r="AM95" s="328"/>
      <c r="AN95" s="327">
        <f>SUM(AG95,AT95)</f>
        <v>0</v>
      </c>
      <c r="AO95" s="328"/>
      <c r="AP95" s="328"/>
      <c r="AQ95" s="84" t="s">
        <v>78</v>
      </c>
      <c r="AR95" s="81"/>
      <c r="AS95" s="85">
        <f>ROUND(AS96,2)</f>
        <v>0</v>
      </c>
      <c r="AT95" s="86">
        <f>ROUND(SUM(AV95:AW95),2)</f>
        <v>0</v>
      </c>
      <c r="AU95" s="87">
        <f>ROUND(AU96,5)</f>
        <v>0</v>
      </c>
      <c r="AV95" s="86">
        <f>ROUND(AZ95*L29,2)</f>
        <v>0</v>
      </c>
      <c r="AW95" s="86">
        <f>ROUND(BA95*L30,2)</f>
        <v>0</v>
      </c>
      <c r="AX95" s="86">
        <f>ROUND(BB95*L29,2)</f>
        <v>0</v>
      </c>
      <c r="AY95" s="86">
        <f>ROUND(BC95*L30,2)</f>
        <v>0</v>
      </c>
      <c r="AZ95" s="86">
        <f t="shared" si="0"/>
        <v>0</v>
      </c>
      <c r="BA95" s="86">
        <f t="shared" si="0"/>
        <v>0</v>
      </c>
      <c r="BB95" s="86">
        <f t="shared" si="0"/>
        <v>0</v>
      </c>
      <c r="BC95" s="86">
        <f t="shared" si="0"/>
        <v>0</v>
      </c>
      <c r="BD95" s="88">
        <f t="shared" si="0"/>
        <v>0</v>
      </c>
      <c r="BS95" s="89" t="s">
        <v>71</v>
      </c>
      <c r="BT95" s="89" t="s">
        <v>79</v>
      </c>
      <c r="BU95" s="89" t="s">
        <v>73</v>
      </c>
      <c r="BV95" s="89" t="s">
        <v>74</v>
      </c>
      <c r="BW95" s="89" t="s">
        <v>80</v>
      </c>
      <c r="BX95" s="89" t="s">
        <v>4</v>
      </c>
      <c r="CL95" s="89" t="s">
        <v>1</v>
      </c>
      <c r="CM95" s="89" t="s">
        <v>72</v>
      </c>
    </row>
    <row r="96" spans="1:91" s="4" customFormat="1" ht="23.25" customHeight="1">
      <c r="A96" s="90" t="s">
        <v>81</v>
      </c>
      <c r="B96" s="53"/>
      <c r="C96" s="10"/>
      <c r="D96" s="10"/>
      <c r="E96" s="319" t="s">
        <v>82</v>
      </c>
      <c r="F96" s="319"/>
      <c r="G96" s="319"/>
      <c r="H96" s="319"/>
      <c r="I96" s="319"/>
      <c r="J96" s="10"/>
      <c r="K96" s="319" t="s">
        <v>83</v>
      </c>
      <c r="L96" s="319"/>
      <c r="M96" s="319"/>
      <c r="N96" s="319"/>
      <c r="O96" s="319"/>
      <c r="P96" s="319"/>
      <c r="Q96" s="319"/>
      <c r="R96" s="319"/>
      <c r="S96" s="319"/>
      <c r="T96" s="319"/>
      <c r="U96" s="319"/>
      <c r="V96" s="319"/>
      <c r="W96" s="319"/>
      <c r="X96" s="319"/>
      <c r="Y96" s="319"/>
      <c r="Z96" s="319"/>
      <c r="AA96" s="319"/>
      <c r="AB96" s="319"/>
      <c r="AC96" s="319"/>
      <c r="AD96" s="319"/>
      <c r="AE96" s="319"/>
      <c r="AF96" s="319"/>
      <c r="AG96" s="317">
        <f>Zadanie!J34</f>
        <v>0</v>
      </c>
      <c r="AH96" s="318"/>
      <c r="AI96" s="318"/>
      <c r="AJ96" s="318"/>
      <c r="AK96" s="318"/>
      <c r="AL96" s="318"/>
      <c r="AM96" s="318"/>
      <c r="AN96" s="317">
        <f>SUM(AG96,AT96)</f>
        <v>0</v>
      </c>
      <c r="AO96" s="318"/>
      <c r="AP96" s="318"/>
      <c r="AQ96" s="91" t="s">
        <v>84</v>
      </c>
      <c r="AR96" s="53"/>
      <c r="AS96" s="92">
        <v>0</v>
      </c>
      <c r="AT96" s="93">
        <f>ROUND(SUM(AV96:AW96),2)</f>
        <v>0</v>
      </c>
      <c r="AU96" s="94">
        <f>Zadanie!P161</f>
        <v>0</v>
      </c>
      <c r="AV96" s="93">
        <f>Zadanie!J37</f>
        <v>0</v>
      </c>
      <c r="AW96" s="93">
        <f>Zadanie!J38</f>
        <v>0</v>
      </c>
      <c r="AX96" s="93">
        <f>Zadanie!J39</f>
        <v>0</v>
      </c>
      <c r="AY96" s="93">
        <f>Zadanie!J40</f>
        <v>0</v>
      </c>
      <c r="AZ96" s="93">
        <f>Zadanie!F37</f>
        <v>0</v>
      </c>
      <c r="BA96" s="93">
        <f>Zadanie!F38</f>
        <v>0</v>
      </c>
      <c r="BB96" s="93">
        <f>Zadanie!F39</f>
        <v>0</v>
      </c>
      <c r="BC96" s="93">
        <f>Zadanie!F40</f>
        <v>0</v>
      </c>
      <c r="BD96" s="95">
        <f>Zadanie!F41</f>
        <v>0</v>
      </c>
      <c r="BT96" s="26" t="s">
        <v>85</v>
      </c>
      <c r="BV96" s="26" t="s">
        <v>74</v>
      </c>
      <c r="BW96" s="26" t="s">
        <v>86</v>
      </c>
      <c r="BX96" s="26" t="s">
        <v>80</v>
      </c>
      <c r="CL96" s="26" t="s">
        <v>1</v>
      </c>
    </row>
    <row r="97" spans="1:57" s="2" customFormat="1" ht="30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s="2" customFormat="1" ht="6.95" customHeight="1">
      <c r="A98" s="33"/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34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</sheetData>
  <mergeCells count="46">
    <mergeCell ref="AR2:BE2"/>
    <mergeCell ref="AN96:AP96"/>
    <mergeCell ref="AG96:AM96"/>
    <mergeCell ref="E96:I96"/>
    <mergeCell ref="K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6" location="'06-0_2 - Dostavba a obno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6880"/>
  <sheetViews>
    <sheetView showGridLines="0" tabSelected="1" workbookViewId="0">
      <selection activeCell="E151" sqref="E151:H1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1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16" t="s">
        <v>5</v>
      </c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86</v>
      </c>
      <c r="AZ2" s="96" t="s">
        <v>87</v>
      </c>
      <c r="BA2" s="96" t="s">
        <v>87</v>
      </c>
      <c r="BB2" s="96" t="s">
        <v>1</v>
      </c>
      <c r="BC2" s="96" t="s">
        <v>88</v>
      </c>
      <c r="BD2" s="96" t="s">
        <v>85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  <c r="AZ3" s="96" t="s">
        <v>89</v>
      </c>
      <c r="BA3" s="96" t="s">
        <v>89</v>
      </c>
      <c r="BB3" s="96" t="s">
        <v>1</v>
      </c>
      <c r="BC3" s="96" t="s">
        <v>90</v>
      </c>
      <c r="BD3" s="96" t="s">
        <v>85</v>
      </c>
    </row>
    <row r="4" spans="1:56" s="1" customFormat="1" ht="24.95" customHeight="1">
      <c r="B4" s="21"/>
      <c r="D4" s="22" t="s">
        <v>6561</v>
      </c>
      <c r="L4" s="21"/>
      <c r="M4" s="97" t="s">
        <v>9</v>
      </c>
      <c r="AT4" s="18" t="s">
        <v>3</v>
      </c>
      <c r="AZ4" s="96" t="s">
        <v>91</v>
      </c>
      <c r="BA4" s="96" t="s">
        <v>1</v>
      </c>
      <c r="BB4" s="96" t="s">
        <v>1</v>
      </c>
      <c r="BC4" s="96" t="s">
        <v>92</v>
      </c>
      <c r="BD4" s="96" t="s">
        <v>85</v>
      </c>
    </row>
    <row r="5" spans="1:56" s="1" customFormat="1" ht="6.95" customHeight="1">
      <c r="B5" s="21"/>
      <c r="L5" s="21"/>
      <c r="AZ5" s="96" t="s">
        <v>93</v>
      </c>
      <c r="BA5" s="96" t="s">
        <v>1</v>
      </c>
      <c r="BB5" s="96" t="s">
        <v>1</v>
      </c>
      <c r="BC5" s="96" t="s">
        <v>94</v>
      </c>
      <c r="BD5" s="96" t="s">
        <v>85</v>
      </c>
    </row>
    <row r="6" spans="1:56" s="1" customFormat="1" ht="12" customHeight="1">
      <c r="B6" s="21"/>
      <c r="D6" s="28" t="s">
        <v>15</v>
      </c>
      <c r="L6" s="21"/>
      <c r="AZ6" s="96" t="s">
        <v>95</v>
      </c>
      <c r="BA6" s="96" t="s">
        <v>1</v>
      </c>
      <c r="BB6" s="96" t="s">
        <v>1</v>
      </c>
      <c r="BC6" s="96" t="s">
        <v>96</v>
      </c>
      <c r="BD6" s="96" t="s">
        <v>85</v>
      </c>
    </row>
    <row r="7" spans="1:56" s="1" customFormat="1" ht="16.5" customHeight="1">
      <c r="B7" s="21"/>
      <c r="E7" s="336" t="s">
        <v>6557</v>
      </c>
      <c r="F7" s="337"/>
      <c r="G7" s="337"/>
      <c r="H7" s="337"/>
      <c r="L7" s="21"/>
      <c r="AZ7" s="96" t="s">
        <v>97</v>
      </c>
      <c r="BA7" s="96" t="s">
        <v>1</v>
      </c>
      <c r="BB7" s="96" t="s">
        <v>1</v>
      </c>
      <c r="BC7" s="96" t="s">
        <v>98</v>
      </c>
      <c r="BD7" s="96" t="s">
        <v>85</v>
      </c>
    </row>
    <row r="8" spans="1:56" s="1" customFormat="1" ht="12" customHeight="1">
      <c r="B8" s="21"/>
      <c r="D8" s="28" t="s">
        <v>99</v>
      </c>
      <c r="L8" s="21"/>
      <c r="AZ8" s="96" t="s">
        <v>100</v>
      </c>
      <c r="BA8" s="96" t="s">
        <v>1</v>
      </c>
      <c r="BB8" s="96" t="s">
        <v>1</v>
      </c>
      <c r="BC8" s="96" t="s">
        <v>101</v>
      </c>
      <c r="BD8" s="96" t="s">
        <v>85</v>
      </c>
    </row>
    <row r="9" spans="1:56" s="2" customFormat="1" ht="16.5" customHeight="1">
      <c r="A9" s="33"/>
      <c r="B9" s="34"/>
      <c r="C9" s="33"/>
      <c r="D9" s="33"/>
      <c r="E9" s="336" t="s">
        <v>6558</v>
      </c>
      <c r="F9" s="333"/>
      <c r="G9" s="333"/>
      <c r="H9" s="333"/>
      <c r="I9" s="33"/>
      <c r="J9" s="33"/>
      <c r="K9" s="33"/>
      <c r="L9" s="44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6" t="s">
        <v>102</v>
      </c>
      <c r="BA9" s="96" t="s">
        <v>1</v>
      </c>
      <c r="BB9" s="96" t="s">
        <v>1</v>
      </c>
      <c r="BC9" s="96" t="s">
        <v>103</v>
      </c>
      <c r="BD9" s="96" t="s">
        <v>85</v>
      </c>
    </row>
    <row r="10" spans="1:56" s="2" customFormat="1" ht="12" customHeight="1">
      <c r="A10" s="33"/>
      <c r="B10" s="34"/>
      <c r="C10" s="33"/>
      <c r="D10" s="28" t="s">
        <v>104</v>
      </c>
      <c r="E10" s="33"/>
      <c r="F10" s="33"/>
      <c r="G10" s="33"/>
      <c r="H10" s="33"/>
      <c r="I10" s="33"/>
      <c r="J10" s="33"/>
      <c r="K10" s="33"/>
      <c r="L10" s="44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6" t="s">
        <v>105</v>
      </c>
      <c r="BA10" s="96" t="s">
        <v>1</v>
      </c>
      <c r="BB10" s="96" t="s">
        <v>1</v>
      </c>
      <c r="BC10" s="96" t="s">
        <v>106</v>
      </c>
      <c r="BD10" s="96" t="s">
        <v>85</v>
      </c>
    </row>
    <row r="11" spans="1:56" s="2" customFormat="1" ht="30" customHeight="1">
      <c r="A11" s="33"/>
      <c r="B11" s="34"/>
      <c r="C11" s="33"/>
      <c r="D11" s="33"/>
      <c r="E11" s="336" t="s">
        <v>6559</v>
      </c>
      <c r="F11" s="338"/>
      <c r="G11" s="338"/>
      <c r="H11" s="338"/>
      <c r="I11" s="33"/>
      <c r="J11" s="33"/>
      <c r="K11" s="33"/>
      <c r="L11" s="44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6" t="s">
        <v>107</v>
      </c>
      <c r="BA11" s="96" t="s">
        <v>1</v>
      </c>
      <c r="BB11" s="96" t="s">
        <v>1</v>
      </c>
      <c r="BC11" s="96" t="s">
        <v>108</v>
      </c>
      <c r="BD11" s="96" t="s">
        <v>85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4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96" t="s">
        <v>109</v>
      </c>
      <c r="BA12" s="96" t="s">
        <v>1</v>
      </c>
      <c r="BB12" s="96" t="s">
        <v>1</v>
      </c>
      <c r="BC12" s="96" t="s">
        <v>110</v>
      </c>
      <c r="BD12" s="96" t="s">
        <v>85</v>
      </c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4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96" t="s">
        <v>111</v>
      </c>
      <c r="BA13" s="96" t="s">
        <v>1</v>
      </c>
      <c r="BB13" s="96" t="s">
        <v>1</v>
      </c>
      <c r="BC13" s="96" t="s">
        <v>112</v>
      </c>
      <c r="BD13" s="96" t="s">
        <v>85</v>
      </c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113</v>
      </c>
      <c r="G14" s="33"/>
      <c r="H14" s="33"/>
      <c r="I14" s="28" t="s">
        <v>21</v>
      </c>
      <c r="J14" s="57">
        <v>43710</v>
      </c>
      <c r="K14" s="33"/>
      <c r="L14" s="44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96" t="s">
        <v>114</v>
      </c>
      <c r="BA14" s="96" t="s">
        <v>1</v>
      </c>
      <c r="BB14" s="96" t="s">
        <v>1</v>
      </c>
      <c r="BC14" s="96" t="s">
        <v>115</v>
      </c>
      <c r="BD14" s="96" t="s">
        <v>85</v>
      </c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254" t="s">
        <v>6560</v>
      </c>
      <c r="K15" s="33"/>
      <c r="L15" s="44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96" t="s">
        <v>116</v>
      </c>
      <c r="BA15" s="96" t="s">
        <v>1</v>
      </c>
      <c r="BB15" s="96" t="s">
        <v>1</v>
      </c>
      <c r="BC15" s="96" t="s">
        <v>117</v>
      </c>
      <c r="BD15" s="96" t="s">
        <v>85</v>
      </c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4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96" t="s">
        <v>118</v>
      </c>
      <c r="BA16" s="96" t="s">
        <v>1</v>
      </c>
      <c r="BB16" s="96" t="s">
        <v>1</v>
      </c>
      <c r="BC16" s="96" t="s">
        <v>119</v>
      </c>
      <c r="BD16" s="96" t="s">
        <v>85</v>
      </c>
    </row>
    <row r="17" spans="1:56" s="2" customFormat="1" ht="18" customHeight="1">
      <c r="A17" s="33"/>
      <c r="B17" s="34"/>
      <c r="C17" s="33"/>
      <c r="D17" s="33"/>
      <c r="E17" s="26" t="s">
        <v>120</v>
      </c>
      <c r="F17" s="33"/>
      <c r="G17" s="33"/>
      <c r="H17" s="33"/>
      <c r="I17" s="28" t="s">
        <v>25</v>
      </c>
      <c r="J17" s="26" t="s">
        <v>1</v>
      </c>
      <c r="K17" s="33"/>
      <c r="L17" s="44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Z17" s="96" t="s">
        <v>121</v>
      </c>
      <c r="BA17" s="96" t="s">
        <v>1</v>
      </c>
      <c r="BB17" s="96" t="s">
        <v>1</v>
      </c>
      <c r="BC17" s="96" t="s">
        <v>122</v>
      </c>
      <c r="BD17" s="96" t="s">
        <v>85</v>
      </c>
    </row>
    <row r="18" spans="1:56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4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Z18" s="96" t="s">
        <v>123</v>
      </c>
      <c r="BA18" s="96" t="s">
        <v>1</v>
      </c>
      <c r="BB18" s="96" t="s">
        <v>1</v>
      </c>
      <c r="BC18" s="96" t="s">
        <v>124</v>
      </c>
      <c r="BD18" s="96" t="s">
        <v>85</v>
      </c>
    </row>
    <row r="19" spans="1:56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4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Z19" s="96" t="s">
        <v>125</v>
      </c>
      <c r="BA19" s="96" t="s">
        <v>1</v>
      </c>
      <c r="BB19" s="96" t="s">
        <v>1</v>
      </c>
      <c r="BC19" s="96" t="s">
        <v>126</v>
      </c>
      <c r="BD19" s="96" t="s">
        <v>85</v>
      </c>
    </row>
    <row r="20" spans="1:56" s="2" customFormat="1" ht="18" customHeight="1">
      <c r="A20" s="33"/>
      <c r="B20" s="34"/>
      <c r="C20" s="33"/>
      <c r="D20" s="33"/>
      <c r="E20" s="339" t="str">
        <f>'Rekapitulácia stavby'!E14</f>
        <v>Vyplň údaj</v>
      </c>
      <c r="F20" s="293"/>
      <c r="G20" s="293"/>
      <c r="H20" s="293"/>
      <c r="I20" s="28" t="s">
        <v>25</v>
      </c>
      <c r="J20" s="29" t="str">
        <f>'Rekapitulácia stavby'!AN14</f>
        <v>Vyplň údaj</v>
      </c>
      <c r="K20" s="33"/>
      <c r="L20" s="44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Z20" s="96" t="s">
        <v>127</v>
      </c>
      <c r="BA20" s="96" t="s">
        <v>1</v>
      </c>
      <c r="BB20" s="96" t="s">
        <v>1</v>
      </c>
      <c r="BC20" s="96" t="s">
        <v>128</v>
      </c>
      <c r="BD20" s="96" t="s">
        <v>85</v>
      </c>
    </row>
    <row r="21" spans="1:56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4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Z21" s="96" t="s">
        <v>129</v>
      </c>
      <c r="BA21" s="96" t="s">
        <v>1</v>
      </c>
      <c r="BB21" s="96" t="s">
        <v>1</v>
      </c>
      <c r="BC21" s="96" t="s">
        <v>130</v>
      </c>
      <c r="BD21" s="96" t="s">
        <v>85</v>
      </c>
    </row>
    <row r="22" spans="1:56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4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Z22" s="96" t="s">
        <v>131</v>
      </c>
      <c r="BA22" s="96" t="s">
        <v>1</v>
      </c>
      <c r="BB22" s="96" t="s">
        <v>1</v>
      </c>
      <c r="BC22" s="96" t="s">
        <v>132</v>
      </c>
      <c r="BD22" s="96" t="s">
        <v>85</v>
      </c>
    </row>
    <row r="23" spans="1:56" s="2" customFormat="1" ht="18" customHeight="1">
      <c r="A23" s="33"/>
      <c r="B23" s="34"/>
      <c r="C23" s="33"/>
      <c r="D23" s="33"/>
      <c r="E23" s="26" t="s">
        <v>133</v>
      </c>
      <c r="F23" s="33"/>
      <c r="G23" s="33"/>
      <c r="H23" s="33"/>
      <c r="I23" s="28" t="s">
        <v>25</v>
      </c>
      <c r="J23" s="26" t="s">
        <v>1</v>
      </c>
      <c r="K23" s="33"/>
      <c r="L23" s="4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Z23" s="96" t="s">
        <v>134</v>
      </c>
      <c r="BA23" s="96" t="s">
        <v>1</v>
      </c>
      <c r="BB23" s="96" t="s">
        <v>1</v>
      </c>
      <c r="BC23" s="96" t="s">
        <v>135</v>
      </c>
      <c r="BD23" s="96" t="s">
        <v>85</v>
      </c>
    </row>
    <row r="24" spans="1:56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Z24" s="96" t="s">
        <v>136</v>
      </c>
      <c r="BA24" s="96" t="s">
        <v>1</v>
      </c>
      <c r="BB24" s="96" t="s">
        <v>1</v>
      </c>
      <c r="BC24" s="96" t="s">
        <v>137</v>
      </c>
      <c r="BD24" s="96" t="s">
        <v>85</v>
      </c>
    </row>
    <row r="25" spans="1:56" s="2" customFormat="1" ht="12" customHeight="1">
      <c r="A25" s="33"/>
      <c r="B25" s="34"/>
      <c r="C25" s="33"/>
      <c r="D25" s="28" t="s">
        <v>30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4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Z25" s="96" t="s">
        <v>138</v>
      </c>
      <c r="BA25" s="96" t="s">
        <v>1</v>
      </c>
      <c r="BB25" s="96" t="s">
        <v>1</v>
      </c>
      <c r="BC25" s="96" t="s">
        <v>139</v>
      </c>
      <c r="BD25" s="96" t="s">
        <v>85</v>
      </c>
    </row>
    <row r="26" spans="1:56" s="2" customFormat="1" ht="18" customHeight="1">
      <c r="A26" s="33"/>
      <c r="B26" s="34"/>
      <c r="C26" s="33"/>
      <c r="D26" s="33"/>
      <c r="E26" s="26" t="s">
        <v>140</v>
      </c>
      <c r="F26" s="33"/>
      <c r="G26" s="33"/>
      <c r="H26" s="33"/>
      <c r="I26" s="28" t="s">
        <v>25</v>
      </c>
      <c r="J26" s="26" t="s">
        <v>1</v>
      </c>
      <c r="K26" s="33"/>
      <c r="L26" s="44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Z26" s="96" t="s">
        <v>141</v>
      </c>
      <c r="BA26" s="96" t="s">
        <v>1</v>
      </c>
      <c r="BB26" s="96" t="s">
        <v>1</v>
      </c>
      <c r="BC26" s="96" t="s">
        <v>142</v>
      </c>
      <c r="BD26" s="96" t="s">
        <v>85</v>
      </c>
    </row>
    <row r="27" spans="1:56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4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Z27" s="96" t="s">
        <v>143</v>
      </c>
      <c r="BA27" s="96" t="s">
        <v>1</v>
      </c>
      <c r="BB27" s="96" t="s">
        <v>1</v>
      </c>
      <c r="BC27" s="96" t="s">
        <v>144</v>
      </c>
      <c r="BD27" s="96" t="s">
        <v>85</v>
      </c>
    </row>
    <row r="28" spans="1:56" s="2" customFormat="1" ht="12" customHeight="1">
      <c r="A28" s="33"/>
      <c r="B28" s="34"/>
      <c r="C28" s="33"/>
      <c r="D28" s="28" t="s">
        <v>31</v>
      </c>
      <c r="E28" s="33"/>
      <c r="F28" s="33"/>
      <c r="G28" s="33"/>
      <c r="H28" s="33"/>
      <c r="I28" s="33"/>
      <c r="J28" s="33"/>
      <c r="K28" s="33"/>
      <c r="L28" s="44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Z28" s="96" t="s">
        <v>145</v>
      </c>
      <c r="BA28" s="96" t="s">
        <v>1</v>
      </c>
      <c r="BB28" s="96" t="s">
        <v>1</v>
      </c>
      <c r="BC28" s="96" t="s">
        <v>146</v>
      </c>
      <c r="BD28" s="96" t="s">
        <v>85</v>
      </c>
    </row>
    <row r="29" spans="1:56" s="8" customFormat="1" ht="16.5" customHeight="1">
      <c r="A29" s="98"/>
      <c r="B29" s="99"/>
      <c r="C29" s="98"/>
      <c r="D29" s="98"/>
      <c r="E29" s="298" t="s">
        <v>1</v>
      </c>
      <c r="F29" s="298"/>
      <c r="G29" s="298"/>
      <c r="H29" s="298"/>
      <c r="I29" s="98"/>
      <c r="J29" s="98"/>
      <c r="K29" s="98"/>
      <c r="L29" s="100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2" t="s">
        <v>147</v>
      </c>
      <c r="BA29" s="103" t="s">
        <v>1</v>
      </c>
      <c r="BB29" s="103" t="s">
        <v>1</v>
      </c>
      <c r="BC29" s="103" t="s">
        <v>148</v>
      </c>
      <c r="BD29" s="103" t="s">
        <v>85</v>
      </c>
    </row>
    <row r="30" spans="1:56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104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7" t="s">
        <v>149</v>
      </c>
      <c r="BA30" s="96" t="s">
        <v>1</v>
      </c>
      <c r="BB30" s="96" t="s">
        <v>1</v>
      </c>
      <c r="BC30" s="96" t="s">
        <v>150</v>
      </c>
      <c r="BD30" s="96" t="s">
        <v>85</v>
      </c>
    </row>
    <row r="31" spans="1:56" s="2" customFormat="1" ht="6.95" customHeight="1">
      <c r="A31" s="33"/>
      <c r="B31" s="34"/>
      <c r="C31" s="33"/>
      <c r="D31" s="68"/>
      <c r="E31" s="68"/>
      <c r="F31" s="68"/>
      <c r="G31" s="68"/>
      <c r="H31" s="68"/>
      <c r="I31" s="68"/>
      <c r="J31" s="68"/>
      <c r="K31" s="68"/>
      <c r="L31" s="44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Z31" s="96" t="s">
        <v>151</v>
      </c>
      <c r="BA31" s="96" t="s">
        <v>1</v>
      </c>
      <c r="BB31" s="96" t="s">
        <v>1</v>
      </c>
      <c r="BC31" s="96" t="s">
        <v>152</v>
      </c>
      <c r="BD31" s="96" t="s">
        <v>85</v>
      </c>
    </row>
    <row r="32" spans="1:56" s="2" customFormat="1" ht="14.45" customHeight="1">
      <c r="A32" s="33"/>
      <c r="B32" s="34"/>
      <c r="C32" s="33"/>
      <c r="D32" s="26" t="s">
        <v>153</v>
      </c>
      <c r="E32" s="33"/>
      <c r="F32" s="33"/>
      <c r="G32" s="33"/>
      <c r="H32" s="33"/>
      <c r="I32" s="33"/>
      <c r="J32" s="106">
        <f>J98</f>
        <v>0</v>
      </c>
      <c r="K32" s="33"/>
      <c r="L32" s="44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Z32" s="96" t="s">
        <v>154</v>
      </c>
      <c r="BA32" s="96" t="s">
        <v>1</v>
      </c>
      <c r="BB32" s="96" t="s">
        <v>1</v>
      </c>
      <c r="BC32" s="96" t="s">
        <v>155</v>
      </c>
      <c r="BD32" s="96" t="s">
        <v>85</v>
      </c>
    </row>
    <row r="33" spans="1:56" s="2" customFormat="1" ht="14.45" customHeight="1">
      <c r="A33" s="33"/>
      <c r="B33" s="34"/>
      <c r="C33" s="33"/>
      <c r="D33" s="107" t="s">
        <v>156</v>
      </c>
      <c r="E33" s="33"/>
      <c r="F33" s="33"/>
      <c r="G33" s="33"/>
      <c r="H33" s="33"/>
      <c r="I33" s="33"/>
      <c r="J33" s="106">
        <f>J132</f>
        <v>0</v>
      </c>
      <c r="K33" s="33"/>
      <c r="L33" s="104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7" t="s">
        <v>157</v>
      </c>
      <c r="BA33" s="96" t="s">
        <v>1</v>
      </c>
      <c r="BB33" s="96" t="s">
        <v>1</v>
      </c>
      <c r="BC33" s="96" t="s">
        <v>158</v>
      </c>
      <c r="BD33" s="96" t="s">
        <v>85</v>
      </c>
    </row>
    <row r="34" spans="1:56" s="2" customFormat="1" ht="25.35" customHeight="1">
      <c r="A34" s="33"/>
      <c r="B34" s="34"/>
      <c r="C34" s="33"/>
      <c r="D34" s="108" t="s">
        <v>32</v>
      </c>
      <c r="E34" s="33"/>
      <c r="F34" s="33"/>
      <c r="G34" s="33"/>
      <c r="H34" s="33"/>
      <c r="I34" s="33"/>
      <c r="J34" s="73">
        <f>ROUND(J32 + J33, 2)</f>
        <v>0</v>
      </c>
      <c r="K34" s="33"/>
      <c r="L34" s="44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Z34" s="96" t="s">
        <v>159</v>
      </c>
      <c r="BA34" s="96" t="s">
        <v>1</v>
      </c>
      <c r="BB34" s="96" t="s">
        <v>1</v>
      </c>
      <c r="BC34" s="96" t="s">
        <v>160</v>
      </c>
      <c r="BD34" s="96" t="s">
        <v>85</v>
      </c>
    </row>
    <row r="35" spans="1:56" s="2" customFormat="1" ht="6.95" customHeight="1">
      <c r="A35" s="33"/>
      <c r="B35" s="34"/>
      <c r="C35" s="33"/>
      <c r="D35" s="68"/>
      <c r="E35" s="68"/>
      <c r="F35" s="68"/>
      <c r="G35" s="68"/>
      <c r="H35" s="68"/>
      <c r="I35" s="68"/>
      <c r="J35" s="68"/>
      <c r="K35" s="68"/>
      <c r="L35" s="44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Z35" s="96" t="s">
        <v>161</v>
      </c>
      <c r="BA35" s="96" t="s">
        <v>1</v>
      </c>
      <c r="BB35" s="96" t="s">
        <v>1</v>
      </c>
      <c r="BC35" s="96" t="s">
        <v>162</v>
      </c>
      <c r="BD35" s="96" t="s">
        <v>85</v>
      </c>
    </row>
    <row r="36" spans="1:56" s="2" customFormat="1" ht="14.45" customHeight="1">
      <c r="A36" s="33"/>
      <c r="B36" s="34"/>
      <c r="C36" s="33"/>
      <c r="D36" s="33"/>
      <c r="E36" s="33"/>
      <c r="F36" s="37" t="s">
        <v>34</v>
      </c>
      <c r="G36" s="33"/>
      <c r="H36" s="33"/>
      <c r="I36" s="37" t="s">
        <v>33</v>
      </c>
      <c r="J36" s="37" t="s">
        <v>35</v>
      </c>
      <c r="K36" s="33"/>
      <c r="L36" s="44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Z36" s="96" t="s">
        <v>163</v>
      </c>
      <c r="BA36" s="96" t="s">
        <v>1</v>
      </c>
      <c r="BB36" s="96" t="s">
        <v>1</v>
      </c>
      <c r="BC36" s="96" t="s">
        <v>164</v>
      </c>
      <c r="BD36" s="96" t="s">
        <v>85</v>
      </c>
    </row>
    <row r="37" spans="1:56" s="2" customFormat="1" ht="14.45" customHeight="1">
      <c r="A37" s="33"/>
      <c r="B37" s="34"/>
      <c r="C37" s="33"/>
      <c r="D37" s="109" t="s">
        <v>36</v>
      </c>
      <c r="E37" s="39" t="s">
        <v>37</v>
      </c>
      <c r="F37" s="110">
        <f>ROUND((ROUND((SUM(BE132:BE139) + SUM(BE161:BE6856)),  2) + SUM(BE6879)), 2)</f>
        <v>0</v>
      </c>
      <c r="G37" s="105"/>
      <c r="H37" s="105"/>
      <c r="I37" s="111">
        <v>0.2</v>
      </c>
      <c r="J37" s="110">
        <f>ROUND((ROUND(((SUM(BE132:BE139) + SUM(BE161:BE6856))*I37),  2) + (SUM(BE6879)*I37)), 2)</f>
        <v>0</v>
      </c>
      <c r="K37" s="33"/>
      <c r="L37" s="44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Z37" s="96" t="s">
        <v>165</v>
      </c>
      <c r="BA37" s="96" t="s">
        <v>1</v>
      </c>
      <c r="BB37" s="96" t="s">
        <v>1</v>
      </c>
      <c r="BC37" s="96" t="s">
        <v>166</v>
      </c>
      <c r="BD37" s="96" t="s">
        <v>85</v>
      </c>
    </row>
    <row r="38" spans="1:56" s="2" customFormat="1" ht="14.45" customHeight="1">
      <c r="A38" s="33"/>
      <c r="B38" s="34"/>
      <c r="C38" s="33"/>
      <c r="D38" s="33"/>
      <c r="E38" s="39" t="s">
        <v>38</v>
      </c>
      <c r="F38" s="110">
        <f>ROUND((ROUND((SUM(BF132:BF139) + SUM(BF161:BF6856)),  2) + SUM(BF6879)), 2)</f>
        <v>0</v>
      </c>
      <c r="G38" s="105"/>
      <c r="H38" s="105"/>
      <c r="I38" s="111">
        <v>0.2</v>
      </c>
      <c r="J38" s="110">
        <f>ROUND((ROUND(((SUM(BF132:BF139) + SUM(BF161:BF6856))*I38),  2) + (SUM(BF6879)*I38)), 2)</f>
        <v>0</v>
      </c>
      <c r="K38" s="33"/>
      <c r="L38" s="44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Z38" s="96" t="s">
        <v>167</v>
      </c>
      <c r="BA38" s="96" t="s">
        <v>1</v>
      </c>
      <c r="BB38" s="96" t="s">
        <v>1</v>
      </c>
      <c r="BC38" s="96" t="s">
        <v>168</v>
      </c>
      <c r="BD38" s="96" t="s">
        <v>85</v>
      </c>
    </row>
    <row r="39" spans="1:56" s="2" customFormat="1" ht="14.45" hidden="1" customHeight="1">
      <c r="A39" s="33"/>
      <c r="B39" s="34"/>
      <c r="C39" s="33"/>
      <c r="D39" s="33"/>
      <c r="E39" s="28" t="s">
        <v>39</v>
      </c>
      <c r="F39" s="112">
        <f>ROUND((ROUND((SUM(BG132:BG139) + SUM(BG161:BG6856)),  2) + SUM(BG6879)), 2)</f>
        <v>0</v>
      </c>
      <c r="G39" s="33"/>
      <c r="H39" s="33"/>
      <c r="I39" s="113">
        <v>0.2</v>
      </c>
      <c r="J39" s="112">
        <f>0</f>
        <v>0</v>
      </c>
      <c r="K39" s="33"/>
      <c r="L39" s="44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Z39" s="96" t="s">
        <v>169</v>
      </c>
      <c r="BA39" s="96" t="s">
        <v>1</v>
      </c>
      <c r="BB39" s="96" t="s">
        <v>1</v>
      </c>
      <c r="BC39" s="96" t="s">
        <v>170</v>
      </c>
      <c r="BD39" s="96" t="s">
        <v>85</v>
      </c>
    </row>
    <row r="40" spans="1:56" s="2" customFormat="1" ht="14.45" hidden="1" customHeight="1">
      <c r="A40" s="33"/>
      <c r="B40" s="34"/>
      <c r="C40" s="33"/>
      <c r="D40" s="33"/>
      <c r="E40" s="28" t="s">
        <v>40</v>
      </c>
      <c r="F40" s="112">
        <f>ROUND((ROUND((SUM(BH132:BH139) + SUM(BH161:BH6856)),  2) + SUM(BH6879)), 2)</f>
        <v>0</v>
      </c>
      <c r="G40" s="33"/>
      <c r="H40" s="33"/>
      <c r="I40" s="113">
        <v>0.2</v>
      </c>
      <c r="J40" s="112">
        <f>0</f>
        <v>0</v>
      </c>
      <c r="K40" s="33"/>
      <c r="L40" s="44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Z40" s="96" t="s">
        <v>171</v>
      </c>
      <c r="BA40" s="96" t="s">
        <v>1</v>
      </c>
      <c r="BB40" s="96" t="s">
        <v>1</v>
      </c>
      <c r="BC40" s="96" t="s">
        <v>172</v>
      </c>
      <c r="BD40" s="96" t="s">
        <v>85</v>
      </c>
    </row>
    <row r="41" spans="1:56" s="2" customFormat="1" ht="14.45" hidden="1" customHeight="1">
      <c r="A41" s="33"/>
      <c r="B41" s="34"/>
      <c r="C41" s="33"/>
      <c r="D41" s="33"/>
      <c r="E41" s="39" t="s">
        <v>41</v>
      </c>
      <c r="F41" s="110">
        <f>ROUND((ROUND((SUM(BI132:BI139) + SUM(BI161:BI6856)),  2) + SUM(BI6879)), 2)</f>
        <v>0</v>
      </c>
      <c r="G41" s="105"/>
      <c r="H41" s="105"/>
      <c r="I41" s="111">
        <v>0</v>
      </c>
      <c r="J41" s="110">
        <f>0</f>
        <v>0</v>
      </c>
      <c r="K41" s="33"/>
      <c r="L41" s="4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Z41" s="96" t="s">
        <v>173</v>
      </c>
      <c r="BA41" s="96" t="s">
        <v>1</v>
      </c>
      <c r="BB41" s="96" t="s">
        <v>1</v>
      </c>
      <c r="BC41" s="96" t="s">
        <v>174</v>
      </c>
      <c r="BD41" s="96" t="s">
        <v>85</v>
      </c>
    </row>
    <row r="42" spans="1:56" s="2" customFormat="1" ht="6.9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4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Z42" s="96" t="s">
        <v>175</v>
      </c>
      <c r="BA42" s="96" t="s">
        <v>1</v>
      </c>
      <c r="BB42" s="96" t="s">
        <v>1</v>
      </c>
      <c r="BC42" s="96" t="s">
        <v>176</v>
      </c>
      <c r="BD42" s="96" t="s">
        <v>85</v>
      </c>
    </row>
    <row r="43" spans="1:56" s="2" customFormat="1" ht="25.35" customHeight="1">
      <c r="A43" s="33"/>
      <c r="B43" s="34"/>
      <c r="C43" s="114"/>
      <c r="D43" s="115" t="s">
        <v>42</v>
      </c>
      <c r="E43" s="62"/>
      <c r="F43" s="62"/>
      <c r="G43" s="116" t="s">
        <v>43</v>
      </c>
      <c r="H43" s="117" t="s">
        <v>44</v>
      </c>
      <c r="I43" s="62"/>
      <c r="J43" s="118">
        <f>SUM(J34:J41)</f>
        <v>0</v>
      </c>
      <c r="K43" s="119"/>
      <c r="L43" s="44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Z43" s="96" t="s">
        <v>177</v>
      </c>
      <c r="BA43" s="96" t="s">
        <v>1</v>
      </c>
      <c r="BB43" s="96" t="s">
        <v>1</v>
      </c>
      <c r="BC43" s="96" t="s">
        <v>178</v>
      </c>
      <c r="BD43" s="96" t="s">
        <v>85</v>
      </c>
    </row>
    <row r="44" spans="1:56" s="2" customFormat="1" ht="14.45" customHeight="1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44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Z44" s="96" t="s">
        <v>179</v>
      </c>
      <c r="BA44" s="96" t="s">
        <v>1</v>
      </c>
      <c r="BB44" s="96" t="s">
        <v>1</v>
      </c>
      <c r="BC44" s="96" t="s">
        <v>180</v>
      </c>
      <c r="BD44" s="96" t="s">
        <v>85</v>
      </c>
    </row>
    <row r="45" spans="1:56" s="1" customFormat="1" ht="14.45" customHeight="1">
      <c r="B45" s="21"/>
      <c r="L45" s="21"/>
      <c r="AZ45" s="96" t="s">
        <v>181</v>
      </c>
      <c r="BA45" s="96" t="s">
        <v>1</v>
      </c>
      <c r="BB45" s="96" t="s">
        <v>1</v>
      </c>
      <c r="BC45" s="96" t="s">
        <v>182</v>
      </c>
      <c r="BD45" s="96" t="s">
        <v>85</v>
      </c>
    </row>
    <row r="46" spans="1:56" s="1" customFormat="1" ht="14.45" customHeight="1">
      <c r="B46" s="21"/>
      <c r="L46" s="21"/>
      <c r="AZ46" s="96" t="s">
        <v>183</v>
      </c>
      <c r="BA46" s="96" t="s">
        <v>1</v>
      </c>
      <c r="BB46" s="96" t="s">
        <v>1</v>
      </c>
      <c r="BC46" s="96" t="s">
        <v>184</v>
      </c>
      <c r="BD46" s="96" t="s">
        <v>85</v>
      </c>
    </row>
    <row r="47" spans="1:56" s="1" customFormat="1" ht="14.45" customHeight="1">
      <c r="B47" s="21"/>
      <c r="L47" s="21"/>
      <c r="AZ47" s="96" t="s">
        <v>185</v>
      </c>
      <c r="BA47" s="96" t="s">
        <v>1</v>
      </c>
      <c r="BB47" s="96" t="s">
        <v>1</v>
      </c>
      <c r="BC47" s="96" t="s">
        <v>186</v>
      </c>
      <c r="BD47" s="96" t="s">
        <v>85</v>
      </c>
    </row>
    <row r="48" spans="1:56" s="1" customFormat="1" ht="14.45" customHeight="1">
      <c r="B48" s="21"/>
      <c r="L48" s="21"/>
      <c r="AZ48" s="96" t="s">
        <v>187</v>
      </c>
      <c r="BA48" s="96" t="s">
        <v>1</v>
      </c>
      <c r="BB48" s="96" t="s">
        <v>1</v>
      </c>
      <c r="BC48" s="96" t="s">
        <v>188</v>
      </c>
      <c r="BD48" s="96" t="s">
        <v>85</v>
      </c>
    </row>
    <row r="49" spans="1:56" s="1" customFormat="1" ht="14.45" customHeight="1">
      <c r="B49" s="21"/>
      <c r="L49" s="21"/>
      <c r="AZ49" s="96" t="s">
        <v>189</v>
      </c>
      <c r="BA49" s="96" t="s">
        <v>1</v>
      </c>
      <c r="BB49" s="96" t="s">
        <v>1</v>
      </c>
      <c r="BC49" s="96" t="s">
        <v>190</v>
      </c>
      <c r="BD49" s="96" t="s">
        <v>85</v>
      </c>
    </row>
    <row r="50" spans="1:56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  <c r="AZ50" s="96" t="s">
        <v>191</v>
      </c>
      <c r="BA50" s="96" t="s">
        <v>1</v>
      </c>
      <c r="BB50" s="96" t="s">
        <v>1</v>
      </c>
      <c r="BC50" s="96" t="s">
        <v>192</v>
      </c>
      <c r="BD50" s="96" t="s">
        <v>85</v>
      </c>
    </row>
    <row r="51" spans="1:56">
      <c r="B51" s="21"/>
      <c r="L51" s="21"/>
      <c r="AZ51" s="96" t="s">
        <v>193</v>
      </c>
      <c r="BA51" s="96" t="s">
        <v>1</v>
      </c>
      <c r="BB51" s="96" t="s">
        <v>1</v>
      </c>
      <c r="BC51" s="96" t="s">
        <v>194</v>
      </c>
      <c r="BD51" s="96" t="s">
        <v>85</v>
      </c>
    </row>
    <row r="52" spans="1:56">
      <c r="B52" s="21"/>
      <c r="L52" s="21"/>
      <c r="AZ52" s="96" t="s">
        <v>195</v>
      </c>
      <c r="BA52" s="96" t="s">
        <v>1</v>
      </c>
      <c r="BB52" s="96" t="s">
        <v>1</v>
      </c>
      <c r="BC52" s="96" t="s">
        <v>112</v>
      </c>
      <c r="BD52" s="96" t="s">
        <v>85</v>
      </c>
    </row>
    <row r="53" spans="1:56">
      <c r="B53" s="21"/>
      <c r="L53" s="21"/>
      <c r="AZ53" s="96" t="s">
        <v>196</v>
      </c>
      <c r="BA53" s="96" t="s">
        <v>1</v>
      </c>
      <c r="BB53" s="96" t="s">
        <v>1</v>
      </c>
      <c r="BC53" s="96" t="s">
        <v>197</v>
      </c>
      <c r="BD53" s="96" t="s">
        <v>85</v>
      </c>
    </row>
    <row r="54" spans="1:56">
      <c r="B54" s="21"/>
      <c r="L54" s="21"/>
      <c r="AZ54" s="96" t="s">
        <v>198</v>
      </c>
      <c r="BA54" s="96" t="s">
        <v>1</v>
      </c>
      <c r="BB54" s="96" t="s">
        <v>1</v>
      </c>
      <c r="BC54" s="96" t="s">
        <v>199</v>
      </c>
      <c r="BD54" s="96" t="s">
        <v>85</v>
      </c>
    </row>
    <row r="55" spans="1:56">
      <c r="B55" s="21"/>
      <c r="L55" s="21"/>
      <c r="AZ55" s="96" t="s">
        <v>200</v>
      </c>
      <c r="BA55" s="96" t="s">
        <v>1</v>
      </c>
      <c r="BB55" s="96" t="s">
        <v>1</v>
      </c>
      <c r="BC55" s="96" t="s">
        <v>201</v>
      </c>
      <c r="BD55" s="96" t="s">
        <v>85</v>
      </c>
    </row>
    <row r="56" spans="1:56">
      <c r="B56" s="21"/>
      <c r="L56" s="21"/>
      <c r="AZ56" s="96" t="s">
        <v>202</v>
      </c>
      <c r="BA56" s="96" t="s">
        <v>1</v>
      </c>
      <c r="BB56" s="96" t="s">
        <v>1</v>
      </c>
      <c r="BC56" s="96" t="s">
        <v>203</v>
      </c>
      <c r="BD56" s="96" t="s">
        <v>85</v>
      </c>
    </row>
    <row r="57" spans="1:56">
      <c r="B57" s="21"/>
      <c r="L57" s="21"/>
      <c r="AZ57" s="96" t="s">
        <v>204</v>
      </c>
      <c r="BA57" s="96" t="s">
        <v>1</v>
      </c>
      <c r="BB57" s="96" t="s">
        <v>1</v>
      </c>
      <c r="BC57" s="96" t="s">
        <v>205</v>
      </c>
      <c r="BD57" s="96" t="s">
        <v>85</v>
      </c>
    </row>
    <row r="58" spans="1:56">
      <c r="B58" s="21"/>
      <c r="L58" s="21"/>
      <c r="AZ58" s="96" t="s">
        <v>206</v>
      </c>
      <c r="BA58" s="96" t="s">
        <v>1</v>
      </c>
      <c r="BB58" s="96" t="s">
        <v>1</v>
      </c>
      <c r="BC58" s="96" t="s">
        <v>207</v>
      </c>
      <c r="BD58" s="96" t="s">
        <v>85</v>
      </c>
    </row>
    <row r="59" spans="1:56">
      <c r="B59" s="21"/>
      <c r="L59" s="21"/>
      <c r="AZ59" s="96" t="s">
        <v>208</v>
      </c>
      <c r="BA59" s="96" t="s">
        <v>1</v>
      </c>
      <c r="BB59" s="96" t="s">
        <v>1</v>
      </c>
      <c r="BC59" s="96" t="s">
        <v>209</v>
      </c>
      <c r="BD59" s="96" t="s">
        <v>85</v>
      </c>
    </row>
    <row r="60" spans="1:56">
      <c r="B60" s="21"/>
      <c r="L60" s="21"/>
      <c r="AZ60" s="96" t="s">
        <v>210</v>
      </c>
      <c r="BA60" s="96" t="s">
        <v>1</v>
      </c>
      <c r="BB60" s="96" t="s">
        <v>1</v>
      </c>
      <c r="BC60" s="96" t="s">
        <v>211</v>
      </c>
      <c r="BD60" s="96" t="s">
        <v>85</v>
      </c>
    </row>
    <row r="61" spans="1:56" s="2" customFormat="1" ht="12.75">
      <c r="A61" s="33"/>
      <c r="B61" s="34"/>
      <c r="C61" s="33"/>
      <c r="D61" s="47" t="s">
        <v>47</v>
      </c>
      <c r="E61" s="36"/>
      <c r="F61" s="120" t="s">
        <v>48</v>
      </c>
      <c r="G61" s="47" t="s">
        <v>47</v>
      </c>
      <c r="H61" s="36"/>
      <c r="I61" s="36"/>
      <c r="J61" s="121" t="s">
        <v>48</v>
      </c>
      <c r="K61" s="36"/>
      <c r="L61" s="44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Z61" s="96" t="s">
        <v>212</v>
      </c>
      <c r="BA61" s="96" t="s">
        <v>1</v>
      </c>
      <c r="BB61" s="96" t="s">
        <v>1</v>
      </c>
      <c r="BC61" s="96" t="s">
        <v>213</v>
      </c>
      <c r="BD61" s="96" t="s">
        <v>85</v>
      </c>
    </row>
    <row r="62" spans="1:56">
      <c r="B62" s="21"/>
      <c r="L62" s="21"/>
      <c r="AZ62" s="96" t="s">
        <v>214</v>
      </c>
      <c r="BA62" s="96" t="s">
        <v>1</v>
      </c>
      <c r="BB62" s="96" t="s">
        <v>1</v>
      </c>
      <c r="BC62" s="96" t="s">
        <v>215</v>
      </c>
      <c r="BD62" s="96" t="s">
        <v>85</v>
      </c>
    </row>
    <row r="63" spans="1:56">
      <c r="B63" s="21"/>
      <c r="L63" s="21"/>
      <c r="AZ63" s="96" t="s">
        <v>216</v>
      </c>
      <c r="BA63" s="96" t="s">
        <v>1</v>
      </c>
      <c r="BB63" s="96" t="s">
        <v>1</v>
      </c>
      <c r="BC63" s="96" t="s">
        <v>217</v>
      </c>
      <c r="BD63" s="96" t="s">
        <v>85</v>
      </c>
    </row>
    <row r="64" spans="1:56">
      <c r="B64" s="21"/>
      <c r="L64" s="21"/>
      <c r="AZ64" s="96" t="s">
        <v>218</v>
      </c>
      <c r="BA64" s="96" t="s">
        <v>1</v>
      </c>
      <c r="BB64" s="96" t="s">
        <v>1</v>
      </c>
      <c r="BC64" s="96" t="s">
        <v>219</v>
      </c>
      <c r="BD64" s="96" t="s">
        <v>85</v>
      </c>
    </row>
    <row r="65" spans="1:56" s="2" customFormat="1" ht="12.75">
      <c r="A65" s="33"/>
      <c r="B65" s="34"/>
      <c r="C65" s="33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Z65" s="96" t="s">
        <v>220</v>
      </c>
      <c r="BA65" s="96" t="s">
        <v>1</v>
      </c>
      <c r="BB65" s="96" t="s">
        <v>1</v>
      </c>
      <c r="BC65" s="96" t="s">
        <v>221</v>
      </c>
      <c r="BD65" s="96" t="s">
        <v>85</v>
      </c>
    </row>
    <row r="66" spans="1:56">
      <c r="B66" s="21"/>
      <c r="L66" s="21"/>
      <c r="AZ66" s="96" t="s">
        <v>222</v>
      </c>
      <c r="BA66" s="96" t="s">
        <v>1</v>
      </c>
      <c r="BB66" s="96" t="s">
        <v>1</v>
      </c>
      <c r="BC66" s="96" t="s">
        <v>223</v>
      </c>
      <c r="BD66" s="96" t="s">
        <v>85</v>
      </c>
    </row>
    <row r="67" spans="1:56">
      <c r="B67" s="21"/>
      <c r="L67" s="21"/>
      <c r="AZ67" s="96" t="s">
        <v>224</v>
      </c>
      <c r="BA67" s="96" t="s">
        <v>1</v>
      </c>
      <c r="BB67" s="96" t="s">
        <v>1</v>
      </c>
      <c r="BC67" s="96" t="s">
        <v>225</v>
      </c>
      <c r="BD67" s="96" t="s">
        <v>85</v>
      </c>
    </row>
    <row r="68" spans="1:56">
      <c r="B68" s="21"/>
      <c r="L68" s="21"/>
      <c r="AZ68" s="96" t="s">
        <v>226</v>
      </c>
      <c r="BA68" s="96" t="s">
        <v>1</v>
      </c>
      <c r="BB68" s="96" t="s">
        <v>1</v>
      </c>
      <c r="BC68" s="96" t="s">
        <v>227</v>
      </c>
      <c r="BD68" s="96" t="s">
        <v>85</v>
      </c>
    </row>
    <row r="69" spans="1:56">
      <c r="B69" s="21"/>
      <c r="L69" s="21"/>
      <c r="AZ69" s="96" t="s">
        <v>228</v>
      </c>
      <c r="BA69" s="96" t="s">
        <v>1</v>
      </c>
      <c r="BB69" s="96" t="s">
        <v>1</v>
      </c>
      <c r="BC69" s="96" t="s">
        <v>229</v>
      </c>
      <c r="BD69" s="96" t="s">
        <v>85</v>
      </c>
    </row>
    <row r="70" spans="1:56">
      <c r="B70" s="21"/>
      <c r="L70" s="21"/>
      <c r="AZ70" s="96" t="s">
        <v>230</v>
      </c>
      <c r="BA70" s="96" t="s">
        <v>1</v>
      </c>
      <c r="BB70" s="96" t="s">
        <v>1</v>
      </c>
      <c r="BC70" s="96" t="s">
        <v>231</v>
      </c>
      <c r="BD70" s="96" t="s">
        <v>85</v>
      </c>
    </row>
    <row r="71" spans="1:56">
      <c r="B71" s="21"/>
      <c r="L71" s="21"/>
      <c r="AZ71" s="96" t="s">
        <v>232</v>
      </c>
      <c r="BA71" s="96" t="s">
        <v>1</v>
      </c>
      <c r="BB71" s="96" t="s">
        <v>1</v>
      </c>
      <c r="BC71" s="96" t="s">
        <v>233</v>
      </c>
      <c r="BD71" s="96" t="s">
        <v>85</v>
      </c>
    </row>
    <row r="72" spans="1:56">
      <c r="B72" s="21"/>
      <c r="L72" s="21"/>
      <c r="AZ72" s="96" t="s">
        <v>234</v>
      </c>
      <c r="BA72" s="96" t="s">
        <v>1</v>
      </c>
      <c r="BB72" s="96" t="s">
        <v>1</v>
      </c>
      <c r="BC72" s="96" t="s">
        <v>235</v>
      </c>
      <c r="BD72" s="96" t="s">
        <v>85</v>
      </c>
    </row>
    <row r="73" spans="1:56">
      <c r="B73" s="21"/>
      <c r="L73" s="21"/>
      <c r="AZ73" s="96" t="s">
        <v>236</v>
      </c>
      <c r="BA73" s="96" t="s">
        <v>1</v>
      </c>
      <c r="BB73" s="96" t="s">
        <v>1</v>
      </c>
      <c r="BC73" s="96" t="s">
        <v>237</v>
      </c>
      <c r="BD73" s="96" t="s">
        <v>85</v>
      </c>
    </row>
    <row r="74" spans="1:56">
      <c r="B74" s="21"/>
      <c r="L74" s="21"/>
      <c r="AZ74" s="96" t="s">
        <v>238</v>
      </c>
      <c r="BA74" s="96" t="s">
        <v>1</v>
      </c>
      <c r="BB74" s="96" t="s">
        <v>1</v>
      </c>
      <c r="BC74" s="96" t="s">
        <v>239</v>
      </c>
      <c r="BD74" s="96" t="s">
        <v>85</v>
      </c>
    </row>
    <row r="75" spans="1:56">
      <c r="B75" s="21"/>
      <c r="L75" s="21"/>
      <c r="AZ75" s="96" t="s">
        <v>240</v>
      </c>
      <c r="BA75" s="96" t="s">
        <v>1</v>
      </c>
      <c r="BB75" s="96" t="s">
        <v>1</v>
      </c>
      <c r="BC75" s="96" t="s">
        <v>241</v>
      </c>
      <c r="BD75" s="96" t="s">
        <v>85</v>
      </c>
    </row>
    <row r="76" spans="1:56" s="2" customFormat="1" ht="12.75">
      <c r="A76" s="33"/>
      <c r="B76" s="34"/>
      <c r="C76" s="33"/>
      <c r="D76" s="47" t="s">
        <v>47</v>
      </c>
      <c r="E76" s="36"/>
      <c r="F76" s="120" t="s">
        <v>48</v>
      </c>
      <c r="G76" s="47" t="s">
        <v>47</v>
      </c>
      <c r="H76" s="36"/>
      <c r="I76" s="36"/>
      <c r="J76" s="121" t="s">
        <v>48</v>
      </c>
      <c r="K76" s="36"/>
      <c r="L76" s="44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Z76" s="96" t="s">
        <v>242</v>
      </c>
      <c r="BA76" s="96" t="s">
        <v>1</v>
      </c>
      <c r="BB76" s="96" t="s">
        <v>1</v>
      </c>
      <c r="BC76" s="96" t="s">
        <v>243</v>
      </c>
      <c r="BD76" s="96" t="s">
        <v>85</v>
      </c>
    </row>
    <row r="77" spans="1:56" s="2" customFormat="1" ht="14.45" customHeight="1">
      <c r="A77" s="33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Z77" s="96" t="s">
        <v>244</v>
      </c>
      <c r="BA77" s="96" t="s">
        <v>1</v>
      </c>
      <c r="BB77" s="96" t="s">
        <v>1</v>
      </c>
      <c r="BC77" s="96" t="s">
        <v>245</v>
      </c>
      <c r="BD77" s="96" t="s">
        <v>85</v>
      </c>
    </row>
    <row r="78" spans="1:56">
      <c r="AZ78" s="96" t="s">
        <v>246</v>
      </c>
      <c r="BA78" s="96" t="s">
        <v>1</v>
      </c>
      <c r="BB78" s="96" t="s">
        <v>1</v>
      </c>
      <c r="BC78" s="96" t="s">
        <v>247</v>
      </c>
      <c r="BD78" s="96" t="s">
        <v>85</v>
      </c>
    </row>
    <row r="79" spans="1:56">
      <c r="AZ79" s="96" t="s">
        <v>248</v>
      </c>
      <c r="BA79" s="96" t="s">
        <v>1</v>
      </c>
      <c r="BB79" s="96" t="s">
        <v>1</v>
      </c>
      <c r="BC79" s="96" t="s">
        <v>249</v>
      </c>
      <c r="BD79" s="96" t="s">
        <v>85</v>
      </c>
    </row>
    <row r="80" spans="1:56">
      <c r="AZ80" s="96" t="s">
        <v>250</v>
      </c>
      <c r="BA80" s="96" t="s">
        <v>1</v>
      </c>
      <c r="BB80" s="96" t="s">
        <v>1</v>
      </c>
      <c r="BC80" s="96" t="s">
        <v>251</v>
      </c>
      <c r="BD80" s="96" t="s">
        <v>85</v>
      </c>
    </row>
    <row r="81" spans="1:56" s="2" customFormat="1" ht="6.95" customHeight="1">
      <c r="A81" s="33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Z81" s="96" t="s">
        <v>252</v>
      </c>
      <c r="BA81" s="96" t="s">
        <v>1</v>
      </c>
      <c r="BB81" s="96" t="s">
        <v>1</v>
      </c>
      <c r="BC81" s="96" t="s">
        <v>253</v>
      </c>
      <c r="BD81" s="96" t="s">
        <v>85</v>
      </c>
    </row>
    <row r="82" spans="1:56" s="2" customFormat="1" ht="24.95" customHeight="1">
      <c r="A82" s="33"/>
      <c r="B82" s="34"/>
      <c r="C82" s="22" t="s">
        <v>6562</v>
      </c>
      <c r="D82" s="33"/>
      <c r="E82" s="33"/>
      <c r="F82" s="33"/>
      <c r="G82" s="33"/>
      <c r="H82" s="33"/>
      <c r="I82" s="33"/>
      <c r="J82" s="33"/>
      <c r="K82" s="33"/>
      <c r="L82" s="44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Z82" s="96" t="s">
        <v>254</v>
      </c>
      <c r="BA82" s="96" t="s">
        <v>1</v>
      </c>
      <c r="BB82" s="96" t="s">
        <v>1</v>
      </c>
      <c r="BC82" s="96" t="s">
        <v>255</v>
      </c>
      <c r="BD82" s="96" t="s">
        <v>85</v>
      </c>
    </row>
    <row r="83" spans="1:56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4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Z83" s="96" t="s">
        <v>256</v>
      </c>
      <c r="BA83" s="96" t="s">
        <v>1</v>
      </c>
      <c r="BB83" s="96" t="s">
        <v>1</v>
      </c>
      <c r="BC83" s="96" t="s">
        <v>257</v>
      </c>
      <c r="BD83" s="96" t="s">
        <v>85</v>
      </c>
    </row>
    <row r="84" spans="1:56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4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Z84" s="96" t="s">
        <v>258</v>
      </c>
      <c r="BA84" s="96" t="s">
        <v>1</v>
      </c>
      <c r="BB84" s="96" t="s">
        <v>1</v>
      </c>
      <c r="BC84" s="96" t="s">
        <v>259</v>
      </c>
      <c r="BD84" s="96" t="s">
        <v>85</v>
      </c>
    </row>
    <row r="85" spans="1:56" s="2" customFormat="1" ht="16.5" customHeight="1">
      <c r="A85" s="33"/>
      <c r="B85" s="34"/>
      <c r="C85" s="33"/>
      <c r="D85" s="33"/>
      <c r="E85" s="336" t="str">
        <f>E7</f>
        <v>Dostavba a obnova budovy ,,A" Hurbanova ul.č.15,Žilina</v>
      </c>
      <c r="F85" s="337"/>
      <c r="G85" s="337"/>
      <c r="H85" s="337"/>
      <c r="I85" s="33"/>
      <c r="J85" s="33"/>
      <c r="K85" s="33"/>
      <c r="L85" s="44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Z85" s="96" t="s">
        <v>260</v>
      </c>
      <c r="BA85" s="96" t="s">
        <v>1</v>
      </c>
      <c r="BB85" s="96" t="s">
        <v>1</v>
      </c>
      <c r="BC85" s="96" t="s">
        <v>261</v>
      </c>
      <c r="BD85" s="96" t="s">
        <v>85</v>
      </c>
    </row>
    <row r="86" spans="1:56" s="1" customFormat="1" ht="12" customHeight="1">
      <c r="B86" s="21"/>
      <c r="C86" s="28" t="s">
        <v>99</v>
      </c>
      <c r="E86" s="253"/>
      <c r="F86" s="253"/>
      <c r="G86" s="253"/>
      <c r="H86" s="253"/>
      <c r="L86" s="21"/>
      <c r="AZ86" s="96" t="s">
        <v>262</v>
      </c>
      <c r="BA86" s="96" t="s">
        <v>1</v>
      </c>
      <c r="BB86" s="96" t="s">
        <v>1</v>
      </c>
      <c r="BC86" s="96" t="s">
        <v>263</v>
      </c>
      <c r="BD86" s="96" t="s">
        <v>85</v>
      </c>
    </row>
    <row r="87" spans="1:56" s="2" customFormat="1" ht="16.5" customHeight="1">
      <c r="A87" s="33"/>
      <c r="B87" s="34"/>
      <c r="C87" s="33"/>
      <c r="D87" s="33"/>
      <c r="E87" s="336" t="str">
        <f>E9</f>
        <v>SO-01 BUDOVA A - UNIZA</v>
      </c>
      <c r="F87" s="333"/>
      <c r="G87" s="333"/>
      <c r="H87" s="333"/>
      <c r="I87" s="33"/>
      <c r="J87" s="33"/>
      <c r="K87" s="33"/>
      <c r="L87" s="44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Z87" s="96" t="s">
        <v>264</v>
      </c>
      <c r="BA87" s="96" t="s">
        <v>1</v>
      </c>
      <c r="BB87" s="96" t="s">
        <v>1</v>
      </c>
      <c r="BC87" s="96" t="s">
        <v>265</v>
      </c>
      <c r="BD87" s="96" t="s">
        <v>85</v>
      </c>
    </row>
    <row r="88" spans="1:56" s="2" customFormat="1" ht="12" customHeight="1">
      <c r="A88" s="33"/>
      <c r="B88" s="34"/>
      <c r="C88" s="28" t="s">
        <v>104</v>
      </c>
      <c r="D88" s="33"/>
      <c r="E88" s="33"/>
      <c r="F88" s="33"/>
      <c r="G88" s="33"/>
      <c r="H88" s="33"/>
      <c r="I88" s="33"/>
      <c r="J88" s="33"/>
      <c r="K88" s="33"/>
      <c r="L88" s="44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Z88" s="96" t="s">
        <v>266</v>
      </c>
      <c r="BA88" s="96" t="s">
        <v>1</v>
      </c>
      <c r="BB88" s="96" t="s">
        <v>1</v>
      </c>
      <c r="BC88" s="96" t="s">
        <v>267</v>
      </c>
      <c r="BD88" s="96" t="s">
        <v>85</v>
      </c>
    </row>
    <row r="89" spans="1:56" s="2" customFormat="1" ht="30" customHeight="1">
      <c r="A89" s="33"/>
      <c r="B89" s="34"/>
      <c r="C89" s="33"/>
      <c r="D89" s="33"/>
      <c r="E89" s="336" t="str">
        <f>E11</f>
        <v xml:space="preserve">Architektúra, statika  </v>
      </c>
      <c r="F89" s="338"/>
      <c r="G89" s="338"/>
      <c r="H89" s="338"/>
      <c r="I89" s="33"/>
      <c r="J89" s="33"/>
      <c r="K89" s="33"/>
      <c r="L89" s="44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Z89" s="96" t="s">
        <v>268</v>
      </c>
      <c r="BA89" s="96" t="s">
        <v>1</v>
      </c>
      <c r="BB89" s="96" t="s">
        <v>1</v>
      </c>
      <c r="BC89" s="96" t="s">
        <v>269</v>
      </c>
      <c r="BD89" s="96" t="s">
        <v>85</v>
      </c>
    </row>
    <row r="90" spans="1:56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4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Z90" s="96" t="s">
        <v>270</v>
      </c>
      <c r="BA90" s="96" t="s">
        <v>1</v>
      </c>
      <c r="BB90" s="96" t="s">
        <v>1</v>
      </c>
      <c r="BC90" s="96" t="s">
        <v>271</v>
      </c>
      <c r="BD90" s="96" t="s">
        <v>85</v>
      </c>
    </row>
    <row r="91" spans="1:56" s="2" customFormat="1" ht="12" customHeight="1">
      <c r="A91" s="33"/>
      <c r="B91" s="34"/>
      <c r="C91" s="28" t="s">
        <v>19</v>
      </c>
      <c r="D91" s="33"/>
      <c r="E91" s="33"/>
      <c r="F91" s="26" t="str">
        <f>F14</f>
        <v xml:space="preserve"> Hurbanova ul.č.15,Žilina</v>
      </c>
      <c r="G91" s="33"/>
      <c r="H91" s="33"/>
      <c r="I91" s="28" t="s">
        <v>21</v>
      </c>
      <c r="J91" s="57">
        <f>J14</f>
        <v>43710</v>
      </c>
      <c r="K91" s="33"/>
      <c r="L91" s="44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Z91" s="96" t="s">
        <v>272</v>
      </c>
      <c r="BA91" s="96" t="s">
        <v>1</v>
      </c>
      <c r="BB91" s="96" t="s">
        <v>1</v>
      </c>
      <c r="BC91" s="96" t="s">
        <v>273</v>
      </c>
      <c r="BD91" s="96" t="s">
        <v>85</v>
      </c>
    </row>
    <row r="92" spans="1:56" s="2" customFormat="1" ht="12.95" customHeight="1">
      <c r="A92" s="33"/>
      <c r="B92" s="34"/>
      <c r="C92" s="33"/>
      <c r="D92" s="33"/>
      <c r="E92" s="33"/>
      <c r="F92" s="33"/>
      <c r="G92" s="33"/>
      <c r="H92" s="33"/>
      <c r="I92" s="33"/>
      <c r="J92" s="254" t="str">
        <f>J15</f>
        <v>úprava 25.11.2021</v>
      </c>
      <c r="K92" s="33"/>
      <c r="L92" s="44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Z92" s="96" t="s">
        <v>274</v>
      </c>
      <c r="BA92" s="96" t="s">
        <v>1</v>
      </c>
      <c r="BB92" s="96" t="s">
        <v>1</v>
      </c>
      <c r="BC92" s="96" t="s">
        <v>275</v>
      </c>
      <c r="BD92" s="96" t="s">
        <v>85</v>
      </c>
    </row>
    <row r="93" spans="1:56" s="2" customFormat="1" ht="40.15" customHeight="1">
      <c r="A93" s="33"/>
      <c r="B93" s="34"/>
      <c r="C93" s="28" t="s">
        <v>23</v>
      </c>
      <c r="D93" s="33"/>
      <c r="E93" s="33"/>
      <c r="F93" s="26" t="str">
        <f>E17</f>
        <v>Žilinská univerzita v Žiline</v>
      </c>
      <c r="G93" s="33"/>
      <c r="H93" s="33"/>
      <c r="I93" s="28" t="s">
        <v>28</v>
      </c>
      <c r="J93" s="31" t="str">
        <f>E23</f>
        <v xml:space="preserve">VAN JARINA ARCHITECTURE &amp; DESIGN   </v>
      </c>
      <c r="K93" s="33"/>
      <c r="L93" s="44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Z93" s="96" t="s">
        <v>276</v>
      </c>
      <c r="BA93" s="96" t="s">
        <v>1</v>
      </c>
      <c r="BB93" s="96" t="s">
        <v>1</v>
      </c>
      <c r="BC93" s="96" t="s">
        <v>277</v>
      </c>
      <c r="BD93" s="96" t="s">
        <v>85</v>
      </c>
    </row>
    <row r="94" spans="1:56" s="2" customFormat="1" ht="15.2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30</v>
      </c>
      <c r="J94" s="31" t="str">
        <f>E26</f>
        <v>Rosoft,s.r.o.</v>
      </c>
      <c r="K94" s="33"/>
      <c r="L94" s="44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Z94" s="96" t="s">
        <v>278</v>
      </c>
      <c r="BA94" s="96" t="s">
        <v>1</v>
      </c>
      <c r="BB94" s="96" t="s">
        <v>1</v>
      </c>
      <c r="BC94" s="96" t="s">
        <v>279</v>
      </c>
      <c r="BD94" s="96" t="s">
        <v>85</v>
      </c>
    </row>
    <row r="95" spans="1:56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4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Z95" s="96" t="s">
        <v>280</v>
      </c>
      <c r="BA95" s="96" t="s">
        <v>1</v>
      </c>
      <c r="BB95" s="96" t="s">
        <v>1</v>
      </c>
      <c r="BC95" s="96" t="s">
        <v>281</v>
      </c>
      <c r="BD95" s="96" t="s">
        <v>282</v>
      </c>
    </row>
    <row r="96" spans="1:56" s="2" customFormat="1" ht="29.25" customHeight="1">
      <c r="A96" s="33"/>
      <c r="B96" s="34"/>
      <c r="C96" s="122" t="s">
        <v>283</v>
      </c>
      <c r="D96" s="114"/>
      <c r="E96" s="114"/>
      <c r="F96" s="114"/>
      <c r="G96" s="114"/>
      <c r="H96" s="114"/>
      <c r="I96" s="114"/>
      <c r="J96" s="123" t="s">
        <v>284</v>
      </c>
      <c r="K96" s="114"/>
      <c r="L96" s="44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Z96" s="96" t="s">
        <v>285</v>
      </c>
      <c r="BA96" s="96" t="s">
        <v>1</v>
      </c>
      <c r="BB96" s="96" t="s">
        <v>1</v>
      </c>
      <c r="BC96" s="96" t="s">
        <v>281</v>
      </c>
      <c r="BD96" s="96" t="s">
        <v>85</v>
      </c>
    </row>
    <row r="97" spans="1:56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4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Z97" s="96" t="s">
        <v>286</v>
      </c>
      <c r="BA97" s="96" t="s">
        <v>1</v>
      </c>
      <c r="BB97" s="96" t="s">
        <v>1</v>
      </c>
      <c r="BC97" s="96" t="s">
        <v>287</v>
      </c>
      <c r="BD97" s="96" t="s">
        <v>85</v>
      </c>
    </row>
    <row r="98" spans="1:56" s="2" customFormat="1" ht="22.9" customHeight="1">
      <c r="A98" s="33"/>
      <c r="B98" s="34"/>
      <c r="C98" s="124" t="s">
        <v>288</v>
      </c>
      <c r="D98" s="33"/>
      <c r="E98" s="33"/>
      <c r="F98" s="33"/>
      <c r="G98" s="33"/>
      <c r="H98" s="33"/>
      <c r="I98" s="33"/>
      <c r="J98" s="73">
        <f>J161</f>
        <v>0</v>
      </c>
      <c r="K98" s="33"/>
      <c r="L98" s="44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289</v>
      </c>
      <c r="AZ98" s="96" t="s">
        <v>290</v>
      </c>
      <c r="BA98" s="96" t="s">
        <v>1</v>
      </c>
      <c r="BB98" s="96" t="s">
        <v>1</v>
      </c>
      <c r="BC98" s="96" t="s">
        <v>291</v>
      </c>
      <c r="BD98" s="96" t="s">
        <v>85</v>
      </c>
    </row>
    <row r="99" spans="1:56" s="9" customFormat="1" ht="24.95" customHeight="1">
      <c r="B99" s="125"/>
      <c r="D99" s="126" t="s">
        <v>292</v>
      </c>
      <c r="E99" s="127"/>
      <c r="F99" s="127"/>
      <c r="G99" s="127"/>
      <c r="H99" s="127"/>
      <c r="I99" s="127"/>
      <c r="J99" s="128">
        <f>J165</f>
        <v>0</v>
      </c>
      <c r="L99" s="125"/>
      <c r="AZ99" s="129" t="s">
        <v>293</v>
      </c>
      <c r="BA99" s="129" t="s">
        <v>1</v>
      </c>
      <c r="BB99" s="129" t="s">
        <v>1</v>
      </c>
      <c r="BC99" s="129" t="s">
        <v>294</v>
      </c>
      <c r="BD99" s="129" t="s">
        <v>85</v>
      </c>
    </row>
    <row r="100" spans="1:56" s="10" customFormat="1" ht="19.899999999999999" customHeight="1">
      <c r="B100" s="130"/>
      <c r="D100" s="131" t="s">
        <v>295</v>
      </c>
      <c r="E100" s="132"/>
      <c r="F100" s="132"/>
      <c r="G100" s="132"/>
      <c r="H100" s="132"/>
      <c r="I100" s="132"/>
      <c r="J100" s="133">
        <f>J166</f>
        <v>0</v>
      </c>
      <c r="L100" s="130"/>
      <c r="AZ100" s="134" t="s">
        <v>296</v>
      </c>
      <c r="BA100" s="134" t="s">
        <v>1</v>
      </c>
      <c r="BB100" s="134" t="s">
        <v>1</v>
      </c>
      <c r="BC100" s="134" t="s">
        <v>297</v>
      </c>
      <c r="BD100" s="134" t="s">
        <v>85</v>
      </c>
    </row>
    <row r="101" spans="1:56" s="10" customFormat="1" ht="19.899999999999999" customHeight="1">
      <c r="B101" s="130"/>
      <c r="D101" s="131" t="s">
        <v>298</v>
      </c>
      <c r="E101" s="132"/>
      <c r="F101" s="132"/>
      <c r="G101" s="132"/>
      <c r="H101" s="132"/>
      <c r="I101" s="132"/>
      <c r="J101" s="133">
        <f>J276</f>
        <v>0</v>
      </c>
      <c r="L101" s="130"/>
      <c r="AZ101" s="134" t="s">
        <v>299</v>
      </c>
      <c r="BA101" s="134" t="s">
        <v>1</v>
      </c>
      <c r="BB101" s="134" t="s">
        <v>1</v>
      </c>
      <c r="BC101" s="134" t="s">
        <v>300</v>
      </c>
      <c r="BD101" s="134" t="s">
        <v>85</v>
      </c>
    </row>
    <row r="102" spans="1:56" s="10" customFormat="1" ht="19.899999999999999" customHeight="1">
      <c r="B102" s="130"/>
      <c r="D102" s="131" t="s">
        <v>301</v>
      </c>
      <c r="E102" s="132"/>
      <c r="F102" s="132"/>
      <c r="G102" s="132"/>
      <c r="H102" s="132"/>
      <c r="I102" s="132"/>
      <c r="J102" s="133">
        <f>J506</f>
        <v>0</v>
      </c>
      <c r="L102" s="130"/>
      <c r="AZ102" s="134" t="s">
        <v>302</v>
      </c>
      <c r="BA102" s="134" t="s">
        <v>1</v>
      </c>
      <c r="BB102" s="134" t="s">
        <v>1</v>
      </c>
      <c r="BC102" s="134" t="s">
        <v>170</v>
      </c>
      <c r="BD102" s="134" t="s">
        <v>85</v>
      </c>
    </row>
    <row r="103" spans="1:56" s="10" customFormat="1" ht="19.899999999999999" customHeight="1">
      <c r="B103" s="130"/>
      <c r="D103" s="131" t="s">
        <v>303</v>
      </c>
      <c r="E103" s="132"/>
      <c r="F103" s="132"/>
      <c r="G103" s="132"/>
      <c r="H103" s="132"/>
      <c r="I103" s="132"/>
      <c r="J103" s="133">
        <f>J826</f>
        <v>0</v>
      </c>
      <c r="L103" s="130"/>
      <c r="AZ103" s="134" t="s">
        <v>304</v>
      </c>
      <c r="BA103" s="134" t="s">
        <v>1</v>
      </c>
      <c r="BB103" s="134" t="s">
        <v>1</v>
      </c>
      <c r="BC103" s="134" t="s">
        <v>305</v>
      </c>
      <c r="BD103" s="134" t="s">
        <v>85</v>
      </c>
    </row>
    <row r="104" spans="1:56" s="10" customFormat="1" ht="19.899999999999999" customHeight="1">
      <c r="B104" s="130"/>
      <c r="D104" s="131" t="s">
        <v>306</v>
      </c>
      <c r="E104" s="132"/>
      <c r="F104" s="132"/>
      <c r="G104" s="132"/>
      <c r="H104" s="132"/>
      <c r="I104" s="132"/>
      <c r="J104" s="133">
        <f>J1012</f>
        <v>0</v>
      </c>
      <c r="L104" s="130"/>
      <c r="AZ104" s="134" t="s">
        <v>307</v>
      </c>
      <c r="BA104" s="134" t="s">
        <v>1</v>
      </c>
      <c r="BB104" s="134" t="s">
        <v>1</v>
      </c>
      <c r="BC104" s="134" t="s">
        <v>308</v>
      </c>
      <c r="BD104" s="134" t="s">
        <v>85</v>
      </c>
    </row>
    <row r="105" spans="1:56" s="10" customFormat="1" ht="19.899999999999999" customHeight="1">
      <c r="B105" s="130"/>
      <c r="D105" s="131" t="s">
        <v>309</v>
      </c>
      <c r="E105" s="132"/>
      <c r="F105" s="132"/>
      <c r="G105" s="132"/>
      <c r="H105" s="132"/>
      <c r="I105" s="132"/>
      <c r="J105" s="133">
        <f>J1027</f>
        <v>0</v>
      </c>
      <c r="L105" s="130"/>
      <c r="AZ105" s="134" t="s">
        <v>310</v>
      </c>
      <c r="BA105" s="134" t="s">
        <v>1</v>
      </c>
      <c r="BB105" s="134" t="s">
        <v>1</v>
      </c>
      <c r="BC105" s="134" t="s">
        <v>311</v>
      </c>
      <c r="BD105" s="134" t="s">
        <v>85</v>
      </c>
    </row>
    <row r="106" spans="1:56" s="10" customFormat="1" ht="19.899999999999999" customHeight="1">
      <c r="B106" s="130"/>
      <c r="D106" s="131" t="s">
        <v>312</v>
      </c>
      <c r="E106" s="132"/>
      <c r="F106" s="132"/>
      <c r="G106" s="132"/>
      <c r="H106" s="132"/>
      <c r="I106" s="132"/>
      <c r="J106" s="133">
        <f>J2215</f>
        <v>0</v>
      </c>
      <c r="L106" s="130"/>
      <c r="AZ106" s="134" t="s">
        <v>313</v>
      </c>
      <c r="BA106" s="134" t="s">
        <v>313</v>
      </c>
      <c r="BB106" s="134" t="s">
        <v>1</v>
      </c>
      <c r="BC106" s="134" t="s">
        <v>314</v>
      </c>
      <c r="BD106" s="134" t="s">
        <v>85</v>
      </c>
    </row>
    <row r="107" spans="1:56" s="10" customFormat="1" ht="19.899999999999999" customHeight="1">
      <c r="B107" s="130"/>
      <c r="D107" s="131" t="s">
        <v>315</v>
      </c>
      <c r="E107" s="132"/>
      <c r="F107" s="132"/>
      <c r="G107" s="132"/>
      <c r="H107" s="132"/>
      <c r="I107" s="132"/>
      <c r="J107" s="133">
        <f>J4500</f>
        <v>0</v>
      </c>
      <c r="L107" s="130"/>
    </row>
    <row r="108" spans="1:56" s="9" customFormat="1" ht="24.95" customHeight="1">
      <c r="B108" s="125"/>
      <c r="D108" s="126" t="s">
        <v>316</v>
      </c>
      <c r="E108" s="127"/>
      <c r="F108" s="127"/>
      <c r="G108" s="127"/>
      <c r="H108" s="127"/>
      <c r="I108" s="127"/>
      <c r="J108" s="128">
        <f>J4502</f>
        <v>0</v>
      </c>
      <c r="L108" s="125"/>
    </row>
    <row r="109" spans="1:56" s="10" customFormat="1" ht="18" customHeight="1">
      <c r="B109" s="130"/>
      <c r="D109" s="131" t="s">
        <v>317</v>
      </c>
      <c r="E109" s="132"/>
      <c r="F109" s="132"/>
      <c r="G109" s="132"/>
      <c r="H109" s="132"/>
      <c r="I109" s="132"/>
      <c r="J109" s="133">
        <f>J4503</f>
        <v>0</v>
      </c>
      <c r="L109" s="130"/>
    </row>
    <row r="110" spans="1:56" s="10" customFormat="1" ht="18" customHeight="1">
      <c r="B110" s="130"/>
      <c r="D110" s="131" t="s">
        <v>318</v>
      </c>
      <c r="E110" s="132"/>
      <c r="F110" s="132"/>
      <c r="G110" s="132"/>
      <c r="H110" s="132"/>
      <c r="I110" s="132"/>
      <c r="J110" s="133">
        <f>J4663</f>
        <v>0</v>
      </c>
      <c r="L110" s="130"/>
    </row>
    <row r="111" spans="1:56" s="10" customFormat="1" ht="18" customHeight="1">
      <c r="B111" s="130"/>
      <c r="D111" s="131" t="s">
        <v>319</v>
      </c>
      <c r="E111" s="132"/>
      <c r="F111" s="132"/>
      <c r="G111" s="132"/>
      <c r="H111" s="132"/>
      <c r="I111" s="132"/>
      <c r="J111" s="133">
        <f>J4735</f>
        <v>0</v>
      </c>
      <c r="L111" s="130"/>
    </row>
    <row r="112" spans="1:56" s="10" customFormat="1" ht="18" customHeight="1">
      <c r="B112" s="130"/>
      <c r="D112" s="131" t="s">
        <v>320</v>
      </c>
      <c r="E112" s="132"/>
      <c r="F112" s="132"/>
      <c r="G112" s="132"/>
      <c r="H112" s="132"/>
      <c r="I112" s="132"/>
      <c r="J112" s="133">
        <f>J4859</f>
        <v>0</v>
      </c>
      <c r="L112" s="130"/>
    </row>
    <row r="113" spans="2:12" s="10" customFormat="1" ht="18" customHeight="1">
      <c r="B113" s="130"/>
      <c r="D113" s="131" t="s">
        <v>321</v>
      </c>
      <c r="E113" s="132"/>
      <c r="F113" s="132"/>
      <c r="G113" s="132"/>
      <c r="H113" s="132"/>
      <c r="I113" s="132"/>
      <c r="J113" s="133">
        <f>J4879</f>
        <v>0</v>
      </c>
      <c r="L113" s="130"/>
    </row>
    <row r="114" spans="2:12" s="10" customFormat="1" ht="18" customHeight="1">
      <c r="B114" s="130"/>
      <c r="D114" s="131" t="s">
        <v>322</v>
      </c>
      <c r="E114" s="132"/>
      <c r="F114" s="132"/>
      <c r="G114" s="132"/>
      <c r="H114" s="132"/>
      <c r="I114" s="132"/>
      <c r="J114" s="133">
        <f>J5058</f>
        <v>0</v>
      </c>
      <c r="L114" s="130"/>
    </row>
    <row r="115" spans="2:12" s="10" customFormat="1" ht="18" customHeight="1">
      <c r="B115" s="130"/>
      <c r="D115" s="131" t="s">
        <v>323</v>
      </c>
      <c r="E115" s="132"/>
      <c r="F115" s="132"/>
      <c r="G115" s="132"/>
      <c r="H115" s="132"/>
      <c r="I115" s="132"/>
      <c r="J115" s="133">
        <f>J5221</f>
        <v>0</v>
      </c>
      <c r="L115" s="130"/>
    </row>
    <row r="116" spans="2:12" s="10" customFormat="1" ht="18" customHeight="1">
      <c r="B116" s="130"/>
      <c r="D116" s="131" t="s">
        <v>324</v>
      </c>
      <c r="E116" s="132"/>
      <c r="F116" s="132"/>
      <c r="G116" s="132"/>
      <c r="H116" s="132"/>
      <c r="I116" s="132"/>
      <c r="J116" s="133">
        <f>J5329</f>
        <v>0</v>
      </c>
      <c r="L116" s="130"/>
    </row>
    <row r="117" spans="2:12" s="10" customFormat="1" ht="18" customHeight="1">
      <c r="B117" s="130"/>
      <c r="D117" s="131" t="s">
        <v>325</v>
      </c>
      <c r="E117" s="132"/>
      <c r="F117" s="132"/>
      <c r="G117" s="132"/>
      <c r="H117" s="132"/>
      <c r="I117" s="132"/>
      <c r="J117" s="133">
        <f>J5589</f>
        <v>0</v>
      </c>
      <c r="L117" s="130"/>
    </row>
    <row r="118" spans="2:12" s="10" customFormat="1" ht="18" customHeight="1">
      <c r="B118" s="130"/>
      <c r="D118" s="131" t="s">
        <v>326</v>
      </c>
      <c r="E118" s="132"/>
      <c r="F118" s="132"/>
      <c r="G118" s="132"/>
      <c r="H118" s="132"/>
      <c r="I118" s="132"/>
      <c r="J118" s="133">
        <f>J5677</f>
        <v>0</v>
      </c>
      <c r="L118" s="130"/>
    </row>
    <row r="119" spans="2:12" s="10" customFormat="1" ht="18" customHeight="1">
      <c r="B119" s="130"/>
      <c r="D119" s="131" t="s">
        <v>327</v>
      </c>
      <c r="E119" s="132"/>
      <c r="F119" s="132"/>
      <c r="G119" s="132"/>
      <c r="H119" s="132"/>
      <c r="I119" s="132"/>
      <c r="J119" s="133">
        <f>J5679</f>
        <v>0</v>
      </c>
      <c r="L119" s="130"/>
    </row>
    <row r="120" spans="2:12" s="10" customFormat="1" ht="18" customHeight="1">
      <c r="B120" s="130"/>
      <c r="D120" s="131" t="s">
        <v>328</v>
      </c>
      <c r="E120" s="132"/>
      <c r="F120" s="132"/>
      <c r="G120" s="132"/>
      <c r="H120" s="132"/>
      <c r="I120" s="132"/>
      <c r="J120" s="133">
        <f>J5758</f>
        <v>0</v>
      </c>
      <c r="L120" s="130"/>
    </row>
    <row r="121" spans="2:12" s="10" customFormat="1" ht="18" customHeight="1">
      <c r="B121" s="130"/>
      <c r="D121" s="131" t="s">
        <v>329</v>
      </c>
      <c r="E121" s="132"/>
      <c r="F121" s="132"/>
      <c r="G121" s="132"/>
      <c r="H121" s="132"/>
      <c r="I121" s="132"/>
      <c r="J121" s="133">
        <f>J5780</f>
        <v>0</v>
      </c>
      <c r="L121" s="130"/>
    </row>
    <row r="122" spans="2:12" s="10" customFormat="1" ht="18" customHeight="1">
      <c r="B122" s="130"/>
      <c r="D122" s="131" t="s">
        <v>330</v>
      </c>
      <c r="E122" s="132"/>
      <c r="F122" s="132"/>
      <c r="G122" s="132"/>
      <c r="H122" s="132"/>
      <c r="I122" s="132"/>
      <c r="J122" s="133">
        <f>J5905</f>
        <v>0</v>
      </c>
      <c r="L122" s="130"/>
    </row>
    <row r="123" spans="2:12" s="10" customFormat="1" ht="18" customHeight="1">
      <c r="B123" s="130"/>
      <c r="D123" s="131" t="s">
        <v>331</v>
      </c>
      <c r="E123" s="132"/>
      <c r="F123" s="132"/>
      <c r="G123" s="132"/>
      <c r="H123" s="132"/>
      <c r="I123" s="132"/>
      <c r="J123" s="133">
        <f>J5991</f>
        <v>0</v>
      </c>
      <c r="L123" s="130"/>
    </row>
    <row r="124" spans="2:12" s="10" customFormat="1" ht="18" customHeight="1">
      <c r="B124" s="130"/>
      <c r="D124" s="131" t="s">
        <v>332</v>
      </c>
      <c r="E124" s="132"/>
      <c r="F124" s="132"/>
      <c r="G124" s="132"/>
      <c r="H124" s="132"/>
      <c r="I124" s="132"/>
      <c r="J124" s="133">
        <f>J6005</f>
        <v>0</v>
      </c>
      <c r="L124" s="130"/>
    </row>
    <row r="125" spans="2:12" s="10" customFormat="1" ht="18" customHeight="1">
      <c r="B125" s="130"/>
      <c r="D125" s="131" t="s">
        <v>333</v>
      </c>
      <c r="E125" s="132"/>
      <c r="F125" s="132"/>
      <c r="G125" s="132"/>
      <c r="H125" s="132"/>
      <c r="I125" s="132"/>
      <c r="J125" s="133">
        <f>J6178</f>
        <v>0</v>
      </c>
      <c r="L125" s="130"/>
    </row>
    <row r="126" spans="2:12" s="10" customFormat="1" ht="18" customHeight="1">
      <c r="B126" s="130"/>
      <c r="D126" s="131" t="s">
        <v>334</v>
      </c>
      <c r="E126" s="132"/>
      <c r="F126" s="132"/>
      <c r="G126" s="132"/>
      <c r="H126" s="132"/>
      <c r="I126" s="132"/>
      <c r="J126" s="133">
        <f>J6217</f>
        <v>0</v>
      </c>
      <c r="L126" s="130"/>
    </row>
    <row r="127" spans="2:12" s="10" customFormat="1" ht="18" customHeight="1">
      <c r="B127" s="130"/>
      <c r="D127" s="131" t="s">
        <v>335</v>
      </c>
      <c r="E127" s="132"/>
      <c r="F127" s="132"/>
      <c r="G127" s="132"/>
      <c r="H127" s="132"/>
      <c r="I127" s="132"/>
      <c r="J127" s="133">
        <f>J6609</f>
        <v>0</v>
      </c>
      <c r="L127" s="130"/>
    </row>
    <row r="128" spans="2:12" s="9" customFormat="1" ht="24.95" customHeight="1">
      <c r="B128" s="125"/>
      <c r="D128" s="126" t="s">
        <v>336</v>
      </c>
      <c r="E128" s="127"/>
      <c r="F128" s="127"/>
      <c r="G128" s="127"/>
      <c r="H128" s="127"/>
      <c r="I128" s="127"/>
      <c r="J128" s="128">
        <f>J6732</f>
        <v>0</v>
      </c>
      <c r="L128" s="125"/>
    </row>
    <row r="129" spans="1:65" s="9" customFormat="1" ht="15" hidden="1">
      <c r="B129" s="125"/>
      <c r="D129" s="135"/>
      <c r="J129" s="136">
        <f>J6878</f>
        <v>0</v>
      </c>
      <c r="L129" s="125"/>
    </row>
    <row r="130" spans="1:65" s="2" customFormat="1" ht="21.7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4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6.95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4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29.25" customHeight="1">
      <c r="A132" s="33"/>
      <c r="B132" s="34"/>
      <c r="C132" s="124" t="s">
        <v>337</v>
      </c>
      <c r="D132" s="33"/>
      <c r="E132" s="33"/>
      <c r="F132" s="33"/>
      <c r="G132" s="33"/>
      <c r="H132" s="33"/>
      <c r="I132" s="33"/>
      <c r="J132" s="137">
        <f>ROUND(J133 + J134 + J135 + J136 + J137 + J138,2)</f>
        <v>0</v>
      </c>
      <c r="K132" s="33"/>
      <c r="L132" s="44"/>
      <c r="N132" s="138" t="s">
        <v>36</v>
      </c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8" hidden="1" customHeight="1">
      <c r="A133" s="33"/>
      <c r="B133" s="139"/>
      <c r="C133" s="140"/>
      <c r="D133" s="334" t="s">
        <v>338</v>
      </c>
      <c r="E133" s="335"/>
      <c r="F133" s="335"/>
      <c r="G133" s="140"/>
      <c r="H133" s="140"/>
      <c r="I133" s="140"/>
      <c r="J133" s="142">
        <v>0</v>
      </c>
      <c r="K133" s="140"/>
      <c r="L133" s="143"/>
      <c r="M133" s="144"/>
      <c r="N133" s="145" t="s">
        <v>38</v>
      </c>
      <c r="O133" s="144"/>
      <c r="P133" s="144"/>
      <c r="Q133" s="144"/>
      <c r="R133" s="144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6" t="s">
        <v>339</v>
      </c>
      <c r="AZ133" s="144"/>
      <c r="BA133" s="144"/>
      <c r="BB133" s="144"/>
      <c r="BC133" s="144"/>
      <c r="BD133" s="144"/>
      <c r="BE133" s="147">
        <f t="shared" ref="BE133:BE138" si="0">IF(N133="základná",J133,0)</f>
        <v>0</v>
      </c>
      <c r="BF133" s="147">
        <f t="shared" ref="BF133:BF138" si="1">IF(N133="znížená",J133,0)</f>
        <v>0</v>
      </c>
      <c r="BG133" s="147">
        <f t="shared" ref="BG133:BG138" si="2">IF(N133="zákl. prenesená",J133,0)</f>
        <v>0</v>
      </c>
      <c r="BH133" s="147">
        <f t="shared" ref="BH133:BH138" si="3">IF(N133="zníž. prenesená",J133,0)</f>
        <v>0</v>
      </c>
      <c r="BI133" s="147">
        <f t="shared" ref="BI133:BI138" si="4">IF(N133="nulová",J133,0)</f>
        <v>0</v>
      </c>
      <c r="BJ133" s="146" t="s">
        <v>85</v>
      </c>
      <c r="BK133" s="144"/>
      <c r="BL133" s="144"/>
      <c r="BM133" s="144"/>
    </row>
    <row r="134" spans="1:65" s="2" customFormat="1" ht="18" hidden="1" customHeight="1">
      <c r="A134" s="33"/>
      <c r="B134" s="139"/>
      <c r="C134" s="140"/>
      <c r="D134" s="334" t="s">
        <v>340</v>
      </c>
      <c r="E134" s="335"/>
      <c r="F134" s="335"/>
      <c r="G134" s="140"/>
      <c r="H134" s="140"/>
      <c r="I134" s="140"/>
      <c r="J134" s="142">
        <v>0</v>
      </c>
      <c r="K134" s="140"/>
      <c r="L134" s="143"/>
      <c r="M134" s="144"/>
      <c r="N134" s="145" t="s">
        <v>38</v>
      </c>
      <c r="O134" s="144"/>
      <c r="P134" s="144"/>
      <c r="Q134" s="144"/>
      <c r="R134" s="144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4"/>
      <c r="AX134" s="144"/>
      <c r="AY134" s="146" t="s">
        <v>339</v>
      </c>
      <c r="AZ134" s="144"/>
      <c r="BA134" s="144"/>
      <c r="BB134" s="144"/>
      <c r="BC134" s="144"/>
      <c r="BD134" s="144"/>
      <c r="BE134" s="147">
        <f t="shared" si="0"/>
        <v>0</v>
      </c>
      <c r="BF134" s="147">
        <f t="shared" si="1"/>
        <v>0</v>
      </c>
      <c r="BG134" s="147">
        <f t="shared" si="2"/>
        <v>0</v>
      </c>
      <c r="BH134" s="147">
        <f t="shared" si="3"/>
        <v>0</v>
      </c>
      <c r="BI134" s="147">
        <f t="shared" si="4"/>
        <v>0</v>
      </c>
      <c r="BJ134" s="146" t="s">
        <v>85</v>
      </c>
      <c r="BK134" s="144"/>
      <c r="BL134" s="144"/>
      <c r="BM134" s="144"/>
    </row>
    <row r="135" spans="1:65" s="2" customFormat="1" ht="18" hidden="1" customHeight="1">
      <c r="A135" s="33"/>
      <c r="B135" s="139"/>
      <c r="C135" s="140"/>
      <c r="D135" s="334" t="s">
        <v>341</v>
      </c>
      <c r="E135" s="335"/>
      <c r="F135" s="335"/>
      <c r="G135" s="140"/>
      <c r="H135" s="140"/>
      <c r="I135" s="140"/>
      <c r="J135" s="142">
        <v>0</v>
      </c>
      <c r="K135" s="140"/>
      <c r="L135" s="143"/>
      <c r="M135" s="144"/>
      <c r="N135" s="145" t="s">
        <v>38</v>
      </c>
      <c r="O135" s="144"/>
      <c r="P135" s="144"/>
      <c r="Q135" s="144"/>
      <c r="R135" s="144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  <c r="AU135" s="144"/>
      <c r="AV135" s="144"/>
      <c r="AW135" s="144"/>
      <c r="AX135" s="144"/>
      <c r="AY135" s="146" t="s">
        <v>339</v>
      </c>
      <c r="AZ135" s="144"/>
      <c r="BA135" s="144"/>
      <c r="BB135" s="144"/>
      <c r="BC135" s="144"/>
      <c r="BD135" s="144"/>
      <c r="BE135" s="147">
        <f t="shared" si="0"/>
        <v>0</v>
      </c>
      <c r="BF135" s="147">
        <f t="shared" si="1"/>
        <v>0</v>
      </c>
      <c r="BG135" s="147">
        <f t="shared" si="2"/>
        <v>0</v>
      </c>
      <c r="BH135" s="147">
        <f t="shared" si="3"/>
        <v>0</v>
      </c>
      <c r="BI135" s="147">
        <f t="shared" si="4"/>
        <v>0</v>
      </c>
      <c r="BJ135" s="146" t="s">
        <v>85</v>
      </c>
      <c r="BK135" s="144"/>
      <c r="BL135" s="144"/>
      <c r="BM135" s="144"/>
    </row>
    <row r="136" spans="1:65" s="2" customFormat="1" ht="18" hidden="1" customHeight="1">
      <c r="A136" s="33"/>
      <c r="B136" s="139"/>
      <c r="C136" s="140"/>
      <c r="D136" s="334" t="s">
        <v>342</v>
      </c>
      <c r="E136" s="335"/>
      <c r="F136" s="335"/>
      <c r="G136" s="140"/>
      <c r="H136" s="140"/>
      <c r="I136" s="140"/>
      <c r="J136" s="142">
        <v>0</v>
      </c>
      <c r="K136" s="140"/>
      <c r="L136" s="143"/>
      <c r="M136" s="144"/>
      <c r="N136" s="145" t="s">
        <v>38</v>
      </c>
      <c r="O136" s="144"/>
      <c r="P136" s="144"/>
      <c r="Q136" s="144"/>
      <c r="R136" s="144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4"/>
      <c r="AX136" s="144"/>
      <c r="AY136" s="146" t="s">
        <v>339</v>
      </c>
      <c r="AZ136" s="144"/>
      <c r="BA136" s="144"/>
      <c r="BB136" s="144"/>
      <c r="BC136" s="144"/>
      <c r="BD136" s="144"/>
      <c r="BE136" s="147">
        <f t="shared" si="0"/>
        <v>0</v>
      </c>
      <c r="BF136" s="147">
        <f t="shared" si="1"/>
        <v>0</v>
      </c>
      <c r="BG136" s="147">
        <f t="shared" si="2"/>
        <v>0</v>
      </c>
      <c r="BH136" s="147">
        <f t="shared" si="3"/>
        <v>0</v>
      </c>
      <c r="BI136" s="147">
        <f t="shared" si="4"/>
        <v>0</v>
      </c>
      <c r="BJ136" s="146" t="s">
        <v>85</v>
      </c>
      <c r="BK136" s="144"/>
      <c r="BL136" s="144"/>
      <c r="BM136" s="144"/>
    </row>
    <row r="137" spans="1:65" s="2" customFormat="1" ht="18" hidden="1" customHeight="1">
      <c r="A137" s="33"/>
      <c r="B137" s="139"/>
      <c r="C137" s="140"/>
      <c r="D137" s="334" t="s">
        <v>343</v>
      </c>
      <c r="E137" s="335"/>
      <c r="F137" s="335"/>
      <c r="G137" s="140"/>
      <c r="H137" s="140"/>
      <c r="I137" s="140"/>
      <c r="J137" s="142">
        <v>0</v>
      </c>
      <c r="K137" s="140"/>
      <c r="L137" s="143"/>
      <c r="M137" s="144"/>
      <c r="N137" s="145" t="s">
        <v>38</v>
      </c>
      <c r="O137" s="144"/>
      <c r="P137" s="144"/>
      <c r="Q137" s="144"/>
      <c r="R137" s="144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6" t="s">
        <v>339</v>
      </c>
      <c r="AZ137" s="144"/>
      <c r="BA137" s="144"/>
      <c r="BB137" s="144"/>
      <c r="BC137" s="144"/>
      <c r="BD137" s="144"/>
      <c r="BE137" s="147">
        <f t="shared" si="0"/>
        <v>0</v>
      </c>
      <c r="BF137" s="147">
        <f t="shared" si="1"/>
        <v>0</v>
      </c>
      <c r="BG137" s="147">
        <f t="shared" si="2"/>
        <v>0</v>
      </c>
      <c r="BH137" s="147">
        <f t="shared" si="3"/>
        <v>0</v>
      </c>
      <c r="BI137" s="147">
        <f t="shared" si="4"/>
        <v>0</v>
      </c>
      <c r="BJ137" s="146" t="s">
        <v>85</v>
      </c>
      <c r="BK137" s="144"/>
      <c r="BL137" s="144"/>
      <c r="BM137" s="144"/>
    </row>
    <row r="138" spans="1:65" s="2" customFormat="1" ht="18" hidden="1" customHeight="1">
      <c r="A138" s="33"/>
      <c r="B138" s="139"/>
      <c r="C138" s="140"/>
      <c r="D138" s="141" t="s">
        <v>344</v>
      </c>
      <c r="E138" s="140"/>
      <c r="F138" s="140"/>
      <c r="G138" s="140"/>
      <c r="H138" s="140"/>
      <c r="I138" s="140"/>
      <c r="J138" s="142">
        <f>ROUND(J32*T138,2)</f>
        <v>0</v>
      </c>
      <c r="K138" s="140"/>
      <c r="L138" s="143"/>
      <c r="M138" s="144"/>
      <c r="N138" s="145" t="s">
        <v>38</v>
      </c>
      <c r="O138" s="144"/>
      <c r="P138" s="144"/>
      <c r="Q138" s="144"/>
      <c r="R138" s="144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4"/>
      <c r="AX138" s="144"/>
      <c r="AY138" s="146" t="s">
        <v>345</v>
      </c>
      <c r="AZ138" s="144"/>
      <c r="BA138" s="144"/>
      <c r="BB138" s="144"/>
      <c r="BC138" s="144"/>
      <c r="BD138" s="144"/>
      <c r="BE138" s="147">
        <f t="shared" si="0"/>
        <v>0</v>
      </c>
      <c r="BF138" s="147">
        <f t="shared" si="1"/>
        <v>0</v>
      </c>
      <c r="BG138" s="147">
        <f t="shared" si="2"/>
        <v>0</v>
      </c>
      <c r="BH138" s="147">
        <f t="shared" si="3"/>
        <v>0</v>
      </c>
      <c r="BI138" s="147">
        <f t="shared" si="4"/>
        <v>0</v>
      </c>
      <c r="BJ138" s="146" t="s">
        <v>85</v>
      </c>
      <c r="BK138" s="144"/>
      <c r="BL138" s="144"/>
      <c r="BM138" s="144"/>
    </row>
    <row r="139" spans="1:65" s="2" customForma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4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2" customFormat="1" ht="29.25" customHeight="1">
      <c r="A140" s="33"/>
      <c r="B140" s="34"/>
      <c r="C140" s="148" t="s">
        <v>346</v>
      </c>
      <c r="D140" s="114"/>
      <c r="E140" s="114"/>
      <c r="F140" s="114"/>
      <c r="G140" s="114"/>
      <c r="H140" s="114"/>
      <c r="I140" s="114"/>
      <c r="J140" s="149">
        <f>ROUND(J98+J132,2)</f>
        <v>0</v>
      </c>
      <c r="K140" s="114"/>
      <c r="L140" s="44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65" s="2" customFormat="1" ht="6.95" customHeight="1">
      <c r="A141" s="33"/>
      <c r="B141" s="49"/>
      <c r="C141" s="50"/>
      <c r="D141" s="50"/>
      <c r="E141" s="50"/>
      <c r="F141" s="50"/>
      <c r="G141" s="50"/>
      <c r="H141" s="50"/>
      <c r="I141" s="50"/>
      <c r="J141" s="50"/>
      <c r="K141" s="50"/>
      <c r="L141" s="44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5" spans="1:31" s="2" customFormat="1" ht="6.95" customHeight="1">
      <c r="A145" s="33"/>
      <c r="B145" s="51"/>
      <c r="C145" s="52"/>
      <c r="D145" s="52"/>
      <c r="E145" s="52"/>
      <c r="F145" s="52"/>
      <c r="G145" s="52"/>
      <c r="H145" s="52"/>
      <c r="I145" s="52"/>
      <c r="J145" s="52"/>
      <c r="K145" s="52"/>
      <c r="L145" s="44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31" s="2" customFormat="1" ht="24.95" customHeight="1">
      <c r="A146" s="33"/>
      <c r="B146" s="34"/>
      <c r="C146" s="22" t="s">
        <v>6574</v>
      </c>
      <c r="D146" s="33"/>
      <c r="E146" s="33"/>
      <c r="F146" s="33"/>
      <c r="G146" s="33"/>
      <c r="H146" s="33"/>
      <c r="I146" s="33"/>
      <c r="J146" s="33"/>
      <c r="K146" s="33"/>
      <c r="L146" s="44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31" s="2" customFormat="1" ht="6.95" customHeight="1">
      <c r="A147" s="33"/>
      <c r="B147" s="34"/>
      <c r="C147" s="33"/>
      <c r="D147" s="33"/>
      <c r="E147" s="33"/>
      <c r="F147" s="33"/>
      <c r="G147" s="33"/>
      <c r="H147" s="33"/>
      <c r="I147" s="33"/>
      <c r="J147" s="33"/>
      <c r="K147" s="33"/>
      <c r="L147" s="44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31" s="2" customFormat="1" ht="12" customHeight="1">
      <c r="A148" s="33"/>
      <c r="B148" s="34"/>
      <c r="C148" s="28" t="s">
        <v>15</v>
      </c>
      <c r="D148" s="33"/>
      <c r="E148" s="33"/>
      <c r="F148" s="33"/>
      <c r="G148" s="33"/>
      <c r="H148" s="33"/>
      <c r="I148" s="33"/>
      <c r="J148" s="33"/>
      <c r="K148" s="33"/>
      <c r="L148" s="44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31" s="2" customFormat="1" ht="16.5" customHeight="1">
      <c r="A149" s="33"/>
      <c r="B149" s="34"/>
      <c r="C149" s="33"/>
      <c r="D149" s="33"/>
      <c r="E149" s="336" t="str">
        <f>E7</f>
        <v>Dostavba a obnova budovy ,,A" Hurbanova ul.č.15,Žilina</v>
      </c>
      <c r="F149" s="337"/>
      <c r="G149" s="337"/>
      <c r="H149" s="337"/>
      <c r="I149" s="33"/>
      <c r="J149" s="33"/>
      <c r="K149" s="33"/>
      <c r="L149" s="44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31" s="1" customFormat="1" ht="12" customHeight="1">
      <c r="B150" s="21"/>
      <c r="C150" s="28" t="s">
        <v>99</v>
      </c>
      <c r="E150" s="253"/>
      <c r="F150" s="253"/>
      <c r="G150" s="253"/>
      <c r="H150" s="253"/>
      <c r="L150" s="21"/>
    </row>
    <row r="151" spans="1:31" s="2" customFormat="1" ht="16.5" customHeight="1">
      <c r="A151" s="33"/>
      <c r="B151" s="34"/>
      <c r="C151" s="33"/>
      <c r="D151" s="33"/>
      <c r="E151" s="336" t="str">
        <f>E9</f>
        <v>SO-01 BUDOVA A - UNIZA</v>
      </c>
      <c r="F151" s="333"/>
      <c r="G151" s="333"/>
      <c r="H151" s="333"/>
      <c r="I151" s="33"/>
      <c r="J151" s="33"/>
      <c r="K151" s="33"/>
      <c r="L151" s="44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31" s="2" customFormat="1" ht="12" customHeight="1">
      <c r="A152" s="33"/>
      <c r="B152" s="34"/>
      <c r="C152" s="28" t="s">
        <v>104</v>
      </c>
      <c r="D152" s="33"/>
      <c r="E152" s="33"/>
      <c r="F152" s="33"/>
      <c r="G152" s="33"/>
      <c r="H152" s="33"/>
      <c r="I152" s="33"/>
      <c r="J152" s="33"/>
      <c r="K152" s="33"/>
      <c r="L152" s="44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31" s="2" customFormat="1" ht="30" customHeight="1">
      <c r="A153" s="33"/>
      <c r="B153" s="34"/>
      <c r="C153" s="33"/>
      <c r="D153" s="33"/>
      <c r="E153" s="336" t="str">
        <f>E11</f>
        <v xml:space="preserve">Architektúra, statika  </v>
      </c>
      <c r="F153" s="338"/>
      <c r="G153" s="338"/>
      <c r="H153" s="338"/>
      <c r="I153" s="33"/>
      <c r="J153" s="33"/>
      <c r="K153" s="33"/>
      <c r="L153" s="44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</row>
    <row r="154" spans="1:31" s="2" customFormat="1" ht="6.95" customHeight="1">
      <c r="A154" s="33"/>
      <c r="B154" s="34"/>
      <c r="C154" s="33"/>
      <c r="D154" s="33"/>
      <c r="E154" s="33"/>
      <c r="F154" s="33"/>
      <c r="G154" s="33"/>
      <c r="H154" s="33"/>
      <c r="I154" s="33"/>
      <c r="J154" s="33"/>
      <c r="K154" s="33"/>
      <c r="L154" s="44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</row>
    <row r="155" spans="1:31" s="2" customFormat="1" ht="12" customHeight="1">
      <c r="A155" s="33"/>
      <c r="B155" s="34"/>
      <c r="C155" s="28" t="s">
        <v>19</v>
      </c>
      <c r="D155" s="33"/>
      <c r="E155" s="33"/>
      <c r="F155" s="26" t="str">
        <f>F14</f>
        <v xml:space="preserve"> Hurbanova ul.č.15,Žilina</v>
      </c>
      <c r="G155" s="33"/>
      <c r="H155" s="33"/>
      <c r="I155" s="28" t="s">
        <v>21</v>
      </c>
      <c r="J155" s="57">
        <f>J14</f>
        <v>43710</v>
      </c>
      <c r="K155" s="33"/>
      <c r="L155" s="44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</row>
    <row r="156" spans="1:31" s="2" customFormat="1" ht="12.95" customHeight="1">
      <c r="A156" s="33"/>
      <c r="B156" s="34"/>
      <c r="C156" s="33"/>
      <c r="D156" s="33"/>
      <c r="E156" s="33"/>
      <c r="F156" s="33"/>
      <c r="G156" s="33"/>
      <c r="H156" s="33"/>
      <c r="I156" s="33"/>
      <c r="J156" s="254" t="str">
        <f>J15</f>
        <v>úprava 25.11.2021</v>
      </c>
      <c r="K156" s="33"/>
      <c r="L156" s="44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</row>
    <row r="157" spans="1:31" s="2" customFormat="1" ht="40.15" customHeight="1">
      <c r="A157" s="33"/>
      <c r="B157" s="34"/>
      <c r="C157" s="28" t="s">
        <v>23</v>
      </c>
      <c r="D157" s="33"/>
      <c r="E157" s="33"/>
      <c r="F157" s="26" t="str">
        <f>E17</f>
        <v>Žilinská univerzita v Žiline</v>
      </c>
      <c r="G157" s="33"/>
      <c r="H157" s="33"/>
      <c r="I157" s="28" t="s">
        <v>28</v>
      </c>
      <c r="J157" s="31" t="str">
        <f>E23</f>
        <v xml:space="preserve">VAN JARINA ARCHITECTURE &amp; DESIGN   </v>
      </c>
      <c r="K157" s="33"/>
      <c r="L157" s="44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</row>
    <row r="158" spans="1:31" s="2" customFormat="1" ht="15.2" customHeight="1">
      <c r="A158" s="33"/>
      <c r="B158" s="34"/>
      <c r="C158" s="28" t="s">
        <v>26</v>
      </c>
      <c r="D158" s="33"/>
      <c r="E158" s="33"/>
      <c r="F158" s="26" t="str">
        <f>IF(E20="","",E20)</f>
        <v>Vyplň údaj</v>
      </c>
      <c r="G158" s="33"/>
      <c r="H158" s="33"/>
      <c r="I158" s="28" t="s">
        <v>30</v>
      </c>
      <c r="J158" s="31" t="str">
        <f>E26</f>
        <v>Rosoft,s.r.o.</v>
      </c>
      <c r="K158" s="33"/>
      <c r="L158" s="44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</row>
    <row r="159" spans="1:31" s="2" customFormat="1" ht="10.35" customHeight="1">
      <c r="A159" s="33"/>
      <c r="B159" s="34"/>
      <c r="C159" s="33"/>
      <c r="D159" s="33"/>
      <c r="E159" s="33"/>
      <c r="F159" s="33"/>
      <c r="G159" s="33"/>
      <c r="H159" s="33"/>
      <c r="I159" s="33"/>
      <c r="J159" s="33"/>
      <c r="K159" s="33"/>
      <c r="L159" s="44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</row>
    <row r="160" spans="1:31" s="11" customFormat="1" ht="29.25" customHeight="1">
      <c r="A160" s="150"/>
      <c r="B160" s="151"/>
      <c r="C160" s="152" t="s">
        <v>347</v>
      </c>
      <c r="D160" s="153" t="s">
        <v>57</v>
      </c>
      <c r="E160" s="153" t="s">
        <v>53</v>
      </c>
      <c r="F160" s="153" t="s">
        <v>54</v>
      </c>
      <c r="G160" s="153" t="s">
        <v>348</v>
      </c>
      <c r="H160" s="153" t="s">
        <v>349</v>
      </c>
      <c r="I160" s="153" t="s">
        <v>350</v>
      </c>
      <c r="J160" s="154" t="s">
        <v>284</v>
      </c>
      <c r="K160" s="155" t="s">
        <v>351</v>
      </c>
      <c r="L160" s="156"/>
      <c r="M160" s="64" t="s">
        <v>1</v>
      </c>
      <c r="N160" s="65" t="s">
        <v>36</v>
      </c>
      <c r="O160" s="65" t="s">
        <v>352</v>
      </c>
      <c r="P160" s="65" t="s">
        <v>353</v>
      </c>
      <c r="Q160" s="65" t="s">
        <v>354</v>
      </c>
      <c r="R160" s="65" t="s">
        <v>355</v>
      </c>
      <c r="S160" s="65" t="s">
        <v>356</v>
      </c>
      <c r="T160" s="66" t="s">
        <v>357</v>
      </c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</row>
    <row r="161" spans="1:65" s="2" customFormat="1" ht="22.9" customHeight="1">
      <c r="A161" s="33"/>
      <c r="B161" s="34"/>
      <c r="C161" s="71" t="s">
        <v>153</v>
      </c>
      <c r="D161" s="33"/>
      <c r="E161" s="33"/>
      <c r="F161" s="33"/>
      <c r="G161" s="33"/>
      <c r="H161" s="33"/>
      <c r="I161" s="33"/>
      <c r="J161" s="157">
        <f>BK161</f>
        <v>0</v>
      </c>
      <c r="K161" s="33"/>
      <c r="L161" s="34"/>
      <c r="M161" s="67"/>
      <c r="N161" s="58"/>
      <c r="O161" s="68"/>
      <c r="P161" s="158">
        <f>P165+P4502+P6732+P6878</f>
        <v>0</v>
      </c>
      <c r="Q161" s="68"/>
      <c r="R161" s="158">
        <f>R165+R4502+R6732+R6878</f>
        <v>2747.0283259099997</v>
      </c>
      <c r="S161" s="68"/>
      <c r="T161" s="159">
        <f>T165+T4502+T6732+T6878</f>
        <v>2018.3289461000002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T161" s="18" t="s">
        <v>71</v>
      </c>
      <c r="AU161" s="18" t="s">
        <v>289</v>
      </c>
      <c r="BK161" s="160">
        <f>BK165+BK4502+BK6732+BK6878</f>
        <v>0</v>
      </c>
    </row>
    <row r="162" spans="1:65" s="2" customFormat="1" ht="15" customHeight="1">
      <c r="A162" s="33"/>
      <c r="B162" s="34"/>
      <c r="C162" s="71"/>
      <c r="D162" s="33"/>
      <c r="E162" s="33"/>
      <c r="F162" s="33"/>
      <c r="G162" s="33"/>
      <c r="H162" s="33"/>
      <c r="I162" s="33"/>
      <c r="J162" s="157"/>
      <c r="K162" s="33"/>
      <c r="L162" s="34"/>
      <c r="M162" s="231"/>
      <c r="N162" s="232"/>
      <c r="O162" s="60"/>
      <c r="P162" s="255"/>
      <c r="Q162" s="60"/>
      <c r="R162" s="255"/>
      <c r="S162" s="60"/>
      <c r="T162" s="256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T162" s="18"/>
      <c r="AU162" s="18"/>
      <c r="BK162" s="160"/>
    </row>
    <row r="163" spans="1:65" s="2" customFormat="1" ht="15" customHeight="1">
      <c r="A163" s="33"/>
      <c r="B163" s="34"/>
      <c r="C163" s="71"/>
      <c r="D163" s="33"/>
      <c r="E163" s="257" t="s">
        <v>6563</v>
      </c>
      <c r="F163" s="258"/>
      <c r="G163" s="33"/>
      <c r="H163" s="259" t="s">
        <v>6564</v>
      </c>
      <c r="I163" s="33"/>
      <c r="J163" s="157"/>
      <c r="K163" s="33"/>
      <c r="L163" s="34"/>
      <c r="M163" s="231"/>
      <c r="N163" s="232"/>
      <c r="O163" s="60"/>
      <c r="P163" s="255"/>
      <c r="Q163" s="60"/>
      <c r="R163" s="255"/>
      <c r="S163" s="60"/>
      <c r="T163" s="256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T163" s="18"/>
      <c r="AU163" s="18"/>
      <c r="BK163" s="160"/>
    </row>
    <row r="164" spans="1:65" s="2" customFormat="1" ht="15" customHeight="1">
      <c r="A164" s="33"/>
      <c r="B164" s="34"/>
      <c r="C164" s="71"/>
      <c r="D164" s="33"/>
      <c r="F164" s="260"/>
      <c r="G164" s="33"/>
      <c r="H164" s="259" t="s">
        <v>6565</v>
      </c>
      <c r="I164" s="33"/>
      <c r="J164" s="157"/>
      <c r="K164" s="33"/>
      <c r="L164" s="34"/>
      <c r="M164" s="231"/>
      <c r="N164" s="232"/>
      <c r="O164" s="60"/>
      <c r="P164" s="255"/>
      <c r="Q164" s="60"/>
      <c r="R164" s="255"/>
      <c r="S164" s="60"/>
      <c r="T164" s="256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8"/>
      <c r="AU164" s="18"/>
      <c r="BK164" s="160"/>
    </row>
    <row r="165" spans="1:65" s="12" customFormat="1" ht="25.9" customHeight="1">
      <c r="B165" s="161"/>
      <c r="D165" s="162" t="s">
        <v>71</v>
      </c>
      <c r="E165" s="163" t="s">
        <v>358</v>
      </c>
      <c r="F165" s="163" t="s">
        <v>359</v>
      </c>
      <c r="I165" s="164"/>
      <c r="J165" s="136">
        <f>BK165</f>
        <v>0</v>
      </c>
      <c r="L165" s="161"/>
      <c r="M165" s="165"/>
      <c r="N165" s="166"/>
      <c r="O165" s="166"/>
      <c r="P165" s="167">
        <f>P166+P276+P506+P826+P1012+P1027+P2215+P4500</f>
        <v>0</v>
      </c>
      <c r="Q165" s="166"/>
      <c r="R165" s="167">
        <f>R166+R276+R506+R826+R1012+R1027+R2215+R4500</f>
        <v>2321.8497423099998</v>
      </c>
      <c r="S165" s="166"/>
      <c r="T165" s="168">
        <f>T166+T276+T506+T826+T1012+T1027+T2215+T4500</f>
        <v>1922.9128370000001</v>
      </c>
      <c r="AR165" s="162" t="s">
        <v>79</v>
      </c>
      <c r="AT165" s="169" t="s">
        <v>71</v>
      </c>
      <c r="AU165" s="169" t="s">
        <v>72</v>
      </c>
      <c r="AY165" s="162" t="s">
        <v>360</v>
      </c>
      <c r="BK165" s="170">
        <f>BK166+BK276+BK506+BK826+BK1012+BK1027+BK2215+BK4500</f>
        <v>0</v>
      </c>
    </row>
    <row r="166" spans="1:65" s="12" customFormat="1" ht="22.9" customHeight="1">
      <c r="B166" s="161"/>
      <c r="D166" s="162" t="s">
        <v>71</v>
      </c>
      <c r="E166" s="171" t="s">
        <v>79</v>
      </c>
      <c r="F166" s="171" t="s">
        <v>361</v>
      </c>
      <c r="I166" s="164"/>
      <c r="J166" s="172">
        <f>BK166</f>
        <v>0</v>
      </c>
      <c r="L166" s="161"/>
      <c r="M166" s="165"/>
      <c r="N166" s="166"/>
      <c r="O166" s="166"/>
      <c r="P166" s="167">
        <f>SUM(P167:P275)</f>
        <v>0</v>
      </c>
      <c r="Q166" s="166"/>
      <c r="R166" s="167">
        <f>SUM(R167:R275)</f>
        <v>3.7049999999999996</v>
      </c>
      <c r="S166" s="166"/>
      <c r="T166" s="168">
        <f>SUM(T167:T275)</f>
        <v>138.502948</v>
      </c>
      <c r="AR166" s="162" t="s">
        <v>79</v>
      </c>
      <c r="AT166" s="169" t="s">
        <v>71</v>
      </c>
      <c r="AU166" s="169" t="s">
        <v>79</v>
      </c>
      <c r="AY166" s="162" t="s">
        <v>360</v>
      </c>
      <c r="BK166" s="170">
        <f>SUM(BK167:BK275)</f>
        <v>0</v>
      </c>
    </row>
    <row r="167" spans="1:65" s="2" customFormat="1" ht="44.25" customHeight="1">
      <c r="A167" s="33"/>
      <c r="B167" s="139"/>
      <c r="C167" s="261" t="s">
        <v>362</v>
      </c>
      <c r="D167" s="261" t="s">
        <v>363</v>
      </c>
      <c r="E167" s="262" t="s">
        <v>364</v>
      </c>
      <c r="F167" s="263" t="s">
        <v>365</v>
      </c>
      <c r="G167" s="264" t="s">
        <v>366</v>
      </c>
      <c r="H167" s="265">
        <v>309</v>
      </c>
      <c r="I167" s="266"/>
      <c r="J167" s="266">
        <f>ROUND(I167*H167,2)</f>
        <v>0</v>
      </c>
      <c r="K167" s="180"/>
      <c r="L167" s="34"/>
      <c r="M167" s="181" t="s">
        <v>1</v>
      </c>
      <c r="N167" s="182" t="s">
        <v>38</v>
      </c>
      <c r="O167" s="60"/>
      <c r="P167" s="183">
        <f>O167*H167</f>
        <v>0</v>
      </c>
      <c r="Q167" s="183">
        <v>0</v>
      </c>
      <c r="R167" s="183">
        <f>Q167*H167</f>
        <v>0</v>
      </c>
      <c r="S167" s="183">
        <v>0</v>
      </c>
      <c r="T167" s="184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85" t="s">
        <v>367</v>
      </c>
      <c r="AT167" s="185" t="s">
        <v>363</v>
      </c>
      <c r="AU167" s="185" t="s">
        <v>85</v>
      </c>
      <c r="AY167" s="18" t="s">
        <v>360</v>
      </c>
      <c r="BE167" s="186">
        <f>IF(N167="základná",J167,0)</f>
        <v>0</v>
      </c>
      <c r="BF167" s="186">
        <f>IF(N167="znížená",J167,0)</f>
        <v>0</v>
      </c>
      <c r="BG167" s="186">
        <f>IF(N167="zákl. prenesená",J167,0)</f>
        <v>0</v>
      </c>
      <c r="BH167" s="186">
        <f>IF(N167="zníž. prenesená",J167,0)</f>
        <v>0</v>
      </c>
      <c r="BI167" s="186">
        <f>IF(N167="nulová",J167,0)</f>
        <v>0</v>
      </c>
      <c r="BJ167" s="18" t="s">
        <v>85</v>
      </c>
      <c r="BK167" s="186">
        <f>ROUND(I167*H167,2)</f>
        <v>0</v>
      </c>
      <c r="BL167" s="18" t="s">
        <v>367</v>
      </c>
      <c r="BM167" s="185" t="s">
        <v>368</v>
      </c>
    </row>
    <row r="168" spans="1:65" s="13" customFormat="1">
      <c r="B168" s="187"/>
      <c r="D168" s="188" t="s">
        <v>369</v>
      </c>
      <c r="E168" s="189" t="s">
        <v>1</v>
      </c>
      <c r="F168" s="190" t="s">
        <v>370</v>
      </c>
      <c r="H168" s="191">
        <v>309</v>
      </c>
      <c r="I168" s="192"/>
      <c r="L168" s="187"/>
      <c r="M168" s="193"/>
      <c r="N168" s="194"/>
      <c r="O168" s="194"/>
      <c r="P168" s="194"/>
      <c r="Q168" s="194"/>
      <c r="R168" s="194"/>
      <c r="S168" s="194"/>
      <c r="T168" s="195"/>
      <c r="AT168" s="189" t="s">
        <v>369</v>
      </c>
      <c r="AU168" s="189" t="s">
        <v>85</v>
      </c>
      <c r="AV168" s="13" t="s">
        <v>85</v>
      </c>
      <c r="AW168" s="13" t="s">
        <v>29</v>
      </c>
      <c r="AX168" s="13" t="s">
        <v>79</v>
      </c>
      <c r="AY168" s="189" t="s">
        <v>360</v>
      </c>
    </row>
    <row r="169" spans="1:65" s="14" customFormat="1">
      <c r="B169" s="196"/>
      <c r="D169" s="188" t="s">
        <v>369</v>
      </c>
      <c r="E169" s="197" t="s">
        <v>1</v>
      </c>
      <c r="F169" s="198" t="s">
        <v>371</v>
      </c>
      <c r="H169" s="197" t="s">
        <v>1</v>
      </c>
      <c r="I169" s="199"/>
      <c r="L169" s="196"/>
      <c r="M169" s="200"/>
      <c r="N169" s="201"/>
      <c r="O169" s="201"/>
      <c r="P169" s="201"/>
      <c r="Q169" s="201"/>
      <c r="R169" s="201"/>
      <c r="S169" s="201"/>
      <c r="T169" s="202"/>
      <c r="AT169" s="197" t="s">
        <v>369</v>
      </c>
      <c r="AU169" s="197" t="s">
        <v>85</v>
      </c>
      <c r="AV169" s="14" t="s">
        <v>79</v>
      </c>
      <c r="AW169" s="14" t="s">
        <v>29</v>
      </c>
      <c r="AX169" s="14" t="s">
        <v>72</v>
      </c>
      <c r="AY169" s="197" t="s">
        <v>360</v>
      </c>
    </row>
    <row r="170" spans="1:65" s="2" customFormat="1" ht="55.5" customHeight="1">
      <c r="A170" s="33"/>
      <c r="B170" s="139"/>
      <c r="C170" s="261" t="s">
        <v>372</v>
      </c>
      <c r="D170" s="261" t="s">
        <v>363</v>
      </c>
      <c r="E170" s="262" t="s">
        <v>373</v>
      </c>
      <c r="F170" s="263" t="s">
        <v>374</v>
      </c>
      <c r="G170" s="264" t="s">
        <v>375</v>
      </c>
      <c r="H170" s="265">
        <v>17</v>
      </c>
      <c r="I170" s="266"/>
      <c r="J170" s="266">
        <f>ROUND(I170*H170,2)</f>
        <v>0</v>
      </c>
      <c r="K170" s="180"/>
      <c r="L170" s="34"/>
      <c r="M170" s="181" t="s">
        <v>1</v>
      </c>
      <c r="N170" s="182" t="s">
        <v>38</v>
      </c>
      <c r="O170" s="60"/>
      <c r="P170" s="183">
        <f>O170*H170</f>
        <v>0</v>
      </c>
      <c r="Q170" s="183">
        <v>0</v>
      </c>
      <c r="R170" s="183">
        <f>Q170*H170</f>
        <v>0</v>
      </c>
      <c r="S170" s="183">
        <v>0</v>
      </c>
      <c r="T170" s="184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85" t="s">
        <v>367</v>
      </c>
      <c r="AT170" s="185" t="s">
        <v>363</v>
      </c>
      <c r="AU170" s="185" t="s">
        <v>85</v>
      </c>
      <c r="AY170" s="18" t="s">
        <v>360</v>
      </c>
      <c r="BE170" s="186">
        <f>IF(N170="základná",J170,0)</f>
        <v>0</v>
      </c>
      <c r="BF170" s="186">
        <f>IF(N170="znížená",J170,0)</f>
        <v>0</v>
      </c>
      <c r="BG170" s="186">
        <f>IF(N170="zákl. prenesená",J170,0)</f>
        <v>0</v>
      </c>
      <c r="BH170" s="186">
        <f>IF(N170="zníž. prenesená",J170,0)</f>
        <v>0</v>
      </c>
      <c r="BI170" s="186">
        <f>IF(N170="nulová",J170,0)</f>
        <v>0</v>
      </c>
      <c r="BJ170" s="18" t="s">
        <v>85</v>
      </c>
      <c r="BK170" s="186">
        <f>ROUND(I170*H170,2)</f>
        <v>0</v>
      </c>
      <c r="BL170" s="18" t="s">
        <v>367</v>
      </c>
      <c r="BM170" s="185" t="s">
        <v>376</v>
      </c>
    </row>
    <row r="171" spans="1:65" s="2" customFormat="1" ht="55.5" customHeight="1">
      <c r="A171" s="33"/>
      <c r="B171" s="139"/>
      <c r="C171" s="261" t="s">
        <v>377</v>
      </c>
      <c r="D171" s="261" t="s">
        <v>363</v>
      </c>
      <c r="E171" s="262" t="s">
        <v>378</v>
      </c>
      <c r="F171" s="263" t="s">
        <v>379</v>
      </c>
      <c r="G171" s="264" t="s">
        <v>375</v>
      </c>
      <c r="H171" s="265">
        <v>17</v>
      </c>
      <c r="I171" s="266"/>
      <c r="J171" s="266">
        <f>ROUND(I171*H171,2)</f>
        <v>0</v>
      </c>
      <c r="K171" s="180"/>
      <c r="L171" s="34"/>
      <c r="M171" s="181" t="s">
        <v>1</v>
      </c>
      <c r="N171" s="182" t="s">
        <v>38</v>
      </c>
      <c r="O171" s="6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85" t="s">
        <v>367</v>
      </c>
      <c r="AT171" s="185" t="s">
        <v>363</v>
      </c>
      <c r="AU171" s="185" t="s">
        <v>85</v>
      </c>
      <c r="AY171" s="18" t="s">
        <v>360</v>
      </c>
      <c r="BE171" s="186">
        <f>IF(N171="základná",J171,0)</f>
        <v>0</v>
      </c>
      <c r="BF171" s="186">
        <f>IF(N171="znížená",J171,0)</f>
        <v>0</v>
      </c>
      <c r="BG171" s="186">
        <f>IF(N171="zákl. prenesená",J171,0)</f>
        <v>0</v>
      </c>
      <c r="BH171" s="186">
        <f>IF(N171="zníž. prenesená",J171,0)</f>
        <v>0</v>
      </c>
      <c r="BI171" s="186">
        <f>IF(N171="nulová",J171,0)</f>
        <v>0</v>
      </c>
      <c r="BJ171" s="18" t="s">
        <v>85</v>
      </c>
      <c r="BK171" s="186">
        <f>ROUND(I171*H171,2)</f>
        <v>0</v>
      </c>
      <c r="BL171" s="18" t="s">
        <v>367</v>
      </c>
      <c r="BM171" s="185" t="s">
        <v>380</v>
      </c>
    </row>
    <row r="172" spans="1:65" s="2" customFormat="1" ht="24.2" customHeight="1">
      <c r="A172" s="33"/>
      <c r="B172" s="139"/>
      <c r="C172" s="173" t="s">
        <v>79</v>
      </c>
      <c r="D172" s="173" t="s">
        <v>363</v>
      </c>
      <c r="E172" s="174" t="s">
        <v>381</v>
      </c>
      <c r="F172" s="175" t="s">
        <v>382</v>
      </c>
      <c r="G172" s="176" t="s">
        <v>366</v>
      </c>
      <c r="H172" s="177">
        <v>18.576000000000001</v>
      </c>
      <c r="I172" s="178"/>
      <c r="J172" s="179">
        <f>ROUND(I172*H172,2)</f>
        <v>0</v>
      </c>
      <c r="K172" s="180"/>
      <c r="L172" s="34"/>
      <c r="M172" s="181" t="s">
        <v>1</v>
      </c>
      <c r="N172" s="182" t="s">
        <v>38</v>
      </c>
      <c r="O172" s="60"/>
      <c r="P172" s="183">
        <f>O172*H172</f>
        <v>0</v>
      </c>
      <c r="Q172" s="183">
        <v>0</v>
      </c>
      <c r="R172" s="183">
        <f>Q172*H172</f>
        <v>0</v>
      </c>
      <c r="S172" s="183">
        <v>9.8000000000000004E-2</v>
      </c>
      <c r="T172" s="184">
        <f>S172*H172</f>
        <v>1.8204480000000001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85" t="s">
        <v>367</v>
      </c>
      <c r="AT172" s="185" t="s">
        <v>363</v>
      </c>
      <c r="AU172" s="185" t="s">
        <v>85</v>
      </c>
      <c r="AY172" s="18" t="s">
        <v>360</v>
      </c>
      <c r="BE172" s="186">
        <f>IF(N172="základná",J172,0)</f>
        <v>0</v>
      </c>
      <c r="BF172" s="186">
        <f>IF(N172="znížená",J172,0)</f>
        <v>0</v>
      </c>
      <c r="BG172" s="186">
        <f>IF(N172="zákl. prenesená",J172,0)</f>
        <v>0</v>
      </c>
      <c r="BH172" s="186">
        <f>IF(N172="zníž. prenesená",J172,0)</f>
        <v>0</v>
      </c>
      <c r="BI172" s="186">
        <f>IF(N172="nulová",J172,0)</f>
        <v>0</v>
      </c>
      <c r="BJ172" s="18" t="s">
        <v>85</v>
      </c>
      <c r="BK172" s="186">
        <f>ROUND(I172*H172,2)</f>
        <v>0</v>
      </c>
      <c r="BL172" s="18" t="s">
        <v>367</v>
      </c>
      <c r="BM172" s="185" t="s">
        <v>383</v>
      </c>
    </row>
    <row r="173" spans="1:65" s="14" customFormat="1">
      <c r="B173" s="196"/>
      <c r="D173" s="188" t="s">
        <v>369</v>
      </c>
      <c r="E173" s="197" t="s">
        <v>1</v>
      </c>
      <c r="F173" s="198" t="s">
        <v>384</v>
      </c>
      <c r="H173" s="197" t="s">
        <v>1</v>
      </c>
      <c r="I173" s="199"/>
      <c r="L173" s="196"/>
      <c r="M173" s="200"/>
      <c r="N173" s="201"/>
      <c r="O173" s="201"/>
      <c r="P173" s="201"/>
      <c r="Q173" s="201"/>
      <c r="R173" s="201"/>
      <c r="S173" s="201"/>
      <c r="T173" s="202"/>
      <c r="AT173" s="197" t="s">
        <v>369</v>
      </c>
      <c r="AU173" s="197" t="s">
        <v>85</v>
      </c>
      <c r="AV173" s="14" t="s">
        <v>79</v>
      </c>
      <c r="AW173" s="14" t="s">
        <v>29</v>
      </c>
      <c r="AX173" s="14" t="s">
        <v>72</v>
      </c>
      <c r="AY173" s="197" t="s">
        <v>360</v>
      </c>
    </row>
    <row r="174" spans="1:65" s="13" customFormat="1">
      <c r="B174" s="187"/>
      <c r="D174" s="188" t="s">
        <v>369</v>
      </c>
      <c r="E174" s="189" t="s">
        <v>1</v>
      </c>
      <c r="F174" s="190" t="s">
        <v>385</v>
      </c>
      <c r="H174" s="191">
        <v>18.576000000000001</v>
      </c>
      <c r="I174" s="192"/>
      <c r="L174" s="187"/>
      <c r="M174" s="193"/>
      <c r="N174" s="194"/>
      <c r="O174" s="194"/>
      <c r="P174" s="194"/>
      <c r="Q174" s="194"/>
      <c r="R174" s="194"/>
      <c r="S174" s="194"/>
      <c r="T174" s="195"/>
      <c r="AT174" s="189" t="s">
        <v>369</v>
      </c>
      <c r="AU174" s="189" t="s">
        <v>85</v>
      </c>
      <c r="AV174" s="13" t="s">
        <v>85</v>
      </c>
      <c r="AW174" s="13" t="s">
        <v>29</v>
      </c>
      <c r="AX174" s="13" t="s">
        <v>72</v>
      </c>
      <c r="AY174" s="189" t="s">
        <v>360</v>
      </c>
    </row>
    <row r="175" spans="1:65" s="15" customFormat="1">
      <c r="B175" s="203"/>
      <c r="D175" s="188" t="s">
        <v>369</v>
      </c>
      <c r="E175" s="204" t="s">
        <v>1</v>
      </c>
      <c r="F175" s="205" t="s">
        <v>386</v>
      </c>
      <c r="H175" s="206">
        <v>18.576000000000001</v>
      </c>
      <c r="I175" s="207"/>
      <c r="L175" s="203"/>
      <c r="M175" s="208"/>
      <c r="N175" s="209"/>
      <c r="O175" s="209"/>
      <c r="P175" s="209"/>
      <c r="Q175" s="209"/>
      <c r="R175" s="209"/>
      <c r="S175" s="209"/>
      <c r="T175" s="210"/>
      <c r="AT175" s="204" t="s">
        <v>369</v>
      </c>
      <c r="AU175" s="204" t="s">
        <v>85</v>
      </c>
      <c r="AV175" s="15" t="s">
        <v>367</v>
      </c>
      <c r="AW175" s="15" t="s">
        <v>29</v>
      </c>
      <c r="AX175" s="15" t="s">
        <v>79</v>
      </c>
      <c r="AY175" s="204" t="s">
        <v>360</v>
      </c>
    </row>
    <row r="176" spans="1:65" s="2" customFormat="1" ht="33" customHeight="1">
      <c r="A176" s="33"/>
      <c r="B176" s="139"/>
      <c r="C176" s="173" t="s">
        <v>85</v>
      </c>
      <c r="D176" s="173" t="s">
        <v>363</v>
      </c>
      <c r="E176" s="174" t="s">
        <v>387</v>
      </c>
      <c r="F176" s="175" t="s">
        <v>388</v>
      </c>
      <c r="G176" s="176" t="s">
        <v>366</v>
      </c>
      <c r="H176" s="177">
        <v>273.36500000000001</v>
      </c>
      <c r="I176" s="178"/>
      <c r="J176" s="179">
        <f>ROUND(I176*H176,2)</f>
        <v>0</v>
      </c>
      <c r="K176" s="180"/>
      <c r="L176" s="34"/>
      <c r="M176" s="181" t="s">
        <v>1</v>
      </c>
      <c r="N176" s="182" t="s">
        <v>38</v>
      </c>
      <c r="O176" s="60"/>
      <c r="P176" s="183">
        <f>O176*H176</f>
        <v>0</v>
      </c>
      <c r="Q176" s="183">
        <v>0</v>
      </c>
      <c r="R176" s="183">
        <f>Q176*H176</f>
        <v>0</v>
      </c>
      <c r="S176" s="183">
        <v>0.5</v>
      </c>
      <c r="T176" s="184">
        <f>S176*H176</f>
        <v>136.6825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85" t="s">
        <v>367</v>
      </c>
      <c r="AT176" s="185" t="s">
        <v>363</v>
      </c>
      <c r="AU176" s="185" t="s">
        <v>85</v>
      </c>
      <c r="AY176" s="18" t="s">
        <v>360</v>
      </c>
      <c r="BE176" s="186">
        <f>IF(N176="základná",J176,0)</f>
        <v>0</v>
      </c>
      <c r="BF176" s="186">
        <f>IF(N176="znížená",J176,0)</f>
        <v>0</v>
      </c>
      <c r="BG176" s="186">
        <f>IF(N176="zákl. prenesená",J176,0)</f>
        <v>0</v>
      </c>
      <c r="BH176" s="186">
        <f>IF(N176="zníž. prenesená",J176,0)</f>
        <v>0</v>
      </c>
      <c r="BI176" s="186">
        <f>IF(N176="nulová",J176,0)</f>
        <v>0</v>
      </c>
      <c r="BJ176" s="18" t="s">
        <v>85</v>
      </c>
      <c r="BK176" s="186">
        <f>ROUND(I176*H176,2)</f>
        <v>0</v>
      </c>
      <c r="BL176" s="18" t="s">
        <v>367</v>
      </c>
      <c r="BM176" s="185" t="s">
        <v>389</v>
      </c>
    </row>
    <row r="177" spans="1:65" s="14" customFormat="1">
      <c r="B177" s="196"/>
      <c r="D177" s="188" t="s">
        <v>369</v>
      </c>
      <c r="E177" s="197" t="s">
        <v>1</v>
      </c>
      <c r="F177" s="198" t="s">
        <v>390</v>
      </c>
      <c r="H177" s="197" t="s">
        <v>1</v>
      </c>
      <c r="I177" s="199"/>
      <c r="L177" s="196"/>
      <c r="M177" s="200"/>
      <c r="N177" s="201"/>
      <c r="O177" s="201"/>
      <c r="P177" s="201"/>
      <c r="Q177" s="201"/>
      <c r="R177" s="201"/>
      <c r="S177" s="201"/>
      <c r="T177" s="202"/>
      <c r="AT177" s="197" t="s">
        <v>369</v>
      </c>
      <c r="AU177" s="197" t="s">
        <v>85</v>
      </c>
      <c r="AV177" s="14" t="s">
        <v>79</v>
      </c>
      <c r="AW177" s="14" t="s">
        <v>29</v>
      </c>
      <c r="AX177" s="14" t="s">
        <v>72</v>
      </c>
      <c r="AY177" s="197" t="s">
        <v>360</v>
      </c>
    </row>
    <row r="178" spans="1:65" s="13" customFormat="1">
      <c r="B178" s="187"/>
      <c r="D178" s="188" t="s">
        <v>369</v>
      </c>
      <c r="E178" s="189" t="s">
        <v>1</v>
      </c>
      <c r="F178" s="190" t="s">
        <v>391</v>
      </c>
      <c r="H178" s="191">
        <v>273.36500000000001</v>
      </c>
      <c r="I178" s="192"/>
      <c r="L178" s="187"/>
      <c r="M178" s="193"/>
      <c r="N178" s="194"/>
      <c r="O178" s="194"/>
      <c r="P178" s="194"/>
      <c r="Q178" s="194"/>
      <c r="R178" s="194"/>
      <c r="S178" s="194"/>
      <c r="T178" s="195"/>
      <c r="AT178" s="189" t="s">
        <v>369</v>
      </c>
      <c r="AU178" s="189" t="s">
        <v>85</v>
      </c>
      <c r="AV178" s="13" t="s">
        <v>85</v>
      </c>
      <c r="AW178" s="13" t="s">
        <v>29</v>
      </c>
      <c r="AX178" s="13" t="s">
        <v>72</v>
      </c>
      <c r="AY178" s="189" t="s">
        <v>360</v>
      </c>
    </row>
    <row r="179" spans="1:65" s="15" customFormat="1">
      <c r="B179" s="203"/>
      <c r="D179" s="188" t="s">
        <v>369</v>
      </c>
      <c r="E179" s="204" t="s">
        <v>1</v>
      </c>
      <c r="F179" s="205" t="s">
        <v>386</v>
      </c>
      <c r="H179" s="206">
        <v>273.36500000000001</v>
      </c>
      <c r="I179" s="207"/>
      <c r="L179" s="203"/>
      <c r="M179" s="208"/>
      <c r="N179" s="209"/>
      <c r="O179" s="209"/>
      <c r="P179" s="209"/>
      <c r="Q179" s="209"/>
      <c r="R179" s="209"/>
      <c r="S179" s="209"/>
      <c r="T179" s="210"/>
      <c r="AT179" s="204" t="s">
        <v>369</v>
      </c>
      <c r="AU179" s="204" t="s">
        <v>85</v>
      </c>
      <c r="AV179" s="15" t="s">
        <v>367</v>
      </c>
      <c r="AW179" s="15" t="s">
        <v>29</v>
      </c>
      <c r="AX179" s="15" t="s">
        <v>79</v>
      </c>
      <c r="AY179" s="204" t="s">
        <v>360</v>
      </c>
    </row>
    <row r="180" spans="1:65" s="2" customFormat="1" ht="24.2" customHeight="1">
      <c r="A180" s="33"/>
      <c r="B180" s="139"/>
      <c r="C180" s="261" t="s">
        <v>282</v>
      </c>
      <c r="D180" s="261" t="s">
        <v>363</v>
      </c>
      <c r="E180" s="262" t="s">
        <v>392</v>
      </c>
      <c r="F180" s="263" t="s">
        <v>393</v>
      </c>
      <c r="G180" s="264" t="s">
        <v>394</v>
      </c>
      <c r="H180" s="265">
        <v>581.00400000000002</v>
      </c>
      <c r="I180" s="266"/>
      <c r="J180" s="266">
        <f>ROUND(I180*H180,2)</f>
        <v>0</v>
      </c>
      <c r="K180" s="180"/>
      <c r="L180" s="34"/>
      <c r="M180" s="181" t="s">
        <v>1</v>
      </c>
      <c r="N180" s="182" t="s">
        <v>38</v>
      </c>
      <c r="O180" s="60"/>
      <c r="P180" s="183">
        <f>O180*H180</f>
        <v>0</v>
      </c>
      <c r="Q180" s="183">
        <v>0</v>
      </c>
      <c r="R180" s="183">
        <f>Q180*H180</f>
        <v>0</v>
      </c>
      <c r="S180" s="183">
        <v>0</v>
      </c>
      <c r="T180" s="184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85" t="s">
        <v>367</v>
      </c>
      <c r="AT180" s="185" t="s">
        <v>363</v>
      </c>
      <c r="AU180" s="185" t="s">
        <v>85</v>
      </c>
      <c r="AY180" s="18" t="s">
        <v>360</v>
      </c>
      <c r="BE180" s="186">
        <f>IF(N180="základná",J180,0)</f>
        <v>0</v>
      </c>
      <c r="BF180" s="186">
        <f>IF(N180="znížená",J180,0)</f>
        <v>0</v>
      </c>
      <c r="BG180" s="186">
        <f>IF(N180="zákl. prenesená",J180,0)</f>
        <v>0</v>
      </c>
      <c r="BH180" s="186">
        <f>IF(N180="zníž. prenesená",J180,0)</f>
        <v>0</v>
      </c>
      <c r="BI180" s="186">
        <f>IF(N180="nulová",J180,0)</f>
        <v>0</v>
      </c>
      <c r="BJ180" s="18" t="s">
        <v>85</v>
      </c>
      <c r="BK180" s="186">
        <f>ROUND(I180*H180,2)</f>
        <v>0</v>
      </c>
      <c r="BL180" s="18" t="s">
        <v>367</v>
      </c>
      <c r="BM180" s="185" t="s">
        <v>395</v>
      </c>
    </row>
    <row r="181" spans="1:65" s="14" customFormat="1">
      <c r="B181" s="196"/>
      <c r="D181" s="188" t="s">
        <v>369</v>
      </c>
      <c r="E181" s="197" t="s">
        <v>1</v>
      </c>
      <c r="F181" s="198" t="s">
        <v>396</v>
      </c>
      <c r="H181" s="197" t="s">
        <v>1</v>
      </c>
      <c r="I181" s="199"/>
      <c r="L181" s="196"/>
      <c r="M181" s="200"/>
      <c r="N181" s="201"/>
      <c r="O181" s="201"/>
      <c r="P181" s="201"/>
      <c r="Q181" s="201"/>
      <c r="R181" s="201"/>
      <c r="S181" s="201"/>
      <c r="T181" s="202"/>
      <c r="AT181" s="197" t="s">
        <v>369</v>
      </c>
      <c r="AU181" s="197" t="s">
        <v>85</v>
      </c>
      <c r="AV181" s="14" t="s">
        <v>79</v>
      </c>
      <c r="AW181" s="14" t="s">
        <v>29</v>
      </c>
      <c r="AX181" s="14" t="s">
        <v>72</v>
      </c>
      <c r="AY181" s="197" t="s">
        <v>360</v>
      </c>
    </row>
    <row r="182" spans="1:65" s="13" customFormat="1">
      <c r="B182" s="187"/>
      <c r="D182" s="188" t="s">
        <v>369</v>
      </c>
      <c r="E182" s="189" t="s">
        <v>1</v>
      </c>
      <c r="F182" s="190" t="s">
        <v>397</v>
      </c>
      <c r="H182" s="191">
        <v>2.2639999999999998</v>
      </c>
      <c r="I182" s="192"/>
      <c r="L182" s="187"/>
      <c r="M182" s="193"/>
      <c r="N182" s="194"/>
      <c r="O182" s="194"/>
      <c r="P182" s="194"/>
      <c r="Q182" s="194"/>
      <c r="R182" s="194"/>
      <c r="S182" s="194"/>
      <c r="T182" s="195"/>
      <c r="AT182" s="189" t="s">
        <v>369</v>
      </c>
      <c r="AU182" s="189" t="s">
        <v>85</v>
      </c>
      <c r="AV182" s="13" t="s">
        <v>85</v>
      </c>
      <c r="AW182" s="13" t="s">
        <v>29</v>
      </c>
      <c r="AX182" s="13" t="s">
        <v>72</v>
      </c>
      <c r="AY182" s="189" t="s">
        <v>360</v>
      </c>
    </row>
    <row r="183" spans="1:65" s="14" customFormat="1">
      <c r="B183" s="196"/>
      <c r="D183" s="188" t="s">
        <v>369</v>
      </c>
      <c r="E183" s="197" t="s">
        <v>1</v>
      </c>
      <c r="F183" s="198" t="s">
        <v>398</v>
      </c>
      <c r="H183" s="197" t="s">
        <v>1</v>
      </c>
      <c r="I183" s="199"/>
      <c r="L183" s="196"/>
      <c r="M183" s="200"/>
      <c r="N183" s="201"/>
      <c r="O183" s="201"/>
      <c r="P183" s="201"/>
      <c r="Q183" s="201"/>
      <c r="R183" s="201"/>
      <c r="S183" s="201"/>
      <c r="T183" s="202"/>
      <c r="AT183" s="197" t="s">
        <v>369</v>
      </c>
      <c r="AU183" s="197" t="s">
        <v>85</v>
      </c>
      <c r="AV183" s="14" t="s">
        <v>79</v>
      </c>
      <c r="AW183" s="14" t="s">
        <v>29</v>
      </c>
      <c r="AX183" s="14" t="s">
        <v>72</v>
      </c>
      <c r="AY183" s="197" t="s">
        <v>360</v>
      </c>
    </row>
    <row r="184" spans="1:65" s="13" customFormat="1">
      <c r="B184" s="187"/>
      <c r="D184" s="188" t="s">
        <v>369</v>
      </c>
      <c r="E184" s="189" t="s">
        <v>1</v>
      </c>
      <c r="F184" s="190" t="s">
        <v>399</v>
      </c>
      <c r="H184" s="191">
        <v>3.61</v>
      </c>
      <c r="I184" s="192"/>
      <c r="L184" s="187"/>
      <c r="M184" s="193"/>
      <c r="N184" s="194"/>
      <c r="O184" s="194"/>
      <c r="P184" s="194"/>
      <c r="Q184" s="194"/>
      <c r="R184" s="194"/>
      <c r="S184" s="194"/>
      <c r="T184" s="195"/>
      <c r="AT184" s="189" t="s">
        <v>369</v>
      </c>
      <c r="AU184" s="189" t="s">
        <v>85</v>
      </c>
      <c r="AV184" s="13" t="s">
        <v>85</v>
      </c>
      <c r="AW184" s="13" t="s">
        <v>29</v>
      </c>
      <c r="AX184" s="13" t="s">
        <v>72</v>
      </c>
      <c r="AY184" s="189" t="s">
        <v>360</v>
      </c>
    </row>
    <row r="185" spans="1:65" s="14" customFormat="1">
      <c r="B185" s="196"/>
      <c r="D185" s="188" t="s">
        <v>369</v>
      </c>
      <c r="E185" s="197" t="s">
        <v>1</v>
      </c>
      <c r="F185" s="198" t="s">
        <v>400</v>
      </c>
      <c r="H185" s="197" t="s">
        <v>1</v>
      </c>
      <c r="I185" s="199"/>
      <c r="L185" s="196"/>
      <c r="M185" s="200"/>
      <c r="N185" s="201"/>
      <c r="O185" s="201"/>
      <c r="P185" s="201"/>
      <c r="Q185" s="201"/>
      <c r="R185" s="201"/>
      <c r="S185" s="201"/>
      <c r="T185" s="202"/>
      <c r="AT185" s="197" t="s">
        <v>369</v>
      </c>
      <c r="AU185" s="197" t="s">
        <v>85</v>
      </c>
      <c r="AV185" s="14" t="s">
        <v>79</v>
      </c>
      <c r="AW185" s="14" t="s">
        <v>29</v>
      </c>
      <c r="AX185" s="14" t="s">
        <v>72</v>
      </c>
      <c r="AY185" s="197" t="s">
        <v>360</v>
      </c>
    </row>
    <row r="186" spans="1:65" s="13" customFormat="1">
      <c r="B186" s="187"/>
      <c r="D186" s="188" t="s">
        <v>369</v>
      </c>
      <c r="E186" s="189" t="s">
        <v>1</v>
      </c>
      <c r="F186" s="190" t="s">
        <v>401</v>
      </c>
      <c r="H186" s="191">
        <v>14.866</v>
      </c>
      <c r="I186" s="192"/>
      <c r="L186" s="187"/>
      <c r="M186" s="193"/>
      <c r="N186" s="194"/>
      <c r="O186" s="194"/>
      <c r="P186" s="194"/>
      <c r="Q186" s="194"/>
      <c r="R186" s="194"/>
      <c r="S186" s="194"/>
      <c r="T186" s="195"/>
      <c r="AT186" s="189" t="s">
        <v>369</v>
      </c>
      <c r="AU186" s="189" t="s">
        <v>85</v>
      </c>
      <c r="AV186" s="13" t="s">
        <v>85</v>
      </c>
      <c r="AW186" s="13" t="s">
        <v>29</v>
      </c>
      <c r="AX186" s="13" t="s">
        <v>72</v>
      </c>
      <c r="AY186" s="189" t="s">
        <v>360</v>
      </c>
    </row>
    <row r="187" spans="1:65" s="14" customFormat="1">
      <c r="B187" s="196"/>
      <c r="D187" s="188" t="s">
        <v>369</v>
      </c>
      <c r="E187" s="197" t="s">
        <v>1</v>
      </c>
      <c r="F187" s="198" t="s">
        <v>402</v>
      </c>
      <c r="H187" s="197" t="s">
        <v>1</v>
      </c>
      <c r="I187" s="199"/>
      <c r="L187" s="196"/>
      <c r="M187" s="200"/>
      <c r="N187" s="201"/>
      <c r="O187" s="201"/>
      <c r="P187" s="201"/>
      <c r="Q187" s="201"/>
      <c r="R187" s="201"/>
      <c r="S187" s="201"/>
      <c r="T187" s="202"/>
      <c r="AT187" s="197" t="s">
        <v>369</v>
      </c>
      <c r="AU187" s="197" t="s">
        <v>85</v>
      </c>
      <c r="AV187" s="14" t="s">
        <v>79</v>
      </c>
      <c r="AW187" s="14" t="s">
        <v>29</v>
      </c>
      <c r="AX187" s="14" t="s">
        <v>72</v>
      </c>
      <c r="AY187" s="197" t="s">
        <v>360</v>
      </c>
    </row>
    <row r="188" spans="1:65" s="13" customFormat="1">
      <c r="B188" s="187"/>
      <c r="D188" s="188" t="s">
        <v>369</v>
      </c>
      <c r="E188" s="189" t="s">
        <v>1</v>
      </c>
      <c r="F188" s="190" t="s">
        <v>403</v>
      </c>
      <c r="H188" s="191">
        <v>79.100999999999999</v>
      </c>
      <c r="I188" s="192"/>
      <c r="L188" s="187"/>
      <c r="M188" s="193"/>
      <c r="N188" s="194"/>
      <c r="O188" s="194"/>
      <c r="P188" s="194"/>
      <c r="Q188" s="194"/>
      <c r="R188" s="194"/>
      <c r="S188" s="194"/>
      <c r="T188" s="195"/>
      <c r="AT188" s="189" t="s">
        <v>369</v>
      </c>
      <c r="AU188" s="189" t="s">
        <v>85</v>
      </c>
      <c r="AV188" s="13" t="s">
        <v>85</v>
      </c>
      <c r="AW188" s="13" t="s">
        <v>29</v>
      </c>
      <c r="AX188" s="13" t="s">
        <v>72</v>
      </c>
      <c r="AY188" s="189" t="s">
        <v>360</v>
      </c>
    </row>
    <row r="189" spans="1:65" s="13" customFormat="1">
      <c r="B189" s="187"/>
      <c r="D189" s="188" t="s">
        <v>369</v>
      </c>
      <c r="E189" s="189" t="s">
        <v>1</v>
      </c>
      <c r="F189" s="190" t="s">
        <v>404</v>
      </c>
      <c r="H189" s="191">
        <v>6.3780000000000001</v>
      </c>
      <c r="I189" s="192"/>
      <c r="L189" s="187"/>
      <c r="M189" s="193"/>
      <c r="N189" s="194"/>
      <c r="O189" s="194"/>
      <c r="P189" s="194"/>
      <c r="Q189" s="194"/>
      <c r="R189" s="194"/>
      <c r="S189" s="194"/>
      <c r="T189" s="195"/>
      <c r="AT189" s="189" t="s">
        <v>369</v>
      </c>
      <c r="AU189" s="189" t="s">
        <v>85</v>
      </c>
      <c r="AV189" s="13" t="s">
        <v>85</v>
      </c>
      <c r="AW189" s="13" t="s">
        <v>29</v>
      </c>
      <c r="AX189" s="13" t="s">
        <v>72</v>
      </c>
      <c r="AY189" s="189" t="s">
        <v>360</v>
      </c>
    </row>
    <row r="190" spans="1:65" s="13" customFormat="1">
      <c r="B190" s="187"/>
      <c r="D190" s="188" t="s">
        <v>369</v>
      </c>
      <c r="E190" s="189" t="s">
        <v>1</v>
      </c>
      <c r="F190" s="190" t="s">
        <v>405</v>
      </c>
      <c r="H190" s="191">
        <v>13.446</v>
      </c>
      <c r="I190" s="192"/>
      <c r="L190" s="187"/>
      <c r="M190" s="193"/>
      <c r="N190" s="194"/>
      <c r="O190" s="194"/>
      <c r="P190" s="194"/>
      <c r="Q190" s="194"/>
      <c r="R190" s="194"/>
      <c r="S190" s="194"/>
      <c r="T190" s="195"/>
      <c r="AT190" s="189" t="s">
        <v>369</v>
      </c>
      <c r="AU190" s="189" t="s">
        <v>85</v>
      </c>
      <c r="AV190" s="13" t="s">
        <v>85</v>
      </c>
      <c r="AW190" s="13" t="s">
        <v>29</v>
      </c>
      <c r="AX190" s="13" t="s">
        <v>72</v>
      </c>
      <c r="AY190" s="189" t="s">
        <v>360</v>
      </c>
    </row>
    <row r="191" spans="1:65" s="14" customFormat="1">
      <c r="B191" s="196"/>
      <c r="D191" s="188" t="s">
        <v>369</v>
      </c>
      <c r="E191" s="197" t="s">
        <v>1</v>
      </c>
      <c r="F191" s="198" t="s">
        <v>406</v>
      </c>
      <c r="H191" s="197" t="s">
        <v>1</v>
      </c>
      <c r="I191" s="199"/>
      <c r="L191" s="196"/>
      <c r="M191" s="200"/>
      <c r="N191" s="201"/>
      <c r="O191" s="201"/>
      <c r="P191" s="201"/>
      <c r="Q191" s="201"/>
      <c r="R191" s="201"/>
      <c r="S191" s="201"/>
      <c r="T191" s="202"/>
      <c r="AT191" s="197" t="s">
        <v>369</v>
      </c>
      <c r="AU191" s="197" t="s">
        <v>85</v>
      </c>
      <c r="AV191" s="14" t="s">
        <v>79</v>
      </c>
      <c r="AW191" s="14" t="s">
        <v>29</v>
      </c>
      <c r="AX191" s="14" t="s">
        <v>72</v>
      </c>
      <c r="AY191" s="197" t="s">
        <v>360</v>
      </c>
    </row>
    <row r="192" spans="1:65" s="13" customFormat="1">
      <c r="B192" s="187"/>
      <c r="D192" s="188" t="s">
        <v>369</v>
      </c>
      <c r="E192" s="189" t="s">
        <v>1</v>
      </c>
      <c r="F192" s="190" t="s">
        <v>407</v>
      </c>
      <c r="H192" s="191">
        <v>227.09</v>
      </c>
      <c r="I192" s="192"/>
      <c r="L192" s="187"/>
      <c r="M192" s="193"/>
      <c r="N192" s="194"/>
      <c r="O192" s="194"/>
      <c r="P192" s="194"/>
      <c r="Q192" s="194"/>
      <c r="R192" s="194"/>
      <c r="S192" s="194"/>
      <c r="T192" s="195"/>
      <c r="AT192" s="189" t="s">
        <v>369</v>
      </c>
      <c r="AU192" s="189" t="s">
        <v>85</v>
      </c>
      <c r="AV192" s="13" t="s">
        <v>85</v>
      </c>
      <c r="AW192" s="13" t="s">
        <v>29</v>
      </c>
      <c r="AX192" s="13" t="s">
        <v>72</v>
      </c>
      <c r="AY192" s="189" t="s">
        <v>360</v>
      </c>
    </row>
    <row r="193" spans="1:65" s="14" customFormat="1">
      <c r="B193" s="196"/>
      <c r="D193" s="188" t="s">
        <v>369</v>
      </c>
      <c r="E193" s="197" t="s">
        <v>1</v>
      </c>
      <c r="F193" s="198" t="s">
        <v>408</v>
      </c>
      <c r="H193" s="197" t="s">
        <v>1</v>
      </c>
      <c r="I193" s="199"/>
      <c r="L193" s="196"/>
      <c r="M193" s="200"/>
      <c r="N193" s="201"/>
      <c r="O193" s="201"/>
      <c r="P193" s="201"/>
      <c r="Q193" s="201"/>
      <c r="R193" s="201"/>
      <c r="S193" s="201"/>
      <c r="T193" s="202"/>
      <c r="AT193" s="197" t="s">
        <v>369</v>
      </c>
      <c r="AU193" s="197" t="s">
        <v>85</v>
      </c>
      <c r="AV193" s="14" t="s">
        <v>79</v>
      </c>
      <c r="AW193" s="14" t="s">
        <v>29</v>
      </c>
      <c r="AX193" s="14" t="s">
        <v>72</v>
      </c>
      <c r="AY193" s="197" t="s">
        <v>360</v>
      </c>
    </row>
    <row r="194" spans="1:65" s="13" customFormat="1">
      <c r="B194" s="187"/>
      <c r="D194" s="188" t="s">
        <v>369</v>
      </c>
      <c r="E194" s="189" t="s">
        <v>1</v>
      </c>
      <c r="F194" s="190" t="s">
        <v>409</v>
      </c>
      <c r="H194" s="191">
        <v>4.6440000000000001</v>
      </c>
      <c r="I194" s="192"/>
      <c r="L194" s="187"/>
      <c r="M194" s="193"/>
      <c r="N194" s="194"/>
      <c r="O194" s="194"/>
      <c r="P194" s="194"/>
      <c r="Q194" s="194"/>
      <c r="R194" s="194"/>
      <c r="S194" s="194"/>
      <c r="T194" s="195"/>
      <c r="AT194" s="189" t="s">
        <v>369</v>
      </c>
      <c r="AU194" s="189" t="s">
        <v>85</v>
      </c>
      <c r="AV194" s="13" t="s">
        <v>85</v>
      </c>
      <c r="AW194" s="13" t="s">
        <v>29</v>
      </c>
      <c r="AX194" s="13" t="s">
        <v>72</v>
      </c>
      <c r="AY194" s="189" t="s">
        <v>360</v>
      </c>
    </row>
    <row r="195" spans="1:65" s="14" customFormat="1" ht="22.5">
      <c r="B195" s="196"/>
      <c r="D195" s="188" t="s">
        <v>369</v>
      </c>
      <c r="E195" s="197" t="s">
        <v>1</v>
      </c>
      <c r="F195" s="198" t="s">
        <v>410</v>
      </c>
      <c r="H195" s="197" t="s">
        <v>1</v>
      </c>
      <c r="I195" s="199"/>
      <c r="L195" s="196"/>
      <c r="M195" s="200"/>
      <c r="N195" s="201"/>
      <c r="O195" s="201"/>
      <c r="P195" s="201"/>
      <c r="Q195" s="201"/>
      <c r="R195" s="201"/>
      <c r="S195" s="201"/>
      <c r="T195" s="202"/>
      <c r="AT195" s="197" t="s">
        <v>369</v>
      </c>
      <c r="AU195" s="197" t="s">
        <v>85</v>
      </c>
      <c r="AV195" s="14" t="s">
        <v>79</v>
      </c>
      <c r="AW195" s="14" t="s">
        <v>29</v>
      </c>
      <c r="AX195" s="14" t="s">
        <v>72</v>
      </c>
      <c r="AY195" s="197" t="s">
        <v>360</v>
      </c>
    </row>
    <row r="196" spans="1:65" s="13" customFormat="1" ht="33.75">
      <c r="B196" s="187"/>
      <c r="D196" s="188" t="s">
        <v>369</v>
      </c>
      <c r="E196" s="189" t="s">
        <v>1</v>
      </c>
      <c r="F196" s="190" t="s">
        <v>411</v>
      </c>
      <c r="H196" s="191">
        <v>84.563000000000002</v>
      </c>
      <c r="I196" s="192"/>
      <c r="L196" s="187"/>
      <c r="M196" s="193"/>
      <c r="N196" s="194"/>
      <c r="O196" s="194"/>
      <c r="P196" s="194"/>
      <c r="Q196" s="194"/>
      <c r="R196" s="194"/>
      <c r="S196" s="194"/>
      <c r="T196" s="195"/>
      <c r="AT196" s="189" t="s">
        <v>369</v>
      </c>
      <c r="AU196" s="189" t="s">
        <v>85</v>
      </c>
      <c r="AV196" s="13" t="s">
        <v>85</v>
      </c>
      <c r="AW196" s="13" t="s">
        <v>29</v>
      </c>
      <c r="AX196" s="13" t="s">
        <v>72</v>
      </c>
      <c r="AY196" s="189" t="s">
        <v>360</v>
      </c>
    </row>
    <row r="197" spans="1:65" s="14" customFormat="1">
      <c r="B197" s="196"/>
      <c r="D197" s="188" t="s">
        <v>369</v>
      </c>
      <c r="E197" s="197" t="s">
        <v>1</v>
      </c>
      <c r="F197" s="198" t="s">
        <v>412</v>
      </c>
      <c r="H197" s="197" t="s">
        <v>1</v>
      </c>
      <c r="I197" s="199"/>
      <c r="L197" s="196"/>
      <c r="M197" s="200"/>
      <c r="N197" s="201"/>
      <c r="O197" s="201"/>
      <c r="P197" s="201"/>
      <c r="Q197" s="201"/>
      <c r="R197" s="201"/>
      <c r="S197" s="201"/>
      <c r="T197" s="202"/>
      <c r="AT197" s="197" t="s">
        <v>369</v>
      </c>
      <c r="AU197" s="197" t="s">
        <v>85</v>
      </c>
      <c r="AV197" s="14" t="s">
        <v>79</v>
      </c>
      <c r="AW197" s="14" t="s">
        <v>29</v>
      </c>
      <c r="AX197" s="14" t="s">
        <v>72</v>
      </c>
      <c r="AY197" s="197" t="s">
        <v>360</v>
      </c>
    </row>
    <row r="198" spans="1:65" s="13" customFormat="1" ht="33.75">
      <c r="B198" s="187"/>
      <c r="D198" s="188" t="s">
        <v>369</v>
      </c>
      <c r="E198" s="189" t="s">
        <v>1</v>
      </c>
      <c r="F198" s="190" t="s">
        <v>413</v>
      </c>
      <c r="H198" s="191">
        <v>75.019000000000005</v>
      </c>
      <c r="I198" s="192"/>
      <c r="L198" s="187"/>
      <c r="M198" s="193"/>
      <c r="N198" s="194"/>
      <c r="O198" s="194"/>
      <c r="P198" s="194"/>
      <c r="Q198" s="194"/>
      <c r="R198" s="194"/>
      <c r="S198" s="194"/>
      <c r="T198" s="195"/>
      <c r="AT198" s="189" t="s">
        <v>369</v>
      </c>
      <c r="AU198" s="189" t="s">
        <v>85</v>
      </c>
      <c r="AV198" s="13" t="s">
        <v>85</v>
      </c>
      <c r="AW198" s="13" t="s">
        <v>29</v>
      </c>
      <c r="AX198" s="13" t="s">
        <v>72</v>
      </c>
      <c r="AY198" s="189" t="s">
        <v>360</v>
      </c>
    </row>
    <row r="199" spans="1:65" s="13" customFormat="1" ht="22.5">
      <c r="B199" s="187"/>
      <c r="D199" s="188" t="s">
        <v>369</v>
      </c>
      <c r="E199" s="189" t="s">
        <v>1</v>
      </c>
      <c r="F199" s="190" t="s">
        <v>414</v>
      </c>
      <c r="H199" s="191">
        <v>23.4</v>
      </c>
      <c r="I199" s="192"/>
      <c r="L199" s="187"/>
      <c r="M199" s="193"/>
      <c r="N199" s="194"/>
      <c r="O199" s="194"/>
      <c r="P199" s="194"/>
      <c r="Q199" s="194"/>
      <c r="R199" s="194"/>
      <c r="S199" s="194"/>
      <c r="T199" s="195"/>
      <c r="AT199" s="189" t="s">
        <v>369</v>
      </c>
      <c r="AU199" s="189" t="s">
        <v>85</v>
      </c>
      <c r="AV199" s="13" t="s">
        <v>85</v>
      </c>
      <c r="AW199" s="13" t="s">
        <v>29</v>
      </c>
      <c r="AX199" s="13" t="s">
        <v>72</v>
      </c>
      <c r="AY199" s="189" t="s">
        <v>360</v>
      </c>
    </row>
    <row r="200" spans="1:65" s="14" customFormat="1">
      <c r="B200" s="196"/>
      <c r="D200" s="188" t="s">
        <v>369</v>
      </c>
      <c r="E200" s="197" t="s">
        <v>1</v>
      </c>
      <c r="F200" s="198" t="s">
        <v>415</v>
      </c>
      <c r="H200" s="197" t="s">
        <v>1</v>
      </c>
      <c r="I200" s="199"/>
      <c r="L200" s="196"/>
      <c r="M200" s="200"/>
      <c r="N200" s="201"/>
      <c r="O200" s="201"/>
      <c r="P200" s="201"/>
      <c r="Q200" s="201"/>
      <c r="R200" s="201"/>
      <c r="S200" s="201"/>
      <c r="T200" s="202"/>
      <c r="AT200" s="197" t="s">
        <v>369</v>
      </c>
      <c r="AU200" s="197" t="s">
        <v>85</v>
      </c>
      <c r="AV200" s="14" t="s">
        <v>79</v>
      </c>
      <c r="AW200" s="14" t="s">
        <v>29</v>
      </c>
      <c r="AX200" s="14" t="s">
        <v>72</v>
      </c>
      <c r="AY200" s="197" t="s">
        <v>360</v>
      </c>
    </row>
    <row r="201" spans="1:65" s="13" customFormat="1">
      <c r="B201" s="187"/>
      <c r="D201" s="188" t="s">
        <v>369</v>
      </c>
      <c r="E201" s="189" t="s">
        <v>1</v>
      </c>
      <c r="F201" s="190" t="s">
        <v>416</v>
      </c>
      <c r="H201" s="191">
        <v>3.15</v>
      </c>
      <c r="I201" s="192"/>
      <c r="L201" s="187"/>
      <c r="M201" s="193"/>
      <c r="N201" s="194"/>
      <c r="O201" s="194"/>
      <c r="P201" s="194"/>
      <c r="Q201" s="194"/>
      <c r="R201" s="194"/>
      <c r="S201" s="194"/>
      <c r="T201" s="195"/>
      <c r="AT201" s="189" t="s">
        <v>369</v>
      </c>
      <c r="AU201" s="189" t="s">
        <v>85</v>
      </c>
      <c r="AV201" s="13" t="s">
        <v>85</v>
      </c>
      <c r="AW201" s="13" t="s">
        <v>29</v>
      </c>
      <c r="AX201" s="13" t="s">
        <v>72</v>
      </c>
      <c r="AY201" s="189" t="s">
        <v>360</v>
      </c>
    </row>
    <row r="202" spans="1:65" s="14" customFormat="1">
      <c r="B202" s="196"/>
      <c r="D202" s="188" t="s">
        <v>369</v>
      </c>
      <c r="E202" s="197" t="s">
        <v>1</v>
      </c>
      <c r="F202" s="198" t="s">
        <v>417</v>
      </c>
      <c r="H202" s="197" t="s">
        <v>1</v>
      </c>
      <c r="I202" s="199"/>
      <c r="L202" s="196"/>
      <c r="M202" s="200"/>
      <c r="N202" s="201"/>
      <c r="O202" s="201"/>
      <c r="P202" s="201"/>
      <c r="Q202" s="201"/>
      <c r="R202" s="201"/>
      <c r="S202" s="201"/>
      <c r="T202" s="202"/>
      <c r="AT202" s="197" t="s">
        <v>369</v>
      </c>
      <c r="AU202" s="197" t="s">
        <v>85</v>
      </c>
      <c r="AV202" s="14" t="s">
        <v>79</v>
      </c>
      <c r="AW202" s="14" t="s">
        <v>29</v>
      </c>
      <c r="AX202" s="14" t="s">
        <v>72</v>
      </c>
      <c r="AY202" s="197" t="s">
        <v>360</v>
      </c>
    </row>
    <row r="203" spans="1:65" s="13" customFormat="1">
      <c r="B203" s="187"/>
      <c r="D203" s="188" t="s">
        <v>369</v>
      </c>
      <c r="E203" s="189" t="s">
        <v>1</v>
      </c>
      <c r="F203" s="190" t="s">
        <v>418</v>
      </c>
      <c r="H203" s="191">
        <v>42.865000000000002</v>
      </c>
      <c r="I203" s="192"/>
      <c r="L203" s="187"/>
      <c r="M203" s="193"/>
      <c r="N203" s="194"/>
      <c r="O203" s="194"/>
      <c r="P203" s="194"/>
      <c r="Q203" s="194"/>
      <c r="R203" s="194"/>
      <c r="S203" s="194"/>
      <c r="T203" s="195"/>
      <c r="AT203" s="189" t="s">
        <v>369</v>
      </c>
      <c r="AU203" s="189" t="s">
        <v>85</v>
      </c>
      <c r="AV203" s="13" t="s">
        <v>85</v>
      </c>
      <c r="AW203" s="13" t="s">
        <v>29</v>
      </c>
      <c r="AX203" s="13" t="s">
        <v>72</v>
      </c>
      <c r="AY203" s="189" t="s">
        <v>360</v>
      </c>
    </row>
    <row r="204" spans="1:65" s="13" customFormat="1">
      <c r="B204" s="187"/>
      <c r="D204" s="188" t="s">
        <v>369</v>
      </c>
      <c r="E204" s="189" t="s">
        <v>1</v>
      </c>
      <c r="F204" s="190" t="s">
        <v>419</v>
      </c>
      <c r="H204" s="191">
        <v>0.60799999999999998</v>
      </c>
      <c r="I204" s="192"/>
      <c r="L204" s="187"/>
      <c r="M204" s="193"/>
      <c r="N204" s="194"/>
      <c r="O204" s="194"/>
      <c r="P204" s="194"/>
      <c r="Q204" s="194"/>
      <c r="R204" s="194"/>
      <c r="S204" s="194"/>
      <c r="T204" s="195"/>
      <c r="AT204" s="189" t="s">
        <v>369</v>
      </c>
      <c r="AU204" s="189" t="s">
        <v>85</v>
      </c>
      <c r="AV204" s="13" t="s">
        <v>85</v>
      </c>
      <c r="AW204" s="13" t="s">
        <v>29</v>
      </c>
      <c r="AX204" s="13" t="s">
        <v>72</v>
      </c>
      <c r="AY204" s="189" t="s">
        <v>360</v>
      </c>
    </row>
    <row r="205" spans="1:65" s="15" customFormat="1">
      <c r="B205" s="203"/>
      <c r="D205" s="188" t="s">
        <v>369</v>
      </c>
      <c r="E205" s="204" t="s">
        <v>138</v>
      </c>
      <c r="F205" s="205" t="s">
        <v>386</v>
      </c>
      <c r="H205" s="206">
        <v>581.00400000000002</v>
      </c>
      <c r="I205" s="207"/>
      <c r="L205" s="203"/>
      <c r="M205" s="208"/>
      <c r="N205" s="209"/>
      <c r="O205" s="209"/>
      <c r="P205" s="209"/>
      <c r="Q205" s="209"/>
      <c r="R205" s="209"/>
      <c r="S205" s="209"/>
      <c r="T205" s="210"/>
      <c r="AT205" s="204" t="s">
        <v>369</v>
      </c>
      <c r="AU205" s="204" t="s">
        <v>85</v>
      </c>
      <c r="AV205" s="15" t="s">
        <v>367</v>
      </c>
      <c r="AW205" s="15" t="s">
        <v>29</v>
      </c>
      <c r="AX205" s="15" t="s">
        <v>79</v>
      </c>
      <c r="AY205" s="204" t="s">
        <v>360</v>
      </c>
    </row>
    <row r="206" spans="1:65" s="2" customFormat="1" ht="24.2" customHeight="1">
      <c r="A206" s="33"/>
      <c r="B206" s="139"/>
      <c r="C206" s="173" t="s">
        <v>367</v>
      </c>
      <c r="D206" s="173" t="s">
        <v>363</v>
      </c>
      <c r="E206" s="174" t="s">
        <v>420</v>
      </c>
      <c r="F206" s="175" t="s">
        <v>421</v>
      </c>
      <c r="G206" s="176" t="s">
        <v>394</v>
      </c>
      <c r="H206" s="177">
        <v>1052.2460000000001</v>
      </c>
      <c r="I206" s="178"/>
      <c r="J206" s="179">
        <f>ROUND(I206*H206,2)</f>
        <v>0</v>
      </c>
      <c r="K206" s="180"/>
      <c r="L206" s="34"/>
      <c r="M206" s="181" t="s">
        <v>1</v>
      </c>
      <c r="N206" s="182" t="s">
        <v>38</v>
      </c>
      <c r="O206" s="60"/>
      <c r="P206" s="183">
        <f>O206*H206</f>
        <v>0</v>
      </c>
      <c r="Q206" s="183">
        <v>0</v>
      </c>
      <c r="R206" s="183">
        <f>Q206*H206</f>
        <v>0</v>
      </c>
      <c r="S206" s="183">
        <v>0</v>
      </c>
      <c r="T206" s="184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85" t="s">
        <v>367</v>
      </c>
      <c r="AT206" s="185" t="s">
        <v>363</v>
      </c>
      <c r="AU206" s="185" t="s">
        <v>85</v>
      </c>
      <c r="AY206" s="18" t="s">
        <v>360</v>
      </c>
      <c r="BE206" s="186">
        <f>IF(N206="základná",J206,0)</f>
        <v>0</v>
      </c>
      <c r="BF206" s="186">
        <f>IF(N206="znížená",J206,0)</f>
        <v>0</v>
      </c>
      <c r="BG206" s="186">
        <f>IF(N206="zákl. prenesená",J206,0)</f>
        <v>0</v>
      </c>
      <c r="BH206" s="186">
        <f>IF(N206="zníž. prenesená",J206,0)</f>
        <v>0</v>
      </c>
      <c r="BI206" s="186">
        <f>IF(N206="nulová",J206,0)</f>
        <v>0</v>
      </c>
      <c r="BJ206" s="18" t="s">
        <v>85</v>
      </c>
      <c r="BK206" s="186">
        <f>ROUND(I206*H206,2)</f>
        <v>0</v>
      </c>
      <c r="BL206" s="18" t="s">
        <v>367</v>
      </c>
      <c r="BM206" s="185" t="s">
        <v>422</v>
      </c>
    </row>
    <row r="207" spans="1:65" s="14" customFormat="1">
      <c r="B207" s="196"/>
      <c r="D207" s="188" t="s">
        <v>369</v>
      </c>
      <c r="E207" s="197" t="s">
        <v>1</v>
      </c>
      <c r="F207" s="198" t="s">
        <v>400</v>
      </c>
      <c r="H207" s="197" t="s">
        <v>1</v>
      </c>
      <c r="I207" s="199"/>
      <c r="L207" s="196"/>
      <c r="M207" s="200"/>
      <c r="N207" s="201"/>
      <c r="O207" s="201"/>
      <c r="P207" s="201"/>
      <c r="Q207" s="201"/>
      <c r="R207" s="201"/>
      <c r="S207" s="201"/>
      <c r="T207" s="202"/>
      <c r="AT207" s="197" t="s">
        <v>369</v>
      </c>
      <c r="AU207" s="197" t="s">
        <v>85</v>
      </c>
      <c r="AV207" s="14" t="s">
        <v>79</v>
      </c>
      <c r="AW207" s="14" t="s">
        <v>29</v>
      </c>
      <c r="AX207" s="14" t="s">
        <v>72</v>
      </c>
      <c r="AY207" s="197" t="s">
        <v>360</v>
      </c>
    </row>
    <row r="208" spans="1:65" s="13" customFormat="1">
      <c r="B208" s="187"/>
      <c r="D208" s="188" t="s">
        <v>369</v>
      </c>
      <c r="E208" s="189" t="s">
        <v>1</v>
      </c>
      <c r="F208" s="190" t="s">
        <v>423</v>
      </c>
      <c r="H208" s="191">
        <v>133.79599999999999</v>
      </c>
      <c r="I208" s="192"/>
      <c r="L208" s="187"/>
      <c r="M208" s="193"/>
      <c r="N208" s="194"/>
      <c r="O208" s="194"/>
      <c r="P208" s="194"/>
      <c r="Q208" s="194"/>
      <c r="R208" s="194"/>
      <c r="S208" s="194"/>
      <c r="T208" s="195"/>
      <c r="AT208" s="189" t="s">
        <v>369</v>
      </c>
      <c r="AU208" s="189" t="s">
        <v>85</v>
      </c>
      <c r="AV208" s="13" t="s">
        <v>85</v>
      </c>
      <c r="AW208" s="13" t="s">
        <v>29</v>
      </c>
      <c r="AX208" s="13" t="s">
        <v>72</v>
      </c>
      <c r="AY208" s="189" t="s">
        <v>360</v>
      </c>
    </row>
    <row r="209" spans="1:65" s="14" customFormat="1">
      <c r="B209" s="196"/>
      <c r="D209" s="188" t="s">
        <v>369</v>
      </c>
      <c r="E209" s="197" t="s">
        <v>1</v>
      </c>
      <c r="F209" s="198" t="s">
        <v>402</v>
      </c>
      <c r="H209" s="197" t="s">
        <v>1</v>
      </c>
      <c r="I209" s="199"/>
      <c r="L209" s="196"/>
      <c r="M209" s="200"/>
      <c r="N209" s="201"/>
      <c r="O209" s="201"/>
      <c r="P209" s="201"/>
      <c r="Q209" s="201"/>
      <c r="R209" s="201"/>
      <c r="S209" s="201"/>
      <c r="T209" s="202"/>
      <c r="AT209" s="197" t="s">
        <v>369</v>
      </c>
      <c r="AU209" s="197" t="s">
        <v>85</v>
      </c>
      <c r="AV209" s="14" t="s">
        <v>79</v>
      </c>
      <c r="AW209" s="14" t="s">
        <v>29</v>
      </c>
      <c r="AX209" s="14" t="s">
        <v>72</v>
      </c>
      <c r="AY209" s="197" t="s">
        <v>360</v>
      </c>
    </row>
    <row r="210" spans="1:65" s="13" customFormat="1">
      <c r="B210" s="187"/>
      <c r="D210" s="188" t="s">
        <v>369</v>
      </c>
      <c r="E210" s="189" t="s">
        <v>1</v>
      </c>
      <c r="F210" s="190" t="s">
        <v>424</v>
      </c>
      <c r="H210" s="191">
        <v>711.90800000000002</v>
      </c>
      <c r="I210" s="192"/>
      <c r="L210" s="187"/>
      <c r="M210" s="193"/>
      <c r="N210" s="194"/>
      <c r="O210" s="194"/>
      <c r="P210" s="194"/>
      <c r="Q210" s="194"/>
      <c r="R210" s="194"/>
      <c r="S210" s="194"/>
      <c r="T210" s="195"/>
      <c r="AT210" s="189" t="s">
        <v>369</v>
      </c>
      <c r="AU210" s="189" t="s">
        <v>85</v>
      </c>
      <c r="AV210" s="13" t="s">
        <v>85</v>
      </c>
      <c r="AW210" s="13" t="s">
        <v>29</v>
      </c>
      <c r="AX210" s="13" t="s">
        <v>72</v>
      </c>
      <c r="AY210" s="189" t="s">
        <v>360</v>
      </c>
    </row>
    <row r="211" spans="1:65" s="13" customFormat="1">
      <c r="B211" s="187"/>
      <c r="D211" s="188" t="s">
        <v>369</v>
      </c>
      <c r="E211" s="189" t="s">
        <v>1</v>
      </c>
      <c r="F211" s="190" t="s">
        <v>425</v>
      </c>
      <c r="H211" s="191">
        <v>57.404000000000003</v>
      </c>
      <c r="I211" s="192"/>
      <c r="L211" s="187"/>
      <c r="M211" s="193"/>
      <c r="N211" s="194"/>
      <c r="O211" s="194"/>
      <c r="P211" s="194"/>
      <c r="Q211" s="194"/>
      <c r="R211" s="194"/>
      <c r="S211" s="194"/>
      <c r="T211" s="195"/>
      <c r="AT211" s="189" t="s">
        <v>369</v>
      </c>
      <c r="AU211" s="189" t="s">
        <v>85</v>
      </c>
      <c r="AV211" s="13" t="s">
        <v>85</v>
      </c>
      <c r="AW211" s="13" t="s">
        <v>29</v>
      </c>
      <c r="AX211" s="13" t="s">
        <v>72</v>
      </c>
      <c r="AY211" s="189" t="s">
        <v>360</v>
      </c>
    </row>
    <row r="212" spans="1:65" s="13" customFormat="1">
      <c r="B212" s="187"/>
      <c r="D212" s="188" t="s">
        <v>369</v>
      </c>
      <c r="E212" s="189" t="s">
        <v>1</v>
      </c>
      <c r="F212" s="190" t="s">
        <v>426</v>
      </c>
      <c r="H212" s="191">
        <v>121.015</v>
      </c>
      <c r="I212" s="192"/>
      <c r="L212" s="187"/>
      <c r="M212" s="193"/>
      <c r="N212" s="194"/>
      <c r="O212" s="194"/>
      <c r="P212" s="194"/>
      <c r="Q212" s="194"/>
      <c r="R212" s="194"/>
      <c r="S212" s="194"/>
      <c r="T212" s="195"/>
      <c r="AT212" s="189" t="s">
        <v>369</v>
      </c>
      <c r="AU212" s="189" t="s">
        <v>85</v>
      </c>
      <c r="AV212" s="13" t="s">
        <v>85</v>
      </c>
      <c r="AW212" s="13" t="s">
        <v>29</v>
      </c>
      <c r="AX212" s="13" t="s">
        <v>72</v>
      </c>
      <c r="AY212" s="189" t="s">
        <v>360</v>
      </c>
    </row>
    <row r="213" spans="1:65" s="14" customFormat="1">
      <c r="B213" s="196"/>
      <c r="D213" s="188" t="s">
        <v>369</v>
      </c>
      <c r="E213" s="197" t="s">
        <v>1</v>
      </c>
      <c r="F213" s="198" t="s">
        <v>427</v>
      </c>
      <c r="H213" s="197" t="s">
        <v>1</v>
      </c>
      <c r="I213" s="199"/>
      <c r="L213" s="196"/>
      <c r="M213" s="200"/>
      <c r="N213" s="201"/>
      <c r="O213" s="201"/>
      <c r="P213" s="201"/>
      <c r="Q213" s="201"/>
      <c r="R213" s="201"/>
      <c r="S213" s="201"/>
      <c r="T213" s="202"/>
      <c r="AT213" s="197" t="s">
        <v>369</v>
      </c>
      <c r="AU213" s="197" t="s">
        <v>85</v>
      </c>
      <c r="AV213" s="14" t="s">
        <v>79</v>
      </c>
      <c r="AW213" s="14" t="s">
        <v>29</v>
      </c>
      <c r="AX213" s="14" t="s">
        <v>72</v>
      </c>
      <c r="AY213" s="197" t="s">
        <v>360</v>
      </c>
    </row>
    <row r="214" spans="1:65" s="13" customFormat="1">
      <c r="B214" s="187"/>
      <c r="D214" s="188" t="s">
        <v>369</v>
      </c>
      <c r="E214" s="189" t="s">
        <v>1</v>
      </c>
      <c r="F214" s="190" t="s">
        <v>428</v>
      </c>
      <c r="H214" s="191">
        <v>28.123000000000001</v>
      </c>
      <c r="I214" s="192"/>
      <c r="L214" s="187"/>
      <c r="M214" s="193"/>
      <c r="N214" s="194"/>
      <c r="O214" s="194"/>
      <c r="P214" s="194"/>
      <c r="Q214" s="194"/>
      <c r="R214" s="194"/>
      <c r="S214" s="194"/>
      <c r="T214" s="195"/>
      <c r="AT214" s="189" t="s">
        <v>369</v>
      </c>
      <c r="AU214" s="189" t="s">
        <v>85</v>
      </c>
      <c r="AV214" s="13" t="s">
        <v>85</v>
      </c>
      <c r="AW214" s="13" t="s">
        <v>29</v>
      </c>
      <c r="AX214" s="13" t="s">
        <v>72</v>
      </c>
      <c r="AY214" s="189" t="s">
        <v>360</v>
      </c>
    </row>
    <row r="215" spans="1:65" s="15" customFormat="1">
      <c r="B215" s="203"/>
      <c r="D215" s="188" t="s">
        <v>369</v>
      </c>
      <c r="E215" s="204" t="s">
        <v>136</v>
      </c>
      <c r="F215" s="205" t="s">
        <v>386</v>
      </c>
      <c r="H215" s="206">
        <v>1052.2460000000001</v>
      </c>
      <c r="I215" s="207"/>
      <c r="L215" s="203"/>
      <c r="M215" s="208"/>
      <c r="N215" s="209"/>
      <c r="O215" s="209"/>
      <c r="P215" s="209"/>
      <c r="Q215" s="209"/>
      <c r="R215" s="209"/>
      <c r="S215" s="209"/>
      <c r="T215" s="210"/>
      <c r="AT215" s="204" t="s">
        <v>369</v>
      </c>
      <c r="AU215" s="204" t="s">
        <v>85</v>
      </c>
      <c r="AV215" s="15" t="s">
        <v>367</v>
      </c>
      <c r="AW215" s="15" t="s">
        <v>29</v>
      </c>
      <c r="AX215" s="15" t="s">
        <v>79</v>
      </c>
      <c r="AY215" s="204" t="s">
        <v>360</v>
      </c>
    </row>
    <row r="216" spans="1:65" s="2" customFormat="1" ht="24.2" customHeight="1">
      <c r="A216" s="33"/>
      <c r="B216" s="139"/>
      <c r="C216" s="173" t="s">
        <v>429</v>
      </c>
      <c r="D216" s="173" t="s">
        <v>363</v>
      </c>
      <c r="E216" s="174" t="s">
        <v>430</v>
      </c>
      <c r="F216" s="175" t="s">
        <v>431</v>
      </c>
      <c r="G216" s="176" t="s">
        <v>394</v>
      </c>
      <c r="H216" s="177">
        <v>1633.25</v>
      </c>
      <c r="I216" s="178"/>
      <c r="J216" s="179">
        <f>ROUND(I216*H216,2)</f>
        <v>0</v>
      </c>
      <c r="K216" s="180"/>
      <c r="L216" s="34"/>
      <c r="M216" s="181" t="s">
        <v>1</v>
      </c>
      <c r="N216" s="182" t="s">
        <v>38</v>
      </c>
      <c r="O216" s="60"/>
      <c r="P216" s="183">
        <f>O216*H216</f>
        <v>0</v>
      </c>
      <c r="Q216" s="183">
        <v>0</v>
      </c>
      <c r="R216" s="183">
        <f>Q216*H216</f>
        <v>0</v>
      </c>
      <c r="S216" s="183">
        <v>0</v>
      </c>
      <c r="T216" s="184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85" t="s">
        <v>367</v>
      </c>
      <c r="AT216" s="185" t="s">
        <v>363</v>
      </c>
      <c r="AU216" s="185" t="s">
        <v>85</v>
      </c>
      <c r="AY216" s="18" t="s">
        <v>360</v>
      </c>
      <c r="BE216" s="186">
        <f>IF(N216="základná",J216,0)</f>
        <v>0</v>
      </c>
      <c r="BF216" s="186">
        <f>IF(N216="znížená",J216,0)</f>
        <v>0</v>
      </c>
      <c r="BG216" s="186">
        <f>IF(N216="zákl. prenesená",J216,0)</f>
        <v>0</v>
      </c>
      <c r="BH216" s="186">
        <f>IF(N216="zníž. prenesená",J216,0)</f>
        <v>0</v>
      </c>
      <c r="BI216" s="186">
        <f>IF(N216="nulová",J216,0)</f>
        <v>0</v>
      </c>
      <c r="BJ216" s="18" t="s">
        <v>85</v>
      </c>
      <c r="BK216" s="186">
        <f>ROUND(I216*H216,2)</f>
        <v>0</v>
      </c>
      <c r="BL216" s="18" t="s">
        <v>367</v>
      </c>
      <c r="BM216" s="185" t="s">
        <v>432</v>
      </c>
    </row>
    <row r="217" spans="1:65" s="13" customFormat="1">
      <c r="B217" s="187"/>
      <c r="D217" s="188" t="s">
        <v>369</v>
      </c>
      <c r="E217" s="189" t="s">
        <v>1</v>
      </c>
      <c r="F217" s="190" t="s">
        <v>433</v>
      </c>
      <c r="H217" s="191">
        <v>1633.25</v>
      </c>
      <c r="I217" s="192"/>
      <c r="L217" s="187"/>
      <c r="M217" s="193"/>
      <c r="N217" s="194"/>
      <c r="O217" s="194"/>
      <c r="P217" s="194"/>
      <c r="Q217" s="194"/>
      <c r="R217" s="194"/>
      <c r="S217" s="194"/>
      <c r="T217" s="195"/>
      <c r="AT217" s="189" t="s">
        <v>369</v>
      </c>
      <c r="AU217" s="189" t="s">
        <v>85</v>
      </c>
      <c r="AV217" s="13" t="s">
        <v>85</v>
      </c>
      <c r="AW217" s="13" t="s">
        <v>29</v>
      </c>
      <c r="AX217" s="13" t="s">
        <v>72</v>
      </c>
      <c r="AY217" s="189" t="s">
        <v>360</v>
      </c>
    </row>
    <row r="218" spans="1:65" s="15" customFormat="1">
      <c r="B218" s="203"/>
      <c r="D218" s="188" t="s">
        <v>369</v>
      </c>
      <c r="E218" s="204" t="s">
        <v>1</v>
      </c>
      <c r="F218" s="205" t="s">
        <v>386</v>
      </c>
      <c r="H218" s="206">
        <v>1633.25</v>
      </c>
      <c r="I218" s="207"/>
      <c r="L218" s="203"/>
      <c r="M218" s="208"/>
      <c r="N218" s="209"/>
      <c r="O218" s="209"/>
      <c r="P218" s="209"/>
      <c r="Q218" s="209"/>
      <c r="R218" s="209"/>
      <c r="S218" s="209"/>
      <c r="T218" s="210"/>
      <c r="AT218" s="204" t="s">
        <v>369</v>
      </c>
      <c r="AU218" s="204" t="s">
        <v>85</v>
      </c>
      <c r="AV218" s="15" t="s">
        <v>367</v>
      </c>
      <c r="AW218" s="15" t="s">
        <v>29</v>
      </c>
      <c r="AX218" s="15" t="s">
        <v>79</v>
      </c>
      <c r="AY218" s="204" t="s">
        <v>360</v>
      </c>
    </row>
    <row r="219" spans="1:65" s="2" customFormat="1" ht="16.5" customHeight="1">
      <c r="A219" s="33"/>
      <c r="B219" s="139"/>
      <c r="C219" s="173" t="s">
        <v>434</v>
      </c>
      <c r="D219" s="173" t="s">
        <v>363</v>
      </c>
      <c r="E219" s="174" t="s">
        <v>435</v>
      </c>
      <c r="F219" s="175" t="s">
        <v>436</v>
      </c>
      <c r="G219" s="176" t="s">
        <v>394</v>
      </c>
      <c r="H219" s="177">
        <v>57.475000000000001</v>
      </c>
      <c r="I219" s="178"/>
      <c r="J219" s="179">
        <f>ROUND(I219*H219,2)</f>
        <v>0</v>
      </c>
      <c r="K219" s="180"/>
      <c r="L219" s="34"/>
      <c r="M219" s="181" t="s">
        <v>1</v>
      </c>
      <c r="N219" s="182" t="s">
        <v>38</v>
      </c>
      <c r="O219" s="60"/>
      <c r="P219" s="183">
        <f>O219*H219</f>
        <v>0</v>
      </c>
      <c r="Q219" s="183">
        <v>0</v>
      </c>
      <c r="R219" s="183">
        <f>Q219*H219</f>
        <v>0</v>
      </c>
      <c r="S219" s="183">
        <v>0</v>
      </c>
      <c r="T219" s="184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85" t="s">
        <v>367</v>
      </c>
      <c r="AT219" s="185" t="s">
        <v>363</v>
      </c>
      <c r="AU219" s="185" t="s">
        <v>85</v>
      </c>
      <c r="AY219" s="18" t="s">
        <v>360</v>
      </c>
      <c r="BE219" s="186">
        <f>IF(N219="základná",J219,0)</f>
        <v>0</v>
      </c>
      <c r="BF219" s="186">
        <f>IF(N219="znížená",J219,0)</f>
        <v>0</v>
      </c>
      <c r="BG219" s="186">
        <f>IF(N219="zákl. prenesená",J219,0)</f>
        <v>0</v>
      </c>
      <c r="BH219" s="186">
        <f>IF(N219="zníž. prenesená",J219,0)</f>
        <v>0</v>
      </c>
      <c r="BI219" s="186">
        <f>IF(N219="nulová",J219,0)</f>
        <v>0</v>
      </c>
      <c r="BJ219" s="18" t="s">
        <v>85</v>
      </c>
      <c r="BK219" s="186">
        <f>ROUND(I219*H219,2)</f>
        <v>0</v>
      </c>
      <c r="BL219" s="18" t="s">
        <v>367</v>
      </c>
      <c r="BM219" s="185" t="s">
        <v>437</v>
      </c>
    </row>
    <row r="220" spans="1:65" s="14" customFormat="1">
      <c r="B220" s="196"/>
      <c r="D220" s="188" t="s">
        <v>369</v>
      </c>
      <c r="E220" s="197" t="s">
        <v>1</v>
      </c>
      <c r="F220" s="198" t="s">
        <v>438</v>
      </c>
      <c r="H220" s="197" t="s">
        <v>1</v>
      </c>
      <c r="I220" s="199"/>
      <c r="L220" s="196"/>
      <c r="M220" s="200"/>
      <c r="N220" s="201"/>
      <c r="O220" s="201"/>
      <c r="P220" s="201"/>
      <c r="Q220" s="201"/>
      <c r="R220" s="201"/>
      <c r="S220" s="201"/>
      <c r="T220" s="202"/>
      <c r="AT220" s="197" t="s">
        <v>369</v>
      </c>
      <c r="AU220" s="197" t="s">
        <v>85</v>
      </c>
      <c r="AV220" s="14" t="s">
        <v>79</v>
      </c>
      <c r="AW220" s="14" t="s">
        <v>29</v>
      </c>
      <c r="AX220" s="14" t="s">
        <v>72</v>
      </c>
      <c r="AY220" s="197" t="s">
        <v>360</v>
      </c>
    </row>
    <row r="221" spans="1:65" s="13" customFormat="1">
      <c r="B221" s="187"/>
      <c r="D221" s="188" t="s">
        <v>369</v>
      </c>
      <c r="E221" s="189" t="s">
        <v>1</v>
      </c>
      <c r="F221" s="190" t="s">
        <v>439</v>
      </c>
      <c r="H221" s="191">
        <v>54.082999999999998</v>
      </c>
      <c r="I221" s="192"/>
      <c r="L221" s="187"/>
      <c r="M221" s="193"/>
      <c r="N221" s="194"/>
      <c r="O221" s="194"/>
      <c r="P221" s="194"/>
      <c r="Q221" s="194"/>
      <c r="R221" s="194"/>
      <c r="S221" s="194"/>
      <c r="T221" s="195"/>
      <c r="AT221" s="189" t="s">
        <v>369</v>
      </c>
      <c r="AU221" s="189" t="s">
        <v>85</v>
      </c>
      <c r="AV221" s="13" t="s">
        <v>85</v>
      </c>
      <c r="AW221" s="13" t="s">
        <v>29</v>
      </c>
      <c r="AX221" s="13" t="s">
        <v>72</v>
      </c>
      <c r="AY221" s="189" t="s">
        <v>360</v>
      </c>
    </row>
    <row r="222" spans="1:65" s="14" customFormat="1">
      <c r="B222" s="196"/>
      <c r="D222" s="188" t="s">
        <v>369</v>
      </c>
      <c r="E222" s="197" t="s">
        <v>1</v>
      </c>
      <c r="F222" s="198" t="s">
        <v>440</v>
      </c>
      <c r="H222" s="197" t="s">
        <v>1</v>
      </c>
      <c r="I222" s="199"/>
      <c r="L222" s="196"/>
      <c r="M222" s="200"/>
      <c r="N222" s="201"/>
      <c r="O222" s="201"/>
      <c r="P222" s="201"/>
      <c r="Q222" s="201"/>
      <c r="R222" s="201"/>
      <c r="S222" s="201"/>
      <c r="T222" s="202"/>
      <c r="AT222" s="197" t="s">
        <v>369</v>
      </c>
      <c r="AU222" s="197" t="s">
        <v>85</v>
      </c>
      <c r="AV222" s="14" t="s">
        <v>79</v>
      </c>
      <c r="AW222" s="14" t="s">
        <v>29</v>
      </c>
      <c r="AX222" s="14" t="s">
        <v>72</v>
      </c>
      <c r="AY222" s="197" t="s">
        <v>360</v>
      </c>
    </row>
    <row r="223" spans="1:65" s="13" customFormat="1">
      <c r="B223" s="187"/>
      <c r="D223" s="188" t="s">
        <v>369</v>
      </c>
      <c r="E223" s="189" t="s">
        <v>1</v>
      </c>
      <c r="F223" s="190" t="s">
        <v>441</v>
      </c>
      <c r="H223" s="191">
        <v>3.3919999999999999</v>
      </c>
      <c r="I223" s="192"/>
      <c r="L223" s="187"/>
      <c r="M223" s="193"/>
      <c r="N223" s="194"/>
      <c r="O223" s="194"/>
      <c r="P223" s="194"/>
      <c r="Q223" s="194"/>
      <c r="R223" s="194"/>
      <c r="S223" s="194"/>
      <c r="T223" s="195"/>
      <c r="AT223" s="189" t="s">
        <v>369</v>
      </c>
      <c r="AU223" s="189" t="s">
        <v>85</v>
      </c>
      <c r="AV223" s="13" t="s">
        <v>85</v>
      </c>
      <c r="AW223" s="13" t="s">
        <v>29</v>
      </c>
      <c r="AX223" s="13" t="s">
        <v>72</v>
      </c>
      <c r="AY223" s="189" t="s">
        <v>360</v>
      </c>
    </row>
    <row r="224" spans="1:65" s="15" customFormat="1">
      <c r="B224" s="203"/>
      <c r="D224" s="188" t="s">
        <v>369</v>
      </c>
      <c r="E224" s="204" t="s">
        <v>228</v>
      </c>
      <c r="F224" s="205" t="s">
        <v>386</v>
      </c>
      <c r="H224" s="206">
        <v>57.475000000000001</v>
      </c>
      <c r="I224" s="207"/>
      <c r="L224" s="203"/>
      <c r="M224" s="208"/>
      <c r="N224" s="209"/>
      <c r="O224" s="209"/>
      <c r="P224" s="209"/>
      <c r="Q224" s="209"/>
      <c r="R224" s="209"/>
      <c r="S224" s="209"/>
      <c r="T224" s="210"/>
      <c r="AT224" s="204" t="s">
        <v>369</v>
      </c>
      <c r="AU224" s="204" t="s">
        <v>85</v>
      </c>
      <c r="AV224" s="15" t="s">
        <v>367</v>
      </c>
      <c r="AW224" s="15" t="s">
        <v>29</v>
      </c>
      <c r="AX224" s="15" t="s">
        <v>79</v>
      </c>
      <c r="AY224" s="204" t="s">
        <v>360</v>
      </c>
    </row>
    <row r="225" spans="1:65" s="2" customFormat="1" ht="37.9" customHeight="1">
      <c r="A225" s="33"/>
      <c r="B225" s="139"/>
      <c r="C225" s="173" t="s">
        <v>442</v>
      </c>
      <c r="D225" s="173" t="s">
        <v>363</v>
      </c>
      <c r="E225" s="174" t="s">
        <v>443</v>
      </c>
      <c r="F225" s="175" t="s">
        <v>444</v>
      </c>
      <c r="G225" s="176" t="s">
        <v>394</v>
      </c>
      <c r="H225" s="177">
        <v>57.475000000000001</v>
      </c>
      <c r="I225" s="178"/>
      <c r="J225" s="179">
        <f>ROUND(I225*H225,2)</f>
        <v>0</v>
      </c>
      <c r="K225" s="180"/>
      <c r="L225" s="34"/>
      <c r="M225" s="181" t="s">
        <v>1</v>
      </c>
      <c r="N225" s="182" t="s">
        <v>38</v>
      </c>
      <c r="O225" s="60"/>
      <c r="P225" s="183">
        <f>O225*H225</f>
        <v>0</v>
      </c>
      <c r="Q225" s="183">
        <v>0</v>
      </c>
      <c r="R225" s="183">
        <f>Q225*H225</f>
        <v>0</v>
      </c>
      <c r="S225" s="183">
        <v>0</v>
      </c>
      <c r="T225" s="184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85" t="s">
        <v>367</v>
      </c>
      <c r="AT225" s="185" t="s">
        <v>363</v>
      </c>
      <c r="AU225" s="185" t="s">
        <v>85</v>
      </c>
      <c r="AY225" s="18" t="s">
        <v>360</v>
      </c>
      <c r="BE225" s="186">
        <f>IF(N225="základná",J225,0)</f>
        <v>0</v>
      </c>
      <c r="BF225" s="186">
        <f>IF(N225="znížená",J225,0)</f>
        <v>0</v>
      </c>
      <c r="BG225" s="186">
        <f>IF(N225="zákl. prenesená",J225,0)</f>
        <v>0</v>
      </c>
      <c r="BH225" s="186">
        <f>IF(N225="zníž. prenesená",J225,0)</f>
        <v>0</v>
      </c>
      <c r="BI225" s="186">
        <f>IF(N225="nulová",J225,0)</f>
        <v>0</v>
      </c>
      <c r="BJ225" s="18" t="s">
        <v>85</v>
      </c>
      <c r="BK225" s="186">
        <f>ROUND(I225*H225,2)</f>
        <v>0</v>
      </c>
      <c r="BL225" s="18" t="s">
        <v>367</v>
      </c>
      <c r="BM225" s="185" t="s">
        <v>445</v>
      </c>
    </row>
    <row r="226" spans="1:65" s="2" customFormat="1" ht="33" customHeight="1">
      <c r="A226" s="33"/>
      <c r="B226" s="139"/>
      <c r="C226" s="261" t="s">
        <v>446</v>
      </c>
      <c r="D226" s="261" t="s">
        <v>363</v>
      </c>
      <c r="E226" s="262" t="s">
        <v>447</v>
      </c>
      <c r="F226" s="263" t="s">
        <v>448</v>
      </c>
      <c r="G226" s="264" t="s">
        <v>394</v>
      </c>
      <c r="H226" s="265">
        <v>124.96899999999999</v>
      </c>
      <c r="I226" s="266"/>
      <c r="J226" s="266">
        <f>ROUND(I226*H226,2)</f>
        <v>0</v>
      </c>
      <c r="K226" s="180"/>
      <c r="L226" s="34"/>
      <c r="M226" s="181" t="s">
        <v>1</v>
      </c>
      <c r="N226" s="182" t="s">
        <v>38</v>
      </c>
      <c r="O226" s="60"/>
      <c r="P226" s="183">
        <f>O226*H226</f>
        <v>0</v>
      </c>
      <c r="Q226" s="183">
        <v>0</v>
      </c>
      <c r="R226" s="183">
        <f>Q226*H226</f>
        <v>0</v>
      </c>
      <c r="S226" s="183">
        <v>0</v>
      </c>
      <c r="T226" s="184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85" t="s">
        <v>367</v>
      </c>
      <c r="AT226" s="185" t="s">
        <v>363</v>
      </c>
      <c r="AU226" s="185" t="s">
        <v>85</v>
      </c>
      <c r="AY226" s="18" t="s">
        <v>360</v>
      </c>
      <c r="BE226" s="186">
        <f>IF(N226="základná",J226,0)</f>
        <v>0</v>
      </c>
      <c r="BF226" s="186">
        <f>IF(N226="znížená",J226,0)</f>
        <v>0</v>
      </c>
      <c r="BG226" s="186">
        <f>IF(N226="zákl. prenesená",J226,0)</f>
        <v>0</v>
      </c>
      <c r="BH226" s="186">
        <f>IF(N226="zníž. prenesená",J226,0)</f>
        <v>0</v>
      </c>
      <c r="BI226" s="186">
        <f>IF(N226="nulová",J226,0)</f>
        <v>0</v>
      </c>
      <c r="BJ226" s="18" t="s">
        <v>85</v>
      </c>
      <c r="BK226" s="186">
        <f>ROUND(I226*H226,2)</f>
        <v>0</v>
      </c>
      <c r="BL226" s="18" t="s">
        <v>367</v>
      </c>
      <c r="BM226" s="185" t="s">
        <v>449</v>
      </c>
    </row>
    <row r="227" spans="1:65" s="13" customFormat="1">
      <c r="B227" s="187"/>
      <c r="D227" s="188" t="s">
        <v>369</v>
      </c>
      <c r="E227" s="189" t="s">
        <v>1</v>
      </c>
      <c r="F227" s="190" t="s">
        <v>313</v>
      </c>
      <c r="H227" s="191">
        <v>124.96899999999999</v>
      </c>
      <c r="I227" s="192"/>
      <c r="L227" s="187"/>
      <c r="M227" s="193"/>
      <c r="N227" s="194"/>
      <c r="O227" s="194"/>
      <c r="P227" s="194"/>
      <c r="Q227" s="194"/>
      <c r="R227" s="194"/>
      <c r="S227" s="194"/>
      <c r="T227" s="195"/>
      <c r="AT227" s="189" t="s">
        <v>369</v>
      </c>
      <c r="AU227" s="189" t="s">
        <v>85</v>
      </c>
      <c r="AV227" s="13" t="s">
        <v>85</v>
      </c>
      <c r="AW227" s="13" t="s">
        <v>29</v>
      </c>
      <c r="AX227" s="13" t="s">
        <v>79</v>
      </c>
      <c r="AY227" s="189" t="s">
        <v>360</v>
      </c>
    </row>
    <row r="228" spans="1:65" s="2" customFormat="1" ht="24.2" customHeight="1">
      <c r="A228" s="33"/>
      <c r="B228" s="139"/>
      <c r="C228" s="261" t="s">
        <v>450</v>
      </c>
      <c r="D228" s="261" t="s">
        <v>363</v>
      </c>
      <c r="E228" s="262" t="s">
        <v>451</v>
      </c>
      <c r="F228" s="263" t="s">
        <v>452</v>
      </c>
      <c r="G228" s="264" t="s">
        <v>394</v>
      </c>
      <c r="H228" s="265">
        <v>1700.4179999999999</v>
      </c>
      <c r="I228" s="266"/>
      <c r="J228" s="266">
        <f>ROUND(I228*H228,2)</f>
        <v>0</v>
      </c>
      <c r="K228" s="180"/>
      <c r="L228" s="34"/>
      <c r="M228" s="181" t="s">
        <v>1</v>
      </c>
      <c r="N228" s="182" t="s">
        <v>38</v>
      </c>
      <c r="O228" s="60"/>
      <c r="P228" s="183">
        <f>O228*H228</f>
        <v>0</v>
      </c>
      <c r="Q228" s="183">
        <v>0</v>
      </c>
      <c r="R228" s="183">
        <f>Q228*H228</f>
        <v>0</v>
      </c>
      <c r="S228" s="183">
        <v>0</v>
      </c>
      <c r="T228" s="184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85" t="s">
        <v>367</v>
      </c>
      <c r="AT228" s="185" t="s">
        <v>363</v>
      </c>
      <c r="AU228" s="185" t="s">
        <v>85</v>
      </c>
      <c r="AY228" s="18" t="s">
        <v>360</v>
      </c>
      <c r="BE228" s="186">
        <f>IF(N228="základná",J228,0)</f>
        <v>0</v>
      </c>
      <c r="BF228" s="186">
        <f>IF(N228="znížená",J228,0)</f>
        <v>0</v>
      </c>
      <c r="BG228" s="186">
        <f>IF(N228="zákl. prenesená",J228,0)</f>
        <v>0</v>
      </c>
      <c r="BH228" s="186">
        <f>IF(N228="zníž. prenesená",J228,0)</f>
        <v>0</v>
      </c>
      <c r="BI228" s="186">
        <f>IF(N228="nulová",J228,0)</f>
        <v>0</v>
      </c>
      <c r="BJ228" s="18" t="s">
        <v>85</v>
      </c>
      <c r="BK228" s="186">
        <f>ROUND(I228*H228,2)</f>
        <v>0</v>
      </c>
      <c r="BL228" s="18" t="s">
        <v>367</v>
      </c>
      <c r="BM228" s="185" t="s">
        <v>453</v>
      </c>
    </row>
    <row r="229" spans="1:65" s="14" customFormat="1">
      <c r="B229" s="196"/>
      <c r="D229" s="188" t="s">
        <v>369</v>
      </c>
      <c r="E229" s="197" t="s">
        <v>1</v>
      </c>
      <c r="F229" s="198" t="s">
        <v>454</v>
      </c>
      <c r="H229" s="197" t="s">
        <v>1</v>
      </c>
      <c r="I229" s="199"/>
      <c r="L229" s="196"/>
      <c r="M229" s="200"/>
      <c r="N229" s="201"/>
      <c r="O229" s="201"/>
      <c r="P229" s="201"/>
      <c r="Q229" s="201"/>
      <c r="R229" s="201"/>
      <c r="S229" s="201"/>
      <c r="T229" s="202"/>
      <c r="AT229" s="197" t="s">
        <v>369</v>
      </c>
      <c r="AU229" s="197" t="s">
        <v>85</v>
      </c>
      <c r="AV229" s="14" t="s">
        <v>79</v>
      </c>
      <c r="AW229" s="14" t="s">
        <v>29</v>
      </c>
      <c r="AX229" s="14" t="s">
        <v>72</v>
      </c>
      <c r="AY229" s="197" t="s">
        <v>360</v>
      </c>
    </row>
    <row r="230" spans="1:65" s="13" customFormat="1">
      <c r="B230" s="187"/>
      <c r="D230" s="188" t="s">
        <v>369</v>
      </c>
      <c r="E230" s="189" t="s">
        <v>1</v>
      </c>
      <c r="F230" s="190" t="s">
        <v>455</v>
      </c>
      <c r="H230" s="191">
        <v>1700.4179999999999</v>
      </c>
      <c r="I230" s="192"/>
      <c r="L230" s="187"/>
      <c r="M230" s="193"/>
      <c r="N230" s="194"/>
      <c r="O230" s="194"/>
      <c r="P230" s="194"/>
      <c r="Q230" s="194"/>
      <c r="R230" s="194"/>
      <c r="S230" s="194"/>
      <c r="T230" s="195"/>
      <c r="AT230" s="189" t="s">
        <v>369</v>
      </c>
      <c r="AU230" s="189" t="s">
        <v>85</v>
      </c>
      <c r="AV230" s="13" t="s">
        <v>85</v>
      </c>
      <c r="AW230" s="13" t="s">
        <v>29</v>
      </c>
      <c r="AX230" s="13" t="s">
        <v>72</v>
      </c>
      <c r="AY230" s="189" t="s">
        <v>360</v>
      </c>
    </row>
    <row r="231" spans="1:65" s="15" customFormat="1">
      <c r="B231" s="203"/>
      <c r="D231" s="188" t="s">
        <v>369</v>
      </c>
      <c r="E231" s="204" t="s">
        <v>1</v>
      </c>
      <c r="F231" s="205" t="s">
        <v>386</v>
      </c>
      <c r="H231" s="206">
        <v>1700.4179999999999</v>
      </c>
      <c r="I231" s="207"/>
      <c r="L231" s="203"/>
      <c r="M231" s="208"/>
      <c r="N231" s="209"/>
      <c r="O231" s="209"/>
      <c r="P231" s="209"/>
      <c r="Q231" s="209"/>
      <c r="R231" s="209"/>
      <c r="S231" s="209"/>
      <c r="T231" s="210"/>
      <c r="AT231" s="204" t="s">
        <v>369</v>
      </c>
      <c r="AU231" s="204" t="s">
        <v>85</v>
      </c>
      <c r="AV231" s="15" t="s">
        <v>367</v>
      </c>
      <c r="AW231" s="15" t="s">
        <v>29</v>
      </c>
      <c r="AX231" s="15" t="s">
        <v>79</v>
      </c>
      <c r="AY231" s="204" t="s">
        <v>360</v>
      </c>
    </row>
    <row r="232" spans="1:65" s="2" customFormat="1" ht="37.9" customHeight="1">
      <c r="A232" s="33"/>
      <c r="B232" s="139"/>
      <c r="C232" s="261" t="s">
        <v>456</v>
      </c>
      <c r="D232" s="261" t="s">
        <v>363</v>
      </c>
      <c r="E232" s="262" t="s">
        <v>457</v>
      </c>
      <c r="F232" s="263" t="s">
        <v>458</v>
      </c>
      <c r="G232" s="264" t="s">
        <v>394</v>
      </c>
      <c r="H232" s="265">
        <v>947.42499999999995</v>
      </c>
      <c r="I232" s="266"/>
      <c r="J232" s="266">
        <f>ROUND(I232*H232,2)</f>
        <v>0</v>
      </c>
      <c r="K232" s="180"/>
      <c r="L232" s="34"/>
      <c r="M232" s="181" t="s">
        <v>1</v>
      </c>
      <c r="N232" s="182" t="s">
        <v>38</v>
      </c>
      <c r="O232" s="60"/>
      <c r="P232" s="183">
        <f>O232*H232</f>
        <v>0</v>
      </c>
      <c r="Q232" s="183">
        <v>0</v>
      </c>
      <c r="R232" s="183">
        <f>Q232*H232</f>
        <v>0</v>
      </c>
      <c r="S232" s="183">
        <v>0</v>
      </c>
      <c r="T232" s="184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85" t="s">
        <v>367</v>
      </c>
      <c r="AT232" s="185" t="s">
        <v>363</v>
      </c>
      <c r="AU232" s="185" t="s">
        <v>85</v>
      </c>
      <c r="AY232" s="18" t="s">
        <v>360</v>
      </c>
      <c r="BE232" s="186">
        <f>IF(N232="základná",J232,0)</f>
        <v>0</v>
      </c>
      <c r="BF232" s="186">
        <f>IF(N232="znížená",J232,0)</f>
        <v>0</v>
      </c>
      <c r="BG232" s="186">
        <f>IF(N232="zákl. prenesená",J232,0)</f>
        <v>0</v>
      </c>
      <c r="BH232" s="186">
        <f>IF(N232="zníž. prenesená",J232,0)</f>
        <v>0</v>
      </c>
      <c r="BI232" s="186">
        <f>IF(N232="nulová",J232,0)</f>
        <v>0</v>
      </c>
      <c r="BJ232" s="18" t="s">
        <v>85</v>
      </c>
      <c r="BK232" s="186">
        <f>ROUND(I232*H232,2)</f>
        <v>0</v>
      </c>
      <c r="BL232" s="18" t="s">
        <v>367</v>
      </c>
      <c r="BM232" s="185" t="s">
        <v>459</v>
      </c>
    </row>
    <row r="233" spans="1:65" s="13" customFormat="1">
      <c r="B233" s="187"/>
      <c r="D233" s="188" t="s">
        <v>369</v>
      </c>
      <c r="E233" s="189" t="s">
        <v>1</v>
      </c>
      <c r="F233" s="190" t="s">
        <v>460</v>
      </c>
      <c r="H233" s="191">
        <v>840.51599999999996</v>
      </c>
      <c r="I233" s="192"/>
      <c r="L233" s="187"/>
      <c r="M233" s="193"/>
      <c r="N233" s="194"/>
      <c r="O233" s="194"/>
      <c r="P233" s="194"/>
      <c r="Q233" s="194"/>
      <c r="R233" s="194"/>
      <c r="S233" s="194"/>
      <c r="T233" s="195"/>
      <c r="AT233" s="189" t="s">
        <v>369</v>
      </c>
      <c r="AU233" s="189" t="s">
        <v>85</v>
      </c>
      <c r="AV233" s="13" t="s">
        <v>85</v>
      </c>
      <c r="AW233" s="13" t="s">
        <v>29</v>
      </c>
      <c r="AX233" s="13" t="s">
        <v>72</v>
      </c>
      <c r="AY233" s="189" t="s">
        <v>360</v>
      </c>
    </row>
    <row r="234" spans="1:65" s="13" customFormat="1">
      <c r="B234" s="187"/>
      <c r="D234" s="188" t="s">
        <v>369</v>
      </c>
      <c r="E234" s="189" t="s">
        <v>1</v>
      </c>
      <c r="F234" s="190" t="s">
        <v>313</v>
      </c>
      <c r="H234" s="191">
        <v>124.96899999999999</v>
      </c>
      <c r="I234" s="192"/>
      <c r="L234" s="187"/>
      <c r="M234" s="193"/>
      <c r="N234" s="194"/>
      <c r="O234" s="194"/>
      <c r="P234" s="194"/>
      <c r="Q234" s="194"/>
      <c r="R234" s="194"/>
      <c r="S234" s="194"/>
      <c r="T234" s="195"/>
      <c r="AT234" s="189" t="s">
        <v>369</v>
      </c>
      <c r="AU234" s="189" t="s">
        <v>85</v>
      </c>
      <c r="AV234" s="13" t="s">
        <v>85</v>
      </c>
      <c r="AW234" s="13" t="s">
        <v>29</v>
      </c>
      <c r="AX234" s="13" t="s">
        <v>72</v>
      </c>
      <c r="AY234" s="189" t="s">
        <v>360</v>
      </c>
    </row>
    <row r="235" spans="1:65" s="14" customFormat="1">
      <c r="B235" s="196"/>
      <c r="D235" s="188" t="s">
        <v>369</v>
      </c>
      <c r="E235" s="197" t="s">
        <v>1</v>
      </c>
      <c r="F235" s="198" t="s">
        <v>461</v>
      </c>
      <c r="H235" s="197" t="s">
        <v>1</v>
      </c>
      <c r="I235" s="199"/>
      <c r="L235" s="196"/>
      <c r="M235" s="200"/>
      <c r="N235" s="201"/>
      <c r="O235" s="201"/>
      <c r="P235" s="201"/>
      <c r="Q235" s="201"/>
      <c r="R235" s="201"/>
      <c r="S235" s="201"/>
      <c r="T235" s="202"/>
      <c r="AT235" s="197" t="s">
        <v>369</v>
      </c>
      <c r="AU235" s="197" t="s">
        <v>85</v>
      </c>
      <c r="AV235" s="14" t="s">
        <v>79</v>
      </c>
      <c r="AW235" s="14" t="s">
        <v>29</v>
      </c>
      <c r="AX235" s="14" t="s">
        <v>72</v>
      </c>
      <c r="AY235" s="197" t="s">
        <v>360</v>
      </c>
    </row>
    <row r="236" spans="1:65" s="13" customFormat="1">
      <c r="B236" s="187"/>
      <c r="D236" s="188" t="s">
        <v>369</v>
      </c>
      <c r="E236" s="189" t="s">
        <v>1</v>
      </c>
      <c r="F236" s="190" t="s">
        <v>462</v>
      </c>
      <c r="H236" s="191">
        <v>-18.059999999999999</v>
      </c>
      <c r="I236" s="192"/>
      <c r="L236" s="187"/>
      <c r="M236" s="193"/>
      <c r="N236" s="194"/>
      <c r="O236" s="194"/>
      <c r="P236" s="194"/>
      <c r="Q236" s="194"/>
      <c r="R236" s="194"/>
      <c r="S236" s="194"/>
      <c r="T236" s="195"/>
      <c r="AT236" s="189" t="s">
        <v>369</v>
      </c>
      <c r="AU236" s="189" t="s">
        <v>85</v>
      </c>
      <c r="AV236" s="13" t="s">
        <v>85</v>
      </c>
      <c r="AW236" s="13" t="s">
        <v>29</v>
      </c>
      <c r="AX236" s="13" t="s">
        <v>72</v>
      </c>
      <c r="AY236" s="189" t="s">
        <v>360</v>
      </c>
    </row>
    <row r="237" spans="1:65" s="15" customFormat="1">
      <c r="B237" s="203"/>
      <c r="D237" s="188" t="s">
        <v>369</v>
      </c>
      <c r="E237" s="204" t="s">
        <v>177</v>
      </c>
      <c r="F237" s="205" t="s">
        <v>386</v>
      </c>
      <c r="H237" s="206">
        <v>947.42499999999995</v>
      </c>
      <c r="I237" s="207"/>
      <c r="L237" s="203"/>
      <c r="M237" s="208"/>
      <c r="N237" s="209"/>
      <c r="O237" s="209"/>
      <c r="P237" s="209"/>
      <c r="Q237" s="209"/>
      <c r="R237" s="209"/>
      <c r="S237" s="209"/>
      <c r="T237" s="210"/>
      <c r="AT237" s="204" t="s">
        <v>369</v>
      </c>
      <c r="AU237" s="204" t="s">
        <v>85</v>
      </c>
      <c r="AV237" s="15" t="s">
        <v>367</v>
      </c>
      <c r="AW237" s="15" t="s">
        <v>29</v>
      </c>
      <c r="AX237" s="15" t="s">
        <v>79</v>
      </c>
      <c r="AY237" s="204" t="s">
        <v>360</v>
      </c>
    </row>
    <row r="238" spans="1:65" s="2" customFormat="1" ht="44.25" customHeight="1">
      <c r="A238" s="33"/>
      <c r="B238" s="139"/>
      <c r="C238" s="261" t="s">
        <v>463</v>
      </c>
      <c r="D238" s="261" t="s">
        <v>363</v>
      </c>
      <c r="E238" s="262" t="s">
        <v>464</v>
      </c>
      <c r="F238" s="263" t="s">
        <v>465</v>
      </c>
      <c r="G238" s="264" t="s">
        <v>394</v>
      </c>
      <c r="H238" s="265">
        <v>6631.9750000000004</v>
      </c>
      <c r="I238" s="266"/>
      <c r="J238" s="266">
        <f>ROUND(I238*H238,2)</f>
        <v>0</v>
      </c>
      <c r="K238" s="180"/>
      <c r="L238" s="34"/>
      <c r="M238" s="181" t="s">
        <v>1</v>
      </c>
      <c r="N238" s="182" t="s">
        <v>38</v>
      </c>
      <c r="O238" s="60"/>
      <c r="P238" s="183">
        <f>O238*H238</f>
        <v>0</v>
      </c>
      <c r="Q238" s="183">
        <v>0</v>
      </c>
      <c r="R238" s="183">
        <f>Q238*H238</f>
        <v>0</v>
      </c>
      <c r="S238" s="183">
        <v>0</v>
      </c>
      <c r="T238" s="184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85" t="s">
        <v>367</v>
      </c>
      <c r="AT238" s="185" t="s">
        <v>363</v>
      </c>
      <c r="AU238" s="185" t="s">
        <v>85</v>
      </c>
      <c r="AY238" s="18" t="s">
        <v>360</v>
      </c>
      <c r="BE238" s="186">
        <f>IF(N238="základná",J238,0)</f>
        <v>0</v>
      </c>
      <c r="BF238" s="186">
        <f>IF(N238="znížená",J238,0)</f>
        <v>0</v>
      </c>
      <c r="BG238" s="186">
        <f>IF(N238="zákl. prenesená",J238,0)</f>
        <v>0</v>
      </c>
      <c r="BH238" s="186">
        <f>IF(N238="zníž. prenesená",J238,0)</f>
        <v>0</v>
      </c>
      <c r="BI238" s="186">
        <f>IF(N238="nulová",J238,0)</f>
        <v>0</v>
      </c>
      <c r="BJ238" s="18" t="s">
        <v>85</v>
      </c>
      <c r="BK238" s="186">
        <f>ROUND(I238*H238,2)</f>
        <v>0</v>
      </c>
      <c r="BL238" s="18" t="s">
        <v>367</v>
      </c>
      <c r="BM238" s="185" t="s">
        <v>466</v>
      </c>
    </row>
    <row r="239" spans="1:65" s="13" customFormat="1">
      <c r="B239" s="187"/>
      <c r="D239" s="188" t="s">
        <v>369</v>
      </c>
      <c r="E239" s="189" t="s">
        <v>1</v>
      </c>
      <c r="F239" s="190" t="s">
        <v>177</v>
      </c>
      <c r="H239" s="191">
        <v>947.42499999999995</v>
      </c>
      <c r="I239" s="192"/>
      <c r="L239" s="187"/>
      <c r="M239" s="193"/>
      <c r="N239" s="194"/>
      <c r="O239" s="194"/>
      <c r="P239" s="194"/>
      <c r="Q239" s="194"/>
      <c r="R239" s="194"/>
      <c r="S239" s="194"/>
      <c r="T239" s="195"/>
      <c r="AT239" s="189" t="s">
        <v>369</v>
      </c>
      <c r="AU239" s="189" t="s">
        <v>85</v>
      </c>
      <c r="AV239" s="13" t="s">
        <v>85</v>
      </c>
      <c r="AW239" s="13" t="s">
        <v>29</v>
      </c>
      <c r="AX239" s="13" t="s">
        <v>79</v>
      </c>
      <c r="AY239" s="189" t="s">
        <v>360</v>
      </c>
    </row>
    <row r="240" spans="1:65" s="13" customFormat="1">
      <c r="B240" s="187"/>
      <c r="D240" s="188" t="s">
        <v>369</v>
      </c>
      <c r="F240" s="190" t="s">
        <v>467</v>
      </c>
      <c r="H240" s="191">
        <v>6631.9750000000004</v>
      </c>
      <c r="I240" s="192"/>
      <c r="L240" s="187"/>
      <c r="M240" s="193"/>
      <c r="N240" s="194"/>
      <c r="O240" s="194"/>
      <c r="P240" s="194"/>
      <c r="Q240" s="194"/>
      <c r="R240" s="194"/>
      <c r="S240" s="194"/>
      <c r="T240" s="195"/>
      <c r="AT240" s="189" t="s">
        <v>369</v>
      </c>
      <c r="AU240" s="189" t="s">
        <v>85</v>
      </c>
      <c r="AV240" s="13" t="s">
        <v>85</v>
      </c>
      <c r="AW240" s="13" t="s">
        <v>3</v>
      </c>
      <c r="AX240" s="13" t="s">
        <v>79</v>
      </c>
      <c r="AY240" s="189" t="s">
        <v>360</v>
      </c>
    </row>
    <row r="241" spans="1:65" s="2" customFormat="1" ht="24.2" customHeight="1">
      <c r="A241" s="33"/>
      <c r="B241" s="139"/>
      <c r="C241" s="261" t="s">
        <v>468</v>
      </c>
      <c r="D241" s="261" t="s">
        <v>363</v>
      </c>
      <c r="E241" s="262" t="s">
        <v>469</v>
      </c>
      <c r="F241" s="263" t="s">
        <v>470</v>
      </c>
      <c r="G241" s="264" t="s">
        <v>394</v>
      </c>
      <c r="H241" s="265">
        <v>850.20899999999995</v>
      </c>
      <c r="I241" s="266"/>
      <c r="J241" s="266">
        <f>ROUND(I241*H241,2)</f>
        <v>0</v>
      </c>
      <c r="K241" s="180"/>
      <c r="L241" s="34"/>
      <c r="M241" s="181" t="s">
        <v>1</v>
      </c>
      <c r="N241" s="182" t="s">
        <v>38</v>
      </c>
      <c r="O241" s="60"/>
      <c r="P241" s="183">
        <f>O241*H241</f>
        <v>0</v>
      </c>
      <c r="Q241" s="183">
        <v>0</v>
      </c>
      <c r="R241" s="183">
        <f>Q241*H241</f>
        <v>0</v>
      </c>
      <c r="S241" s="183">
        <v>0</v>
      </c>
      <c r="T241" s="184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85" t="s">
        <v>367</v>
      </c>
      <c r="AT241" s="185" t="s">
        <v>363</v>
      </c>
      <c r="AU241" s="185" t="s">
        <v>85</v>
      </c>
      <c r="AY241" s="18" t="s">
        <v>360</v>
      </c>
      <c r="BE241" s="186">
        <f>IF(N241="základná",J241,0)</f>
        <v>0</v>
      </c>
      <c r="BF241" s="186">
        <f>IF(N241="znížená",J241,0)</f>
        <v>0</v>
      </c>
      <c r="BG241" s="186">
        <f>IF(N241="zákl. prenesená",J241,0)</f>
        <v>0</v>
      </c>
      <c r="BH241" s="186">
        <f>IF(N241="zníž. prenesená",J241,0)</f>
        <v>0</v>
      </c>
      <c r="BI241" s="186">
        <f>IF(N241="nulová",J241,0)</f>
        <v>0</v>
      </c>
      <c r="BJ241" s="18" t="s">
        <v>85</v>
      </c>
      <c r="BK241" s="186">
        <f>ROUND(I241*H241,2)</f>
        <v>0</v>
      </c>
      <c r="BL241" s="18" t="s">
        <v>367</v>
      </c>
      <c r="BM241" s="185" t="s">
        <v>471</v>
      </c>
    </row>
    <row r="242" spans="1:65" s="13" customFormat="1">
      <c r="B242" s="187"/>
      <c r="D242" s="188" t="s">
        <v>369</v>
      </c>
      <c r="E242" s="189" t="s">
        <v>1</v>
      </c>
      <c r="F242" s="190" t="s">
        <v>310</v>
      </c>
      <c r="H242" s="191">
        <v>850.20899999999995</v>
      </c>
      <c r="I242" s="192"/>
      <c r="L242" s="187"/>
      <c r="M242" s="193"/>
      <c r="N242" s="194"/>
      <c r="O242" s="194"/>
      <c r="P242" s="194"/>
      <c r="Q242" s="194"/>
      <c r="R242" s="194"/>
      <c r="S242" s="194"/>
      <c r="T242" s="195"/>
      <c r="AT242" s="189" t="s">
        <v>369</v>
      </c>
      <c r="AU242" s="189" t="s">
        <v>85</v>
      </c>
      <c r="AV242" s="13" t="s">
        <v>85</v>
      </c>
      <c r="AW242" s="13" t="s">
        <v>29</v>
      </c>
      <c r="AX242" s="13" t="s">
        <v>79</v>
      </c>
      <c r="AY242" s="189" t="s">
        <v>360</v>
      </c>
    </row>
    <row r="243" spans="1:65" s="2" customFormat="1" ht="21.75" customHeight="1">
      <c r="A243" s="33"/>
      <c r="B243" s="139"/>
      <c r="C243" s="261" t="s">
        <v>472</v>
      </c>
      <c r="D243" s="261" t="s">
        <v>363</v>
      </c>
      <c r="E243" s="262" t="s">
        <v>473</v>
      </c>
      <c r="F243" s="263" t="s">
        <v>474</v>
      </c>
      <c r="G243" s="264" t="s">
        <v>394</v>
      </c>
      <c r="H243" s="265">
        <v>850.20899999999995</v>
      </c>
      <c r="I243" s="266"/>
      <c r="J243" s="266">
        <f>ROUND(I243*H243,2)</f>
        <v>0</v>
      </c>
      <c r="K243" s="180"/>
      <c r="L243" s="34"/>
      <c r="M243" s="181" t="s">
        <v>1</v>
      </c>
      <c r="N243" s="182" t="s">
        <v>38</v>
      </c>
      <c r="O243" s="60"/>
      <c r="P243" s="183">
        <f>O243*H243</f>
        <v>0</v>
      </c>
      <c r="Q243" s="183">
        <v>0</v>
      </c>
      <c r="R243" s="183">
        <f>Q243*H243</f>
        <v>0</v>
      </c>
      <c r="S243" s="183">
        <v>0</v>
      </c>
      <c r="T243" s="184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85" t="s">
        <v>367</v>
      </c>
      <c r="AT243" s="185" t="s">
        <v>363</v>
      </c>
      <c r="AU243" s="185" t="s">
        <v>85</v>
      </c>
      <c r="AY243" s="18" t="s">
        <v>360</v>
      </c>
      <c r="BE243" s="186">
        <f>IF(N243="základná",J243,0)</f>
        <v>0</v>
      </c>
      <c r="BF243" s="186">
        <f>IF(N243="znížená",J243,0)</f>
        <v>0</v>
      </c>
      <c r="BG243" s="186">
        <f>IF(N243="zákl. prenesená",J243,0)</f>
        <v>0</v>
      </c>
      <c r="BH243" s="186">
        <f>IF(N243="zníž. prenesená",J243,0)</f>
        <v>0</v>
      </c>
      <c r="BI243" s="186">
        <f>IF(N243="nulová",J243,0)</f>
        <v>0</v>
      </c>
      <c r="BJ243" s="18" t="s">
        <v>85</v>
      </c>
      <c r="BK243" s="186">
        <f>ROUND(I243*H243,2)</f>
        <v>0</v>
      </c>
      <c r="BL243" s="18" t="s">
        <v>367</v>
      </c>
      <c r="BM243" s="185" t="s">
        <v>475</v>
      </c>
    </row>
    <row r="244" spans="1:65" s="13" customFormat="1">
      <c r="B244" s="187"/>
      <c r="D244" s="188" t="s">
        <v>369</v>
      </c>
      <c r="E244" s="189" t="s">
        <v>1</v>
      </c>
      <c r="F244" s="190" t="s">
        <v>310</v>
      </c>
      <c r="H244" s="191">
        <v>850.20899999999995</v>
      </c>
      <c r="I244" s="192"/>
      <c r="L244" s="187"/>
      <c r="M244" s="193"/>
      <c r="N244" s="194"/>
      <c r="O244" s="194"/>
      <c r="P244" s="194"/>
      <c r="Q244" s="194"/>
      <c r="R244" s="194"/>
      <c r="S244" s="194"/>
      <c r="T244" s="195"/>
      <c r="AT244" s="189" t="s">
        <v>369</v>
      </c>
      <c r="AU244" s="189" t="s">
        <v>85</v>
      </c>
      <c r="AV244" s="13" t="s">
        <v>85</v>
      </c>
      <c r="AW244" s="13" t="s">
        <v>29</v>
      </c>
      <c r="AX244" s="13" t="s">
        <v>79</v>
      </c>
      <c r="AY244" s="189" t="s">
        <v>360</v>
      </c>
    </row>
    <row r="245" spans="1:65" s="2" customFormat="1" ht="24.2" customHeight="1">
      <c r="A245" s="33"/>
      <c r="B245" s="139"/>
      <c r="C245" s="261" t="s">
        <v>476</v>
      </c>
      <c r="D245" s="261" t="s">
        <v>363</v>
      </c>
      <c r="E245" s="262" t="s">
        <v>477</v>
      </c>
      <c r="F245" s="263" t="s">
        <v>478</v>
      </c>
      <c r="G245" s="264" t="s">
        <v>394</v>
      </c>
      <c r="H245" s="265">
        <v>947.42499999999995</v>
      </c>
      <c r="I245" s="266"/>
      <c r="J245" s="266">
        <f>ROUND(I245*H245,2)</f>
        <v>0</v>
      </c>
      <c r="K245" s="180"/>
      <c r="L245" s="34"/>
      <c r="M245" s="181" t="s">
        <v>1</v>
      </c>
      <c r="N245" s="182" t="s">
        <v>38</v>
      </c>
      <c r="O245" s="60"/>
      <c r="P245" s="183">
        <f>O245*H245</f>
        <v>0</v>
      </c>
      <c r="Q245" s="183">
        <v>0</v>
      </c>
      <c r="R245" s="183">
        <f>Q245*H245</f>
        <v>0</v>
      </c>
      <c r="S245" s="183">
        <v>0</v>
      </c>
      <c r="T245" s="184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85" t="s">
        <v>367</v>
      </c>
      <c r="AT245" s="185" t="s">
        <v>363</v>
      </c>
      <c r="AU245" s="185" t="s">
        <v>85</v>
      </c>
      <c r="AY245" s="18" t="s">
        <v>360</v>
      </c>
      <c r="BE245" s="186">
        <f>IF(N245="základná",J245,0)</f>
        <v>0</v>
      </c>
      <c r="BF245" s="186">
        <f>IF(N245="znížená",J245,0)</f>
        <v>0</v>
      </c>
      <c r="BG245" s="186">
        <f>IF(N245="zákl. prenesená",J245,0)</f>
        <v>0</v>
      </c>
      <c r="BH245" s="186">
        <f>IF(N245="zníž. prenesená",J245,0)</f>
        <v>0</v>
      </c>
      <c r="BI245" s="186">
        <f>IF(N245="nulová",J245,0)</f>
        <v>0</v>
      </c>
      <c r="BJ245" s="18" t="s">
        <v>85</v>
      </c>
      <c r="BK245" s="186">
        <f>ROUND(I245*H245,2)</f>
        <v>0</v>
      </c>
      <c r="BL245" s="18" t="s">
        <v>367</v>
      </c>
      <c r="BM245" s="185" t="s">
        <v>479</v>
      </c>
    </row>
    <row r="246" spans="1:65" s="13" customFormat="1">
      <c r="B246" s="187"/>
      <c r="D246" s="188" t="s">
        <v>369</v>
      </c>
      <c r="E246" s="189" t="s">
        <v>1</v>
      </c>
      <c r="F246" s="190" t="s">
        <v>177</v>
      </c>
      <c r="H246" s="191">
        <v>947.42499999999995</v>
      </c>
      <c r="I246" s="192"/>
      <c r="L246" s="187"/>
      <c r="M246" s="193"/>
      <c r="N246" s="194"/>
      <c r="O246" s="194"/>
      <c r="P246" s="194"/>
      <c r="Q246" s="194"/>
      <c r="R246" s="194"/>
      <c r="S246" s="194"/>
      <c r="T246" s="195"/>
      <c r="AT246" s="189" t="s">
        <v>369</v>
      </c>
      <c r="AU246" s="189" t="s">
        <v>85</v>
      </c>
      <c r="AV246" s="13" t="s">
        <v>85</v>
      </c>
      <c r="AW246" s="13" t="s">
        <v>29</v>
      </c>
      <c r="AX246" s="13" t="s">
        <v>79</v>
      </c>
      <c r="AY246" s="189" t="s">
        <v>360</v>
      </c>
    </row>
    <row r="247" spans="1:65" s="2" customFormat="1" ht="24.2" customHeight="1">
      <c r="A247" s="33"/>
      <c r="B247" s="139"/>
      <c r="C247" s="261" t="s">
        <v>480</v>
      </c>
      <c r="D247" s="261" t="s">
        <v>363</v>
      </c>
      <c r="E247" s="262" t="s">
        <v>481</v>
      </c>
      <c r="F247" s="263" t="s">
        <v>482</v>
      </c>
      <c r="G247" s="264" t="s">
        <v>394</v>
      </c>
      <c r="H247" s="265">
        <v>850.20899999999995</v>
      </c>
      <c r="I247" s="266"/>
      <c r="J247" s="266">
        <f>ROUND(I247*H247,2)</f>
        <v>0</v>
      </c>
      <c r="K247" s="180"/>
      <c r="L247" s="34"/>
      <c r="M247" s="181" t="s">
        <v>1</v>
      </c>
      <c r="N247" s="182" t="s">
        <v>38</v>
      </c>
      <c r="O247" s="60"/>
      <c r="P247" s="183">
        <f>O247*H247</f>
        <v>0</v>
      </c>
      <c r="Q247" s="183">
        <v>0</v>
      </c>
      <c r="R247" s="183">
        <f>Q247*H247</f>
        <v>0</v>
      </c>
      <c r="S247" s="183">
        <v>0</v>
      </c>
      <c r="T247" s="184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85" t="s">
        <v>367</v>
      </c>
      <c r="AT247" s="185" t="s">
        <v>363</v>
      </c>
      <c r="AU247" s="185" t="s">
        <v>85</v>
      </c>
      <c r="AY247" s="18" t="s">
        <v>360</v>
      </c>
      <c r="BE247" s="186">
        <f>IF(N247="základná",J247,0)</f>
        <v>0</v>
      </c>
      <c r="BF247" s="186">
        <f>IF(N247="znížená",J247,0)</f>
        <v>0</v>
      </c>
      <c r="BG247" s="186">
        <f>IF(N247="zákl. prenesená",J247,0)</f>
        <v>0</v>
      </c>
      <c r="BH247" s="186">
        <f>IF(N247="zníž. prenesená",J247,0)</f>
        <v>0</v>
      </c>
      <c r="BI247" s="186">
        <f>IF(N247="nulová",J247,0)</f>
        <v>0</v>
      </c>
      <c r="BJ247" s="18" t="s">
        <v>85</v>
      </c>
      <c r="BK247" s="186">
        <f>ROUND(I247*H247,2)</f>
        <v>0</v>
      </c>
      <c r="BL247" s="18" t="s">
        <v>367</v>
      </c>
      <c r="BM247" s="185" t="s">
        <v>483</v>
      </c>
    </row>
    <row r="248" spans="1:65" s="14" customFormat="1">
      <c r="B248" s="196"/>
      <c r="D248" s="188" t="s">
        <v>369</v>
      </c>
      <c r="E248" s="197" t="s">
        <v>1</v>
      </c>
      <c r="F248" s="198" t="s">
        <v>484</v>
      </c>
      <c r="H248" s="197" t="s">
        <v>1</v>
      </c>
      <c r="I248" s="199"/>
      <c r="L248" s="196"/>
      <c r="M248" s="200"/>
      <c r="N248" s="201"/>
      <c r="O248" s="201"/>
      <c r="P248" s="201"/>
      <c r="Q248" s="201"/>
      <c r="R248" s="201"/>
      <c r="S248" s="201"/>
      <c r="T248" s="202"/>
      <c r="AT248" s="197" t="s">
        <v>369</v>
      </c>
      <c r="AU248" s="197" t="s">
        <v>85</v>
      </c>
      <c r="AV248" s="14" t="s">
        <v>79</v>
      </c>
      <c r="AW248" s="14" t="s">
        <v>29</v>
      </c>
      <c r="AX248" s="14" t="s">
        <v>72</v>
      </c>
      <c r="AY248" s="197" t="s">
        <v>360</v>
      </c>
    </row>
    <row r="249" spans="1:65" s="13" customFormat="1">
      <c r="B249" s="187"/>
      <c r="D249" s="188" t="s">
        <v>369</v>
      </c>
      <c r="E249" s="189" t="s">
        <v>1</v>
      </c>
      <c r="F249" s="190" t="s">
        <v>485</v>
      </c>
      <c r="H249" s="191">
        <v>7.415</v>
      </c>
      <c r="I249" s="192"/>
      <c r="L249" s="187"/>
      <c r="M249" s="193"/>
      <c r="N249" s="194"/>
      <c r="O249" s="194"/>
      <c r="P249" s="194"/>
      <c r="Q249" s="194"/>
      <c r="R249" s="194"/>
      <c r="S249" s="194"/>
      <c r="T249" s="195"/>
      <c r="AT249" s="189" t="s">
        <v>369</v>
      </c>
      <c r="AU249" s="189" t="s">
        <v>85</v>
      </c>
      <c r="AV249" s="13" t="s">
        <v>85</v>
      </c>
      <c r="AW249" s="13" t="s">
        <v>29</v>
      </c>
      <c r="AX249" s="13" t="s">
        <v>72</v>
      </c>
      <c r="AY249" s="189" t="s">
        <v>360</v>
      </c>
    </row>
    <row r="250" spans="1:65" s="13" customFormat="1">
      <c r="B250" s="187"/>
      <c r="D250" s="188" t="s">
        <v>369</v>
      </c>
      <c r="E250" s="189" t="s">
        <v>1</v>
      </c>
      <c r="F250" s="190" t="s">
        <v>486</v>
      </c>
      <c r="H250" s="191">
        <v>41.35</v>
      </c>
      <c r="I250" s="192"/>
      <c r="L250" s="187"/>
      <c r="M250" s="193"/>
      <c r="N250" s="194"/>
      <c r="O250" s="194"/>
      <c r="P250" s="194"/>
      <c r="Q250" s="194"/>
      <c r="R250" s="194"/>
      <c r="S250" s="194"/>
      <c r="T250" s="195"/>
      <c r="AT250" s="189" t="s">
        <v>369</v>
      </c>
      <c r="AU250" s="189" t="s">
        <v>85</v>
      </c>
      <c r="AV250" s="13" t="s">
        <v>85</v>
      </c>
      <c r="AW250" s="13" t="s">
        <v>29</v>
      </c>
      <c r="AX250" s="13" t="s">
        <v>72</v>
      </c>
      <c r="AY250" s="189" t="s">
        <v>360</v>
      </c>
    </row>
    <row r="251" spans="1:65" s="13" customFormat="1">
      <c r="B251" s="187"/>
      <c r="D251" s="188" t="s">
        <v>369</v>
      </c>
      <c r="E251" s="189" t="s">
        <v>1</v>
      </c>
      <c r="F251" s="190" t="s">
        <v>487</v>
      </c>
      <c r="H251" s="191">
        <v>3.544</v>
      </c>
      <c r="I251" s="192"/>
      <c r="L251" s="187"/>
      <c r="M251" s="193"/>
      <c r="N251" s="194"/>
      <c r="O251" s="194"/>
      <c r="P251" s="194"/>
      <c r="Q251" s="194"/>
      <c r="R251" s="194"/>
      <c r="S251" s="194"/>
      <c r="T251" s="195"/>
      <c r="AT251" s="189" t="s">
        <v>369</v>
      </c>
      <c r="AU251" s="189" t="s">
        <v>85</v>
      </c>
      <c r="AV251" s="13" t="s">
        <v>85</v>
      </c>
      <c r="AW251" s="13" t="s">
        <v>29</v>
      </c>
      <c r="AX251" s="13" t="s">
        <v>72</v>
      </c>
      <c r="AY251" s="189" t="s">
        <v>360</v>
      </c>
    </row>
    <row r="252" spans="1:65" s="14" customFormat="1">
      <c r="B252" s="196"/>
      <c r="D252" s="188" t="s">
        <v>369</v>
      </c>
      <c r="E252" s="197" t="s">
        <v>1</v>
      </c>
      <c r="F252" s="198" t="s">
        <v>488</v>
      </c>
      <c r="H252" s="197" t="s">
        <v>1</v>
      </c>
      <c r="I252" s="199"/>
      <c r="L252" s="196"/>
      <c r="M252" s="200"/>
      <c r="N252" s="201"/>
      <c r="O252" s="201"/>
      <c r="P252" s="201"/>
      <c r="Q252" s="201"/>
      <c r="R252" s="201"/>
      <c r="S252" s="201"/>
      <c r="T252" s="202"/>
      <c r="AT252" s="197" t="s">
        <v>369</v>
      </c>
      <c r="AU252" s="197" t="s">
        <v>85</v>
      </c>
      <c r="AV252" s="14" t="s">
        <v>79</v>
      </c>
      <c r="AW252" s="14" t="s">
        <v>29</v>
      </c>
      <c r="AX252" s="14" t="s">
        <v>72</v>
      </c>
      <c r="AY252" s="197" t="s">
        <v>360</v>
      </c>
    </row>
    <row r="253" spans="1:65" s="14" customFormat="1">
      <c r="B253" s="196"/>
      <c r="D253" s="188" t="s">
        <v>369</v>
      </c>
      <c r="E253" s="197" t="s">
        <v>1</v>
      </c>
      <c r="F253" s="198" t="s">
        <v>489</v>
      </c>
      <c r="H253" s="197" t="s">
        <v>1</v>
      </c>
      <c r="I253" s="199"/>
      <c r="L253" s="196"/>
      <c r="M253" s="200"/>
      <c r="N253" s="201"/>
      <c r="O253" s="201"/>
      <c r="P253" s="201"/>
      <c r="Q253" s="201"/>
      <c r="R253" s="201"/>
      <c r="S253" s="201"/>
      <c r="T253" s="202"/>
      <c r="AT253" s="197" t="s">
        <v>369</v>
      </c>
      <c r="AU253" s="197" t="s">
        <v>85</v>
      </c>
      <c r="AV253" s="14" t="s">
        <v>79</v>
      </c>
      <c r="AW253" s="14" t="s">
        <v>29</v>
      </c>
      <c r="AX253" s="14" t="s">
        <v>72</v>
      </c>
      <c r="AY253" s="197" t="s">
        <v>360</v>
      </c>
    </row>
    <row r="254" spans="1:65" s="13" customFormat="1">
      <c r="B254" s="187"/>
      <c r="D254" s="188" t="s">
        <v>369</v>
      </c>
      <c r="E254" s="189" t="s">
        <v>1</v>
      </c>
      <c r="F254" s="190" t="s">
        <v>490</v>
      </c>
      <c r="H254" s="191">
        <v>791.00900000000001</v>
      </c>
      <c r="I254" s="192"/>
      <c r="L254" s="187"/>
      <c r="M254" s="193"/>
      <c r="N254" s="194"/>
      <c r="O254" s="194"/>
      <c r="P254" s="194"/>
      <c r="Q254" s="194"/>
      <c r="R254" s="194"/>
      <c r="S254" s="194"/>
      <c r="T254" s="195"/>
      <c r="AT254" s="189" t="s">
        <v>369</v>
      </c>
      <c r="AU254" s="189" t="s">
        <v>85</v>
      </c>
      <c r="AV254" s="13" t="s">
        <v>85</v>
      </c>
      <c r="AW254" s="13" t="s">
        <v>29</v>
      </c>
      <c r="AX254" s="13" t="s">
        <v>72</v>
      </c>
      <c r="AY254" s="189" t="s">
        <v>360</v>
      </c>
    </row>
    <row r="255" spans="1:65" s="13" customFormat="1">
      <c r="B255" s="187"/>
      <c r="D255" s="188" t="s">
        <v>369</v>
      </c>
      <c r="E255" s="189" t="s">
        <v>1</v>
      </c>
      <c r="F255" s="190" t="s">
        <v>491</v>
      </c>
      <c r="H255" s="191">
        <v>63.781999999999996</v>
      </c>
      <c r="I255" s="192"/>
      <c r="L255" s="187"/>
      <c r="M255" s="193"/>
      <c r="N255" s="194"/>
      <c r="O255" s="194"/>
      <c r="P255" s="194"/>
      <c r="Q255" s="194"/>
      <c r="R255" s="194"/>
      <c r="S255" s="194"/>
      <c r="T255" s="195"/>
      <c r="AT255" s="189" t="s">
        <v>369</v>
      </c>
      <c r="AU255" s="189" t="s">
        <v>85</v>
      </c>
      <c r="AV255" s="13" t="s">
        <v>85</v>
      </c>
      <c r="AW255" s="13" t="s">
        <v>29</v>
      </c>
      <c r="AX255" s="13" t="s">
        <v>72</v>
      </c>
      <c r="AY255" s="189" t="s">
        <v>360</v>
      </c>
    </row>
    <row r="256" spans="1:65" s="13" customFormat="1">
      <c r="B256" s="187"/>
      <c r="D256" s="188" t="s">
        <v>369</v>
      </c>
      <c r="E256" s="189" t="s">
        <v>1</v>
      </c>
      <c r="F256" s="190" t="s">
        <v>492</v>
      </c>
      <c r="H256" s="191">
        <v>134.46199999999999</v>
      </c>
      <c r="I256" s="192"/>
      <c r="L256" s="187"/>
      <c r="M256" s="193"/>
      <c r="N256" s="194"/>
      <c r="O256" s="194"/>
      <c r="P256" s="194"/>
      <c r="Q256" s="194"/>
      <c r="R256" s="194"/>
      <c r="S256" s="194"/>
      <c r="T256" s="195"/>
      <c r="AT256" s="189" t="s">
        <v>369</v>
      </c>
      <c r="AU256" s="189" t="s">
        <v>85</v>
      </c>
      <c r="AV256" s="13" t="s">
        <v>85</v>
      </c>
      <c r="AW256" s="13" t="s">
        <v>29</v>
      </c>
      <c r="AX256" s="13" t="s">
        <v>72</v>
      </c>
      <c r="AY256" s="189" t="s">
        <v>360</v>
      </c>
    </row>
    <row r="257" spans="2:51" s="14" customFormat="1">
      <c r="B257" s="196"/>
      <c r="D257" s="188" t="s">
        <v>369</v>
      </c>
      <c r="E257" s="197" t="s">
        <v>1</v>
      </c>
      <c r="F257" s="198" t="s">
        <v>417</v>
      </c>
      <c r="H257" s="197" t="s">
        <v>1</v>
      </c>
      <c r="I257" s="199"/>
      <c r="L257" s="196"/>
      <c r="M257" s="200"/>
      <c r="N257" s="201"/>
      <c r="O257" s="201"/>
      <c r="P257" s="201"/>
      <c r="Q257" s="201"/>
      <c r="R257" s="201"/>
      <c r="S257" s="201"/>
      <c r="T257" s="202"/>
      <c r="AT257" s="197" t="s">
        <v>369</v>
      </c>
      <c r="AU257" s="197" t="s">
        <v>85</v>
      </c>
      <c r="AV257" s="14" t="s">
        <v>79</v>
      </c>
      <c r="AW257" s="14" t="s">
        <v>29</v>
      </c>
      <c r="AX257" s="14" t="s">
        <v>72</v>
      </c>
      <c r="AY257" s="197" t="s">
        <v>360</v>
      </c>
    </row>
    <row r="258" spans="2:51" s="13" customFormat="1">
      <c r="B258" s="187"/>
      <c r="D258" s="188" t="s">
        <v>369</v>
      </c>
      <c r="E258" s="189" t="s">
        <v>1</v>
      </c>
      <c r="F258" s="190" t="s">
        <v>418</v>
      </c>
      <c r="H258" s="191">
        <v>42.865000000000002</v>
      </c>
      <c r="I258" s="192"/>
      <c r="L258" s="187"/>
      <c r="M258" s="193"/>
      <c r="N258" s="194"/>
      <c r="O258" s="194"/>
      <c r="P258" s="194"/>
      <c r="Q258" s="194"/>
      <c r="R258" s="194"/>
      <c r="S258" s="194"/>
      <c r="T258" s="195"/>
      <c r="AT258" s="189" t="s">
        <v>369</v>
      </c>
      <c r="AU258" s="189" t="s">
        <v>85</v>
      </c>
      <c r="AV258" s="13" t="s">
        <v>85</v>
      </c>
      <c r="AW258" s="13" t="s">
        <v>29</v>
      </c>
      <c r="AX258" s="13" t="s">
        <v>72</v>
      </c>
      <c r="AY258" s="189" t="s">
        <v>360</v>
      </c>
    </row>
    <row r="259" spans="2:51" s="13" customFormat="1">
      <c r="B259" s="187"/>
      <c r="D259" s="188" t="s">
        <v>369</v>
      </c>
      <c r="E259" s="189" t="s">
        <v>1</v>
      </c>
      <c r="F259" s="190" t="s">
        <v>419</v>
      </c>
      <c r="H259" s="191">
        <v>0.60799999999999998</v>
      </c>
      <c r="I259" s="192"/>
      <c r="L259" s="187"/>
      <c r="M259" s="193"/>
      <c r="N259" s="194"/>
      <c r="O259" s="194"/>
      <c r="P259" s="194"/>
      <c r="Q259" s="194"/>
      <c r="R259" s="194"/>
      <c r="S259" s="194"/>
      <c r="T259" s="195"/>
      <c r="AT259" s="189" t="s">
        <v>369</v>
      </c>
      <c r="AU259" s="189" t="s">
        <v>85</v>
      </c>
      <c r="AV259" s="13" t="s">
        <v>85</v>
      </c>
      <c r="AW259" s="13" t="s">
        <v>29</v>
      </c>
      <c r="AX259" s="13" t="s">
        <v>72</v>
      </c>
      <c r="AY259" s="189" t="s">
        <v>360</v>
      </c>
    </row>
    <row r="260" spans="2:51" s="14" customFormat="1">
      <c r="B260" s="196"/>
      <c r="D260" s="188" t="s">
        <v>369</v>
      </c>
      <c r="E260" s="197" t="s">
        <v>1</v>
      </c>
      <c r="F260" s="198" t="s">
        <v>493</v>
      </c>
      <c r="H260" s="197" t="s">
        <v>1</v>
      </c>
      <c r="I260" s="199"/>
      <c r="L260" s="196"/>
      <c r="M260" s="200"/>
      <c r="N260" s="201"/>
      <c r="O260" s="201"/>
      <c r="P260" s="201"/>
      <c r="Q260" s="201"/>
      <c r="R260" s="201"/>
      <c r="S260" s="201"/>
      <c r="T260" s="202"/>
      <c r="AT260" s="197" t="s">
        <v>369</v>
      </c>
      <c r="AU260" s="197" t="s">
        <v>85</v>
      </c>
      <c r="AV260" s="14" t="s">
        <v>79</v>
      </c>
      <c r="AW260" s="14" t="s">
        <v>29</v>
      </c>
      <c r="AX260" s="14" t="s">
        <v>72</v>
      </c>
      <c r="AY260" s="197" t="s">
        <v>360</v>
      </c>
    </row>
    <row r="261" spans="2:51" s="13" customFormat="1">
      <c r="B261" s="187"/>
      <c r="D261" s="188" t="s">
        <v>369</v>
      </c>
      <c r="E261" s="189" t="s">
        <v>1</v>
      </c>
      <c r="F261" s="190" t="s">
        <v>494</v>
      </c>
      <c r="H261" s="191">
        <v>-397.99799999999999</v>
      </c>
      <c r="I261" s="192"/>
      <c r="L261" s="187"/>
      <c r="M261" s="193"/>
      <c r="N261" s="194"/>
      <c r="O261" s="194"/>
      <c r="P261" s="194"/>
      <c r="Q261" s="194"/>
      <c r="R261" s="194"/>
      <c r="S261" s="194"/>
      <c r="T261" s="195"/>
      <c r="AT261" s="189" t="s">
        <v>369</v>
      </c>
      <c r="AU261" s="189" t="s">
        <v>85</v>
      </c>
      <c r="AV261" s="13" t="s">
        <v>85</v>
      </c>
      <c r="AW261" s="13" t="s">
        <v>29</v>
      </c>
      <c r="AX261" s="13" t="s">
        <v>72</v>
      </c>
      <c r="AY261" s="189" t="s">
        <v>360</v>
      </c>
    </row>
    <row r="262" spans="2:51" s="13" customFormat="1">
      <c r="B262" s="187"/>
      <c r="D262" s="188" t="s">
        <v>369</v>
      </c>
      <c r="E262" s="189" t="s">
        <v>1</v>
      </c>
      <c r="F262" s="190" t="s">
        <v>495</v>
      </c>
      <c r="H262" s="191">
        <v>-133.56200000000001</v>
      </c>
      <c r="I262" s="192"/>
      <c r="L262" s="187"/>
      <c r="M262" s="193"/>
      <c r="N262" s="194"/>
      <c r="O262" s="194"/>
      <c r="P262" s="194"/>
      <c r="Q262" s="194"/>
      <c r="R262" s="194"/>
      <c r="S262" s="194"/>
      <c r="T262" s="195"/>
      <c r="AT262" s="189" t="s">
        <v>369</v>
      </c>
      <c r="AU262" s="189" t="s">
        <v>85</v>
      </c>
      <c r="AV262" s="13" t="s">
        <v>85</v>
      </c>
      <c r="AW262" s="13" t="s">
        <v>29</v>
      </c>
      <c r="AX262" s="13" t="s">
        <v>72</v>
      </c>
      <c r="AY262" s="189" t="s">
        <v>360</v>
      </c>
    </row>
    <row r="263" spans="2:51" s="14" customFormat="1" ht="33.75">
      <c r="B263" s="196"/>
      <c r="D263" s="188" t="s">
        <v>369</v>
      </c>
      <c r="E263" s="197" t="s">
        <v>1</v>
      </c>
      <c r="F263" s="198" t="s">
        <v>496</v>
      </c>
      <c r="H263" s="197" t="s">
        <v>1</v>
      </c>
      <c r="I263" s="199"/>
      <c r="L263" s="196"/>
      <c r="M263" s="200"/>
      <c r="N263" s="201"/>
      <c r="O263" s="201"/>
      <c r="P263" s="201"/>
      <c r="Q263" s="201"/>
      <c r="R263" s="201"/>
      <c r="S263" s="201"/>
      <c r="T263" s="202"/>
      <c r="AT263" s="197" t="s">
        <v>369</v>
      </c>
      <c r="AU263" s="197" t="s">
        <v>85</v>
      </c>
      <c r="AV263" s="14" t="s">
        <v>79</v>
      </c>
      <c r="AW263" s="14" t="s">
        <v>29</v>
      </c>
      <c r="AX263" s="14" t="s">
        <v>72</v>
      </c>
      <c r="AY263" s="197" t="s">
        <v>360</v>
      </c>
    </row>
    <row r="264" spans="2:51" s="13" customFormat="1">
      <c r="B264" s="187"/>
      <c r="D264" s="188" t="s">
        <v>369</v>
      </c>
      <c r="E264" s="189" t="s">
        <v>1</v>
      </c>
      <c r="F264" s="190" t="s">
        <v>497</v>
      </c>
      <c r="H264" s="191">
        <v>1.4239999999999999</v>
      </c>
      <c r="I264" s="192"/>
      <c r="L264" s="187"/>
      <c r="M264" s="193"/>
      <c r="N264" s="194"/>
      <c r="O264" s="194"/>
      <c r="P264" s="194"/>
      <c r="Q264" s="194"/>
      <c r="R264" s="194"/>
      <c r="S264" s="194"/>
      <c r="T264" s="195"/>
      <c r="AT264" s="189" t="s">
        <v>369</v>
      </c>
      <c r="AU264" s="189" t="s">
        <v>85</v>
      </c>
      <c r="AV264" s="13" t="s">
        <v>85</v>
      </c>
      <c r="AW264" s="13" t="s">
        <v>29</v>
      </c>
      <c r="AX264" s="13" t="s">
        <v>72</v>
      </c>
      <c r="AY264" s="189" t="s">
        <v>360</v>
      </c>
    </row>
    <row r="265" spans="2:51" s="13" customFormat="1">
      <c r="B265" s="187"/>
      <c r="D265" s="188" t="s">
        <v>369</v>
      </c>
      <c r="E265" s="189" t="s">
        <v>1</v>
      </c>
      <c r="F265" s="190" t="s">
        <v>498</v>
      </c>
      <c r="H265" s="191">
        <v>193.74100000000001</v>
      </c>
      <c r="I265" s="192"/>
      <c r="L265" s="187"/>
      <c r="M265" s="193"/>
      <c r="N265" s="194"/>
      <c r="O265" s="194"/>
      <c r="P265" s="194"/>
      <c r="Q265" s="194"/>
      <c r="R265" s="194"/>
      <c r="S265" s="194"/>
      <c r="T265" s="195"/>
      <c r="AT265" s="189" t="s">
        <v>369</v>
      </c>
      <c r="AU265" s="189" t="s">
        <v>85</v>
      </c>
      <c r="AV265" s="13" t="s">
        <v>85</v>
      </c>
      <c r="AW265" s="13" t="s">
        <v>29</v>
      </c>
      <c r="AX265" s="13" t="s">
        <v>72</v>
      </c>
      <c r="AY265" s="189" t="s">
        <v>360</v>
      </c>
    </row>
    <row r="266" spans="2:51" s="14" customFormat="1">
      <c r="B266" s="196"/>
      <c r="D266" s="188" t="s">
        <v>369</v>
      </c>
      <c r="E266" s="197" t="s">
        <v>1</v>
      </c>
      <c r="F266" s="198" t="s">
        <v>499</v>
      </c>
      <c r="H266" s="197" t="s">
        <v>1</v>
      </c>
      <c r="I266" s="199"/>
      <c r="L266" s="196"/>
      <c r="M266" s="200"/>
      <c r="N266" s="201"/>
      <c r="O266" s="201"/>
      <c r="P266" s="201"/>
      <c r="Q266" s="201"/>
      <c r="R266" s="201"/>
      <c r="S266" s="201"/>
      <c r="T266" s="202"/>
      <c r="AT266" s="197" t="s">
        <v>369</v>
      </c>
      <c r="AU266" s="197" t="s">
        <v>85</v>
      </c>
      <c r="AV266" s="14" t="s">
        <v>79</v>
      </c>
      <c r="AW266" s="14" t="s">
        <v>29</v>
      </c>
      <c r="AX266" s="14" t="s">
        <v>72</v>
      </c>
      <c r="AY266" s="197" t="s">
        <v>360</v>
      </c>
    </row>
    <row r="267" spans="2:51" s="13" customFormat="1" ht="33.75">
      <c r="B267" s="187"/>
      <c r="D267" s="188" t="s">
        <v>369</v>
      </c>
      <c r="E267" s="189" t="s">
        <v>1</v>
      </c>
      <c r="F267" s="190" t="s">
        <v>413</v>
      </c>
      <c r="H267" s="191">
        <v>75.019000000000005</v>
      </c>
      <c r="I267" s="192"/>
      <c r="L267" s="187"/>
      <c r="M267" s="193"/>
      <c r="N267" s="194"/>
      <c r="O267" s="194"/>
      <c r="P267" s="194"/>
      <c r="Q267" s="194"/>
      <c r="R267" s="194"/>
      <c r="S267" s="194"/>
      <c r="T267" s="195"/>
      <c r="AT267" s="189" t="s">
        <v>369</v>
      </c>
      <c r="AU267" s="189" t="s">
        <v>85</v>
      </c>
      <c r="AV267" s="13" t="s">
        <v>85</v>
      </c>
      <c r="AW267" s="13" t="s">
        <v>29</v>
      </c>
      <c r="AX267" s="13" t="s">
        <v>72</v>
      </c>
      <c r="AY267" s="189" t="s">
        <v>360</v>
      </c>
    </row>
    <row r="268" spans="2:51" s="13" customFormat="1" ht="22.5">
      <c r="B268" s="187"/>
      <c r="D268" s="188" t="s">
        <v>369</v>
      </c>
      <c r="E268" s="189" t="s">
        <v>1</v>
      </c>
      <c r="F268" s="190" t="s">
        <v>414</v>
      </c>
      <c r="H268" s="191">
        <v>23.4</v>
      </c>
      <c r="I268" s="192"/>
      <c r="L268" s="187"/>
      <c r="M268" s="193"/>
      <c r="N268" s="194"/>
      <c r="O268" s="194"/>
      <c r="P268" s="194"/>
      <c r="Q268" s="194"/>
      <c r="R268" s="194"/>
      <c r="S268" s="194"/>
      <c r="T268" s="195"/>
      <c r="AT268" s="189" t="s">
        <v>369</v>
      </c>
      <c r="AU268" s="189" t="s">
        <v>85</v>
      </c>
      <c r="AV268" s="13" t="s">
        <v>85</v>
      </c>
      <c r="AW268" s="13" t="s">
        <v>29</v>
      </c>
      <c r="AX268" s="13" t="s">
        <v>72</v>
      </c>
      <c r="AY268" s="189" t="s">
        <v>360</v>
      </c>
    </row>
    <row r="269" spans="2:51" s="14" customFormat="1">
      <c r="B269" s="196"/>
      <c r="D269" s="188" t="s">
        <v>369</v>
      </c>
      <c r="E269" s="197" t="s">
        <v>1</v>
      </c>
      <c r="F269" s="198" t="s">
        <v>500</v>
      </c>
      <c r="H269" s="197" t="s">
        <v>1</v>
      </c>
      <c r="I269" s="199"/>
      <c r="L269" s="196"/>
      <c r="M269" s="200"/>
      <c r="N269" s="201"/>
      <c r="O269" s="201"/>
      <c r="P269" s="201"/>
      <c r="Q269" s="201"/>
      <c r="R269" s="201"/>
      <c r="S269" s="201"/>
      <c r="T269" s="202"/>
      <c r="AT269" s="197" t="s">
        <v>369</v>
      </c>
      <c r="AU269" s="197" t="s">
        <v>85</v>
      </c>
      <c r="AV269" s="14" t="s">
        <v>79</v>
      </c>
      <c r="AW269" s="14" t="s">
        <v>29</v>
      </c>
      <c r="AX269" s="14" t="s">
        <v>72</v>
      </c>
      <c r="AY269" s="197" t="s">
        <v>360</v>
      </c>
    </row>
    <row r="270" spans="2:51" s="13" customFormat="1">
      <c r="B270" s="187"/>
      <c r="D270" s="188" t="s">
        <v>369</v>
      </c>
      <c r="E270" s="189" t="s">
        <v>1</v>
      </c>
      <c r="F270" s="190" t="s">
        <v>416</v>
      </c>
      <c r="H270" s="191">
        <v>3.15</v>
      </c>
      <c r="I270" s="192"/>
      <c r="L270" s="187"/>
      <c r="M270" s="193"/>
      <c r="N270" s="194"/>
      <c r="O270" s="194"/>
      <c r="P270" s="194"/>
      <c r="Q270" s="194"/>
      <c r="R270" s="194"/>
      <c r="S270" s="194"/>
      <c r="T270" s="195"/>
      <c r="AT270" s="189" t="s">
        <v>369</v>
      </c>
      <c r="AU270" s="189" t="s">
        <v>85</v>
      </c>
      <c r="AV270" s="13" t="s">
        <v>85</v>
      </c>
      <c r="AW270" s="13" t="s">
        <v>29</v>
      </c>
      <c r="AX270" s="13" t="s">
        <v>72</v>
      </c>
      <c r="AY270" s="189" t="s">
        <v>360</v>
      </c>
    </row>
    <row r="271" spans="2:51" s="15" customFormat="1">
      <c r="B271" s="203"/>
      <c r="D271" s="188" t="s">
        <v>369</v>
      </c>
      <c r="E271" s="204" t="s">
        <v>310</v>
      </c>
      <c r="F271" s="205" t="s">
        <v>386</v>
      </c>
      <c r="H271" s="206">
        <v>850.20899999999995</v>
      </c>
      <c r="I271" s="207"/>
      <c r="L271" s="203"/>
      <c r="M271" s="208"/>
      <c r="N271" s="209"/>
      <c r="O271" s="209"/>
      <c r="P271" s="209"/>
      <c r="Q271" s="209"/>
      <c r="R271" s="209"/>
      <c r="S271" s="209"/>
      <c r="T271" s="210"/>
      <c r="AT271" s="204" t="s">
        <v>369</v>
      </c>
      <c r="AU271" s="204" t="s">
        <v>85</v>
      </c>
      <c r="AV271" s="15" t="s">
        <v>367</v>
      </c>
      <c r="AW271" s="15" t="s">
        <v>29</v>
      </c>
      <c r="AX271" s="15" t="s">
        <v>79</v>
      </c>
      <c r="AY271" s="204" t="s">
        <v>360</v>
      </c>
    </row>
    <row r="272" spans="2:51" s="14" customFormat="1" ht="22.5">
      <c r="B272" s="196"/>
      <c r="D272" s="188" t="s">
        <v>369</v>
      </c>
      <c r="E272" s="197" t="s">
        <v>1</v>
      </c>
      <c r="F272" s="198" t="s">
        <v>501</v>
      </c>
      <c r="H272" s="197" t="s">
        <v>1</v>
      </c>
      <c r="I272" s="199"/>
      <c r="L272" s="196"/>
      <c r="M272" s="200"/>
      <c r="N272" s="201"/>
      <c r="O272" s="201"/>
      <c r="P272" s="201"/>
      <c r="Q272" s="201"/>
      <c r="R272" s="201"/>
      <c r="S272" s="201"/>
      <c r="T272" s="202"/>
      <c r="AT272" s="197" t="s">
        <v>369</v>
      </c>
      <c r="AU272" s="197" t="s">
        <v>85</v>
      </c>
      <c r="AV272" s="14" t="s">
        <v>79</v>
      </c>
      <c r="AW272" s="14" t="s">
        <v>29</v>
      </c>
      <c r="AX272" s="14" t="s">
        <v>72</v>
      </c>
      <c r="AY272" s="197" t="s">
        <v>360</v>
      </c>
    </row>
    <row r="273" spans="1:65" s="2" customFormat="1" ht="62.65" customHeight="1">
      <c r="A273" s="33"/>
      <c r="B273" s="139"/>
      <c r="C273" s="173" t="s">
        <v>502</v>
      </c>
      <c r="D273" s="173" t="s">
        <v>363</v>
      </c>
      <c r="E273" s="174" t="s">
        <v>503</v>
      </c>
      <c r="F273" s="175" t="s">
        <v>504</v>
      </c>
      <c r="G273" s="176" t="s">
        <v>375</v>
      </c>
      <c r="H273" s="177">
        <v>13</v>
      </c>
      <c r="I273" s="178"/>
      <c r="J273" s="179">
        <f>ROUND(I273*H273,2)</f>
        <v>0</v>
      </c>
      <c r="K273" s="180"/>
      <c r="L273" s="34"/>
      <c r="M273" s="181" t="s">
        <v>1</v>
      </c>
      <c r="N273" s="182" t="s">
        <v>38</v>
      </c>
      <c r="O273" s="60"/>
      <c r="P273" s="183">
        <f>O273*H273</f>
        <v>0</v>
      </c>
      <c r="Q273" s="183">
        <v>0.28499999999999998</v>
      </c>
      <c r="R273" s="183">
        <f>Q273*H273</f>
        <v>3.7049999999999996</v>
      </c>
      <c r="S273" s="183">
        <v>0</v>
      </c>
      <c r="T273" s="184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85" t="s">
        <v>367</v>
      </c>
      <c r="AT273" s="185" t="s">
        <v>363</v>
      </c>
      <c r="AU273" s="185" t="s">
        <v>85</v>
      </c>
      <c r="AY273" s="18" t="s">
        <v>360</v>
      </c>
      <c r="BE273" s="186">
        <f>IF(N273="základná",J273,0)</f>
        <v>0</v>
      </c>
      <c r="BF273" s="186">
        <f>IF(N273="znížená",J273,0)</f>
        <v>0</v>
      </c>
      <c r="BG273" s="186">
        <f>IF(N273="zákl. prenesená",J273,0)</f>
        <v>0</v>
      </c>
      <c r="BH273" s="186">
        <f>IF(N273="zníž. prenesená",J273,0)</f>
        <v>0</v>
      </c>
      <c r="BI273" s="186">
        <f>IF(N273="nulová",J273,0)</f>
        <v>0</v>
      </c>
      <c r="BJ273" s="18" t="s">
        <v>85</v>
      </c>
      <c r="BK273" s="186">
        <f>ROUND(I273*H273,2)</f>
        <v>0</v>
      </c>
      <c r="BL273" s="18" t="s">
        <v>367</v>
      </c>
      <c r="BM273" s="185" t="s">
        <v>505</v>
      </c>
    </row>
    <row r="274" spans="1:65" s="13" customFormat="1">
      <c r="B274" s="187"/>
      <c r="D274" s="188" t="s">
        <v>369</v>
      </c>
      <c r="E274" s="189" t="s">
        <v>1</v>
      </c>
      <c r="F274" s="190" t="s">
        <v>476</v>
      </c>
      <c r="H274" s="191">
        <v>13</v>
      </c>
      <c r="I274" s="192"/>
      <c r="L274" s="187"/>
      <c r="M274" s="193"/>
      <c r="N274" s="194"/>
      <c r="O274" s="194"/>
      <c r="P274" s="194"/>
      <c r="Q274" s="194"/>
      <c r="R274" s="194"/>
      <c r="S274" s="194"/>
      <c r="T274" s="195"/>
      <c r="AT274" s="189" t="s">
        <v>369</v>
      </c>
      <c r="AU274" s="189" t="s">
        <v>85</v>
      </c>
      <c r="AV274" s="13" t="s">
        <v>85</v>
      </c>
      <c r="AW274" s="13" t="s">
        <v>29</v>
      </c>
      <c r="AX274" s="13" t="s">
        <v>72</v>
      </c>
      <c r="AY274" s="189" t="s">
        <v>360</v>
      </c>
    </row>
    <row r="275" spans="1:65" s="15" customFormat="1">
      <c r="B275" s="203"/>
      <c r="D275" s="188" t="s">
        <v>369</v>
      </c>
      <c r="E275" s="204" t="s">
        <v>1</v>
      </c>
      <c r="F275" s="205" t="s">
        <v>386</v>
      </c>
      <c r="H275" s="206">
        <v>13</v>
      </c>
      <c r="I275" s="207"/>
      <c r="L275" s="203"/>
      <c r="M275" s="208"/>
      <c r="N275" s="209"/>
      <c r="O275" s="209"/>
      <c r="P275" s="209"/>
      <c r="Q275" s="209"/>
      <c r="R275" s="209"/>
      <c r="S275" s="209"/>
      <c r="T275" s="210"/>
      <c r="AT275" s="204" t="s">
        <v>369</v>
      </c>
      <c r="AU275" s="204" t="s">
        <v>85</v>
      </c>
      <c r="AV275" s="15" t="s">
        <v>367</v>
      </c>
      <c r="AW275" s="15" t="s">
        <v>29</v>
      </c>
      <c r="AX275" s="15" t="s">
        <v>79</v>
      </c>
      <c r="AY275" s="204" t="s">
        <v>360</v>
      </c>
    </row>
    <row r="276" spans="1:65" s="12" customFormat="1" ht="22.9" customHeight="1">
      <c r="B276" s="161"/>
      <c r="D276" s="162" t="s">
        <v>71</v>
      </c>
      <c r="E276" s="171" t="s">
        <v>85</v>
      </c>
      <c r="F276" s="171" t="s">
        <v>506</v>
      </c>
      <c r="I276" s="164"/>
      <c r="J276" s="172">
        <f>BK276</f>
        <v>0</v>
      </c>
      <c r="L276" s="161"/>
      <c r="M276" s="165"/>
      <c r="N276" s="166"/>
      <c r="O276" s="166"/>
      <c r="P276" s="167">
        <f>SUM(P277:P505)</f>
        <v>0</v>
      </c>
      <c r="Q276" s="166"/>
      <c r="R276" s="167">
        <f>SUM(R277:R505)</f>
        <v>1013.2226322699997</v>
      </c>
      <c r="S276" s="166"/>
      <c r="T276" s="168">
        <f>SUM(T277:T505)</f>
        <v>0</v>
      </c>
      <c r="AR276" s="162" t="s">
        <v>79</v>
      </c>
      <c r="AT276" s="169" t="s">
        <v>71</v>
      </c>
      <c r="AU276" s="169" t="s">
        <v>79</v>
      </c>
      <c r="AY276" s="162" t="s">
        <v>360</v>
      </c>
      <c r="BK276" s="170">
        <f>SUM(BK277:BK505)</f>
        <v>0</v>
      </c>
    </row>
    <row r="277" spans="1:65" s="2" customFormat="1" ht="33" customHeight="1">
      <c r="A277" s="33"/>
      <c r="B277" s="139"/>
      <c r="C277" s="173" t="s">
        <v>507</v>
      </c>
      <c r="D277" s="173" t="s">
        <v>363</v>
      </c>
      <c r="E277" s="174" t="s">
        <v>508</v>
      </c>
      <c r="F277" s="175" t="s">
        <v>509</v>
      </c>
      <c r="G277" s="176" t="s">
        <v>366</v>
      </c>
      <c r="H277" s="177">
        <v>527.46600000000001</v>
      </c>
      <c r="I277" s="178"/>
      <c r="J277" s="179">
        <f>ROUND(I277*H277,2)</f>
        <v>0</v>
      </c>
      <c r="K277" s="180"/>
      <c r="L277" s="34"/>
      <c r="M277" s="181" t="s">
        <v>1</v>
      </c>
      <c r="N277" s="182" t="s">
        <v>38</v>
      </c>
      <c r="O277" s="60"/>
      <c r="P277" s="183">
        <f>O277*H277</f>
        <v>0</v>
      </c>
      <c r="Q277" s="183">
        <v>0</v>
      </c>
      <c r="R277" s="183">
        <f>Q277*H277</f>
        <v>0</v>
      </c>
      <c r="S277" s="183">
        <v>0</v>
      </c>
      <c r="T277" s="184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85" t="s">
        <v>367</v>
      </c>
      <c r="AT277" s="185" t="s">
        <v>363</v>
      </c>
      <c r="AU277" s="185" t="s">
        <v>85</v>
      </c>
      <c r="AY277" s="18" t="s">
        <v>360</v>
      </c>
      <c r="BE277" s="186">
        <f>IF(N277="základná",J277,0)</f>
        <v>0</v>
      </c>
      <c r="BF277" s="186">
        <f>IF(N277="znížená",J277,0)</f>
        <v>0</v>
      </c>
      <c r="BG277" s="186">
        <f>IF(N277="zákl. prenesená",J277,0)</f>
        <v>0</v>
      </c>
      <c r="BH277" s="186">
        <f>IF(N277="zníž. prenesená",J277,0)</f>
        <v>0</v>
      </c>
      <c r="BI277" s="186">
        <f>IF(N277="nulová",J277,0)</f>
        <v>0</v>
      </c>
      <c r="BJ277" s="18" t="s">
        <v>85</v>
      </c>
      <c r="BK277" s="186">
        <f>ROUND(I277*H277,2)</f>
        <v>0</v>
      </c>
      <c r="BL277" s="18" t="s">
        <v>367</v>
      </c>
      <c r="BM277" s="185" t="s">
        <v>510</v>
      </c>
    </row>
    <row r="278" spans="1:65" s="14" customFormat="1">
      <c r="B278" s="196"/>
      <c r="D278" s="188" t="s">
        <v>369</v>
      </c>
      <c r="E278" s="197" t="s">
        <v>1</v>
      </c>
      <c r="F278" s="198" t="s">
        <v>511</v>
      </c>
      <c r="H278" s="197" t="s">
        <v>1</v>
      </c>
      <c r="I278" s="199"/>
      <c r="L278" s="196"/>
      <c r="M278" s="200"/>
      <c r="N278" s="201"/>
      <c r="O278" s="201"/>
      <c r="P278" s="201"/>
      <c r="Q278" s="201"/>
      <c r="R278" s="201"/>
      <c r="S278" s="201"/>
      <c r="T278" s="202"/>
      <c r="AT278" s="197" t="s">
        <v>369</v>
      </c>
      <c r="AU278" s="197" t="s">
        <v>85</v>
      </c>
      <c r="AV278" s="14" t="s">
        <v>79</v>
      </c>
      <c r="AW278" s="14" t="s">
        <v>29</v>
      </c>
      <c r="AX278" s="14" t="s">
        <v>72</v>
      </c>
      <c r="AY278" s="197" t="s">
        <v>360</v>
      </c>
    </row>
    <row r="279" spans="1:65" s="13" customFormat="1">
      <c r="B279" s="187"/>
      <c r="D279" s="188" t="s">
        <v>369</v>
      </c>
      <c r="E279" s="189" t="s">
        <v>1</v>
      </c>
      <c r="F279" s="190" t="s">
        <v>512</v>
      </c>
      <c r="H279" s="191">
        <v>140.268</v>
      </c>
      <c r="I279" s="192"/>
      <c r="L279" s="187"/>
      <c r="M279" s="193"/>
      <c r="N279" s="194"/>
      <c r="O279" s="194"/>
      <c r="P279" s="194"/>
      <c r="Q279" s="194"/>
      <c r="R279" s="194"/>
      <c r="S279" s="194"/>
      <c r="T279" s="195"/>
      <c r="AT279" s="189" t="s">
        <v>369</v>
      </c>
      <c r="AU279" s="189" t="s">
        <v>85</v>
      </c>
      <c r="AV279" s="13" t="s">
        <v>85</v>
      </c>
      <c r="AW279" s="13" t="s">
        <v>29</v>
      </c>
      <c r="AX279" s="13" t="s">
        <v>72</v>
      </c>
      <c r="AY279" s="189" t="s">
        <v>360</v>
      </c>
    </row>
    <row r="280" spans="1:65" s="14" customFormat="1">
      <c r="B280" s="196"/>
      <c r="D280" s="188" t="s">
        <v>369</v>
      </c>
      <c r="E280" s="197" t="s">
        <v>1</v>
      </c>
      <c r="F280" s="198" t="s">
        <v>513</v>
      </c>
      <c r="H280" s="197" t="s">
        <v>1</v>
      </c>
      <c r="I280" s="199"/>
      <c r="L280" s="196"/>
      <c r="M280" s="200"/>
      <c r="N280" s="201"/>
      <c r="O280" s="201"/>
      <c r="P280" s="201"/>
      <c r="Q280" s="201"/>
      <c r="R280" s="201"/>
      <c r="S280" s="201"/>
      <c r="T280" s="202"/>
      <c r="AT280" s="197" t="s">
        <v>369</v>
      </c>
      <c r="AU280" s="197" t="s">
        <v>85</v>
      </c>
      <c r="AV280" s="14" t="s">
        <v>79</v>
      </c>
      <c r="AW280" s="14" t="s">
        <v>29</v>
      </c>
      <c r="AX280" s="14" t="s">
        <v>72</v>
      </c>
      <c r="AY280" s="197" t="s">
        <v>360</v>
      </c>
    </row>
    <row r="281" spans="1:65" s="13" customFormat="1">
      <c r="B281" s="187"/>
      <c r="D281" s="188" t="s">
        <v>369</v>
      </c>
      <c r="E281" s="189" t="s">
        <v>1</v>
      </c>
      <c r="F281" s="190" t="s">
        <v>514</v>
      </c>
      <c r="H281" s="191">
        <v>21.725000000000001</v>
      </c>
      <c r="I281" s="192"/>
      <c r="L281" s="187"/>
      <c r="M281" s="193"/>
      <c r="N281" s="194"/>
      <c r="O281" s="194"/>
      <c r="P281" s="194"/>
      <c r="Q281" s="194"/>
      <c r="R281" s="194"/>
      <c r="S281" s="194"/>
      <c r="T281" s="195"/>
      <c r="AT281" s="189" t="s">
        <v>369</v>
      </c>
      <c r="AU281" s="189" t="s">
        <v>85</v>
      </c>
      <c r="AV281" s="13" t="s">
        <v>85</v>
      </c>
      <c r="AW281" s="13" t="s">
        <v>29</v>
      </c>
      <c r="AX281" s="13" t="s">
        <v>72</v>
      </c>
      <c r="AY281" s="189" t="s">
        <v>360</v>
      </c>
    </row>
    <row r="282" spans="1:65" s="14" customFormat="1">
      <c r="B282" s="196"/>
      <c r="D282" s="188" t="s">
        <v>369</v>
      </c>
      <c r="E282" s="197" t="s">
        <v>1</v>
      </c>
      <c r="F282" s="198" t="s">
        <v>515</v>
      </c>
      <c r="H282" s="197" t="s">
        <v>1</v>
      </c>
      <c r="I282" s="199"/>
      <c r="L282" s="196"/>
      <c r="M282" s="200"/>
      <c r="N282" s="201"/>
      <c r="O282" s="201"/>
      <c r="P282" s="201"/>
      <c r="Q282" s="201"/>
      <c r="R282" s="201"/>
      <c r="S282" s="201"/>
      <c r="T282" s="202"/>
      <c r="AT282" s="197" t="s">
        <v>369</v>
      </c>
      <c r="AU282" s="197" t="s">
        <v>85</v>
      </c>
      <c r="AV282" s="14" t="s">
        <v>79</v>
      </c>
      <c r="AW282" s="14" t="s">
        <v>29</v>
      </c>
      <c r="AX282" s="14" t="s">
        <v>72</v>
      </c>
      <c r="AY282" s="197" t="s">
        <v>360</v>
      </c>
    </row>
    <row r="283" spans="1:65" s="13" customFormat="1">
      <c r="B283" s="187"/>
      <c r="D283" s="188" t="s">
        <v>369</v>
      </c>
      <c r="E283" s="189" t="s">
        <v>1</v>
      </c>
      <c r="F283" s="190" t="s">
        <v>516</v>
      </c>
      <c r="H283" s="191">
        <v>3.1829999999999998</v>
      </c>
      <c r="I283" s="192"/>
      <c r="L283" s="187"/>
      <c r="M283" s="193"/>
      <c r="N283" s="194"/>
      <c r="O283" s="194"/>
      <c r="P283" s="194"/>
      <c r="Q283" s="194"/>
      <c r="R283" s="194"/>
      <c r="S283" s="194"/>
      <c r="T283" s="195"/>
      <c r="AT283" s="189" t="s">
        <v>369</v>
      </c>
      <c r="AU283" s="189" t="s">
        <v>85</v>
      </c>
      <c r="AV283" s="13" t="s">
        <v>85</v>
      </c>
      <c r="AW283" s="13" t="s">
        <v>29</v>
      </c>
      <c r="AX283" s="13" t="s">
        <v>72</v>
      </c>
      <c r="AY283" s="189" t="s">
        <v>360</v>
      </c>
    </row>
    <row r="284" spans="1:65" s="14" customFormat="1">
      <c r="B284" s="196"/>
      <c r="D284" s="188" t="s">
        <v>369</v>
      </c>
      <c r="E284" s="197" t="s">
        <v>1</v>
      </c>
      <c r="F284" s="198" t="s">
        <v>517</v>
      </c>
      <c r="H284" s="197" t="s">
        <v>1</v>
      </c>
      <c r="I284" s="199"/>
      <c r="L284" s="196"/>
      <c r="M284" s="200"/>
      <c r="N284" s="201"/>
      <c r="O284" s="201"/>
      <c r="P284" s="201"/>
      <c r="Q284" s="201"/>
      <c r="R284" s="201"/>
      <c r="S284" s="201"/>
      <c r="T284" s="202"/>
      <c r="AT284" s="197" t="s">
        <v>369</v>
      </c>
      <c r="AU284" s="197" t="s">
        <v>85</v>
      </c>
      <c r="AV284" s="14" t="s">
        <v>79</v>
      </c>
      <c r="AW284" s="14" t="s">
        <v>29</v>
      </c>
      <c r="AX284" s="14" t="s">
        <v>72</v>
      </c>
      <c r="AY284" s="197" t="s">
        <v>360</v>
      </c>
    </row>
    <row r="285" spans="1:65" s="13" customFormat="1">
      <c r="B285" s="187"/>
      <c r="D285" s="188" t="s">
        <v>369</v>
      </c>
      <c r="E285" s="189" t="s">
        <v>1</v>
      </c>
      <c r="F285" s="190" t="s">
        <v>518</v>
      </c>
      <c r="H285" s="191">
        <v>362.29</v>
      </c>
      <c r="I285" s="192"/>
      <c r="L285" s="187"/>
      <c r="M285" s="193"/>
      <c r="N285" s="194"/>
      <c r="O285" s="194"/>
      <c r="P285" s="194"/>
      <c r="Q285" s="194"/>
      <c r="R285" s="194"/>
      <c r="S285" s="194"/>
      <c r="T285" s="195"/>
      <c r="AT285" s="189" t="s">
        <v>369</v>
      </c>
      <c r="AU285" s="189" t="s">
        <v>85</v>
      </c>
      <c r="AV285" s="13" t="s">
        <v>85</v>
      </c>
      <c r="AW285" s="13" t="s">
        <v>29</v>
      </c>
      <c r="AX285" s="13" t="s">
        <v>72</v>
      </c>
      <c r="AY285" s="189" t="s">
        <v>360</v>
      </c>
    </row>
    <row r="286" spans="1:65" s="15" customFormat="1">
      <c r="B286" s="203"/>
      <c r="D286" s="188" t="s">
        <v>369</v>
      </c>
      <c r="E286" s="204" t="s">
        <v>1</v>
      </c>
      <c r="F286" s="205" t="s">
        <v>386</v>
      </c>
      <c r="H286" s="206">
        <v>527.46600000000001</v>
      </c>
      <c r="I286" s="207"/>
      <c r="L286" s="203"/>
      <c r="M286" s="208"/>
      <c r="N286" s="209"/>
      <c r="O286" s="209"/>
      <c r="P286" s="209"/>
      <c r="Q286" s="209"/>
      <c r="R286" s="209"/>
      <c r="S286" s="209"/>
      <c r="T286" s="210"/>
      <c r="AT286" s="204" t="s">
        <v>369</v>
      </c>
      <c r="AU286" s="204" t="s">
        <v>85</v>
      </c>
      <c r="AV286" s="15" t="s">
        <v>367</v>
      </c>
      <c r="AW286" s="15" t="s">
        <v>29</v>
      </c>
      <c r="AX286" s="15" t="s">
        <v>79</v>
      </c>
      <c r="AY286" s="204" t="s">
        <v>360</v>
      </c>
    </row>
    <row r="287" spans="1:65" s="2" customFormat="1" ht="37.9" customHeight="1">
      <c r="A287" s="33"/>
      <c r="B287" s="139"/>
      <c r="C287" s="173" t="s">
        <v>519</v>
      </c>
      <c r="D287" s="173" t="s">
        <v>363</v>
      </c>
      <c r="E287" s="174" t="s">
        <v>520</v>
      </c>
      <c r="F287" s="175" t="s">
        <v>521</v>
      </c>
      <c r="G287" s="176" t="s">
        <v>394</v>
      </c>
      <c r="H287" s="177">
        <v>35.384999999999998</v>
      </c>
      <c r="I287" s="178"/>
      <c r="J287" s="179">
        <f>ROUND(I287*H287,2)</f>
        <v>0</v>
      </c>
      <c r="K287" s="180"/>
      <c r="L287" s="34"/>
      <c r="M287" s="181" t="s">
        <v>1</v>
      </c>
      <c r="N287" s="182" t="s">
        <v>38</v>
      </c>
      <c r="O287" s="60"/>
      <c r="P287" s="183">
        <f>O287*H287</f>
        <v>0</v>
      </c>
      <c r="Q287" s="183">
        <v>2.0659999999999998</v>
      </c>
      <c r="R287" s="183">
        <f>Q287*H287</f>
        <v>73.105409999999992</v>
      </c>
      <c r="S287" s="183">
        <v>0</v>
      </c>
      <c r="T287" s="184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85" t="s">
        <v>367</v>
      </c>
      <c r="AT287" s="185" t="s">
        <v>363</v>
      </c>
      <c r="AU287" s="185" t="s">
        <v>85</v>
      </c>
      <c r="AY287" s="18" t="s">
        <v>360</v>
      </c>
      <c r="BE287" s="186">
        <f>IF(N287="základná",J287,0)</f>
        <v>0</v>
      </c>
      <c r="BF287" s="186">
        <f>IF(N287="znížená",J287,0)</f>
        <v>0</v>
      </c>
      <c r="BG287" s="186">
        <f>IF(N287="zákl. prenesená",J287,0)</f>
        <v>0</v>
      </c>
      <c r="BH287" s="186">
        <f>IF(N287="zníž. prenesená",J287,0)</f>
        <v>0</v>
      </c>
      <c r="BI287" s="186">
        <f>IF(N287="nulová",J287,0)</f>
        <v>0</v>
      </c>
      <c r="BJ287" s="18" t="s">
        <v>85</v>
      </c>
      <c r="BK287" s="186">
        <f>ROUND(I287*H287,2)</f>
        <v>0</v>
      </c>
      <c r="BL287" s="18" t="s">
        <v>367</v>
      </c>
      <c r="BM287" s="185" t="s">
        <v>522</v>
      </c>
    </row>
    <row r="288" spans="1:65" s="14" customFormat="1">
      <c r="B288" s="196"/>
      <c r="D288" s="188" t="s">
        <v>369</v>
      </c>
      <c r="E288" s="197" t="s">
        <v>1</v>
      </c>
      <c r="F288" s="198" t="s">
        <v>511</v>
      </c>
      <c r="H288" s="197" t="s">
        <v>1</v>
      </c>
      <c r="I288" s="199"/>
      <c r="L288" s="196"/>
      <c r="M288" s="200"/>
      <c r="N288" s="201"/>
      <c r="O288" s="201"/>
      <c r="P288" s="201"/>
      <c r="Q288" s="201"/>
      <c r="R288" s="201"/>
      <c r="S288" s="201"/>
      <c r="T288" s="202"/>
      <c r="AT288" s="197" t="s">
        <v>369</v>
      </c>
      <c r="AU288" s="197" t="s">
        <v>85</v>
      </c>
      <c r="AV288" s="14" t="s">
        <v>79</v>
      </c>
      <c r="AW288" s="14" t="s">
        <v>29</v>
      </c>
      <c r="AX288" s="14" t="s">
        <v>72</v>
      </c>
      <c r="AY288" s="197" t="s">
        <v>360</v>
      </c>
    </row>
    <row r="289" spans="1:65" s="13" customFormat="1">
      <c r="B289" s="187"/>
      <c r="D289" s="188" t="s">
        <v>369</v>
      </c>
      <c r="E289" s="189" t="s">
        <v>1</v>
      </c>
      <c r="F289" s="190" t="s">
        <v>523</v>
      </c>
      <c r="H289" s="191">
        <v>30.905999999999999</v>
      </c>
      <c r="I289" s="192"/>
      <c r="L289" s="187"/>
      <c r="M289" s="193"/>
      <c r="N289" s="194"/>
      <c r="O289" s="194"/>
      <c r="P289" s="194"/>
      <c r="Q289" s="194"/>
      <c r="R289" s="194"/>
      <c r="S289" s="194"/>
      <c r="T289" s="195"/>
      <c r="AT289" s="189" t="s">
        <v>369</v>
      </c>
      <c r="AU289" s="189" t="s">
        <v>85</v>
      </c>
      <c r="AV289" s="13" t="s">
        <v>85</v>
      </c>
      <c r="AW289" s="13" t="s">
        <v>29</v>
      </c>
      <c r="AX289" s="13" t="s">
        <v>72</v>
      </c>
      <c r="AY289" s="189" t="s">
        <v>360</v>
      </c>
    </row>
    <row r="290" spans="1:65" s="13" customFormat="1">
      <c r="B290" s="187"/>
      <c r="D290" s="188" t="s">
        <v>369</v>
      </c>
      <c r="E290" s="189" t="s">
        <v>1</v>
      </c>
      <c r="F290" s="190" t="s">
        <v>524</v>
      </c>
      <c r="H290" s="191">
        <v>4.4790000000000001</v>
      </c>
      <c r="I290" s="192"/>
      <c r="L290" s="187"/>
      <c r="M290" s="193"/>
      <c r="N290" s="194"/>
      <c r="O290" s="194"/>
      <c r="P290" s="194"/>
      <c r="Q290" s="194"/>
      <c r="R290" s="194"/>
      <c r="S290" s="194"/>
      <c r="T290" s="195"/>
      <c r="AT290" s="189" t="s">
        <v>369</v>
      </c>
      <c r="AU290" s="189" t="s">
        <v>85</v>
      </c>
      <c r="AV290" s="13" t="s">
        <v>85</v>
      </c>
      <c r="AW290" s="13" t="s">
        <v>29</v>
      </c>
      <c r="AX290" s="13" t="s">
        <v>72</v>
      </c>
      <c r="AY290" s="189" t="s">
        <v>360</v>
      </c>
    </row>
    <row r="291" spans="1:65" s="15" customFormat="1">
      <c r="B291" s="203"/>
      <c r="D291" s="188" t="s">
        <v>369</v>
      </c>
      <c r="E291" s="204" t="s">
        <v>1</v>
      </c>
      <c r="F291" s="205" t="s">
        <v>386</v>
      </c>
      <c r="H291" s="206">
        <v>35.384999999999998</v>
      </c>
      <c r="I291" s="207"/>
      <c r="L291" s="203"/>
      <c r="M291" s="208"/>
      <c r="N291" s="209"/>
      <c r="O291" s="209"/>
      <c r="P291" s="209"/>
      <c r="Q291" s="209"/>
      <c r="R291" s="209"/>
      <c r="S291" s="209"/>
      <c r="T291" s="210"/>
      <c r="AT291" s="204" t="s">
        <v>369</v>
      </c>
      <c r="AU291" s="204" t="s">
        <v>85</v>
      </c>
      <c r="AV291" s="15" t="s">
        <v>367</v>
      </c>
      <c r="AW291" s="15" t="s">
        <v>29</v>
      </c>
      <c r="AX291" s="15" t="s">
        <v>79</v>
      </c>
      <c r="AY291" s="204" t="s">
        <v>360</v>
      </c>
    </row>
    <row r="292" spans="1:65" s="2" customFormat="1" ht="24.2" customHeight="1">
      <c r="A292" s="33"/>
      <c r="B292" s="139"/>
      <c r="C292" s="173" t="s">
        <v>525</v>
      </c>
      <c r="D292" s="173" t="s">
        <v>363</v>
      </c>
      <c r="E292" s="174" t="s">
        <v>526</v>
      </c>
      <c r="F292" s="175" t="s">
        <v>527</v>
      </c>
      <c r="G292" s="176" t="s">
        <v>394</v>
      </c>
      <c r="H292" s="177">
        <v>37.808</v>
      </c>
      <c r="I292" s="178"/>
      <c r="J292" s="179">
        <f>ROUND(I292*H292,2)</f>
        <v>0</v>
      </c>
      <c r="K292" s="180"/>
      <c r="L292" s="34"/>
      <c r="M292" s="181" t="s">
        <v>1</v>
      </c>
      <c r="N292" s="182" t="s">
        <v>38</v>
      </c>
      <c r="O292" s="60"/>
      <c r="P292" s="183">
        <f>O292*H292</f>
        <v>0</v>
      </c>
      <c r="Q292" s="183">
        <v>2.0663999999999998</v>
      </c>
      <c r="R292" s="183">
        <f>Q292*H292</f>
        <v>78.126451199999991</v>
      </c>
      <c r="S292" s="183">
        <v>0</v>
      </c>
      <c r="T292" s="184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85" t="s">
        <v>367</v>
      </c>
      <c r="AT292" s="185" t="s">
        <v>363</v>
      </c>
      <c r="AU292" s="185" t="s">
        <v>85</v>
      </c>
      <c r="AY292" s="18" t="s">
        <v>360</v>
      </c>
      <c r="BE292" s="186">
        <f>IF(N292="základná",J292,0)</f>
        <v>0</v>
      </c>
      <c r="BF292" s="186">
        <f>IF(N292="znížená",J292,0)</f>
        <v>0</v>
      </c>
      <c r="BG292" s="186">
        <f>IF(N292="zákl. prenesená",J292,0)</f>
        <v>0</v>
      </c>
      <c r="BH292" s="186">
        <f>IF(N292="zníž. prenesená",J292,0)</f>
        <v>0</v>
      </c>
      <c r="BI292" s="186">
        <f>IF(N292="nulová",J292,0)</f>
        <v>0</v>
      </c>
      <c r="BJ292" s="18" t="s">
        <v>85</v>
      </c>
      <c r="BK292" s="186">
        <f>ROUND(I292*H292,2)</f>
        <v>0</v>
      </c>
      <c r="BL292" s="18" t="s">
        <v>367</v>
      </c>
      <c r="BM292" s="185" t="s">
        <v>528</v>
      </c>
    </row>
    <row r="293" spans="1:65" s="14" customFormat="1">
      <c r="B293" s="196"/>
      <c r="D293" s="188" t="s">
        <v>369</v>
      </c>
      <c r="E293" s="197" t="s">
        <v>1</v>
      </c>
      <c r="F293" s="198" t="s">
        <v>511</v>
      </c>
      <c r="H293" s="197" t="s">
        <v>1</v>
      </c>
      <c r="I293" s="199"/>
      <c r="L293" s="196"/>
      <c r="M293" s="200"/>
      <c r="N293" s="201"/>
      <c r="O293" s="201"/>
      <c r="P293" s="201"/>
      <c r="Q293" s="201"/>
      <c r="R293" s="201"/>
      <c r="S293" s="201"/>
      <c r="T293" s="202"/>
      <c r="AT293" s="197" t="s">
        <v>369</v>
      </c>
      <c r="AU293" s="197" t="s">
        <v>85</v>
      </c>
      <c r="AV293" s="14" t="s">
        <v>79</v>
      </c>
      <c r="AW293" s="14" t="s">
        <v>29</v>
      </c>
      <c r="AX293" s="14" t="s">
        <v>72</v>
      </c>
      <c r="AY293" s="197" t="s">
        <v>360</v>
      </c>
    </row>
    <row r="294" spans="1:65" s="13" customFormat="1">
      <c r="B294" s="187"/>
      <c r="D294" s="188" t="s">
        <v>369</v>
      </c>
      <c r="E294" s="189" t="s">
        <v>1</v>
      </c>
      <c r="F294" s="190" t="s">
        <v>529</v>
      </c>
      <c r="H294" s="191">
        <v>32.533000000000001</v>
      </c>
      <c r="I294" s="192"/>
      <c r="L294" s="187"/>
      <c r="M294" s="193"/>
      <c r="N294" s="194"/>
      <c r="O294" s="194"/>
      <c r="P294" s="194"/>
      <c r="Q294" s="194"/>
      <c r="R294" s="194"/>
      <c r="S294" s="194"/>
      <c r="T294" s="195"/>
      <c r="AT294" s="189" t="s">
        <v>369</v>
      </c>
      <c r="AU294" s="189" t="s">
        <v>85</v>
      </c>
      <c r="AV294" s="13" t="s">
        <v>85</v>
      </c>
      <c r="AW294" s="13" t="s">
        <v>29</v>
      </c>
      <c r="AX294" s="13" t="s">
        <v>72</v>
      </c>
      <c r="AY294" s="189" t="s">
        <v>360</v>
      </c>
    </row>
    <row r="295" spans="1:65" s="14" customFormat="1">
      <c r="B295" s="196"/>
      <c r="D295" s="188" t="s">
        <v>369</v>
      </c>
      <c r="E295" s="197" t="s">
        <v>1</v>
      </c>
      <c r="F295" s="198" t="s">
        <v>513</v>
      </c>
      <c r="H295" s="197" t="s">
        <v>1</v>
      </c>
      <c r="I295" s="199"/>
      <c r="L295" s="196"/>
      <c r="M295" s="200"/>
      <c r="N295" s="201"/>
      <c r="O295" s="201"/>
      <c r="P295" s="201"/>
      <c r="Q295" s="201"/>
      <c r="R295" s="201"/>
      <c r="S295" s="201"/>
      <c r="T295" s="202"/>
      <c r="AT295" s="197" t="s">
        <v>369</v>
      </c>
      <c r="AU295" s="197" t="s">
        <v>85</v>
      </c>
      <c r="AV295" s="14" t="s">
        <v>79</v>
      </c>
      <c r="AW295" s="14" t="s">
        <v>29</v>
      </c>
      <c r="AX295" s="14" t="s">
        <v>72</v>
      </c>
      <c r="AY295" s="197" t="s">
        <v>360</v>
      </c>
    </row>
    <row r="296" spans="1:65" s="13" customFormat="1">
      <c r="B296" s="187"/>
      <c r="D296" s="188" t="s">
        <v>369</v>
      </c>
      <c r="E296" s="189" t="s">
        <v>1</v>
      </c>
      <c r="F296" s="190" t="s">
        <v>524</v>
      </c>
      <c r="H296" s="191">
        <v>4.4790000000000001</v>
      </c>
      <c r="I296" s="192"/>
      <c r="L296" s="187"/>
      <c r="M296" s="193"/>
      <c r="N296" s="194"/>
      <c r="O296" s="194"/>
      <c r="P296" s="194"/>
      <c r="Q296" s="194"/>
      <c r="R296" s="194"/>
      <c r="S296" s="194"/>
      <c r="T296" s="195"/>
      <c r="AT296" s="189" t="s">
        <v>369</v>
      </c>
      <c r="AU296" s="189" t="s">
        <v>85</v>
      </c>
      <c r="AV296" s="13" t="s">
        <v>85</v>
      </c>
      <c r="AW296" s="13" t="s">
        <v>29</v>
      </c>
      <c r="AX296" s="13" t="s">
        <v>72</v>
      </c>
      <c r="AY296" s="189" t="s">
        <v>360</v>
      </c>
    </row>
    <row r="297" spans="1:65" s="14" customFormat="1">
      <c r="B297" s="196"/>
      <c r="D297" s="188" t="s">
        <v>369</v>
      </c>
      <c r="E297" s="197" t="s">
        <v>1</v>
      </c>
      <c r="F297" s="198" t="s">
        <v>515</v>
      </c>
      <c r="H297" s="197" t="s">
        <v>1</v>
      </c>
      <c r="I297" s="199"/>
      <c r="L297" s="196"/>
      <c r="M297" s="200"/>
      <c r="N297" s="201"/>
      <c r="O297" s="201"/>
      <c r="P297" s="201"/>
      <c r="Q297" s="201"/>
      <c r="R297" s="201"/>
      <c r="S297" s="201"/>
      <c r="T297" s="202"/>
      <c r="AT297" s="197" t="s">
        <v>369</v>
      </c>
      <c r="AU297" s="197" t="s">
        <v>85</v>
      </c>
      <c r="AV297" s="14" t="s">
        <v>79</v>
      </c>
      <c r="AW297" s="14" t="s">
        <v>29</v>
      </c>
      <c r="AX297" s="14" t="s">
        <v>72</v>
      </c>
      <c r="AY297" s="197" t="s">
        <v>360</v>
      </c>
    </row>
    <row r="298" spans="1:65" s="13" customFormat="1">
      <c r="B298" s="187"/>
      <c r="D298" s="188" t="s">
        <v>369</v>
      </c>
      <c r="E298" s="189" t="s">
        <v>1</v>
      </c>
      <c r="F298" s="190" t="s">
        <v>530</v>
      </c>
      <c r="H298" s="191">
        <v>0.79600000000000004</v>
      </c>
      <c r="I298" s="192"/>
      <c r="L298" s="187"/>
      <c r="M298" s="193"/>
      <c r="N298" s="194"/>
      <c r="O298" s="194"/>
      <c r="P298" s="194"/>
      <c r="Q298" s="194"/>
      <c r="R298" s="194"/>
      <c r="S298" s="194"/>
      <c r="T298" s="195"/>
      <c r="AT298" s="189" t="s">
        <v>369</v>
      </c>
      <c r="AU298" s="189" t="s">
        <v>85</v>
      </c>
      <c r="AV298" s="13" t="s">
        <v>85</v>
      </c>
      <c r="AW298" s="13" t="s">
        <v>29</v>
      </c>
      <c r="AX298" s="13" t="s">
        <v>72</v>
      </c>
      <c r="AY298" s="189" t="s">
        <v>360</v>
      </c>
    </row>
    <row r="299" spans="1:65" s="15" customFormat="1">
      <c r="B299" s="203"/>
      <c r="D299" s="188" t="s">
        <v>369</v>
      </c>
      <c r="E299" s="204" t="s">
        <v>1</v>
      </c>
      <c r="F299" s="205" t="s">
        <v>386</v>
      </c>
      <c r="H299" s="206">
        <v>37.808</v>
      </c>
      <c r="I299" s="207"/>
      <c r="L299" s="203"/>
      <c r="M299" s="208"/>
      <c r="N299" s="209"/>
      <c r="O299" s="209"/>
      <c r="P299" s="209"/>
      <c r="Q299" s="209"/>
      <c r="R299" s="209"/>
      <c r="S299" s="209"/>
      <c r="T299" s="210"/>
      <c r="AT299" s="204" t="s">
        <v>369</v>
      </c>
      <c r="AU299" s="204" t="s">
        <v>85</v>
      </c>
      <c r="AV299" s="15" t="s">
        <v>367</v>
      </c>
      <c r="AW299" s="15" t="s">
        <v>29</v>
      </c>
      <c r="AX299" s="15" t="s">
        <v>79</v>
      </c>
      <c r="AY299" s="204" t="s">
        <v>360</v>
      </c>
    </row>
    <row r="300" spans="1:65" s="2" customFormat="1" ht="16.5" customHeight="1">
      <c r="A300" s="33"/>
      <c r="B300" s="139"/>
      <c r="C300" s="173" t="s">
        <v>531</v>
      </c>
      <c r="D300" s="173" t="s">
        <v>363</v>
      </c>
      <c r="E300" s="174" t="s">
        <v>532</v>
      </c>
      <c r="F300" s="175" t="s">
        <v>533</v>
      </c>
      <c r="G300" s="176" t="s">
        <v>366</v>
      </c>
      <c r="H300" s="177">
        <v>185.05799999999999</v>
      </c>
      <c r="I300" s="178"/>
      <c r="J300" s="179">
        <f>ROUND(I300*H300,2)</f>
        <v>0</v>
      </c>
      <c r="K300" s="180"/>
      <c r="L300" s="34"/>
      <c r="M300" s="181" t="s">
        <v>1</v>
      </c>
      <c r="N300" s="182" t="s">
        <v>38</v>
      </c>
      <c r="O300" s="60"/>
      <c r="P300" s="183">
        <f>O300*H300</f>
        <v>0</v>
      </c>
      <c r="Q300" s="183">
        <v>0.02</v>
      </c>
      <c r="R300" s="183">
        <f>Q300*H300</f>
        <v>3.7011599999999998</v>
      </c>
      <c r="S300" s="183">
        <v>0</v>
      </c>
      <c r="T300" s="184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85" t="s">
        <v>367</v>
      </c>
      <c r="AT300" s="185" t="s">
        <v>363</v>
      </c>
      <c r="AU300" s="185" t="s">
        <v>85</v>
      </c>
      <c r="AY300" s="18" t="s">
        <v>360</v>
      </c>
      <c r="BE300" s="186">
        <f>IF(N300="základná",J300,0)</f>
        <v>0</v>
      </c>
      <c r="BF300" s="186">
        <f>IF(N300="znížená",J300,0)</f>
        <v>0</v>
      </c>
      <c r="BG300" s="186">
        <f>IF(N300="zákl. prenesená",J300,0)</f>
        <v>0</v>
      </c>
      <c r="BH300" s="186">
        <f>IF(N300="zníž. prenesená",J300,0)</f>
        <v>0</v>
      </c>
      <c r="BI300" s="186">
        <f>IF(N300="nulová",J300,0)</f>
        <v>0</v>
      </c>
      <c r="BJ300" s="18" t="s">
        <v>85</v>
      </c>
      <c r="BK300" s="186">
        <f>ROUND(I300*H300,2)</f>
        <v>0</v>
      </c>
      <c r="BL300" s="18" t="s">
        <v>367</v>
      </c>
      <c r="BM300" s="185" t="s">
        <v>534</v>
      </c>
    </row>
    <row r="301" spans="1:65" s="14" customFormat="1">
      <c r="B301" s="196"/>
      <c r="D301" s="188" t="s">
        <v>369</v>
      </c>
      <c r="E301" s="197" t="s">
        <v>1</v>
      </c>
      <c r="F301" s="198" t="s">
        <v>511</v>
      </c>
      <c r="H301" s="197" t="s">
        <v>1</v>
      </c>
      <c r="I301" s="199"/>
      <c r="L301" s="196"/>
      <c r="M301" s="200"/>
      <c r="N301" s="201"/>
      <c r="O301" s="201"/>
      <c r="P301" s="201"/>
      <c r="Q301" s="201"/>
      <c r="R301" s="201"/>
      <c r="S301" s="201"/>
      <c r="T301" s="202"/>
      <c r="AT301" s="197" t="s">
        <v>369</v>
      </c>
      <c r="AU301" s="197" t="s">
        <v>85</v>
      </c>
      <c r="AV301" s="14" t="s">
        <v>79</v>
      </c>
      <c r="AW301" s="14" t="s">
        <v>29</v>
      </c>
      <c r="AX301" s="14" t="s">
        <v>72</v>
      </c>
      <c r="AY301" s="197" t="s">
        <v>360</v>
      </c>
    </row>
    <row r="302" spans="1:65" s="14" customFormat="1">
      <c r="B302" s="196"/>
      <c r="D302" s="188" t="s">
        <v>369</v>
      </c>
      <c r="E302" s="197" t="s">
        <v>1</v>
      </c>
      <c r="F302" s="198" t="s">
        <v>535</v>
      </c>
      <c r="H302" s="197" t="s">
        <v>1</v>
      </c>
      <c r="I302" s="199"/>
      <c r="L302" s="196"/>
      <c r="M302" s="200"/>
      <c r="N302" s="201"/>
      <c r="O302" s="201"/>
      <c r="P302" s="201"/>
      <c r="Q302" s="201"/>
      <c r="R302" s="201"/>
      <c r="S302" s="201"/>
      <c r="T302" s="202"/>
      <c r="AT302" s="197" t="s">
        <v>369</v>
      </c>
      <c r="AU302" s="197" t="s">
        <v>85</v>
      </c>
      <c r="AV302" s="14" t="s">
        <v>79</v>
      </c>
      <c r="AW302" s="14" t="s">
        <v>29</v>
      </c>
      <c r="AX302" s="14" t="s">
        <v>72</v>
      </c>
      <c r="AY302" s="197" t="s">
        <v>360</v>
      </c>
    </row>
    <row r="303" spans="1:65" s="13" customFormat="1">
      <c r="B303" s="187"/>
      <c r="D303" s="188" t="s">
        <v>369</v>
      </c>
      <c r="E303" s="189" t="s">
        <v>1</v>
      </c>
      <c r="F303" s="190" t="s">
        <v>536</v>
      </c>
      <c r="H303" s="191">
        <v>100.462</v>
      </c>
      <c r="I303" s="192"/>
      <c r="L303" s="187"/>
      <c r="M303" s="193"/>
      <c r="N303" s="194"/>
      <c r="O303" s="194"/>
      <c r="P303" s="194"/>
      <c r="Q303" s="194"/>
      <c r="R303" s="194"/>
      <c r="S303" s="194"/>
      <c r="T303" s="195"/>
      <c r="AT303" s="189" t="s">
        <v>369</v>
      </c>
      <c r="AU303" s="189" t="s">
        <v>85</v>
      </c>
      <c r="AV303" s="13" t="s">
        <v>85</v>
      </c>
      <c r="AW303" s="13" t="s">
        <v>29</v>
      </c>
      <c r="AX303" s="13" t="s">
        <v>72</v>
      </c>
      <c r="AY303" s="189" t="s">
        <v>360</v>
      </c>
    </row>
    <row r="304" spans="1:65" s="14" customFormat="1">
      <c r="B304" s="196"/>
      <c r="D304" s="188" t="s">
        <v>369</v>
      </c>
      <c r="E304" s="197" t="s">
        <v>1</v>
      </c>
      <c r="F304" s="198" t="s">
        <v>537</v>
      </c>
      <c r="H304" s="197" t="s">
        <v>1</v>
      </c>
      <c r="I304" s="199"/>
      <c r="L304" s="196"/>
      <c r="M304" s="200"/>
      <c r="N304" s="201"/>
      <c r="O304" s="201"/>
      <c r="P304" s="201"/>
      <c r="Q304" s="201"/>
      <c r="R304" s="201"/>
      <c r="S304" s="201"/>
      <c r="T304" s="202"/>
      <c r="AT304" s="197" t="s">
        <v>369</v>
      </c>
      <c r="AU304" s="197" t="s">
        <v>85</v>
      </c>
      <c r="AV304" s="14" t="s">
        <v>79</v>
      </c>
      <c r="AW304" s="14" t="s">
        <v>29</v>
      </c>
      <c r="AX304" s="14" t="s">
        <v>72</v>
      </c>
      <c r="AY304" s="197" t="s">
        <v>360</v>
      </c>
    </row>
    <row r="305" spans="1:65" s="13" customFormat="1">
      <c r="B305" s="187"/>
      <c r="D305" s="188" t="s">
        <v>369</v>
      </c>
      <c r="E305" s="189" t="s">
        <v>1</v>
      </c>
      <c r="F305" s="190" t="s">
        <v>538</v>
      </c>
      <c r="H305" s="191">
        <v>39.805999999999997</v>
      </c>
      <c r="I305" s="192"/>
      <c r="L305" s="187"/>
      <c r="M305" s="193"/>
      <c r="N305" s="194"/>
      <c r="O305" s="194"/>
      <c r="P305" s="194"/>
      <c r="Q305" s="194"/>
      <c r="R305" s="194"/>
      <c r="S305" s="194"/>
      <c r="T305" s="195"/>
      <c r="AT305" s="189" t="s">
        <v>369</v>
      </c>
      <c r="AU305" s="189" t="s">
        <v>85</v>
      </c>
      <c r="AV305" s="13" t="s">
        <v>85</v>
      </c>
      <c r="AW305" s="13" t="s">
        <v>29</v>
      </c>
      <c r="AX305" s="13" t="s">
        <v>72</v>
      </c>
      <c r="AY305" s="189" t="s">
        <v>360</v>
      </c>
    </row>
    <row r="306" spans="1:65" s="14" customFormat="1">
      <c r="B306" s="196"/>
      <c r="D306" s="188" t="s">
        <v>369</v>
      </c>
      <c r="E306" s="197" t="s">
        <v>1</v>
      </c>
      <c r="F306" s="198" t="s">
        <v>513</v>
      </c>
      <c r="H306" s="197" t="s">
        <v>1</v>
      </c>
      <c r="I306" s="199"/>
      <c r="L306" s="196"/>
      <c r="M306" s="200"/>
      <c r="N306" s="201"/>
      <c r="O306" s="201"/>
      <c r="P306" s="201"/>
      <c r="Q306" s="201"/>
      <c r="R306" s="201"/>
      <c r="S306" s="201"/>
      <c r="T306" s="202"/>
      <c r="AT306" s="197" t="s">
        <v>369</v>
      </c>
      <c r="AU306" s="197" t="s">
        <v>85</v>
      </c>
      <c r="AV306" s="14" t="s">
        <v>79</v>
      </c>
      <c r="AW306" s="14" t="s">
        <v>29</v>
      </c>
      <c r="AX306" s="14" t="s">
        <v>72</v>
      </c>
      <c r="AY306" s="197" t="s">
        <v>360</v>
      </c>
    </row>
    <row r="307" spans="1:65" s="13" customFormat="1">
      <c r="B307" s="187"/>
      <c r="D307" s="188" t="s">
        <v>369</v>
      </c>
      <c r="E307" s="189" t="s">
        <v>1</v>
      </c>
      <c r="F307" s="190" t="s">
        <v>539</v>
      </c>
      <c r="H307" s="191">
        <v>22.395</v>
      </c>
      <c r="I307" s="192"/>
      <c r="L307" s="187"/>
      <c r="M307" s="193"/>
      <c r="N307" s="194"/>
      <c r="O307" s="194"/>
      <c r="P307" s="194"/>
      <c r="Q307" s="194"/>
      <c r="R307" s="194"/>
      <c r="S307" s="194"/>
      <c r="T307" s="195"/>
      <c r="AT307" s="189" t="s">
        <v>369</v>
      </c>
      <c r="AU307" s="189" t="s">
        <v>85</v>
      </c>
      <c r="AV307" s="13" t="s">
        <v>85</v>
      </c>
      <c r="AW307" s="13" t="s">
        <v>29</v>
      </c>
      <c r="AX307" s="13" t="s">
        <v>72</v>
      </c>
      <c r="AY307" s="189" t="s">
        <v>360</v>
      </c>
    </row>
    <row r="308" spans="1:65" s="15" customFormat="1">
      <c r="B308" s="203"/>
      <c r="D308" s="188" t="s">
        <v>369</v>
      </c>
      <c r="E308" s="204" t="s">
        <v>220</v>
      </c>
      <c r="F308" s="205" t="s">
        <v>386</v>
      </c>
      <c r="H308" s="206">
        <v>162.66300000000001</v>
      </c>
      <c r="I308" s="207"/>
      <c r="L308" s="203"/>
      <c r="M308" s="208"/>
      <c r="N308" s="209"/>
      <c r="O308" s="209"/>
      <c r="P308" s="209"/>
      <c r="Q308" s="209"/>
      <c r="R308" s="209"/>
      <c r="S308" s="209"/>
      <c r="T308" s="210"/>
      <c r="AT308" s="204" t="s">
        <v>369</v>
      </c>
      <c r="AU308" s="204" t="s">
        <v>85</v>
      </c>
      <c r="AV308" s="15" t="s">
        <v>367</v>
      </c>
      <c r="AW308" s="15" t="s">
        <v>29</v>
      </c>
      <c r="AX308" s="15" t="s">
        <v>72</v>
      </c>
      <c r="AY308" s="204" t="s">
        <v>360</v>
      </c>
    </row>
    <row r="309" spans="1:65" s="14" customFormat="1">
      <c r="B309" s="196"/>
      <c r="D309" s="188" t="s">
        <v>369</v>
      </c>
      <c r="E309" s="197" t="s">
        <v>1</v>
      </c>
      <c r="F309" s="198" t="s">
        <v>513</v>
      </c>
      <c r="H309" s="197" t="s">
        <v>1</v>
      </c>
      <c r="I309" s="199"/>
      <c r="L309" s="196"/>
      <c r="M309" s="200"/>
      <c r="N309" s="201"/>
      <c r="O309" s="201"/>
      <c r="P309" s="201"/>
      <c r="Q309" s="201"/>
      <c r="R309" s="201"/>
      <c r="S309" s="201"/>
      <c r="T309" s="202"/>
      <c r="AT309" s="197" t="s">
        <v>369</v>
      </c>
      <c r="AU309" s="197" t="s">
        <v>85</v>
      </c>
      <c r="AV309" s="14" t="s">
        <v>79</v>
      </c>
      <c r="AW309" s="14" t="s">
        <v>29</v>
      </c>
      <c r="AX309" s="14" t="s">
        <v>72</v>
      </c>
      <c r="AY309" s="197" t="s">
        <v>360</v>
      </c>
    </row>
    <row r="310" spans="1:65" s="13" customFormat="1">
      <c r="B310" s="187"/>
      <c r="D310" s="188" t="s">
        <v>369</v>
      </c>
      <c r="E310" s="189" t="s">
        <v>1</v>
      </c>
      <c r="F310" s="190" t="s">
        <v>539</v>
      </c>
      <c r="H310" s="191">
        <v>22.395</v>
      </c>
      <c r="I310" s="192"/>
      <c r="L310" s="187"/>
      <c r="M310" s="193"/>
      <c r="N310" s="194"/>
      <c r="O310" s="194"/>
      <c r="P310" s="194"/>
      <c r="Q310" s="194"/>
      <c r="R310" s="194"/>
      <c r="S310" s="194"/>
      <c r="T310" s="195"/>
      <c r="AT310" s="189" t="s">
        <v>369</v>
      </c>
      <c r="AU310" s="189" t="s">
        <v>85</v>
      </c>
      <c r="AV310" s="13" t="s">
        <v>85</v>
      </c>
      <c r="AW310" s="13" t="s">
        <v>29</v>
      </c>
      <c r="AX310" s="13" t="s">
        <v>72</v>
      </c>
      <c r="AY310" s="189" t="s">
        <v>360</v>
      </c>
    </row>
    <row r="311" spans="1:65" s="15" customFormat="1">
      <c r="B311" s="203"/>
      <c r="D311" s="188" t="s">
        <v>369</v>
      </c>
      <c r="E311" s="204" t="s">
        <v>218</v>
      </c>
      <c r="F311" s="205" t="s">
        <v>386</v>
      </c>
      <c r="H311" s="206">
        <v>22.395</v>
      </c>
      <c r="I311" s="207"/>
      <c r="L311" s="203"/>
      <c r="M311" s="208"/>
      <c r="N311" s="209"/>
      <c r="O311" s="209"/>
      <c r="P311" s="209"/>
      <c r="Q311" s="209"/>
      <c r="R311" s="209"/>
      <c r="S311" s="209"/>
      <c r="T311" s="210"/>
      <c r="AT311" s="204" t="s">
        <v>369</v>
      </c>
      <c r="AU311" s="204" t="s">
        <v>85</v>
      </c>
      <c r="AV311" s="15" t="s">
        <v>367</v>
      </c>
      <c r="AW311" s="15" t="s">
        <v>29</v>
      </c>
      <c r="AX311" s="15" t="s">
        <v>72</v>
      </c>
      <c r="AY311" s="204" t="s">
        <v>360</v>
      </c>
    </row>
    <row r="312" spans="1:65" s="13" customFormat="1">
      <c r="B312" s="187"/>
      <c r="D312" s="188" t="s">
        <v>369</v>
      </c>
      <c r="E312" s="189" t="s">
        <v>1</v>
      </c>
      <c r="F312" s="190" t="s">
        <v>540</v>
      </c>
      <c r="H312" s="191">
        <v>185.05799999999999</v>
      </c>
      <c r="I312" s="192"/>
      <c r="L312" s="187"/>
      <c r="M312" s="193"/>
      <c r="N312" s="194"/>
      <c r="O312" s="194"/>
      <c r="P312" s="194"/>
      <c r="Q312" s="194"/>
      <c r="R312" s="194"/>
      <c r="S312" s="194"/>
      <c r="T312" s="195"/>
      <c r="AT312" s="189" t="s">
        <v>369</v>
      </c>
      <c r="AU312" s="189" t="s">
        <v>85</v>
      </c>
      <c r="AV312" s="13" t="s">
        <v>85</v>
      </c>
      <c r="AW312" s="13" t="s">
        <v>29</v>
      </c>
      <c r="AX312" s="13" t="s">
        <v>79</v>
      </c>
      <c r="AY312" s="189" t="s">
        <v>360</v>
      </c>
    </row>
    <row r="313" spans="1:65" s="2" customFormat="1" ht="24.2" customHeight="1">
      <c r="A313" s="33"/>
      <c r="B313" s="139"/>
      <c r="C313" s="173" t="s">
        <v>7</v>
      </c>
      <c r="D313" s="173" t="s">
        <v>363</v>
      </c>
      <c r="E313" s="174" t="s">
        <v>541</v>
      </c>
      <c r="F313" s="175" t="s">
        <v>542</v>
      </c>
      <c r="G313" s="176" t="s">
        <v>394</v>
      </c>
      <c r="H313" s="177">
        <v>39.753</v>
      </c>
      <c r="I313" s="178"/>
      <c r="J313" s="179">
        <f>ROUND(I313*H313,2)</f>
        <v>0</v>
      </c>
      <c r="K313" s="180"/>
      <c r="L313" s="34"/>
      <c r="M313" s="181" t="s">
        <v>1</v>
      </c>
      <c r="N313" s="182" t="s">
        <v>38</v>
      </c>
      <c r="O313" s="60"/>
      <c r="P313" s="183">
        <f>O313*H313</f>
        <v>0</v>
      </c>
      <c r="Q313" s="183">
        <v>2.0663999999999998</v>
      </c>
      <c r="R313" s="183">
        <f>Q313*H313</f>
        <v>82.145599199999992</v>
      </c>
      <c r="S313" s="183">
        <v>0</v>
      </c>
      <c r="T313" s="184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85" t="s">
        <v>367</v>
      </c>
      <c r="AT313" s="185" t="s">
        <v>363</v>
      </c>
      <c r="AU313" s="185" t="s">
        <v>85</v>
      </c>
      <c r="AY313" s="18" t="s">
        <v>360</v>
      </c>
      <c r="BE313" s="186">
        <f>IF(N313="základná",J313,0)</f>
        <v>0</v>
      </c>
      <c r="BF313" s="186">
        <f>IF(N313="znížená",J313,0)</f>
        <v>0</v>
      </c>
      <c r="BG313" s="186">
        <f>IF(N313="zákl. prenesená",J313,0)</f>
        <v>0</v>
      </c>
      <c r="BH313" s="186">
        <f>IF(N313="zníž. prenesená",J313,0)</f>
        <v>0</v>
      </c>
      <c r="BI313" s="186">
        <f>IF(N313="nulová",J313,0)</f>
        <v>0</v>
      </c>
      <c r="BJ313" s="18" t="s">
        <v>85</v>
      </c>
      <c r="BK313" s="186">
        <f>ROUND(I313*H313,2)</f>
        <v>0</v>
      </c>
      <c r="BL313" s="18" t="s">
        <v>367</v>
      </c>
      <c r="BM313" s="185" t="s">
        <v>543</v>
      </c>
    </row>
    <row r="314" spans="1:65" s="14" customFormat="1">
      <c r="B314" s="196"/>
      <c r="D314" s="188" t="s">
        <v>369</v>
      </c>
      <c r="E314" s="197" t="s">
        <v>1</v>
      </c>
      <c r="F314" s="198" t="s">
        <v>544</v>
      </c>
      <c r="H314" s="197" t="s">
        <v>1</v>
      </c>
      <c r="I314" s="199"/>
      <c r="L314" s="196"/>
      <c r="M314" s="200"/>
      <c r="N314" s="201"/>
      <c r="O314" s="201"/>
      <c r="P314" s="201"/>
      <c r="Q314" s="201"/>
      <c r="R314" s="201"/>
      <c r="S314" s="201"/>
      <c r="T314" s="202"/>
      <c r="AT314" s="197" t="s">
        <v>369</v>
      </c>
      <c r="AU314" s="197" t="s">
        <v>85</v>
      </c>
      <c r="AV314" s="14" t="s">
        <v>79</v>
      </c>
      <c r="AW314" s="14" t="s">
        <v>29</v>
      </c>
      <c r="AX314" s="14" t="s">
        <v>72</v>
      </c>
      <c r="AY314" s="197" t="s">
        <v>360</v>
      </c>
    </row>
    <row r="315" spans="1:65" s="13" customFormat="1">
      <c r="B315" s="187"/>
      <c r="D315" s="188" t="s">
        <v>369</v>
      </c>
      <c r="E315" s="189" t="s">
        <v>1</v>
      </c>
      <c r="F315" s="190" t="s">
        <v>545</v>
      </c>
      <c r="H315" s="191">
        <v>2.085</v>
      </c>
      <c r="I315" s="192"/>
      <c r="L315" s="187"/>
      <c r="M315" s="193"/>
      <c r="N315" s="194"/>
      <c r="O315" s="194"/>
      <c r="P315" s="194"/>
      <c r="Q315" s="194"/>
      <c r="R315" s="194"/>
      <c r="S315" s="194"/>
      <c r="T315" s="195"/>
      <c r="AT315" s="189" t="s">
        <v>369</v>
      </c>
      <c r="AU315" s="189" t="s">
        <v>85</v>
      </c>
      <c r="AV315" s="13" t="s">
        <v>85</v>
      </c>
      <c r="AW315" s="13" t="s">
        <v>29</v>
      </c>
      <c r="AX315" s="13" t="s">
        <v>72</v>
      </c>
      <c r="AY315" s="189" t="s">
        <v>360</v>
      </c>
    </row>
    <row r="316" spans="1:65" s="14" customFormat="1">
      <c r="B316" s="196"/>
      <c r="D316" s="188" t="s">
        <v>369</v>
      </c>
      <c r="E316" s="197" t="s">
        <v>1</v>
      </c>
      <c r="F316" s="198" t="s">
        <v>546</v>
      </c>
      <c r="H316" s="197" t="s">
        <v>1</v>
      </c>
      <c r="I316" s="199"/>
      <c r="L316" s="196"/>
      <c r="M316" s="200"/>
      <c r="N316" s="201"/>
      <c r="O316" s="201"/>
      <c r="P316" s="201"/>
      <c r="Q316" s="201"/>
      <c r="R316" s="201"/>
      <c r="S316" s="201"/>
      <c r="T316" s="202"/>
      <c r="AT316" s="197" t="s">
        <v>369</v>
      </c>
      <c r="AU316" s="197" t="s">
        <v>85</v>
      </c>
      <c r="AV316" s="14" t="s">
        <v>79</v>
      </c>
      <c r="AW316" s="14" t="s">
        <v>29</v>
      </c>
      <c r="AX316" s="14" t="s">
        <v>72</v>
      </c>
      <c r="AY316" s="197" t="s">
        <v>360</v>
      </c>
    </row>
    <row r="317" spans="1:65" s="13" customFormat="1">
      <c r="B317" s="187"/>
      <c r="D317" s="188" t="s">
        <v>369</v>
      </c>
      <c r="E317" s="189" t="s">
        <v>1</v>
      </c>
      <c r="F317" s="190" t="s">
        <v>547</v>
      </c>
      <c r="H317" s="191">
        <v>1.4390000000000001</v>
      </c>
      <c r="I317" s="192"/>
      <c r="L317" s="187"/>
      <c r="M317" s="193"/>
      <c r="N317" s="194"/>
      <c r="O317" s="194"/>
      <c r="P317" s="194"/>
      <c r="Q317" s="194"/>
      <c r="R317" s="194"/>
      <c r="S317" s="194"/>
      <c r="T317" s="195"/>
      <c r="AT317" s="189" t="s">
        <v>369</v>
      </c>
      <c r="AU317" s="189" t="s">
        <v>85</v>
      </c>
      <c r="AV317" s="13" t="s">
        <v>85</v>
      </c>
      <c r="AW317" s="13" t="s">
        <v>29</v>
      </c>
      <c r="AX317" s="13" t="s">
        <v>72</v>
      </c>
      <c r="AY317" s="189" t="s">
        <v>360</v>
      </c>
    </row>
    <row r="318" spans="1:65" s="14" customFormat="1">
      <c r="B318" s="196"/>
      <c r="D318" s="188" t="s">
        <v>369</v>
      </c>
      <c r="E318" s="197" t="s">
        <v>1</v>
      </c>
      <c r="F318" s="198" t="s">
        <v>517</v>
      </c>
      <c r="H318" s="197" t="s">
        <v>1</v>
      </c>
      <c r="I318" s="199"/>
      <c r="L318" s="196"/>
      <c r="M318" s="200"/>
      <c r="N318" s="201"/>
      <c r="O318" s="201"/>
      <c r="P318" s="201"/>
      <c r="Q318" s="201"/>
      <c r="R318" s="201"/>
      <c r="S318" s="201"/>
      <c r="T318" s="202"/>
      <c r="AT318" s="197" t="s">
        <v>369</v>
      </c>
      <c r="AU318" s="197" t="s">
        <v>85</v>
      </c>
      <c r="AV318" s="14" t="s">
        <v>79</v>
      </c>
      <c r="AW318" s="14" t="s">
        <v>29</v>
      </c>
      <c r="AX318" s="14" t="s">
        <v>72</v>
      </c>
      <c r="AY318" s="197" t="s">
        <v>360</v>
      </c>
    </row>
    <row r="319" spans="1:65" s="13" customFormat="1">
      <c r="B319" s="187"/>
      <c r="D319" s="188" t="s">
        <v>369</v>
      </c>
      <c r="E319" s="189" t="s">
        <v>1</v>
      </c>
      <c r="F319" s="190" t="s">
        <v>548</v>
      </c>
      <c r="H319" s="191">
        <v>36.228999999999999</v>
      </c>
      <c r="I319" s="192"/>
      <c r="L319" s="187"/>
      <c r="M319" s="193"/>
      <c r="N319" s="194"/>
      <c r="O319" s="194"/>
      <c r="P319" s="194"/>
      <c r="Q319" s="194"/>
      <c r="R319" s="194"/>
      <c r="S319" s="194"/>
      <c r="T319" s="195"/>
      <c r="AT319" s="189" t="s">
        <v>369</v>
      </c>
      <c r="AU319" s="189" t="s">
        <v>85</v>
      </c>
      <c r="AV319" s="13" t="s">
        <v>85</v>
      </c>
      <c r="AW319" s="13" t="s">
        <v>29</v>
      </c>
      <c r="AX319" s="13" t="s">
        <v>72</v>
      </c>
      <c r="AY319" s="189" t="s">
        <v>360</v>
      </c>
    </row>
    <row r="320" spans="1:65" s="15" customFormat="1">
      <c r="B320" s="203"/>
      <c r="D320" s="188" t="s">
        <v>369</v>
      </c>
      <c r="E320" s="204" t="s">
        <v>1</v>
      </c>
      <c r="F320" s="205" t="s">
        <v>386</v>
      </c>
      <c r="H320" s="206">
        <v>39.753</v>
      </c>
      <c r="I320" s="207"/>
      <c r="L320" s="203"/>
      <c r="M320" s="208"/>
      <c r="N320" s="209"/>
      <c r="O320" s="209"/>
      <c r="P320" s="209"/>
      <c r="Q320" s="209"/>
      <c r="R320" s="209"/>
      <c r="S320" s="209"/>
      <c r="T320" s="210"/>
      <c r="AT320" s="204" t="s">
        <v>369</v>
      </c>
      <c r="AU320" s="204" t="s">
        <v>85</v>
      </c>
      <c r="AV320" s="15" t="s">
        <v>367</v>
      </c>
      <c r="AW320" s="15" t="s">
        <v>29</v>
      </c>
      <c r="AX320" s="15" t="s">
        <v>79</v>
      </c>
      <c r="AY320" s="204" t="s">
        <v>360</v>
      </c>
    </row>
    <row r="321" spans="1:65" s="2" customFormat="1" ht="24.2" customHeight="1">
      <c r="A321" s="33"/>
      <c r="B321" s="139"/>
      <c r="C321" s="173" t="s">
        <v>549</v>
      </c>
      <c r="D321" s="173" t="s">
        <v>363</v>
      </c>
      <c r="E321" s="174" t="s">
        <v>550</v>
      </c>
      <c r="F321" s="175" t="s">
        <v>551</v>
      </c>
      <c r="G321" s="176" t="s">
        <v>394</v>
      </c>
      <c r="H321" s="177">
        <v>39.222999999999999</v>
      </c>
      <c r="I321" s="178"/>
      <c r="J321" s="179">
        <f>ROUND(I321*H321,2)</f>
        <v>0</v>
      </c>
      <c r="K321" s="180"/>
      <c r="L321" s="34"/>
      <c r="M321" s="181" t="s">
        <v>1</v>
      </c>
      <c r="N321" s="182" t="s">
        <v>38</v>
      </c>
      <c r="O321" s="60"/>
      <c r="P321" s="183">
        <f>O321*H321</f>
        <v>0</v>
      </c>
      <c r="Q321" s="183">
        <v>2.19407</v>
      </c>
      <c r="R321" s="183">
        <f>Q321*H321</f>
        <v>86.05800760999999</v>
      </c>
      <c r="S321" s="183">
        <v>0</v>
      </c>
      <c r="T321" s="184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85" t="s">
        <v>367</v>
      </c>
      <c r="AT321" s="185" t="s">
        <v>363</v>
      </c>
      <c r="AU321" s="185" t="s">
        <v>85</v>
      </c>
      <c r="AY321" s="18" t="s">
        <v>360</v>
      </c>
      <c r="BE321" s="186">
        <f>IF(N321="základná",J321,0)</f>
        <v>0</v>
      </c>
      <c r="BF321" s="186">
        <f>IF(N321="znížená",J321,0)</f>
        <v>0</v>
      </c>
      <c r="BG321" s="186">
        <f>IF(N321="zákl. prenesená",J321,0)</f>
        <v>0</v>
      </c>
      <c r="BH321" s="186">
        <f>IF(N321="zníž. prenesená",J321,0)</f>
        <v>0</v>
      </c>
      <c r="BI321" s="186">
        <f>IF(N321="nulová",J321,0)</f>
        <v>0</v>
      </c>
      <c r="BJ321" s="18" t="s">
        <v>85</v>
      </c>
      <c r="BK321" s="186">
        <f>ROUND(I321*H321,2)</f>
        <v>0</v>
      </c>
      <c r="BL321" s="18" t="s">
        <v>367</v>
      </c>
      <c r="BM321" s="185" t="s">
        <v>552</v>
      </c>
    </row>
    <row r="322" spans="1:65" s="14" customFormat="1">
      <c r="B322" s="196"/>
      <c r="D322" s="188" t="s">
        <v>369</v>
      </c>
      <c r="E322" s="197" t="s">
        <v>1</v>
      </c>
      <c r="F322" s="198" t="s">
        <v>517</v>
      </c>
      <c r="H322" s="197" t="s">
        <v>1</v>
      </c>
      <c r="I322" s="199"/>
      <c r="L322" s="196"/>
      <c r="M322" s="200"/>
      <c r="N322" s="201"/>
      <c r="O322" s="201"/>
      <c r="P322" s="201"/>
      <c r="Q322" s="201"/>
      <c r="R322" s="201"/>
      <c r="S322" s="201"/>
      <c r="T322" s="202"/>
      <c r="AT322" s="197" t="s">
        <v>369</v>
      </c>
      <c r="AU322" s="197" t="s">
        <v>85</v>
      </c>
      <c r="AV322" s="14" t="s">
        <v>79</v>
      </c>
      <c r="AW322" s="14" t="s">
        <v>29</v>
      </c>
      <c r="AX322" s="14" t="s">
        <v>72</v>
      </c>
      <c r="AY322" s="197" t="s">
        <v>360</v>
      </c>
    </row>
    <row r="323" spans="1:65" s="13" customFormat="1">
      <c r="B323" s="187"/>
      <c r="D323" s="188" t="s">
        <v>369</v>
      </c>
      <c r="E323" s="189" t="s">
        <v>1</v>
      </c>
      <c r="F323" s="190" t="s">
        <v>553</v>
      </c>
      <c r="H323" s="191">
        <v>37.497</v>
      </c>
      <c r="I323" s="192"/>
      <c r="L323" s="187"/>
      <c r="M323" s="193"/>
      <c r="N323" s="194"/>
      <c r="O323" s="194"/>
      <c r="P323" s="194"/>
      <c r="Q323" s="194"/>
      <c r="R323" s="194"/>
      <c r="S323" s="194"/>
      <c r="T323" s="195"/>
      <c r="AT323" s="189" t="s">
        <v>369</v>
      </c>
      <c r="AU323" s="189" t="s">
        <v>85</v>
      </c>
      <c r="AV323" s="13" t="s">
        <v>85</v>
      </c>
      <c r="AW323" s="13" t="s">
        <v>29</v>
      </c>
      <c r="AX323" s="13" t="s">
        <v>72</v>
      </c>
      <c r="AY323" s="189" t="s">
        <v>360</v>
      </c>
    </row>
    <row r="324" spans="1:65" s="14" customFormat="1">
      <c r="B324" s="196"/>
      <c r="D324" s="188" t="s">
        <v>369</v>
      </c>
      <c r="E324" s="197" t="s">
        <v>1</v>
      </c>
      <c r="F324" s="198" t="s">
        <v>544</v>
      </c>
      <c r="H324" s="197" t="s">
        <v>1</v>
      </c>
      <c r="I324" s="199"/>
      <c r="L324" s="196"/>
      <c r="M324" s="200"/>
      <c r="N324" s="201"/>
      <c r="O324" s="201"/>
      <c r="P324" s="201"/>
      <c r="Q324" s="201"/>
      <c r="R324" s="201"/>
      <c r="S324" s="201"/>
      <c r="T324" s="202"/>
      <c r="AT324" s="197" t="s">
        <v>369</v>
      </c>
      <c r="AU324" s="197" t="s">
        <v>85</v>
      </c>
      <c r="AV324" s="14" t="s">
        <v>79</v>
      </c>
      <c r="AW324" s="14" t="s">
        <v>29</v>
      </c>
      <c r="AX324" s="14" t="s">
        <v>72</v>
      </c>
      <c r="AY324" s="197" t="s">
        <v>360</v>
      </c>
    </row>
    <row r="325" spans="1:65" s="13" customFormat="1">
      <c r="B325" s="187"/>
      <c r="D325" s="188" t="s">
        <v>369</v>
      </c>
      <c r="E325" s="189" t="s">
        <v>1</v>
      </c>
      <c r="F325" s="190" t="s">
        <v>554</v>
      </c>
      <c r="H325" s="191">
        <v>1.726</v>
      </c>
      <c r="I325" s="192"/>
      <c r="L325" s="187"/>
      <c r="M325" s="193"/>
      <c r="N325" s="194"/>
      <c r="O325" s="194"/>
      <c r="P325" s="194"/>
      <c r="Q325" s="194"/>
      <c r="R325" s="194"/>
      <c r="S325" s="194"/>
      <c r="T325" s="195"/>
      <c r="AT325" s="189" t="s">
        <v>369</v>
      </c>
      <c r="AU325" s="189" t="s">
        <v>85</v>
      </c>
      <c r="AV325" s="13" t="s">
        <v>85</v>
      </c>
      <c r="AW325" s="13" t="s">
        <v>29</v>
      </c>
      <c r="AX325" s="13" t="s">
        <v>72</v>
      </c>
      <c r="AY325" s="189" t="s">
        <v>360</v>
      </c>
    </row>
    <row r="326" spans="1:65" s="15" customFormat="1">
      <c r="B326" s="203"/>
      <c r="D326" s="188" t="s">
        <v>369</v>
      </c>
      <c r="E326" s="204" t="s">
        <v>1</v>
      </c>
      <c r="F326" s="205" t="s">
        <v>386</v>
      </c>
      <c r="H326" s="206">
        <v>39.222999999999999</v>
      </c>
      <c r="I326" s="207"/>
      <c r="L326" s="203"/>
      <c r="M326" s="208"/>
      <c r="N326" s="209"/>
      <c r="O326" s="209"/>
      <c r="P326" s="209"/>
      <c r="Q326" s="209"/>
      <c r="R326" s="209"/>
      <c r="S326" s="209"/>
      <c r="T326" s="210"/>
      <c r="AT326" s="204" t="s">
        <v>369</v>
      </c>
      <c r="AU326" s="204" t="s">
        <v>85</v>
      </c>
      <c r="AV326" s="15" t="s">
        <v>367</v>
      </c>
      <c r="AW326" s="15" t="s">
        <v>29</v>
      </c>
      <c r="AX326" s="15" t="s">
        <v>79</v>
      </c>
      <c r="AY326" s="204" t="s">
        <v>360</v>
      </c>
    </row>
    <row r="327" spans="1:65" s="2" customFormat="1" ht="24.2" customHeight="1">
      <c r="A327" s="33"/>
      <c r="B327" s="139"/>
      <c r="C327" s="173" t="s">
        <v>555</v>
      </c>
      <c r="D327" s="173" t="s">
        <v>363</v>
      </c>
      <c r="E327" s="174" t="s">
        <v>556</v>
      </c>
      <c r="F327" s="175" t="s">
        <v>557</v>
      </c>
      <c r="G327" s="176" t="s">
        <v>394</v>
      </c>
      <c r="H327" s="177">
        <v>4.056</v>
      </c>
      <c r="I327" s="178"/>
      <c r="J327" s="179">
        <f>ROUND(I327*H327,2)</f>
        <v>0</v>
      </c>
      <c r="K327" s="180"/>
      <c r="L327" s="34"/>
      <c r="M327" s="181" t="s">
        <v>1</v>
      </c>
      <c r="N327" s="182" t="s">
        <v>38</v>
      </c>
      <c r="O327" s="60"/>
      <c r="P327" s="183">
        <f>O327*H327</f>
        <v>0</v>
      </c>
      <c r="Q327" s="183">
        <v>2.2151299999999998</v>
      </c>
      <c r="R327" s="183">
        <f>Q327*H327</f>
        <v>8.9845672800000003</v>
      </c>
      <c r="S327" s="183">
        <v>0</v>
      </c>
      <c r="T327" s="184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85" t="s">
        <v>367</v>
      </c>
      <c r="AT327" s="185" t="s">
        <v>363</v>
      </c>
      <c r="AU327" s="185" t="s">
        <v>85</v>
      </c>
      <c r="AY327" s="18" t="s">
        <v>360</v>
      </c>
      <c r="BE327" s="186">
        <f>IF(N327="základná",J327,0)</f>
        <v>0</v>
      </c>
      <c r="BF327" s="186">
        <f>IF(N327="znížená",J327,0)</f>
        <v>0</v>
      </c>
      <c r="BG327" s="186">
        <f>IF(N327="zákl. prenesená",J327,0)</f>
        <v>0</v>
      </c>
      <c r="BH327" s="186">
        <f>IF(N327="zníž. prenesená",J327,0)</f>
        <v>0</v>
      </c>
      <c r="BI327" s="186">
        <f>IF(N327="nulová",J327,0)</f>
        <v>0</v>
      </c>
      <c r="BJ327" s="18" t="s">
        <v>85</v>
      </c>
      <c r="BK327" s="186">
        <f>ROUND(I327*H327,2)</f>
        <v>0</v>
      </c>
      <c r="BL327" s="18" t="s">
        <v>367</v>
      </c>
      <c r="BM327" s="185" t="s">
        <v>558</v>
      </c>
    </row>
    <row r="328" spans="1:65" s="14" customFormat="1">
      <c r="B328" s="196"/>
      <c r="D328" s="188" t="s">
        <v>369</v>
      </c>
      <c r="E328" s="197" t="s">
        <v>1</v>
      </c>
      <c r="F328" s="198" t="s">
        <v>559</v>
      </c>
      <c r="H328" s="197" t="s">
        <v>1</v>
      </c>
      <c r="I328" s="199"/>
      <c r="L328" s="196"/>
      <c r="M328" s="200"/>
      <c r="N328" s="201"/>
      <c r="O328" s="201"/>
      <c r="P328" s="201"/>
      <c r="Q328" s="201"/>
      <c r="R328" s="201"/>
      <c r="S328" s="201"/>
      <c r="T328" s="202"/>
      <c r="AT328" s="197" t="s">
        <v>369</v>
      </c>
      <c r="AU328" s="197" t="s">
        <v>85</v>
      </c>
      <c r="AV328" s="14" t="s">
        <v>79</v>
      </c>
      <c r="AW328" s="14" t="s">
        <v>29</v>
      </c>
      <c r="AX328" s="14" t="s">
        <v>72</v>
      </c>
      <c r="AY328" s="197" t="s">
        <v>360</v>
      </c>
    </row>
    <row r="329" spans="1:65" s="13" customFormat="1">
      <c r="B329" s="187"/>
      <c r="D329" s="188" t="s">
        <v>369</v>
      </c>
      <c r="E329" s="189" t="s">
        <v>1</v>
      </c>
      <c r="F329" s="190" t="s">
        <v>560</v>
      </c>
      <c r="H329" s="191">
        <v>1.804</v>
      </c>
      <c r="I329" s="192"/>
      <c r="L329" s="187"/>
      <c r="M329" s="193"/>
      <c r="N329" s="194"/>
      <c r="O329" s="194"/>
      <c r="P329" s="194"/>
      <c r="Q329" s="194"/>
      <c r="R329" s="194"/>
      <c r="S329" s="194"/>
      <c r="T329" s="195"/>
      <c r="AT329" s="189" t="s">
        <v>369</v>
      </c>
      <c r="AU329" s="189" t="s">
        <v>85</v>
      </c>
      <c r="AV329" s="13" t="s">
        <v>85</v>
      </c>
      <c r="AW329" s="13" t="s">
        <v>29</v>
      </c>
      <c r="AX329" s="13" t="s">
        <v>72</v>
      </c>
      <c r="AY329" s="189" t="s">
        <v>360</v>
      </c>
    </row>
    <row r="330" spans="1:65" s="13" customFormat="1">
      <c r="B330" s="187"/>
      <c r="D330" s="188" t="s">
        <v>369</v>
      </c>
      <c r="E330" s="189" t="s">
        <v>1</v>
      </c>
      <c r="F330" s="190" t="s">
        <v>561</v>
      </c>
      <c r="H330" s="191">
        <v>0.82399999999999995</v>
      </c>
      <c r="I330" s="192"/>
      <c r="L330" s="187"/>
      <c r="M330" s="193"/>
      <c r="N330" s="194"/>
      <c r="O330" s="194"/>
      <c r="P330" s="194"/>
      <c r="Q330" s="194"/>
      <c r="R330" s="194"/>
      <c r="S330" s="194"/>
      <c r="T330" s="195"/>
      <c r="AT330" s="189" t="s">
        <v>369</v>
      </c>
      <c r="AU330" s="189" t="s">
        <v>85</v>
      </c>
      <c r="AV330" s="13" t="s">
        <v>85</v>
      </c>
      <c r="AW330" s="13" t="s">
        <v>29</v>
      </c>
      <c r="AX330" s="13" t="s">
        <v>72</v>
      </c>
      <c r="AY330" s="189" t="s">
        <v>360</v>
      </c>
    </row>
    <row r="331" spans="1:65" s="14" customFormat="1">
      <c r="B331" s="196"/>
      <c r="D331" s="188" t="s">
        <v>369</v>
      </c>
      <c r="E331" s="197" t="s">
        <v>1</v>
      </c>
      <c r="F331" s="198" t="s">
        <v>562</v>
      </c>
      <c r="H331" s="197" t="s">
        <v>1</v>
      </c>
      <c r="I331" s="199"/>
      <c r="L331" s="196"/>
      <c r="M331" s="200"/>
      <c r="N331" s="201"/>
      <c r="O331" s="201"/>
      <c r="P331" s="201"/>
      <c r="Q331" s="201"/>
      <c r="R331" s="201"/>
      <c r="S331" s="201"/>
      <c r="T331" s="202"/>
      <c r="AT331" s="197" t="s">
        <v>369</v>
      </c>
      <c r="AU331" s="197" t="s">
        <v>85</v>
      </c>
      <c r="AV331" s="14" t="s">
        <v>79</v>
      </c>
      <c r="AW331" s="14" t="s">
        <v>29</v>
      </c>
      <c r="AX331" s="14" t="s">
        <v>72</v>
      </c>
      <c r="AY331" s="197" t="s">
        <v>360</v>
      </c>
    </row>
    <row r="332" spans="1:65" s="13" customFormat="1">
      <c r="B332" s="187"/>
      <c r="D332" s="188" t="s">
        <v>369</v>
      </c>
      <c r="E332" s="189" t="s">
        <v>1</v>
      </c>
      <c r="F332" s="190" t="s">
        <v>563</v>
      </c>
      <c r="H332" s="191">
        <v>1.4279999999999999</v>
      </c>
      <c r="I332" s="192"/>
      <c r="L332" s="187"/>
      <c r="M332" s="193"/>
      <c r="N332" s="194"/>
      <c r="O332" s="194"/>
      <c r="P332" s="194"/>
      <c r="Q332" s="194"/>
      <c r="R332" s="194"/>
      <c r="S332" s="194"/>
      <c r="T332" s="195"/>
      <c r="AT332" s="189" t="s">
        <v>369</v>
      </c>
      <c r="AU332" s="189" t="s">
        <v>85</v>
      </c>
      <c r="AV332" s="13" t="s">
        <v>85</v>
      </c>
      <c r="AW332" s="13" t="s">
        <v>29</v>
      </c>
      <c r="AX332" s="13" t="s">
        <v>72</v>
      </c>
      <c r="AY332" s="189" t="s">
        <v>360</v>
      </c>
    </row>
    <row r="333" spans="1:65" s="15" customFormat="1">
      <c r="B333" s="203"/>
      <c r="D333" s="188" t="s">
        <v>369</v>
      </c>
      <c r="E333" s="204" t="s">
        <v>1</v>
      </c>
      <c r="F333" s="205" t="s">
        <v>386</v>
      </c>
      <c r="H333" s="206">
        <v>4.056</v>
      </c>
      <c r="I333" s="207"/>
      <c r="L333" s="203"/>
      <c r="M333" s="208"/>
      <c r="N333" s="209"/>
      <c r="O333" s="209"/>
      <c r="P333" s="209"/>
      <c r="Q333" s="209"/>
      <c r="R333" s="209"/>
      <c r="S333" s="209"/>
      <c r="T333" s="210"/>
      <c r="AT333" s="204" t="s">
        <v>369</v>
      </c>
      <c r="AU333" s="204" t="s">
        <v>85</v>
      </c>
      <c r="AV333" s="15" t="s">
        <v>367</v>
      </c>
      <c r="AW333" s="15" t="s">
        <v>29</v>
      </c>
      <c r="AX333" s="15" t="s">
        <v>79</v>
      </c>
      <c r="AY333" s="204" t="s">
        <v>360</v>
      </c>
    </row>
    <row r="334" spans="1:65" s="14" customFormat="1">
      <c r="B334" s="196"/>
      <c r="D334" s="188" t="s">
        <v>369</v>
      </c>
      <c r="E334" s="197" t="s">
        <v>1</v>
      </c>
      <c r="F334" s="198" t="s">
        <v>564</v>
      </c>
      <c r="H334" s="197" t="s">
        <v>1</v>
      </c>
      <c r="I334" s="199"/>
      <c r="L334" s="196"/>
      <c r="M334" s="200"/>
      <c r="N334" s="201"/>
      <c r="O334" s="201"/>
      <c r="P334" s="201"/>
      <c r="Q334" s="201"/>
      <c r="R334" s="201"/>
      <c r="S334" s="201"/>
      <c r="T334" s="202"/>
      <c r="AT334" s="197" t="s">
        <v>369</v>
      </c>
      <c r="AU334" s="197" t="s">
        <v>85</v>
      </c>
      <c r="AV334" s="14" t="s">
        <v>79</v>
      </c>
      <c r="AW334" s="14" t="s">
        <v>29</v>
      </c>
      <c r="AX334" s="14" t="s">
        <v>72</v>
      </c>
      <c r="AY334" s="197" t="s">
        <v>360</v>
      </c>
    </row>
    <row r="335" spans="1:65" s="2" customFormat="1" ht="24.2" customHeight="1">
      <c r="A335" s="33"/>
      <c r="B335" s="139"/>
      <c r="C335" s="173" t="s">
        <v>565</v>
      </c>
      <c r="D335" s="173" t="s">
        <v>363</v>
      </c>
      <c r="E335" s="174" t="s">
        <v>566</v>
      </c>
      <c r="F335" s="175" t="s">
        <v>567</v>
      </c>
      <c r="G335" s="176" t="s">
        <v>394</v>
      </c>
      <c r="H335" s="177">
        <v>58.454000000000001</v>
      </c>
      <c r="I335" s="178"/>
      <c r="J335" s="179">
        <f>ROUND(I335*H335,2)</f>
        <v>0</v>
      </c>
      <c r="K335" s="180"/>
      <c r="L335" s="34"/>
      <c r="M335" s="181" t="s">
        <v>1</v>
      </c>
      <c r="N335" s="182" t="s">
        <v>38</v>
      </c>
      <c r="O335" s="60"/>
      <c r="P335" s="183">
        <f>O335*H335</f>
        <v>0</v>
      </c>
      <c r="Q335" s="183">
        <v>2.2151299999999998</v>
      </c>
      <c r="R335" s="183">
        <f>Q335*H335</f>
        <v>129.48320902</v>
      </c>
      <c r="S335" s="183">
        <v>0</v>
      </c>
      <c r="T335" s="184">
        <f>S335*H335</f>
        <v>0</v>
      </c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R335" s="185" t="s">
        <v>367</v>
      </c>
      <c r="AT335" s="185" t="s">
        <v>363</v>
      </c>
      <c r="AU335" s="185" t="s">
        <v>85</v>
      </c>
      <c r="AY335" s="18" t="s">
        <v>360</v>
      </c>
      <c r="BE335" s="186">
        <f>IF(N335="základná",J335,0)</f>
        <v>0</v>
      </c>
      <c r="BF335" s="186">
        <f>IF(N335="znížená",J335,0)</f>
        <v>0</v>
      </c>
      <c r="BG335" s="186">
        <f>IF(N335="zákl. prenesená",J335,0)</f>
        <v>0</v>
      </c>
      <c r="BH335" s="186">
        <f>IF(N335="zníž. prenesená",J335,0)</f>
        <v>0</v>
      </c>
      <c r="BI335" s="186">
        <f>IF(N335="nulová",J335,0)</f>
        <v>0</v>
      </c>
      <c r="BJ335" s="18" t="s">
        <v>85</v>
      </c>
      <c r="BK335" s="186">
        <f>ROUND(I335*H335,2)</f>
        <v>0</v>
      </c>
      <c r="BL335" s="18" t="s">
        <v>367</v>
      </c>
      <c r="BM335" s="185" t="s">
        <v>568</v>
      </c>
    </row>
    <row r="336" spans="1:65" s="14" customFormat="1">
      <c r="B336" s="196"/>
      <c r="D336" s="188" t="s">
        <v>369</v>
      </c>
      <c r="E336" s="197" t="s">
        <v>1</v>
      </c>
      <c r="F336" s="198" t="s">
        <v>569</v>
      </c>
      <c r="H336" s="197" t="s">
        <v>1</v>
      </c>
      <c r="I336" s="199"/>
      <c r="L336" s="196"/>
      <c r="M336" s="200"/>
      <c r="N336" s="201"/>
      <c r="O336" s="201"/>
      <c r="P336" s="201"/>
      <c r="Q336" s="201"/>
      <c r="R336" s="201"/>
      <c r="S336" s="201"/>
      <c r="T336" s="202"/>
      <c r="AT336" s="197" t="s">
        <v>369</v>
      </c>
      <c r="AU336" s="197" t="s">
        <v>85</v>
      </c>
      <c r="AV336" s="14" t="s">
        <v>79</v>
      </c>
      <c r="AW336" s="14" t="s">
        <v>29</v>
      </c>
      <c r="AX336" s="14" t="s">
        <v>72</v>
      </c>
      <c r="AY336" s="197" t="s">
        <v>360</v>
      </c>
    </row>
    <row r="337" spans="1:65" s="13" customFormat="1">
      <c r="B337" s="187"/>
      <c r="D337" s="188" t="s">
        <v>369</v>
      </c>
      <c r="E337" s="189" t="s">
        <v>1</v>
      </c>
      <c r="F337" s="190" t="s">
        <v>570</v>
      </c>
      <c r="H337" s="191">
        <v>0.34200000000000003</v>
      </c>
      <c r="I337" s="192"/>
      <c r="L337" s="187"/>
      <c r="M337" s="193"/>
      <c r="N337" s="194"/>
      <c r="O337" s="194"/>
      <c r="P337" s="194"/>
      <c r="Q337" s="194"/>
      <c r="R337" s="194"/>
      <c r="S337" s="194"/>
      <c r="T337" s="195"/>
      <c r="AT337" s="189" t="s">
        <v>369</v>
      </c>
      <c r="AU337" s="189" t="s">
        <v>85</v>
      </c>
      <c r="AV337" s="13" t="s">
        <v>85</v>
      </c>
      <c r="AW337" s="13" t="s">
        <v>29</v>
      </c>
      <c r="AX337" s="13" t="s">
        <v>72</v>
      </c>
      <c r="AY337" s="189" t="s">
        <v>360</v>
      </c>
    </row>
    <row r="338" spans="1:65" s="14" customFormat="1">
      <c r="B338" s="196"/>
      <c r="D338" s="188" t="s">
        <v>369</v>
      </c>
      <c r="E338" s="197" t="s">
        <v>1</v>
      </c>
      <c r="F338" s="198" t="s">
        <v>571</v>
      </c>
      <c r="H338" s="197" t="s">
        <v>1</v>
      </c>
      <c r="I338" s="199"/>
      <c r="L338" s="196"/>
      <c r="M338" s="200"/>
      <c r="N338" s="201"/>
      <c r="O338" s="201"/>
      <c r="P338" s="201"/>
      <c r="Q338" s="201"/>
      <c r="R338" s="201"/>
      <c r="S338" s="201"/>
      <c r="T338" s="202"/>
      <c r="AT338" s="197" t="s">
        <v>369</v>
      </c>
      <c r="AU338" s="197" t="s">
        <v>85</v>
      </c>
      <c r="AV338" s="14" t="s">
        <v>79</v>
      </c>
      <c r="AW338" s="14" t="s">
        <v>29</v>
      </c>
      <c r="AX338" s="14" t="s">
        <v>72</v>
      </c>
      <c r="AY338" s="197" t="s">
        <v>360</v>
      </c>
    </row>
    <row r="339" spans="1:65" s="13" customFormat="1">
      <c r="B339" s="187"/>
      <c r="D339" s="188" t="s">
        <v>369</v>
      </c>
      <c r="E339" s="189" t="s">
        <v>1</v>
      </c>
      <c r="F339" s="190" t="s">
        <v>572</v>
      </c>
      <c r="H339" s="191">
        <v>2.806</v>
      </c>
      <c r="I339" s="192"/>
      <c r="L339" s="187"/>
      <c r="M339" s="193"/>
      <c r="N339" s="194"/>
      <c r="O339" s="194"/>
      <c r="P339" s="194"/>
      <c r="Q339" s="194"/>
      <c r="R339" s="194"/>
      <c r="S339" s="194"/>
      <c r="T339" s="195"/>
      <c r="AT339" s="189" t="s">
        <v>369</v>
      </c>
      <c r="AU339" s="189" t="s">
        <v>85</v>
      </c>
      <c r="AV339" s="13" t="s">
        <v>85</v>
      </c>
      <c r="AW339" s="13" t="s">
        <v>29</v>
      </c>
      <c r="AX339" s="13" t="s">
        <v>72</v>
      </c>
      <c r="AY339" s="189" t="s">
        <v>360</v>
      </c>
    </row>
    <row r="340" spans="1:65" s="14" customFormat="1">
      <c r="B340" s="196"/>
      <c r="D340" s="188" t="s">
        <v>369</v>
      </c>
      <c r="E340" s="197" t="s">
        <v>1</v>
      </c>
      <c r="F340" s="198" t="s">
        <v>517</v>
      </c>
      <c r="H340" s="197" t="s">
        <v>1</v>
      </c>
      <c r="I340" s="199"/>
      <c r="L340" s="196"/>
      <c r="M340" s="200"/>
      <c r="N340" s="201"/>
      <c r="O340" s="201"/>
      <c r="P340" s="201"/>
      <c r="Q340" s="201"/>
      <c r="R340" s="201"/>
      <c r="S340" s="201"/>
      <c r="T340" s="202"/>
      <c r="AT340" s="197" t="s">
        <v>369</v>
      </c>
      <c r="AU340" s="197" t="s">
        <v>85</v>
      </c>
      <c r="AV340" s="14" t="s">
        <v>79</v>
      </c>
      <c r="AW340" s="14" t="s">
        <v>29</v>
      </c>
      <c r="AX340" s="14" t="s">
        <v>72</v>
      </c>
      <c r="AY340" s="197" t="s">
        <v>360</v>
      </c>
    </row>
    <row r="341" spans="1:65" s="13" customFormat="1">
      <c r="B341" s="187"/>
      <c r="D341" s="188" t="s">
        <v>369</v>
      </c>
      <c r="E341" s="189" t="s">
        <v>1</v>
      </c>
      <c r="F341" s="190" t="s">
        <v>573</v>
      </c>
      <c r="H341" s="191">
        <v>54.344000000000001</v>
      </c>
      <c r="I341" s="192"/>
      <c r="L341" s="187"/>
      <c r="M341" s="193"/>
      <c r="N341" s="194"/>
      <c r="O341" s="194"/>
      <c r="P341" s="194"/>
      <c r="Q341" s="194"/>
      <c r="R341" s="194"/>
      <c r="S341" s="194"/>
      <c r="T341" s="195"/>
      <c r="AT341" s="189" t="s">
        <v>369</v>
      </c>
      <c r="AU341" s="189" t="s">
        <v>85</v>
      </c>
      <c r="AV341" s="13" t="s">
        <v>85</v>
      </c>
      <c r="AW341" s="13" t="s">
        <v>29</v>
      </c>
      <c r="AX341" s="13" t="s">
        <v>72</v>
      </c>
      <c r="AY341" s="189" t="s">
        <v>360</v>
      </c>
    </row>
    <row r="342" spans="1:65" s="14" customFormat="1">
      <c r="B342" s="196"/>
      <c r="D342" s="188" t="s">
        <v>369</v>
      </c>
      <c r="E342" s="197" t="s">
        <v>1</v>
      </c>
      <c r="F342" s="198" t="s">
        <v>562</v>
      </c>
      <c r="H342" s="197" t="s">
        <v>1</v>
      </c>
      <c r="I342" s="199"/>
      <c r="L342" s="196"/>
      <c r="M342" s="200"/>
      <c r="N342" s="201"/>
      <c r="O342" s="201"/>
      <c r="P342" s="201"/>
      <c r="Q342" s="201"/>
      <c r="R342" s="201"/>
      <c r="S342" s="201"/>
      <c r="T342" s="202"/>
      <c r="AT342" s="197" t="s">
        <v>369</v>
      </c>
      <c r="AU342" s="197" t="s">
        <v>85</v>
      </c>
      <c r="AV342" s="14" t="s">
        <v>79</v>
      </c>
      <c r="AW342" s="14" t="s">
        <v>29</v>
      </c>
      <c r="AX342" s="14" t="s">
        <v>72</v>
      </c>
      <c r="AY342" s="197" t="s">
        <v>360</v>
      </c>
    </row>
    <row r="343" spans="1:65" s="13" customFormat="1">
      <c r="B343" s="187"/>
      <c r="D343" s="188" t="s">
        <v>369</v>
      </c>
      <c r="E343" s="189" t="s">
        <v>1</v>
      </c>
      <c r="F343" s="190" t="s">
        <v>574</v>
      </c>
      <c r="H343" s="191">
        <v>0.96199999999999997</v>
      </c>
      <c r="I343" s="192"/>
      <c r="L343" s="187"/>
      <c r="M343" s="193"/>
      <c r="N343" s="194"/>
      <c r="O343" s="194"/>
      <c r="P343" s="194"/>
      <c r="Q343" s="194"/>
      <c r="R343" s="194"/>
      <c r="S343" s="194"/>
      <c r="T343" s="195"/>
      <c r="AT343" s="189" t="s">
        <v>369</v>
      </c>
      <c r="AU343" s="189" t="s">
        <v>85</v>
      </c>
      <c r="AV343" s="13" t="s">
        <v>85</v>
      </c>
      <c r="AW343" s="13" t="s">
        <v>29</v>
      </c>
      <c r="AX343" s="13" t="s">
        <v>72</v>
      </c>
      <c r="AY343" s="189" t="s">
        <v>360</v>
      </c>
    </row>
    <row r="344" spans="1:65" s="15" customFormat="1">
      <c r="B344" s="203"/>
      <c r="D344" s="188" t="s">
        <v>369</v>
      </c>
      <c r="E344" s="204" t="s">
        <v>1</v>
      </c>
      <c r="F344" s="205" t="s">
        <v>386</v>
      </c>
      <c r="H344" s="206">
        <v>58.454000000000001</v>
      </c>
      <c r="I344" s="207"/>
      <c r="L344" s="203"/>
      <c r="M344" s="208"/>
      <c r="N344" s="209"/>
      <c r="O344" s="209"/>
      <c r="P344" s="209"/>
      <c r="Q344" s="209"/>
      <c r="R344" s="209"/>
      <c r="S344" s="209"/>
      <c r="T344" s="210"/>
      <c r="AT344" s="204" t="s">
        <v>369</v>
      </c>
      <c r="AU344" s="204" t="s">
        <v>85</v>
      </c>
      <c r="AV344" s="15" t="s">
        <v>367</v>
      </c>
      <c r="AW344" s="15" t="s">
        <v>29</v>
      </c>
      <c r="AX344" s="15" t="s">
        <v>79</v>
      </c>
      <c r="AY344" s="204" t="s">
        <v>360</v>
      </c>
    </row>
    <row r="345" spans="1:65" s="14" customFormat="1">
      <c r="B345" s="196"/>
      <c r="D345" s="188" t="s">
        <v>369</v>
      </c>
      <c r="E345" s="197" t="s">
        <v>1</v>
      </c>
      <c r="F345" s="198" t="s">
        <v>564</v>
      </c>
      <c r="H345" s="197" t="s">
        <v>1</v>
      </c>
      <c r="I345" s="199"/>
      <c r="L345" s="196"/>
      <c r="M345" s="200"/>
      <c r="N345" s="201"/>
      <c r="O345" s="201"/>
      <c r="P345" s="201"/>
      <c r="Q345" s="201"/>
      <c r="R345" s="201"/>
      <c r="S345" s="201"/>
      <c r="T345" s="202"/>
      <c r="AT345" s="197" t="s">
        <v>369</v>
      </c>
      <c r="AU345" s="197" t="s">
        <v>85</v>
      </c>
      <c r="AV345" s="14" t="s">
        <v>79</v>
      </c>
      <c r="AW345" s="14" t="s">
        <v>29</v>
      </c>
      <c r="AX345" s="14" t="s">
        <v>72</v>
      </c>
      <c r="AY345" s="197" t="s">
        <v>360</v>
      </c>
    </row>
    <row r="346" spans="1:65" s="2" customFormat="1" ht="37.9" customHeight="1">
      <c r="A346" s="33"/>
      <c r="B346" s="139"/>
      <c r="C346" s="173" t="s">
        <v>575</v>
      </c>
      <c r="D346" s="173" t="s">
        <v>363</v>
      </c>
      <c r="E346" s="174" t="s">
        <v>576</v>
      </c>
      <c r="F346" s="175" t="s">
        <v>577</v>
      </c>
      <c r="G346" s="176" t="s">
        <v>394</v>
      </c>
      <c r="H346" s="177">
        <v>41.825000000000003</v>
      </c>
      <c r="I346" s="178"/>
      <c r="J346" s="179">
        <f>ROUND(I346*H346,2)</f>
        <v>0</v>
      </c>
      <c r="K346" s="180"/>
      <c r="L346" s="34"/>
      <c r="M346" s="181" t="s">
        <v>1</v>
      </c>
      <c r="N346" s="182" t="s">
        <v>38</v>
      </c>
      <c r="O346" s="60"/>
      <c r="P346" s="183">
        <f>O346*H346</f>
        <v>0</v>
      </c>
      <c r="Q346" s="183">
        <v>2.3453400000000002</v>
      </c>
      <c r="R346" s="183">
        <f>Q346*H346</f>
        <v>98.093845500000015</v>
      </c>
      <c r="S346" s="183">
        <v>0</v>
      </c>
      <c r="T346" s="184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85" t="s">
        <v>367</v>
      </c>
      <c r="AT346" s="185" t="s">
        <v>363</v>
      </c>
      <c r="AU346" s="185" t="s">
        <v>85</v>
      </c>
      <c r="AY346" s="18" t="s">
        <v>360</v>
      </c>
      <c r="BE346" s="186">
        <f>IF(N346="základná",J346,0)</f>
        <v>0</v>
      </c>
      <c r="BF346" s="186">
        <f>IF(N346="znížená",J346,0)</f>
        <v>0</v>
      </c>
      <c r="BG346" s="186">
        <f>IF(N346="zákl. prenesená",J346,0)</f>
        <v>0</v>
      </c>
      <c r="BH346" s="186">
        <f>IF(N346="zníž. prenesená",J346,0)</f>
        <v>0</v>
      </c>
      <c r="BI346" s="186">
        <f>IF(N346="nulová",J346,0)</f>
        <v>0</v>
      </c>
      <c r="BJ346" s="18" t="s">
        <v>85</v>
      </c>
      <c r="BK346" s="186">
        <f>ROUND(I346*H346,2)</f>
        <v>0</v>
      </c>
      <c r="BL346" s="18" t="s">
        <v>367</v>
      </c>
      <c r="BM346" s="185" t="s">
        <v>578</v>
      </c>
    </row>
    <row r="347" spans="1:65" s="14" customFormat="1">
      <c r="B347" s="196"/>
      <c r="D347" s="188" t="s">
        <v>369</v>
      </c>
      <c r="E347" s="197" t="s">
        <v>1</v>
      </c>
      <c r="F347" s="198" t="s">
        <v>511</v>
      </c>
      <c r="H347" s="197" t="s">
        <v>1</v>
      </c>
      <c r="I347" s="199"/>
      <c r="L347" s="196"/>
      <c r="M347" s="200"/>
      <c r="N347" s="201"/>
      <c r="O347" s="201"/>
      <c r="P347" s="201"/>
      <c r="Q347" s="201"/>
      <c r="R347" s="201"/>
      <c r="S347" s="201"/>
      <c r="T347" s="202"/>
      <c r="AT347" s="197" t="s">
        <v>369</v>
      </c>
      <c r="AU347" s="197" t="s">
        <v>85</v>
      </c>
      <c r="AV347" s="14" t="s">
        <v>79</v>
      </c>
      <c r="AW347" s="14" t="s">
        <v>29</v>
      </c>
      <c r="AX347" s="14" t="s">
        <v>72</v>
      </c>
      <c r="AY347" s="197" t="s">
        <v>360</v>
      </c>
    </row>
    <row r="348" spans="1:65" s="14" customFormat="1">
      <c r="B348" s="196"/>
      <c r="D348" s="188" t="s">
        <v>369</v>
      </c>
      <c r="E348" s="197" t="s">
        <v>1</v>
      </c>
      <c r="F348" s="198" t="s">
        <v>535</v>
      </c>
      <c r="H348" s="197" t="s">
        <v>1</v>
      </c>
      <c r="I348" s="199"/>
      <c r="L348" s="196"/>
      <c r="M348" s="200"/>
      <c r="N348" s="201"/>
      <c r="O348" s="201"/>
      <c r="P348" s="201"/>
      <c r="Q348" s="201"/>
      <c r="R348" s="201"/>
      <c r="S348" s="201"/>
      <c r="T348" s="202"/>
      <c r="AT348" s="197" t="s">
        <v>369</v>
      </c>
      <c r="AU348" s="197" t="s">
        <v>85</v>
      </c>
      <c r="AV348" s="14" t="s">
        <v>79</v>
      </c>
      <c r="AW348" s="14" t="s">
        <v>29</v>
      </c>
      <c r="AX348" s="14" t="s">
        <v>72</v>
      </c>
      <c r="AY348" s="197" t="s">
        <v>360</v>
      </c>
    </row>
    <row r="349" spans="1:65" s="13" customFormat="1">
      <c r="B349" s="187"/>
      <c r="D349" s="188" t="s">
        <v>369</v>
      </c>
      <c r="E349" s="189" t="s">
        <v>1</v>
      </c>
      <c r="F349" s="190" t="s">
        <v>579</v>
      </c>
      <c r="H349" s="191">
        <v>24.991</v>
      </c>
      <c r="I349" s="192"/>
      <c r="L349" s="187"/>
      <c r="M349" s="193"/>
      <c r="N349" s="194"/>
      <c r="O349" s="194"/>
      <c r="P349" s="194"/>
      <c r="Q349" s="194"/>
      <c r="R349" s="194"/>
      <c r="S349" s="194"/>
      <c r="T349" s="195"/>
      <c r="AT349" s="189" t="s">
        <v>369</v>
      </c>
      <c r="AU349" s="189" t="s">
        <v>85</v>
      </c>
      <c r="AV349" s="13" t="s">
        <v>85</v>
      </c>
      <c r="AW349" s="13" t="s">
        <v>29</v>
      </c>
      <c r="AX349" s="13" t="s">
        <v>72</v>
      </c>
      <c r="AY349" s="189" t="s">
        <v>360</v>
      </c>
    </row>
    <row r="350" spans="1:65" s="14" customFormat="1">
      <c r="B350" s="196"/>
      <c r="D350" s="188" t="s">
        <v>369</v>
      </c>
      <c r="E350" s="197" t="s">
        <v>1</v>
      </c>
      <c r="F350" s="198" t="s">
        <v>537</v>
      </c>
      <c r="H350" s="197" t="s">
        <v>1</v>
      </c>
      <c r="I350" s="199"/>
      <c r="L350" s="196"/>
      <c r="M350" s="200"/>
      <c r="N350" s="201"/>
      <c r="O350" s="201"/>
      <c r="P350" s="201"/>
      <c r="Q350" s="201"/>
      <c r="R350" s="201"/>
      <c r="S350" s="201"/>
      <c r="T350" s="202"/>
      <c r="AT350" s="197" t="s">
        <v>369</v>
      </c>
      <c r="AU350" s="197" t="s">
        <v>85</v>
      </c>
      <c r="AV350" s="14" t="s">
        <v>79</v>
      </c>
      <c r="AW350" s="14" t="s">
        <v>29</v>
      </c>
      <c r="AX350" s="14" t="s">
        <v>72</v>
      </c>
      <c r="AY350" s="197" t="s">
        <v>360</v>
      </c>
    </row>
    <row r="351" spans="1:65" s="13" customFormat="1">
      <c r="B351" s="187"/>
      <c r="D351" s="188" t="s">
        <v>369</v>
      </c>
      <c r="E351" s="189" t="s">
        <v>1</v>
      </c>
      <c r="F351" s="190" t="s">
        <v>580</v>
      </c>
      <c r="H351" s="191">
        <v>9.65</v>
      </c>
      <c r="I351" s="192"/>
      <c r="L351" s="187"/>
      <c r="M351" s="193"/>
      <c r="N351" s="194"/>
      <c r="O351" s="194"/>
      <c r="P351" s="194"/>
      <c r="Q351" s="194"/>
      <c r="R351" s="194"/>
      <c r="S351" s="194"/>
      <c r="T351" s="195"/>
      <c r="AT351" s="189" t="s">
        <v>369</v>
      </c>
      <c r="AU351" s="189" t="s">
        <v>85</v>
      </c>
      <c r="AV351" s="13" t="s">
        <v>85</v>
      </c>
      <c r="AW351" s="13" t="s">
        <v>29</v>
      </c>
      <c r="AX351" s="13" t="s">
        <v>72</v>
      </c>
      <c r="AY351" s="189" t="s">
        <v>360</v>
      </c>
    </row>
    <row r="352" spans="1:65" s="16" customFormat="1">
      <c r="B352" s="211"/>
      <c r="D352" s="188" t="s">
        <v>369</v>
      </c>
      <c r="E352" s="212" t="s">
        <v>1</v>
      </c>
      <c r="F352" s="213" t="s">
        <v>581</v>
      </c>
      <c r="H352" s="214">
        <v>34.640999999999998</v>
      </c>
      <c r="I352" s="215"/>
      <c r="L352" s="211"/>
      <c r="M352" s="216"/>
      <c r="N352" s="217"/>
      <c r="O352" s="217"/>
      <c r="P352" s="217"/>
      <c r="Q352" s="217"/>
      <c r="R352" s="217"/>
      <c r="S352" s="217"/>
      <c r="T352" s="218"/>
      <c r="AT352" s="212" t="s">
        <v>369</v>
      </c>
      <c r="AU352" s="212" t="s">
        <v>85</v>
      </c>
      <c r="AV352" s="16" t="s">
        <v>282</v>
      </c>
      <c r="AW352" s="16" t="s">
        <v>29</v>
      </c>
      <c r="AX352" s="16" t="s">
        <v>72</v>
      </c>
      <c r="AY352" s="212" t="s">
        <v>360</v>
      </c>
    </row>
    <row r="353" spans="1:65" s="14" customFormat="1">
      <c r="B353" s="196"/>
      <c r="D353" s="188" t="s">
        <v>369</v>
      </c>
      <c r="E353" s="197" t="s">
        <v>1</v>
      </c>
      <c r="F353" s="198" t="s">
        <v>513</v>
      </c>
      <c r="H353" s="197" t="s">
        <v>1</v>
      </c>
      <c r="I353" s="199"/>
      <c r="L353" s="196"/>
      <c r="M353" s="200"/>
      <c r="N353" s="201"/>
      <c r="O353" s="201"/>
      <c r="P353" s="201"/>
      <c r="Q353" s="201"/>
      <c r="R353" s="201"/>
      <c r="S353" s="201"/>
      <c r="T353" s="202"/>
      <c r="AT353" s="197" t="s">
        <v>369</v>
      </c>
      <c r="AU353" s="197" t="s">
        <v>85</v>
      </c>
      <c r="AV353" s="14" t="s">
        <v>79</v>
      </c>
      <c r="AW353" s="14" t="s">
        <v>29</v>
      </c>
      <c r="AX353" s="14" t="s">
        <v>72</v>
      </c>
      <c r="AY353" s="197" t="s">
        <v>360</v>
      </c>
    </row>
    <row r="354" spans="1:65" s="13" customFormat="1">
      <c r="B354" s="187"/>
      <c r="D354" s="188" t="s">
        <v>369</v>
      </c>
      <c r="E354" s="189" t="s">
        <v>1</v>
      </c>
      <c r="F354" s="190" t="s">
        <v>582</v>
      </c>
      <c r="H354" s="191">
        <v>5.1429999999999998</v>
      </c>
      <c r="I354" s="192"/>
      <c r="L354" s="187"/>
      <c r="M354" s="193"/>
      <c r="N354" s="194"/>
      <c r="O354" s="194"/>
      <c r="P354" s="194"/>
      <c r="Q354" s="194"/>
      <c r="R354" s="194"/>
      <c r="S354" s="194"/>
      <c r="T354" s="195"/>
      <c r="AT354" s="189" t="s">
        <v>369</v>
      </c>
      <c r="AU354" s="189" t="s">
        <v>85</v>
      </c>
      <c r="AV354" s="13" t="s">
        <v>85</v>
      </c>
      <c r="AW354" s="13" t="s">
        <v>29</v>
      </c>
      <c r="AX354" s="13" t="s">
        <v>72</v>
      </c>
      <c r="AY354" s="189" t="s">
        <v>360</v>
      </c>
    </row>
    <row r="355" spans="1:65" s="13" customFormat="1">
      <c r="B355" s="187"/>
      <c r="D355" s="188" t="s">
        <v>369</v>
      </c>
      <c r="E355" s="189" t="s">
        <v>1</v>
      </c>
      <c r="F355" s="190" t="s">
        <v>583</v>
      </c>
      <c r="H355" s="191">
        <v>1.554</v>
      </c>
      <c r="I355" s="192"/>
      <c r="L355" s="187"/>
      <c r="M355" s="193"/>
      <c r="N355" s="194"/>
      <c r="O355" s="194"/>
      <c r="P355" s="194"/>
      <c r="Q355" s="194"/>
      <c r="R355" s="194"/>
      <c r="S355" s="194"/>
      <c r="T355" s="195"/>
      <c r="AT355" s="189" t="s">
        <v>369</v>
      </c>
      <c r="AU355" s="189" t="s">
        <v>85</v>
      </c>
      <c r="AV355" s="13" t="s">
        <v>85</v>
      </c>
      <c r="AW355" s="13" t="s">
        <v>29</v>
      </c>
      <c r="AX355" s="13" t="s">
        <v>72</v>
      </c>
      <c r="AY355" s="189" t="s">
        <v>360</v>
      </c>
    </row>
    <row r="356" spans="1:65" s="13" customFormat="1">
      <c r="B356" s="187"/>
      <c r="D356" s="188" t="s">
        <v>369</v>
      </c>
      <c r="E356" s="189" t="s">
        <v>1</v>
      </c>
      <c r="F356" s="190" t="s">
        <v>584</v>
      </c>
      <c r="H356" s="191">
        <v>0.48699999999999999</v>
      </c>
      <c r="I356" s="192"/>
      <c r="L356" s="187"/>
      <c r="M356" s="193"/>
      <c r="N356" s="194"/>
      <c r="O356" s="194"/>
      <c r="P356" s="194"/>
      <c r="Q356" s="194"/>
      <c r="R356" s="194"/>
      <c r="S356" s="194"/>
      <c r="T356" s="195"/>
      <c r="AT356" s="189" t="s">
        <v>369</v>
      </c>
      <c r="AU356" s="189" t="s">
        <v>85</v>
      </c>
      <c r="AV356" s="13" t="s">
        <v>85</v>
      </c>
      <c r="AW356" s="13" t="s">
        <v>29</v>
      </c>
      <c r="AX356" s="13" t="s">
        <v>72</v>
      </c>
      <c r="AY356" s="189" t="s">
        <v>360</v>
      </c>
    </row>
    <row r="357" spans="1:65" s="16" customFormat="1">
      <c r="B357" s="211"/>
      <c r="D357" s="188" t="s">
        <v>369</v>
      </c>
      <c r="E357" s="212" t="s">
        <v>1</v>
      </c>
      <c r="F357" s="213" t="s">
        <v>581</v>
      </c>
      <c r="H357" s="214">
        <v>7.1840000000000002</v>
      </c>
      <c r="I357" s="215"/>
      <c r="L357" s="211"/>
      <c r="M357" s="216"/>
      <c r="N357" s="217"/>
      <c r="O357" s="217"/>
      <c r="P357" s="217"/>
      <c r="Q357" s="217"/>
      <c r="R357" s="217"/>
      <c r="S357" s="217"/>
      <c r="T357" s="218"/>
      <c r="AT357" s="212" t="s">
        <v>369</v>
      </c>
      <c r="AU357" s="212" t="s">
        <v>85</v>
      </c>
      <c r="AV357" s="16" t="s">
        <v>282</v>
      </c>
      <c r="AW357" s="16" t="s">
        <v>29</v>
      </c>
      <c r="AX357" s="16" t="s">
        <v>72</v>
      </c>
      <c r="AY357" s="212" t="s">
        <v>360</v>
      </c>
    </row>
    <row r="358" spans="1:65" s="15" customFormat="1">
      <c r="B358" s="203"/>
      <c r="D358" s="188" t="s">
        <v>369</v>
      </c>
      <c r="E358" s="204" t="s">
        <v>1</v>
      </c>
      <c r="F358" s="205" t="s">
        <v>386</v>
      </c>
      <c r="H358" s="206">
        <v>41.825000000000003</v>
      </c>
      <c r="I358" s="207"/>
      <c r="L358" s="203"/>
      <c r="M358" s="208"/>
      <c r="N358" s="209"/>
      <c r="O358" s="209"/>
      <c r="P358" s="209"/>
      <c r="Q358" s="209"/>
      <c r="R358" s="209"/>
      <c r="S358" s="209"/>
      <c r="T358" s="210"/>
      <c r="AT358" s="204" t="s">
        <v>369</v>
      </c>
      <c r="AU358" s="204" t="s">
        <v>85</v>
      </c>
      <c r="AV358" s="15" t="s">
        <v>367</v>
      </c>
      <c r="AW358" s="15" t="s">
        <v>29</v>
      </c>
      <c r="AX358" s="15" t="s">
        <v>79</v>
      </c>
      <c r="AY358" s="204" t="s">
        <v>360</v>
      </c>
    </row>
    <row r="359" spans="1:65" s="2" customFormat="1" ht="21.75" customHeight="1">
      <c r="A359" s="33"/>
      <c r="B359" s="139"/>
      <c r="C359" s="173" t="s">
        <v>585</v>
      </c>
      <c r="D359" s="173" t="s">
        <v>363</v>
      </c>
      <c r="E359" s="174" t="s">
        <v>586</v>
      </c>
      <c r="F359" s="175" t="s">
        <v>587</v>
      </c>
      <c r="G359" s="176" t="s">
        <v>366</v>
      </c>
      <c r="H359" s="177">
        <v>31.846</v>
      </c>
      <c r="I359" s="178"/>
      <c r="J359" s="179">
        <f>ROUND(I359*H359,2)</f>
        <v>0</v>
      </c>
      <c r="K359" s="180"/>
      <c r="L359" s="34"/>
      <c r="M359" s="181" t="s">
        <v>1</v>
      </c>
      <c r="N359" s="182" t="s">
        <v>38</v>
      </c>
      <c r="O359" s="60"/>
      <c r="P359" s="183">
        <f>O359*H359</f>
        <v>0</v>
      </c>
      <c r="Q359" s="183">
        <v>6.7000000000000002E-4</v>
      </c>
      <c r="R359" s="183">
        <f>Q359*H359</f>
        <v>2.1336819999999999E-2</v>
      </c>
      <c r="S359" s="183">
        <v>0</v>
      </c>
      <c r="T359" s="184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85" t="s">
        <v>367</v>
      </c>
      <c r="AT359" s="185" t="s">
        <v>363</v>
      </c>
      <c r="AU359" s="185" t="s">
        <v>85</v>
      </c>
      <c r="AY359" s="18" t="s">
        <v>360</v>
      </c>
      <c r="BE359" s="186">
        <f>IF(N359="základná",J359,0)</f>
        <v>0</v>
      </c>
      <c r="BF359" s="186">
        <f>IF(N359="znížená",J359,0)</f>
        <v>0</v>
      </c>
      <c r="BG359" s="186">
        <f>IF(N359="zákl. prenesená",J359,0)</f>
        <v>0</v>
      </c>
      <c r="BH359" s="186">
        <f>IF(N359="zníž. prenesená",J359,0)</f>
        <v>0</v>
      </c>
      <c r="BI359" s="186">
        <f>IF(N359="nulová",J359,0)</f>
        <v>0</v>
      </c>
      <c r="BJ359" s="18" t="s">
        <v>85</v>
      </c>
      <c r="BK359" s="186">
        <f>ROUND(I359*H359,2)</f>
        <v>0</v>
      </c>
      <c r="BL359" s="18" t="s">
        <v>367</v>
      </c>
      <c r="BM359" s="185" t="s">
        <v>588</v>
      </c>
    </row>
    <row r="360" spans="1:65" s="14" customFormat="1">
      <c r="B360" s="196"/>
      <c r="D360" s="188" t="s">
        <v>369</v>
      </c>
      <c r="E360" s="197" t="s">
        <v>1</v>
      </c>
      <c r="F360" s="198" t="s">
        <v>511</v>
      </c>
      <c r="H360" s="197" t="s">
        <v>1</v>
      </c>
      <c r="I360" s="199"/>
      <c r="L360" s="196"/>
      <c r="M360" s="200"/>
      <c r="N360" s="201"/>
      <c r="O360" s="201"/>
      <c r="P360" s="201"/>
      <c r="Q360" s="201"/>
      <c r="R360" s="201"/>
      <c r="S360" s="201"/>
      <c r="T360" s="202"/>
      <c r="AT360" s="197" t="s">
        <v>369</v>
      </c>
      <c r="AU360" s="197" t="s">
        <v>85</v>
      </c>
      <c r="AV360" s="14" t="s">
        <v>79</v>
      </c>
      <c r="AW360" s="14" t="s">
        <v>29</v>
      </c>
      <c r="AX360" s="14" t="s">
        <v>72</v>
      </c>
      <c r="AY360" s="197" t="s">
        <v>360</v>
      </c>
    </row>
    <row r="361" spans="1:65" s="14" customFormat="1">
      <c r="B361" s="196"/>
      <c r="D361" s="188" t="s">
        <v>369</v>
      </c>
      <c r="E361" s="197" t="s">
        <v>1</v>
      </c>
      <c r="F361" s="198" t="s">
        <v>589</v>
      </c>
      <c r="H361" s="197" t="s">
        <v>1</v>
      </c>
      <c r="I361" s="199"/>
      <c r="L361" s="196"/>
      <c r="M361" s="200"/>
      <c r="N361" s="201"/>
      <c r="O361" s="201"/>
      <c r="P361" s="201"/>
      <c r="Q361" s="201"/>
      <c r="R361" s="201"/>
      <c r="S361" s="201"/>
      <c r="T361" s="202"/>
      <c r="AT361" s="197" t="s">
        <v>369</v>
      </c>
      <c r="AU361" s="197" t="s">
        <v>85</v>
      </c>
      <c r="AV361" s="14" t="s">
        <v>79</v>
      </c>
      <c r="AW361" s="14" t="s">
        <v>29</v>
      </c>
      <c r="AX361" s="14" t="s">
        <v>72</v>
      </c>
      <c r="AY361" s="197" t="s">
        <v>360</v>
      </c>
    </row>
    <row r="362" spans="1:65" s="14" customFormat="1">
      <c r="B362" s="196"/>
      <c r="D362" s="188" t="s">
        <v>369</v>
      </c>
      <c r="E362" s="197" t="s">
        <v>1</v>
      </c>
      <c r="F362" s="198" t="s">
        <v>535</v>
      </c>
      <c r="H362" s="197" t="s">
        <v>1</v>
      </c>
      <c r="I362" s="199"/>
      <c r="L362" s="196"/>
      <c r="M362" s="200"/>
      <c r="N362" s="201"/>
      <c r="O362" s="201"/>
      <c r="P362" s="201"/>
      <c r="Q362" s="201"/>
      <c r="R362" s="201"/>
      <c r="S362" s="201"/>
      <c r="T362" s="202"/>
      <c r="AT362" s="197" t="s">
        <v>369</v>
      </c>
      <c r="AU362" s="197" t="s">
        <v>85</v>
      </c>
      <c r="AV362" s="14" t="s">
        <v>79</v>
      </c>
      <c r="AW362" s="14" t="s">
        <v>29</v>
      </c>
      <c r="AX362" s="14" t="s">
        <v>72</v>
      </c>
      <c r="AY362" s="197" t="s">
        <v>360</v>
      </c>
    </row>
    <row r="363" spans="1:65" s="13" customFormat="1">
      <c r="B363" s="187"/>
      <c r="D363" s="188" t="s">
        <v>369</v>
      </c>
      <c r="E363" s="189" t="s">
        <v>1</v>
      </c>
      <c r="F363" s="190" t="s">
        <v>590</v>
      </c>
      <c r="H363" s="191">
        <v>12.39</v>
      </c>
      <c r="I363" s="192"/>
      <c r="L363" s="187"/>
      <c r="M363" s="193"/>
      <c r="N363" s="194"/>
      <c r="O363" s="194"/>
      <c r="P363" s="194"/>
      <c r="Q363" s="194"/>
      <c r="R363" s="194"/>
      <c r="S363" s="194"/>
      <c r="T363" s="195"/>
      <c r="AT363" s="189" t="s">
        <v>369</v>
      </c>
      <c r="AU363" s="189" t="s">
        <v>85</v>
      </c>
      <c r="AV363" s="13" t="s">
        <v>85</v>
      </c>
      <c r="AW363" s="13" t="s">
        <v>29</v>
      </c>
      <c r="AX363" s="13" t="s">
        <v>72</v>
      </c>
      <c r="AY363" s="189" t="s">
        <v>360</v>
      </c>
    </row>
    <row r="364" spans="1:65" s="14" customFormat="1">
      <c r="B364" s="196"/>
      <c r="D364" s="188" t="s">
        <v>369</v>
      </c>
      <c r="E364" s="197" t="s">
        <v>1</v>
      </c>
      <c r="F364" s="198" t="s">
        <v>537</v>
      </c>
      <c r="H364" s="197" t="s">
        <v>1</v>
      </c>
      <c r="I364" s="199"/>
      <c r="L364" s="196"/>
      <c r="M364" s="200"/>
      <c r="N364" s="201"/>
      <c r="O364" s="201"/>
      <c r="P364" s="201"/>
      <c r="Q364" s="201"/>
      <c r="R364" s="201"/>
      <c r="S364" s="201"/>
      <c r="T364" s="202"/>
      <c r="AT364" s="197" t="s">
        <v>369</v>
      </c>
      <c r="AU364" s="197" t="s">
        <v>85</v>
      </c>
      <c r="AV364" s="14" t="s">
        <v>79</v>
      </c>
      <c r="AW364" s="14" t="s">
        <v>29</v>
      </c>
      <c r="AX364" s="14" t="s">
        <v>72</v>
      </c>
      <c r="AY364" s="197" t="s">
        <v>360</v>
      </c>
    </row>
    <row r="365" spans="1:65" s="13" customFormat="1">
      <c r="B365" s="187"/>
      <c r="D365" s="188" t="s">
        <v>369</v>
      </c>
      <c r="E365" s="189" t="s">
        <v>1</v>
      </c>
      <c r="F365" s="190" t="s">
        <v>591</v>
      </c>
      <c r="H365" s="191">
        <v>6.4089999999999998</v>
      </c>
      <c r="I365" s="192"/>
      <c r="L365" s="187"/>
      <c r="M365" s="193"/>
      <c r="N365" s="194"/>
      <c r="O365" s="194"/>
      <c r="P365" s="194"/>
      <c r="Q365" s="194"/>
      <c r="R365" s="194"/>
      <c r="S365" s="194"/>
      <c r="T365" s="195"/>
      <c r="AT365" s="189" t="s">
        <v>369</v>
      </c>
      <c r="AU365" s="189" t="s">
        <v>85</v>
      </c>
      <c r="AV365" s="13" t="s">
        <v>85</v>
      </c>
      <c r="AW365" s="13" t="s">
        <v>29</v>
      </c>
      <c r="AX365" s="13" t="s">
        <v>72</v>
      </c>
      <c r="AY365" s="189" t="s">
        <v>360</v>
      </c>
    </row>
    <row r="366" spans="1:65" s="16" customFormat="1">
      <c r="B366" s="211"/>
      <c r="D366" s="188" t="s">
        <v>369</v>
      </c>
      <c r="E366" s="212" t="s">
        <v>1</v>
      </c>
      <c r="F366" s="213" t="s">
        <v>581</v>
      </c>
      <c r="H366" s="214">
        <v>18.798999999999999</v>
      </c>
      <c r="I366" s="215"/>
      <c r="L366" s="211"/>
      <c r="M366" s="216"/>
      <c r="N366" s="217"/>
      <c r="O366" s="217"/>
      <c r="P366" s="217"/>
      <c r="Q366" s="217"/>
      <c r="R366" s="217"/>
      <c r="S366" s="217"/>
      <c r="T366" s="218"/>
      <c r="AT366" s="212" t="s">
        <v>369</v>
      </c>
      <c r="AU366" s="212" t="s">
        <v>85</v>
      </c>
      <c r="AV366" s="16" t="s">
        <v>282</v>
      </c>
      <c r="AW366" s="16" t="s">
        <v>29</v>
      </c>
      <c r="AX366" s="16" t="s">
        <v>72</v>
      </c>
      <c r="AY366" s="212" t="s">
        <v>360</v>
      </c>
    </row>
    <row r="367" spans="1:65" s="14" customFormat="1">
      <c r="B367" s="196"/>
      <c r="D367" s="188" t="s">
        <v>369</v>
      </c>
      <c r="E367" s="197" t="s">
        <v>1</v>
      </c>
      <c r="F367" s="198" t="s">
        <v>513</v>
      </c>
      <c r="H367" s="197" t="s">
        <v>1</v>
      </c>
      <c r="I367" s="199"/>
      <c r="L367" s="196"/>
      <c r="M367" s="200"/>
      <c r="N367" s="201"/>
      <c r="O367" s="201"/>
      <c r="P367" s="201"/>
      <c r="Q367" s="201"/>
      <c r="R367" s="201"/>
      <c r="S367" s="201"/>
      <c r="T367" s="202"/>
      <c r="AT367" s="197" t="s">
        <v>369</v>
      </c>
      <c r="AU367" s="197" t="s">
        <v>85</v>
      </c>
      <c r="AV367" s="14" t="s">
        <v>79</v>
      </c>
      <c r="AW367" s="14" t="s">
        <v>29</v>
      </c>
      <c r="AX367" s="14" t="s">
        <v>72</v>
      </c>
      <c r="AY367" s="197" t="s">
        <v>360</v>
      </c>
    </row>
    <row r="368" spans="1:65" s="14" customFormat="1">
      <c r="B368" s="196"/>
      <c r="D368" s="188" t="s">
        <v>369</v>
      </c>
      <c r="E368" s="197" t="s">
        <v>1</v>
      </c>
      <c r="F368" s="198" t="s">
        <v>589</v>
      </c>
      <c r="H368" s="197" t="s">
        <v>1</v>
      </c>
      <c r="I368" s="199"/>
      <c r="L368" s="196"/>
      <c r="M368" s="200"/>
      <c r="N368" s="201"/>
      <c r="O368" s="201"/>
      <c r="P368" s="201"/>
      <c r="Q368" s="201"/>
      <c r="R368" s="201"/>
      <c r="S368" s="201"/>
      <c r="T368" s="202"/>
      <c r="AT368" s="197" t="s">
        <v>369</v>
      </c>
      <c r="AU368" s="197" t="s">
        <v>85</v>
      </c>
      <c r="AV368" s="14" t="s">
        <v>79</v>
      </c>
      <c r="AW368" s="14" t="s">
        <v>29</v>
      </c>
      <c r="AX368" s="14" t="s">
        <v>72</v>
      </c>
      <c r="AY368" s="197" t="s">
        <v>360</v>
      </c>
    </row>
    <row r="369" spans="1:65" s="13" customFormat="1">
      <c r="B369" s="187"/>
      <c r="D369" s="188" t="s">
        <v>369</v>
      </c>
      <c r="E369" s="189" t="s">
        <v>1</v>
      </c>
      <c r="F369" s="190" t="s">
        <v>592</v>
      </c>
      <c r="H369" s="191">
        <v>6.49</v>
      </c>
      <c r="I369" s="192"/>
      <c r="L369" s="187"/>
      <c r="M369" s="193"/>
      <c r="N369" s="194"/>
      <c r="O369" s="194"/>
      <c r="P369" s="194"/>
      <c r="Q369" s="194"/>
      <c r="R369" s="194"/>
      <c r="S369" s="194"/>
      <c r="T369" s="195"/>
      <c r="AT369" s="189" t="s">
        <v>369</v>
      </c>
      <c r="AU369" s="189" t="s">
        <v>85</v>
      </c>
      <c r="AV369" s="13" t="s">
        <v>85</v>
      </c>
      <c r="AW369" s="13" t="s">
        <v>29</v>
      </c>
      <c r="AX369" s="13" t="s">
        <v>72</v>
      </c>
      <c r="AY369" s="189" t="s">
        <v>360</v>
      </c>
    </row>
    <row r="370" spans="1:65" s="13" customFormat="1">
      <c r="B370" s="187"/>
      <c r="D370" s="188" t="s">
        <v>369</v>
      </c>
      <c r="E370" s="189" t="s">
        <v>1</v>
      </c>
      <c r="F370" s="190" t="s">
        <v>593</v>
      </c>
      <c r="H370" s="191">
        <v>2.5049999999999999</v>
      </c>
      <c r="I370" s="192"/>
      <c r="L370" s="187"/>
      <c r="M370" s="193"/>
      <c r="N370" s="194"/>
      <c r="O370" s="194"/>
      <c r="P370" s="194"/>
      <c r="Q370" s="194"/>
      <c r="R370" s="194"/>
      <c r="S370" s="194"/>
      <c r="T370" s="195"/>
      <c r="AT370" s="189" t="s">
        <v>369</v>
      </c>
      <c r="AU370" s="189" t="s">
        <v>85</v>
      </c>
      <c r="AV370" s="13" t="s">
        <v>85</v>
      </c>
      <c r="AW370" s="13" t="s">
        <v>29</v>
      </c>
      <c r="AX370" s="13" t="s">
        <v>72</v>
      </c>
      <c r="AY370" s="189" t="s">
        <v>360</v>
      </c>
    </row>
    <row r="371" spans="1:65" s="13" customFormat="1">
      <c r="B371" s="187"/>
      <c r="D371" s="188" t="s">
        <v>369</v>
      </c>
      <c r="E371" s="189" t="s">
        <v>1</v>
      </c>
      <c r="F371" s="190" t="s">
        <v>594</v>
      </c>
      <c r="H371" s="191">
        <v>0.82399999999999995</v>
      </c>
      <c r="I371" s="192"/>
      <c r="L371" s="187"/>
      <c r="M371" s="193"/>
      <c r="N371" s="194"/>
      <c r="O371" s="194"/>
      <c r="P371" s="194"/>
      <c r="Q371" s="194"/>
      <c r="R371" s="194"/>
      <c r="S371" s="194"/>
      <c r="T371" s="195"/>
      <c r="AT371" s="189" t="s">
        <v>369</v>
      </c>
      <c r="AU371" s="189" t="s">
        <v>85</v>
      </c>
      <c r="AV371" s="13" t="s">
        <v>85</v>
      </c>
      <c r="AW371" s="13" t="s">
        <v>29</v>
      </c>
      <c r="AX371" s="13" t="s">
        <v>72</v>
      </c>
      <c r="AY371" s="189" t="s">
        <v>360</v>
      </c>
    </row>
    <row r="372" spans="1:65" s="16" customFormat="1">
      <c r="B372" s="211"/>
      <c r="D372" s="188" t="s">
        <v>369</v>
      </c>
      <c r="E372" s="212" t="s">
        <v>1</v>
      </c>
      <c r="F372" s="213" t="s">
        <v>581</v>
      </c>
      <c r="H372" s="214">
        <v>9.8190000000000008</v>
      </c>
      <c r="I372" s="215"/>
      <c r="L372" s="211"/>
      <c r="M372" s="216"/>
      <c r="N372" s="217"/>
      <c r="O372" s="217"/>
      <c r="P372" s="217"/>
      <c r="Q372" s="217"/>
      <c r="R372" s="217"/>
      <c r="S372" s="217"/>
      <c r="T372" s="218"/>
      <c r="AT372" s="212" t="s">
        <v>369</v>
      </c>
      <c r="AU372" s="212" t="s">
        <v>85</v>
      </c>
      <c r="AV372" s="16" t="s">
        <v>282</v>
      </c>
      <c r="AW372" s="16" t="s">
        <v>29</v>
      </c>
      <c r="AX372" s="16" t="s">
        <v>72</v>
      </c>
      <c r="AY372" s="212" t="s">
        <v>360</v>
      </c>
    </row>
    <row r="373" spans="1:65" s="14" customFormat="1">
      <c r="B373" s="196"/>
      <c r="D373" s="188" t="s">
        <v>369</v>
      </c>
      <c r="E373" s="197" t="s">
        <v>1</v>
      </c>
      <c r="F373" s="198" t="s">
        <v>595</v>
      </c>
      <c r="H373" s="197" t="s">
        <v>1</v>
      </c>
      <c r="I373" s="199"/>
      <c r="L373" s="196"/>
      <c r="M373" s="200"/>
      <c r="N373" s="201"/>
      <c r="O373" s="201"/>
      <c r="P373" s="201"/>
      <c r="Q373" s="201"/>
      <c r="R373" s="201"/>
      <c r="S373" s="201"/>
      <c r="T373" s="202"/>
      <c r="AT373" s="197" t="s">
        <v>369</v>
      </c>
      <c r="AU373" s="197" t="s">
        <v>85</v>
      </c>
      <c r="AV373" s="14" t="s">
        <v>79</v>
      </c>
      <c r="AW373" s="14" t="s">
        <v>29</v>
      </c>
      <c r="AX373" s="14" t="s">
        <v>72</v>
      </c>
      <c r="AY373" s="197" t="s">
        <v>360</v>
      </c>
    </row>
    <row r="374" spans="1:65" s="13" customFormat="1">
      <c r="B374" s="187"/>
      <c r="D374" s="188" t="s">
        <v>369</v>
      </c>
      <c r="E374" s="189" t="s">
        <v>1</v>
      </c>
      <c r="F374" s="190" t="s">
        <v>596</v>
      </c>
      <c r="H374" s="191">
        <v>0.63300000000000001</v>
      </c>
      <c r="I374" s="192"/>
      <c r="L374" s="187"/>
      <c r="M374" s="193"/>
      <c r="N374" s="194"/>
      <c r="O374" s="194"/>
      <c r="P374" s="194"/>
      <c r="Q374" s="194"/>
      <c r="R374" s="194"/>
      <c r="S374" s="194"/>
      <c r="T374" s="195"/>
      <c r="AT374" s="189" t="s">
        <v>369</v>
      </c>
      <c r="AU374" s="189" t="s">
        <v>85</v>
      </c>
      <c r="AV374" s="13" t="s">
        <v>85</v>
      </c>
      <c r="AW374" s="13" t="s">
        <v>29</v>
      </c>
      <c r="AX374" s="13" t="s">
        <v>72</v>
      </c>
      <c r="AY374" s="189" t="s">
        <v>360</v>
      </c>
    </row>
    <row r="375" spans="1:65" s="14" customFormat="1">
      <c r="B375" s="196"/>
      <c r="D375" s="188" t="s">
        <v>369</v>
      </c>
      <c r="E375" s="197" t="s">
        <v>1</v>
      </c>
      <c r="F375" s="198" t="s">
        <v>571</v>
      </c>
      <c r="H375" s="197" t="s">
        <v>1</v>
      </c>
      <c r="I375" s="199"/>
      <c r="L375" s="196"/>
      <c r="M375" s="200"/>
      <c r="N375" s="201"/>
      <c r="O375" s="201"/>
      <c r="P375" s="201"/>
      <c r="Q375" s="201"/>
      <c r="R375" s="201"/>
      <c r="S375" s="201"/>
      <c r="T375" s="202"/>
      <c r="AT375" s="197" t="s">
        <v>369</v>
      </c>
      <c r="AU375" s="197" t="s">
        <v>85</v>
      </c>
      <c r="AV375" s="14" t="s">
        <v>79</v>
      </c>
      <c r="AW375" s="14" t="s">
        <v>29</v>
      </c>
      <c r="AX375" s="14" t="s">
        <v>72</v>
      </c>
      <c r="AY375" s="197" t="s">
        <v>360</v>
      </c>
    </row>
    <row r="376" spans="1:65" s="13" customFormat="1">
      <c r="B376" s="187"/>
      <c r="D376" s="188" t="s">
        <v>369</v>
      </c>
      <c r="E376" s="189" t="s">
        <v>1</v>
      </c>
      <c r="F376" s="190" t="s">
        <v>597</v>
      </c>
      <c r="H376" s="191">
        <v>2.5950000000000002</v>
      </c>
      <c r="I376" s="192"/>
      <c r="L376" s="187"/>
      <c r="M376" s="193"/>
      <c r="N376" s="194"/>
      <c r="O376" s="194"/>
      <c r="P376" s="194"/>
      <c r="Q376" s="194"/>
      <c r="R376" s="194"/>
      <c r="S376" s="194"/>
      <c r="T376" s="195"/>
      <c r="AT376" s="189" t="s">
        <v>369</v>
      </c>
      <c r="AU376" s="189" t="s">
        <v>85</v>
      </c>
      <c r="AV376" s="13" t="s">
        <v>85</v>
      </c>
      <c r="AW376" s="13" t="s">
        <v>29</v>
      </c>
      <c r="AX376" s="13" t="s">
        <v>72</v>
      </c>
      <c r="AY376" s="189" t="s">
        <v>360</v>
      </c>
    </row>
    <row r="377" spans="1:65" s="16" customFormat="1">
      <c r="B377" s="211"/>
      <c r="D377" s="188" t="s">
        <v>369</v>
      </c>
      <c r="E377" s="212" t="s">
        <v>1</v>
      </c>
      <c r="F377" s="213" t="s">
        <v>581</v>
      </c>
      <c r="H377" s="214">
        <v>3.2280000000000002</v>
      </c>
      <c r="I377" s="215"/>
      <c r="L377" s="211"/>
      <c r="M377" s="216"/>
      <c r="N377" s="217"/>
      <c r="O377" s="217"/>
      <c r="P377" s="217"/>
      <c r="Q377" s="217"/>
      <c r="R377" s="217"/>
      <c r="S377" s="217"/>
      <c r="T377" s="218"/>
      <c r="AT377" s="212" t="s">
        <v>369</v>
      </c>
      <c r="AU377" s="212" t="s">
        <v>85</v>
      </c>
      <c r="AV377" s="16" t="s">
        <v>282</v>
      </c>
      <c r="AW377" s="16" t="s">
        <v>29</v>
      </c>
      <c r="AX377" s="16" t="s">
        <v>72</v>
      </c>
      <c r="AY377" s="212" t="s">
        <v>360</v>
      </c>
    </row>
    <row r="378" spans="1:65" s="15" customFormat="1">
      <c r="B378" s="203"/>
      <c r="D378" s="188" t="s">
        <v>369</v>
      </c>
      <c r="E378" s="204" t="s">
        <v>1</v>
      </c>
      <c r="F378" s="205" t="s">
        <v>386</v>
      </c>
      <c r="H378" s="206">
        <v>31.846</v>
      </c>
      <c r="I378" s="207"/>
      <c r="L378" s="203"/>
      <c r="M378" s="208"/>
      <c r="N378" s="209"/>
      <c r="O378" s="209"/>
      <c r="P378" s="209"/>
      <c r="Q378" s="209"/>
      <c r="R378" s="209"/>
      <c r="S378" s="209"/>
      <c r="T378" s="210"/>
      <c r="AT378" s="204" t="s">
        <v>369</v>
      </c>
      <c r="AU378" s="204" t="s">
        <v>85</v>
      </c>
      <c r="AV378" s="15" t="s">
        <v>367</v>
      </c>
      <c r="AW378" s="15" t="s">
        <v>29</v>
      </c>
      <c r="AX378" s="15" t="s">
        <v>79</v>
      </c>
      <c r="AY378" s="204" t="s">
        <v>360</v>
      </c>
    </row>
    <row r="379" spans="1:65" s="2" customFormat="1" ht="24">
      <c r="A379" s="33"/>
      <c r="B379" s="139"/>
      <c r="C379" s="173" t="s">
        <v>598</v>
      </c>
      <c r="D379" s="173" t="s">
        <v>363</v>
      </c>
      <c r="E379" s="174" t="s">
        <v>599</v>
      </c>
      <c r="F379" s="175" t="s">
        <v>600</v>
      </c>
      <c r="G379" s="176" t="s">
        <v>366</v>
      </c>
      <c r="H379" s="177">
        <v>31.846</v>
      </c>
      <c r="I379" s="178"/>
      <c r="J379" s="179">
        <f>ROUND(I379*H379,2)</f>
        <v>0</v>
      </c>
      <c r="K379" s="180"/>
      <c r="L379" s="34"/>
      <c r="M379" s="181" t="s">
        <v>1</v>
      </c>
      <c r="N379" s="182" t="s">
        <v>38</v>
      </c>
      <c r="O379" s="60"/>
      <c r="P379" s="183">
        <f>O379*H379</f>
        <v>0</v>
      </c>
      <c r="Q379" s="183">
        <v>0</v>
      </c>
      <c r="R379" s="183">
        <f>Q379*H379</f>
        <v>0</v>
      </c>
      <c r="S379" s="183">
        <v>0</v>
      </c>
      <c r="T379" s="184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85" t="s">
        <v>367</v>
      </c>
      <c r="AT379" s="185" t="s">
        <v>363</v>
      </c>
      <c r="AU379" s="185" t="s">
        <v>85</v>
      </c>
      <c r="AY379" s="18" t="s">
        <v>360</v>
      </c>
      <c r="BE379" s="186">
        <f>IF(N379="základná",J379,0)</f>
        <v>0</v>
      </c>
      <c r="BF379" s="186">
        <f>IF(N379="znížená",J379,0)</f>
        <v>0</v>
      </c>
      <c r="BG379" s="186">
        <f>IF(N379="zákl. prenesená",J379,0)</f>
        <v>0</v>
      </c>
      <c r="BH379" s="186">
        <f>IF(N379="zníž. prenesená",J379,0)</f>
        <v>0</v>
      </c>
      <c r="BI379" s="186">
        <f>IF(N379="nulová",J379,0)</f>
        <v>0</v>
      </c>
      <c r="BJ379" s="18" t="s">
        <v>85</v>
      </c>
      <c r="BK379" s="186">
        <f>ROUND(I379*H379,2)</f>
        <v>0</v>
      </c>
      <c r="BL379" s="18" t="s">
        <v>367</v>
      </c>
      <c r="BM379" s="185" t="s">
        <v>601</v>
      </c>
    </row>
    <row r="380" spans="1:65" s="2" customFormat="1" ht="16.5" customHeight="1">
      <c r="A380" s="33"/>
      <c r="B380" s="139"/>
      <c r="C380" s="173" t="s">
        <v>602</v>
      </c>
      <c r="D380" s="173" t="s">
        <v>363</v>
      </c>
      <c r="E380" s="174" t="s">
        <v>603</v>
      </c>
      <c r="F380" s="175" t="s">
        <v>604</v>
      </c>
      <c r="G380" s="176" t="s">
        <v>605</v>
      </c>
      <c r="H380" s="177">
        <v>3.9489999999999998</v>
      </c>
      <c r="I380" s="178"/>
      <c r="J380" s="179">
        <f>ROUND(I380*H380,2)</f>
        <v>0</v>
      </c>
      <c r="K380" s="180"/>
      <c r="L380" s="34"/>
      <c r="M380" s="181" t="s">
        <v>1</v>
      </c>
      <c r="N380" s="182" t="s">
        <v>38</v>
      </c>
      <c r="O380" s="60"/>
      <c r="P380" s="183">
        <f>O380*H380</f>
        <v>0</v>
      </c>
      <c r="Q380" s="183">
        <v>1.01895</v>
      </c>
      <c r="R380" s="183">
        <f>Q380*H380</f>
        <v>4.02383355</v>
      </c>
      <c r="S380" s="183">
        <v>0</v>
      </c>
      <c r="T380" s="184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85" t="s">
        <v>367</v>
      </c>
      <c r="AT380" s="185" t="s">
        <v>363</v>
      </c>
      <c r="AU380" s="185" t="s">
        <v>85</v>
      </c>
      <c r="AY380" s="18" t="s">
        <v>360</v>
      </c>
      <c r="BE380" s="186">
        <f>IF(N380="základná",J380,0)</f>
        <v>0</v>
      </c>
      <c r="BF380" s="186">
        <f>IF(N380="znížená",J380,0)</f>
        <v>0</v>
      </c>
      <c r="BG380" s="186">
        <f>IF(N380="zákl. prenesená",J380,0)</f>
        <v>0</v>
      </c>
      <c r="BH380" s="186">
        <f>IF(N380="zníž. prenesená",J380,0)</f>
        <v>0</v>
      </c>
      <c r="BI380" s="186">
        <f>IF(N380="nulová",J380,0)</f>
        <v>0</v>
      </c>
      <c r="BJ380" s="18" t="s">
        <v>85</v>
      </c>
      <c r="BK380" s="186">
        <f>ROUND(I380*H380,2)</f>
        <v>0</v>
      </c>
      <c r="BL380" s="18" t="s">
        <v>367</v>
      </c>
      <c r="BM380" s="185" t="s">
        <v>606</v>
      </c>
    </row>
    <row r="381" spans="1:65" s="14" customFormat="1">
      <c r="B381" s="196"/>
      <c r="D381" s="188" t="s">
        <v>369</v>
      </c>
      <c r="E381" s="197" t="s">
        <v>1</v>
      </c>
      <c r="F381" s="198" t="s">
        <v>607</v>
      </c>
      <c r="H381" s="197" t="s">
        <v>1</v>
      </c>
      <c r="I381" s="199"/>
      <c r="L381" s="196"/>
      <c r="M381" s="200"/>
      <c r="N381" s="201"/>
      <c r="O381" s="201"/>
      <c r="P381" s="201"/>
      <c r="Q381" s="201"/>
      <c r="R381" s="201"/>
      <c r="S381" s="201"/>
      <c r="T381" s="202"/>
      <c r="AT381" s="197" t="s">
        <v>369</v>
      </c>
      <c r="AU381" s="197" t="s">
        <v>85</v>
      </c>
      <c r="AV381" s="14" t="s">
        <v>79</v>
      </c>
      <c r="AW381" s="14" t="s">
        <v>29</v>
      </c>
      <c r="AX381" s="14" t="s">
        <v>72</v>
      </c>
      <c r="AY381" s="197" t="s">
        <v>360</v>
      </c>
    </row>
    <row r="382" spans="1:65" s="13" customFormat="1">
      <c r="B382" s="187"/>
      <c r="D382" s="188" t="s">
        <v>369</v>
      </c>
      <c r="E382" s="189" t="s">
        <v>1</v>
      </c>
      <c r="F382" s="190" t="s">
        <v>608</v>
      </c>
      <c r="H382" s="191">
        <v>3.6349999999999998</v>
      </c>
      <c r="I382" s="192"/>
      <c r="L382" s="187"/>
      <c r="M382" s="193"/>
      <c r="N382" s="194"/>
      <c r="O382" s="194"/>
      <c r="P382" s="194"/>
      <c r="Q382" s="194"/>
      <c r="R382" s="194"/>
      <c r="S382" s="194"/>
      <c r="T382" s="195"/>
      <c r="AT382" s="189" t="s">
        <v>369</v>
      </c>
      <c r="AU382" s="189" t="s">
        <v>85</v>
      </c>
      <c r="AV382" s="13" t="s">
        <v>85</v>
      </c>
      <c r="AW382" s="13" t="s">
        <v>29</v>
      </c>
      <c r="AX382" s="13" t="s">
        <v>72</v>
      </c>
      <c r="AY382" s="189" t="s">
        <v>360</v>
      </c>
    </row>
    <row r="383" spans="1:65" s="16" customFormat="1">
      <c r="B383" s="211"/>
      <c r="D383" s="188" t="s">
        <v>369</v>
      </c>
      <c r="E383" s="212" t="s">
        <v>1</v>
      </c>
      <c r="F383" s="213" t="s">
        <v>581</v>
      </c>
      <c r="H383" s="214">
        <v>3.6349999999999998</v>
      </c>
      <c r="I383" s="215"/>
      <c r="L383" s="211"/>
      <c r="M383" s="216"/>
      <c r="N383" s="217"/>
      <c r="O383" s="217"/>
      <c r="P383" s="217"/>
      <c r="Q383" s="217"/>
      <c r="R383" s="217"/>
      <c r="S383" s="217"/>
      <c r="T383" s="218"/>
      <c r="AT383" s="212" t="s">
        <v>369</v>
      </c>
      <c r="AU383" s="212" t="s">
        <v>85</v>
      </c>
      <c r="AV383" s="16" t="s">
        <v>282</v>
      </c>
      <c r="AW383" s="16" t="s">
        <v>29</v>
      </c>
      <c r="AX383" s="16" t="s">
        <v>72</v>
      </c>
      <c r="AY383" s="212" t="s">
        <v>360</v>
      </c>
    </row>
    <row r="384" spans="1:65" s="14" customFormat="1">
      <c r="B384" s="196"/>
      <c r="D384" s="188" t="s">
        <v>369</v>
      </c>
      <c r="E384" s="197" t="s">
        <v>1</v>
      </c>
      <c r="F384" s="198" t="s">
        <v>569</v>
      </c>
      <c r="H384" s="197" t="s">
        <v>1</v>
      </c>
      <c r="I384" s="199"/>
      <c r="L384" s="196"/>
      <c r="M384" s="200"/>
      <c r="N384" s="201"/>
      <c r="O384" s="201"/>
      <c r="P384" s="201"/>
      <c r="Q384" s="201"/>
      <c r="R384" s="201"/>
      <c r="S384" s="201"/>
      <c r="T384" s="202"/>
      <c r="AT384" s="197" t="s">
        <v>369</v>
      </c>
      <c r="AU384" s="197" t="s">
        <v>85</v>
      </c>
      <c r="AV384" s="14" t="s">
        <v>79</v>
      </c>
      <c r="AW384" s="14" t="s">
        <v>29</v>
      </c>
      <c r="AX384" s="14" t="s">
        <v>72</v>
      </c>
      <c r="AY384" s="197" t="s">
        <v>360</v>
      </c>
    </row>
    <row r="385" spans="1:65" s="13" customFormat="1">
      <c r="B385" s="187"/>
      <c r="D385" s="188" t="s">
        <v>369</v>
      </c>
      <c r="E385" s="189" t="s">
        <v>1</v>
      </c>
      <c r="F385" s="190" t="s">
        <v>609</v>
      </c>
      <c r="H385" s="191">
        <v>3.3000000000000002E-2</v>
      </c>
      <c r="I385" s="192"/>
      <c r="L385" s="187"/>
      <c r="M385" s="193"/>
      <c r="N385" s="194"/>
      <c r="O385" s="194"/>
      <c r="P385" s="194"/>
      <c r="Q385" s="194"/>
      <c r="R385" s="194"/>
      <c r="S385" s="194"/>
      <c r="T385" s="195"/>
      <c r="AT385" s="189" t="s">
        <v>369</v>
      </c>
      <c r="AU385" s="189" t="s">
        <v>85</v>
      </c>
      <c r="AV385" s="13" t="s">
        <v>85</v>
      </c>
      <c r="AW385" s="13" t="s">
        <v>29</v>
      </c>
      <c r="AX385" s="13" t="s">
        <v>72</v>
      </c>
      <c r="AY385" s="189" t="s">
        <v>360</v>
      </c>
    </row>
    <row r="386" spans="1:65" s="14" customFormat="1">
      <c r="B386" s="196"/>
      <c r="D386" s="188" t="s">
        <v>369</v>
      </c>
      <c r="E386" s="197" t="s">
        <v>1</v>
      </c>
      <c r="F386" s="198" t="s">
        <v>571</v>
      </c>
      <c r="H386" s="197" t="s">
        <v>1</v>
      </c>
      <c r="I386" s="199"/>
      <c r="L386" s="196"/>
      <c r="M386" s="200"/>
      <c r="N386" s="201"/>
      <c r="O386" s="201"/>
      <c r="P386" s="201"/>
      <c r="Q386" s="201"/>
      <c r="R386" s="201"/>
      <c r="S386" s="201"/>
      <c r="T386" s="202"/>
      <c r="AT386" s="197" t="s">
        <v>369</v>
      </c>
      <c r="AU386" s="197" t="s">
        <v>85</v>
      </c>
      <c r="AV386" s="14" t="s">
        <v>79</v>
      </c>
      <c r="AW386" s="14" t="s">
        <v>29</v>
      </c>
      <c r="AX386" s="14" t="s">
        <v>72</v>
      </c>
      <c r="AY386" s="197" t="s">
        <v>360</v>
      </c>
    </row>
    <row r="387" spans="1:65" s="13" customFormat="1">
      <c r="B387" s="187"/>
      <c r="D387" s="188" t="s">
        <v>369</v>
      </c>
      <c r="E387" s="189" t="s">
        <v>1</v>
      </c>
      <c r="F387" s="190" t="s">
        <v>610</v>
      </c>
      <c r="H387" s="191">
        <v>0.28100000000000003</v>
      </c>
      <c r="I387" s="192"/>
      <c r="L387" s="187"/>
      <c r="M387" s="193"/>
      <c r="N387" s="194"/>
      <c r="O387" s="194"/>
      <c r="P387" s="194"/>
      <c r="Q387" s="194"/>
      <c r="R387" s="194"/>
      <c r="S387" s="194"/>
      <c r="T387" s="195"/>
      <c r="AT387" s="189" t="s">
        <v>369</v>
      </c>
      <c r="AU387" s="189" t="s">
        <v>85</v>
      </c>
      <c r="AV387" s="13" t="s">
        <v>85</v>
      </c>
      <c r="AW387" s="13" t="s">
        <v>29</v>
      </c>
      <c r="AX387" s="13" t="s">
        <v>72</v>
      </c>
      <c r="AY387" s="189" t="s">
        <v>360</v>
      </c>
    </row>
    <row r="388" spans="1:65" s="16" customFormat="1">
      <c r="B388" s="211"/>
      <c r="D388" s="188" t="s">
        <v>369</v>
      </c>
      <c r="E388" s="212" t="s">
        <v>1</v>
      </c>
      <c r="F388" s="213" t="s">
        <v>581</v>
      </c>
      <c r="H388" s="214">
        <v>0.314</v>
      </c>
      <c r="I388" s="215"/>
      <c r="L388" s="211"/>
      <c r="M388" s="216"/>
      <c r="N388" s="217"/>
      <c r="O388" s="217"/>
      <c r="P388" s="217"/>
      <c r="Q388" s="217"/>
      <c r="R388" s="217"/>
      <c r="S388" s="217"/>
      <c r="T388" s="218"/>
      <c r="AT388" s="212" t="s">
        <v>369</v>
      </c>
      <c r="AU388" s="212" t="s">
        <v>85</v>
      </c>
      <c r="AV388" s="16" t="s">
        <v>282</v>
      </c>
      <c r="AW388" s="16" t="s">
        <v>29</v>
      </c>
      <c r="AX388" s="16" t="s">
        <v>72</v>
      </c>
      <c r="AY388" s="212" t="s">
        <v>360</v>
      </c>
    </row>
    <row r="389" spans="1:65" s="15" customFormat="1">
      <c r="B389" s="203"/>
      <c r="D389" s="188" t="s">
        <v>369</v>
      </c>
      <c r="E389" s="204" t="s">
        <v>1</v>
      </c>
      <c r="F389" s="205" t="s">
        <v>386</v>
      </c>
      <c r="H389" s="206">
        <v>3.9489999999999998</v>
      </c>
      <c r="I389" s="207"/>
      <c r="L389" s="203"/>
      <c r="M389" s="208"/>
      <c r="N389" s="209"/>
      <c r="O389" s="209"/>
      <c r="P389" s="209"/>
      <c r="Q389" s="209"/>
      <c r="R389" s="209"/>
      <c r="S389" s="209"/>
      <c r="T389" s="210"/>
      <c r="AT389" s="204" t="s">
        <v>369</v>
      </c>
      <c r="AU389" s="204" t="s">
        <v>85</v>
      </c>
      <c r="AV389" s="15" t="s">
        <v>367</v>
      </c>
      <c r="AW389" s="15" t="s">
        <v>29</v>
      </c>
      <c r="AX389" s="15" t="s">
        <v>79</v>
      </c>
      <c r="AY389" s="204" t="s">
        <v>360</v>
      </c>
    </row>
    <row r="390" spans="1:65" s="14" customFormat="1">
      <c r="B390" s="196"/>
      <c r="D390" s="188" t="s">
        <v>369</v>
      </c>
      <c r="E390" s="197" t="s">
        <v>1</v>
      </c>
      <c r="F390" s="198" t="s">
        <v>611</v>
      </c>
      <c r="H390" s="197" t="s">
        <v>1</v>
      </c>
      <c r="I390" s="199"/>
      <c r="L390" s="196"/>
      <c r="M390" s="200"/>
      <c r="N390" s="201"/>
      <c r="O390" s="201"/>
      <c r="P390" s="201"/>
      <c r="Q390" s="201"/>
      <c r="R390" s="201"/>
      <c r="S390" s="201"/>
      <c r="T390" s="202"/>
      <c r="AT390" s="197" t="s">
        <v>369</v>
      </c>
      <c r="AU390" s="197" t="s">
        <v>85</v>
      </c>
      <c r="AV390" s="14" t="s">
        <v>79</v>
      </c>
      <c r="AW390" s="14" t="s">
        <v>29</v>
      </c>
      <c r="AX390" s="14" t="s">
        <v>72</v>
      </c>
      <c r="AY390" s="197" t="s">
        <v>360</v>
      </c>
    </row>
    <row r="391" spans="1:65" s="2" customFormat="1" ht="16.5" customHeight="1">
      <c r="A391" s="33"/>
      <c r="B391" s="139"/>
      <c r="C391" s="173" t="s">
        <v>612</v>
      </c>
      <c r="D391" s="173" t="s">
        <v>363</v>
      </c>
      <c r="E391" s="174" t="s">
        <v>613</v>
      </c>
      <c r="F391" s="175" t="s">
        <v>614</v>
      </c>
      <c r="G391" s="176" t="s">
        <v>605</v>
      </c>
      <c r="H391" s="177">
        <v>3.2490000000000001</v>
      </c>
      <c r="I391" s="178"/>
      <c r="J391" s="179">
        <f>ROUND(I391*H391,2)</f>
        <v>0</v>
      </c>
      <c r="K391" s="180"/>
      <c r="L391" s="34"/>
      <c r="M391" s="181" t="s">
        <v>1</v>
      </c>
      <c r="N391" s="182" t="s">
        <v>38</v>
      </c>
      <c r="O391" s="60"/>
      <c r="P391" s="183">
        <f>O391*H391</f>
        <v>0</v>
      </c>
      <c r="Q391" s="183">
        <v>1.20296</v>
      </c>
      <c r="R391" s="183">
        <f>Q391*H391</f>
        <v>3.9084170400000002</v>
      </c>
      <c r="S391" s="183">
        <v>0</v>
      </c>
      <c r="T391" s="184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85" t="s">
        <v>367</v>
      </c>
      <c r="AT391" s="185" t="s">
        <v>363</v>
      </c>
      <c r="AU391" s="185" t="s">
        <v>85</v>
      </c>
      <c r="AY391" s="18" t="s">
        <v>360</v>
      </c>
      <c r="BE391" s="186">
        <f>IF(N391="základná",J391,0)</f>
        <v>0</v>
      </c>
      <c r="BF391" s="186">
        <f>IF(N391="znížená",J391,0)</f>
        <v>0</v>
      </c>
      <c r="BG391" s="186">
        <f>IF(N391="zákl. prenesená",J391,0)</f>
        <v>0</v>
      </c>
      <c r="BH391" s="186">
        <f>IF(N391="zníž. prenesená",J391,0)</f>
        <v>0</v>
      </c>
      <c r="BI391" s="186">
        <f>IF(N391="nulová",J391,0)</f>
        <v>0</v>
      </c>
      <c r="BJ391" s="18" t="s">
        <v>85</v>
      </c>
      <c r="BK391" s="186">
        <f>ROUND(I391*H391,2)</f>
        <v>0</v>
      </c>
      <c r="BL391" s="18" t="s">
        <v>367</v>
      </c>
      <c r="BM391" s="185" t="s">
        <v>615</v>
      </c>
    </row>
    <row r="392" spans="1:65" s="14" customFormat="1">
      <c r="B392" s="196"/>
      <c r="D392" s="188" t="s">
        <v>369</v>
      </c>
      <c r="E392" s="197" t="s">
        <v>1</v>
      </c>
      <c r="F392" s="198" t="s">
        <v>616</v>
      </c>
      <c r="H392" s="197" t="s">
        <v>1</v>
      </c>
      <c r="I392" s="199"/>
      <c r="L392" s="196"/>
      <c r="M392" s="200"/>
      <c r="N392" s="201"/>
      <c r="O392" s="201"/>
      <c r="P392" s="201"/>
      <c r="Q392" s="201"/>
      <c r="R392" s="201"/>
      <c r="S392" s="201"/>
      <c r="T392" s="202"/>
      <c r="AT392" s="197" t="s">
        <v>369</v>
      </c>
      <c r="AU392" s="197" t="s">
        <v>85</v>
      </c>
      <c r="AV392" s="14" t="s">
        <v>79</v>
      </c>
      <c r="AW392" s="14" t="s">
        <v>29</v>
      </c>
      <c r="AX392" s="14" t="s">
        <v>72</v>
      </c>
      <c r="AY392" s="197" t="s">
        <v>360</v>
      </c>
    </row>
    <row r="393" spans="1:65" s="13" customFormat="1">
      <c r="B393" s="187"/>
      <c r="D393" s="188" t="s">
        <v>369</v>
      </c>
      <c r="E393" s="189" t="s">
        <v>1</v>
      </c>
      <c r="F393" s="190" t="s">
        <v>617</v>
      </c>
      <c r="H393" s="191">
        <v>1.2999999999999999E-2</v>
      </c>
      <c r="I393" s="192"/>
      <c r="L393" s="187"/>
      <c r="M393" s="193"/>
      <c r="N393" s="194"/>
      <c r="O393" s="194"/>
      <c r="P393" s="194"/>
      <c r="Q393" s="194"/>
      <c r="R393" s="194"/>
      <c r="S393" s="194"/>
      <c r="T393" s="195"/>
      <c r="AT393" s="189" t="s">
        <v>369</v>
      </c>
      <c r="AU393" s="189" t="s">
        <v>85</v>
      </c>
      <c r="AV393" s="13" t="s">
        <v>85</v>
      </c>
      <c r="AW393" s="13" t="s">
        <v>29</v>
      </c>
      <c r="AX393" s="13" t="s">
        <v>72</v>
      </c>
      <c r="AY393" s="189" t="s">
        <v>360</v>
      </c>
    </row>
    <row r="394" spans="1:65" s="14" customFormat="1">
      <c r="B394" s="196"/>
      <c r="D394" s="188" t="s">
        <v>369</v>
      </c>
      <c r="E394" s="197" t="s">
        <v>1</v>
      </c>
      <c r="F394" s="198" t="s">
        <v>618</v>
      </c>
      <c r="H394" s="197" t="s">
        <v>1</v>
      </c>
      <c r="I394" s="199"/>
      <c r="L394" s="196"/>
      <c r="M394" s="200"/>
      <c r="N394" s="201"/>
      <c r="O394" s="201"/>
      <c r="P394" s="201"/>
      <c r="Q394" s="201"/>
      <c r="R394" s="201"/>
      <c r="S394" s="201"/>
      <c r="T394" s="202"/>
      <c r="AT394" s="197" t="s">
        <v>369</v>
      </c>
      <c r="AU394" s="197" t="s">
        <v>85</v>
      </c>
      <c r="AV394" s="14" t="s">
        <v>79</v>
      </c>
      <c r="AW394" s="14" t="s">
        <v>29</v>
      </c>
      <c r="AX394" s="14" t="s">
        <v>72</v>
      </c>
      <c r="AY394" s="197" t="s">
        <v>360</v>
      </c>
    </row>
    <row r="395" spans="1:65" s="13" customFormat="1">
      <c r="B395" s="187"/>
      <c r="D395" s="188" t="s">
        <v>369</v>
      </c>
      <c r="E395" s="189" t="s">
        <v>1</v>
      </c>
      <c r="F395" s="190" t="s">
        <v>619</v>
      </c>
      <c r="H395" s="191">
        <v>3.2360000000000002</v>
      </c>
      <c r="I395" s="192"/>
      <c r="L395" s="187"/>
      <c r="M395" s="193"/>
      <c r="N395" s="194"/>
      <c r="O395" s="194"/>
      <c r="P395" s="194"/>
      <c r="Q395" s="194"/>
      <c r="R395" s="194"/>
      <c r="S395" s="194"/>
      <c r="T395" s="195"/>
      <c r="AT395" s="189" t="s">
        <v>369</v>
      </c>
      <c r="AU395" s="189" t="s">
        <v>85</v>
      </c>
      <c r="AV395" s="13" t="s">
        <v>85</v>
      </c>
      <c r="AW395" s="13" t="s">
        <v>29</v>
      </c>
      <c r="AX395" s="13" t="s">
        <v>72</v>
      </c>
      <c r="AY395" s="189" t="s">
        <v>360</v>
      </c>
    </row>
    <row r="396" spans="1:65" s="15" customFormat="1">
      <c r="B396" s="203"/>
      <c r="D396" s="188" t="s">
        <v>369</v>
      </c>
      <c r="E396" s="204" t="s">
        <v>1</v>
      </c>
      <c r="F396" s="205" t="s">
        <v>386</v>
      </c>
      <c r="H396" s="206">
        <v>3.2490000000000001</v>
      </c>
      <c r="I396" s="207"/>
      <c r="L396" s="203"/>
      <c r="M396" s="208"/>
      <c r="N396" s="209"/>
      <c r="O396" s="209"/>
      <c r="P396" s="209"/>
      <c r="Q396" s="209"/>
      <c r="R396" s="209"/>
      <c r="S396" s="209"/>
      <c r="T396" s="210"/>
      <c r="AT396" s="204" t="s">
        <v>369</v>
      </c>
      <c r="AU396" s="204" t="s">
        <v>85</v>
      </c>
      <c r="AV396" s="15" t="s">
        <v>367</v>
      </c>
      <c r="AW396" s="15" t="s">
        <v>29</v>
      </c>
      <c r="AX396" s="15" t="s">
        <v>79</v>
      </c>
      <c r="AY396" s="204" t="s">
        <v>360</v>
      </c>
    </row>
    <row r="397" spans="1:65" s="2" customFormat="1" ht="33" customHeight="1">
      <c r="A397" s="33"/>
      <c r="B397" s="139"/>
      <c r="C397" s="173" t="s">
        <v>620</v>
      </c>
      <c r="D397" s="173" t="s">
        <v>363</v>
      </c>
      <c r="E397" s="174" t="s">
        <v>621</v>
      </c>
      <c r="F397" s="175" t="s">
        <v>622</v>
      </c>
      <c r="G397" s="176" t="s">
        <v>394</v>
      </c>
      <c r="H397" s="177">
        <v>0.90200000000000002</v>
      </c>
      <c r="I397" s="178"/>
      <c r="J397" s="179">
        <f>ROUND(I397*H397,2)</f>
        <v>0</v>
      </c>
      <c r="K397" s="180"/>
      <c r="L397" s="34"/>
      <c r="M397" s="181" t="s">
        <v>1</v>
      </c>
      <c r="N397" s="182" t="s">
        <v>38</v>
      </c>
      <c r="O397" s="60"/>
      <c r="P397" s="183">
        <f>O397*H397</f>
        <v>0</v>
      </c>
      <c r="Q397" s="183">
        <v>2.16499</v>
      </c>
      <c r="R397" s="183">
        <f>Q397*H397</f>
        <v>1.95282098</v>
      </c>
      <c r="S397" s="183">
        <v>0</v>
      </c>
      <c r="T397" s="184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85" t="s">
        <v>367</v>
      </c>
      <c r="AT397" s="185" t="s">
        <v>363</v>
      </c>
      <c r="AU397" s="185" t="s">
        <v>85</v>
      </c>
      <c r="AY397" s="18" t="s">
        <v>360</v>
      </c>
      <c r="BE397" s="186">
        <f>IF(N397="základná",J397,0)</f>
        <v>0</v>
      </c>
      <c r="BF397" s="186">
        <f>IF(N397="znížená",J397,0)</f>
        <v>0</v>
      </c>
      <c r="BG397" s="186">
        <f>IF(N397="zákl. prenesená",J397,0)</f>
        <v>0</v>
      </c>
      <c r="BH397" s="186">
        <f>IF(N397="zníž. prenesená",J397,0)</f>
        <v>0</v>
      </c>
      <c r="BI397" s="186">
        <f>IF(N397="nulová",J397,0)</f>
        <v>0</v>
      </c>
      <c r="BJ397" s="18" t="s">
        <v>85</v>
      </c>
      <c r="BK397" s="186">
        <f>ROUND(I397*H397,2)</f>
        <v>0</v>
      </c>
      <c r="BL397" s="18" t="s">
        <v>367</v>
      </c>
      <c r="BM397" s="185" t="s">
        <v>623</v>
      </c>
    </row>
    <row r="398" spans="1:65" s="14" customFormat="1">
      <c r="B398" s="196"/>
      <c r="D398" s="188" t="s">
        <v>369</v>
      </c>
      <c r="E398" s="197" t="s">
        <v>1</v>
      </c>
      <c r="F398" s="198" t="s">
        <v>624</v>
      </c>
      <c r="H398" s="197" t="s">
        <v>1</v>
      </c>
      <c r="I398" s="199"/>
      <c r="L398" s="196"/>
      <c r="M398" s="200"/>
      <c r="N398" s="201"/>
      <c r="O398" s="201"/>
      <c r="P398" s="201"/>
      <c r="Q398" s="201"/>
      <c r="R398" s="201"/>
      <c r="S398" s="201"/>
      <c r="T398" s="202"/>
      <c r="AT398" s="197" t="s">
        <v>369</v>
      </c>
      <c r="AU398" s="197" t="s">
        <v>85</v>
      </c>
      <c r="AV398" s="14" t="s">
        <v>79</v>
      </c>
      <c r="AW398" s="14" t="s">
        <v>29</v>
      </c>
      <c r="AX398" s="14" t="s">
        <v>72</v>
      </c>
      <c r="AY398" s="197" t="s">
        <v>360</v>
      </c>
    </row>
    <row r="399" spans="1:65" s="13" customFormat="1">
      <c r="B399" s="187"/>
      <c r="D399" s="188" t="s">
        <v>369</v>
      </c>
      <c r="E399" s="189" t="s">
        <v>1</v>
      </c>
      <c r="F399" s="190" t="s">
        <v>625</v>
      </c>
      <c r="H399" s="191">
        <v>0.34699999999999998</v>
      </c>
      <c r="I399" s="192"/>
      <c r="L399" s="187"/>
      <c r="M399" s="193"/>
      <c r="N399" s="194"/>
      <c r="O399" s="194"/>
      <c r="P399" s="194"/>
      <c r="Q399" s="194"/>
      <c r="R399" s="194"/>
      <c r="S399" s="194"/>
      <c r="T399" s="195"/>
      <c r="AT399" s="189" t="s">
        <v>369</v>
      </c>
      <c r="AU399" s="189" t="s">
        <v>85</v>
      </c>
      <c r="AV399" s="13" t="s">
        <v>85</v>
      </c>
      <c r="AW399" s="13" t="s">
        <v>29</v>
      </c>
      <c r="AX399" s="13" t="s">
        <v>72</v>
      </c>
      <c r="AY399" s="189" t="s">
        <v>360</v>
      </c>
    </row>
    <row r="400" spans="1:65" s="13" customFormat="1">
      <c r="B400" s="187"/>
      <c r="D400" s="188" t="s">
        <v>369</v>
      </c>
      <c r="E400" s="189" t="s">
        <v>1</v>
      </c>
      <c r="F400" s="190" t="s">
        <v>626</v>
      </c>
      <c r="H400" s="191">
        <v>0.55500000000000005</v>
      </c>
      <c r="I400" s="192"/>
      <c r="L400" s="187"/>
      <c r="M400" s="193"/>
      <c r="N400" s="194"/>
      <c r="O400" s="194"/>
      <c r="P400" s="194"/>
      <c r="Q400" s="194"/>
      <c r="R400" s="194"/>
      <c r="S400" s="194"/>
      <c r="T400" s="195"/>
      <c r="AT400" s="189" t="s">
        <v>369</v>
      </c>
      <c r="AU400" s="189" t="s">
        <v>85</v>
      </c>
      <c r="AV400" s="13" t="s">
        <v>85</v>
      </c>
      <c r="AW400" s="13" t="s">
        <v>29</v>
      </c>
      <c r="AX400" s="13" t="s">
        <v>72</v>
      </c>
      <c r="AY400" s="189" t="s">
        <v>360</v>
      </c>
    </row>
    <row r="401" spans="1:65" s="15" customFormat="1">
      <c r="B401" s="203"/>
      <c r="D401" s="188" t="s">
        <v>369</v>
      </c>
      <c r="E401" s="204" t="s">
        <v>1</v>
      </c>
      <c r="F401" s="205" t="s">
        <v>386</v>
      </c>
      <c r="H401" s="206">
        <v>0.90200000000000002</v>
      </c>
      <c r="I401" s="207"/>
      <c r="L401" s="203"/>
      <c r="M401" s="208"/>
      <c r="N401" s="209"/>
      <c r="O401" s="209"/>
      <c r="P401" s="209"/>
      <c r="Q401" s="209"/>
      <c r="R401" s="209"/>
      <c r="S401" s="209"/>
      <c r="T401" s="210"/>
      <c r="AT401" s="204" t="s">
        <v>369</v>
      </c>
      <c r="AU401" s="204" t="s">
        <v>85</v>
      </c>
      <c r="AV401" s="15" t="s">
        <v>367</v>
      </c>
      <c r="AW401" s="15" t="s">
        <v>29</v>
      </c>
      <c r="AX401" s="15" t="s">
        <v>79</v>
      </c>
      <c r="AY401" s="204" t="s">
        <v>360</v>
      </c>
    </row>
    <row r="402" spans="1:65" s="2" customFormat="1" ht="33" customHeight="1">
      <c r="A402" s="33"/>
      <c r="B402" s="139"/>
      <c r="C402" s="173" t="s">
        <v>627</v>
      </c>
      <c r="D402" s="173" t="s">
        <v>363</v>
      </c>
      <c r="E402" s="174" t="s">
        <v>628</v>
      </c>
      <c r="F402" s="175" t="s">
        <v>629</v>
      </c>
      <c r="G402" s="176" t="s">
        <v>394</v>
      </c>
      <c r="H402" s="177">
        <v>2.415</v>
      </c>
      <c r="I402" s="178"/>
      <c r="J402" s="179">
        <f>ROUND(I402*H402,2)</f>
        <v>0</v>
      </c>
      <c r="K402" s="180"/>
      <c r="L402" s="34"/>
      <c r="M402" s="181" t="s">
        <v>1</v>
      </c>
      <c r="N402" s="182" t="s">
        <v>38</v>
      </c>
      <c r="O402" s="60"/>
      <c r="P402" s="183">
        <f>O402*H402</f>
        <v>0</v>
      </c>
      <c r="Q402" s="183">
        <v>2.1170900000000001</v>
      </c>
      <c r="R402" s="183">
        <f>Q402*H402</f>
        <v>5.1127723500000002</v>
      </c>
      <c r="S402" s="183">
        <v>0</v>
      </c>
      <c r="T402" s="184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85" t="s">
        <v>367</v>
      </c>
      <c r="AT402" s="185" t="s">
        <v>363</v>
      </c>
      <c r="AU402" s="185" t="s">
        <v>85</v>
      </c>
      <c r="AY402" s="18" t="s">
        <v>360</v>
      </c>
      <c r="BE402" s="186">
        <f>IF(N402="základná",J402,0)</f>
        <v>0</v>
      </c>
      <c r="BF402" s="186">
        <f>IF(N402="znížená",J402,0)</f>
        <v>0</v>
      </c>
      <c r="BG402" s="186">
        <f>IF(N402="zákl. prenesená",J402,0)</f>
        <v>0</v>
      </c>
      <c r="BH402" s="186">
        <f>IF(N402="zníž. prenesená",J402,0)</f>
        <v>0</v>
      </c>
      <c r="BI402" s="186">
        <f>IF(N402="nulová",J402,0)</f>
        <v>0</v>
      </c>
      <c r="BJ402" s="18" t="s">
        <v>85</v>
      </c>
      <c r="BK402" s="186">
        <f>ROUND(I402*H402,2)</f>
        <v>0</v>
      </c>
      <c r="BL402" s="18" t="s">
        <v>367</v>
      </c>
      <c r="BM402" s="185" t="s">
        <v>630</v>
      </c>
    </row>
    <row r="403" spans="1:65" s="14" customFormat="1">
      <c r="B403" s="196"/>
      <c r="D403" s="188" t="s">
        <v>369</v>
      </c>
      <c r="E403" s="197" t="s">
        <v>1</v>
      </c>
      <c r="F403" s="198" t="s">
        <v>631</v>
      </c>
      <c r="H403" s="197" t="s">
        <v>1</v>
      </c>
      <c r="I403" s="199"/>
      <c r="L403" s="196"/>
      <c r="M403" s="200"/>
      <c r="N403" s="201"/>
      <c r="O403" s="201"/>
      <c r="P403" s="201"/>
      <c r="Q403" s="201"/>
      <c r="R403" s="201"/>
      <c r="S403" s="201"/>
      <c r="T403" s="202"/>
      <c r="AT403" s="197" t="s">
        <v>369</v>
      </c>
      <c r="AU403" s="197" t="s">
        <v>85</v>
      </c>
      <c r="AV403" s="14" t="s">
        <v>79</v>
      </c>
      <c r="AW403" s="14" t="s">
        <v>29</v>
      </c>
      <c r="AX403" s="14" t="s">
        <v>72</v>
      </c>
      <c r="AY403" s="197" t="s">
        <v>360</v>
      </c>
    </row>
    <row r="404" spans="1:65" s="13" customFormat="1">
      <c r="B404" s="187"/>
      <c r="D404" s="188" t="s">
        <v>369</v>
      </c>
      <c r="E404" s="189" t="s">
        <v>1</v>
      </c>
      <c r="F404" s="190" t="s">
        <v>632</v>
      </c>
      <c r="H404" s="191">
        <v>2.415</v>
      </c>
      <c r="I404" s="192"/>
      <c r="L404" s="187"/>
      <c r="M404" s="193"/>
      <c r="N404" s="194"/>
      <c r="O404" s="194"/>
      <c r="P404" s="194"/>
      <c r="Q404" s="194"/>
      <c r="R404" s="194"/>
      <c r="S404" s="194"/>
      <c r="T404" s="195"/>
      <c r="AT404" s="189" t="s">
        <v>369</v>
      </c>
      <c r="AU404" s="189" t="s">
        <v>85</v>
      </c>
      <c r="AV404" s="13" t="s">
        <v>85</v>
      </c>
      <c r="AW404" s="13" t="s">
        <v>29</v>
      </c>
      <c r="AX404" s="13" t="s">
        <v>72</v>
      </c>
      <c r="AY404" s="189" t="s">
        <v>360</v>
      </c>
    </row>
    <row r="405" spans="1:65" s="15" customFormat="1">
      <c r="B405" s="203"/>
      <c r="D405" s="188" t="s">
        <v>369</v>
      </c>
      <c r="E405" s="204" t="s">
        <v>1</v>
      </c>
      <c r="F405" s="205" t="s">
        <v>386</v>
      </c>
      <c r="H405" s="206">
        <v>2.415</v>
      </c>
      <c r="I405" s="207"/>
      <c r="L405" s="203"/>
      <c r="M405" s="208"/>
      <c r="N405" s="209"/>
      <c r="O405" s="209"/>
      <c r="P405" s="209"/>
      <c r="Q405" s="209"/>
      <c r="R405" s="209"/>
      <c r="S405" s="209"/>
      <c r="T405" s="210"/>
      <c r="AT405" s="204" t="s">
        <v>369</v>
      </c>
      <c r="AU405" s="204" t="s">
        <v>85</v>
      </c>
      <c r="AV405" s="15" t="s">
        <v>367</v>
      </c>
      <c r="AW405" s="15" t="s">
        <v>29</v>
      </c>
      <c r="AX405" s="15" t="s">
        <v>79</v>
      </c>
      <c r="AY405" s="204" t="s">
        <v>360</v>
      </c>
    </row>
    <row r="406" spans="1:65" s="2" customFormat="1" ht="24.2" customHeight="1">
      <c r="A406" s="33"/>
      <c r="B406" s="139"/>
      <c r="C406" s="173" t="s">
        <v>633</v>
      </c>
      <c r="D406" s="173" t="s">
        <v>363</v>
      </c>
      <c r="E406" s="174" t="s">
        <v>634</v>
      </c>
      <c r="F406" s="175" t="s">
        <v>635</v>
      </c>
      <c r="G406" s="176" t="s">
        <v>394</v>
      </c>
      <c r="H406" s="177">
        <v>58.862000000000002</v>
      </c>
      <c r="I406" s="178"/>
      <c r="J406" s="179">
        <f>ROUND(I406*H406,2)</f>
        <v>0</v>
      </c>
      <c r="K406" s="180"/>
      <c r="L406" s="34"/>
      <c r="M406" s="181" t="s">
        <v>1</v>
      </c>
      <c r="N406" s="182" t="s">
        <v>38</v>
      </c>
      <c r="O406" s="60"/>
      <c r="P406" s="183">
        <f>O406*H406</f>
        <v>0</v>
      </c>
      <c r="Q406" s="183">
        <v>2.2151299999999998</v>
      </c>
      <c r="R406" s="183">
        <f>Q406*H406</f>
        <v>130.38698205999998</v>
      </c>
      <c r="S406" s="183">
        <v>0</v>
      </c>
      <c r="T406" s="184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85" t="s">
        <v>367</v>
      </c>
      <c r="AT406" s="185" t="s">
        <v>363</v>
      </c>
      <c r="AU406" s="185" t="s">
        <v>85</v>
      </c>
      <c r="AY406" s="18" t="s">
        <v>360</v>
      </c>
      <c r="BE406" s="186">
        <f>IF(N406="základná",J406,0)</f>
        <v>0</v>
      </c>
      <c r="BF406" s="186">
        <f>IF(N406="znížená",J406,0)</f>
        <v>0</v>
      </c>
      <c r="BG406" s="186">
        <f>IF(N406="zákl. prenesená",J406,0)</f>
        <v>0</v>
      </c>
      <c r="BH406" s="186">
        <f>IF(N406="zníž. prenesená",J406,0)</f>
        <v>0</v>
      </c>
      <c r="BI406" s="186">
        <f>IF(N406="nulová",J406,0)</f>
        <v>0</v>
      </c>
      <c r="BJ406" s="18" t="s">
        <v>85</v>
      </c>
      <c r="BK406" s="186">
        <f>ROUND(I406*H406,2)</f>
        <v>0</v>
      </c>
      <c r="BL406" s="18" t="s">
        <v>367</v>
      </c>
      <c r="BM406" s="185" t="s">
        <v>636</v>
      </c>
    </row>
    <row r="407" spans="1:65" s="14" customFormat="1">
      <c r="B407" s="196"/>
      <c r="D407" s="188" t="s">
        <v>369</v>
      </c>
      <c r="E407" s="197" t="s">
        <v>1</v>
      </c>
      <c r="F407" s="198" t="s">
        <v>637</v>
      </c>
      <c r="H407" s="197" t="s">
        <v>1</v>
      </c>
      <c r="I407" s="199"/>
      <c r="L407" s="196"/>
      <c r="M407" s="200"/>
      <c r="N407" s="201"/>
      <c r="O407" s="201"/>
      <c r="P407" s="201"/>
      <c r="Q407" s="201"/>
      <c r="R407" s="201"/>
      <c r="S407" s="201"/>
      <c r="T407" s="202"/>
      <c r="AT407" s="197" t="s">
        <v>369</v>
      </c>
      <c r="AU407" s="197" t="s">
        <v>85</v>
      </c>
      <c r="AV407" s="14" t="s">
        <v>79</v>
      </c>
      <c r="AW407" s="14" t="s">
        <v>29</v>
      </c>
      <c r="AX407" s="14" t="s">
        <v>72</v>
      </c>
      <c r="AY407" s="197" t="s">
        <v>360</v>
      </c>
    </row>
    <row r="408" spans="1:65" s="13" customFormat="1">
      <c r="B408" s="187"/>
      <c r="D408" s="188" t="s">
        <v>369</v>
      </c>
      <c r="E408" s="189" t="s">
        <v>1</v>
      </c>
      <c r="F408" s="190" t="s">
        <v>638</v>
      </c>
      <c r="H408" s="191">
        <v>46.878999999999998</v>
      </c>
      <c r="I408" s="192"/>
      <c r="L408" s="187"/>
      <c r="M408" s="193"/>
      <c r="N408" s="194"/>
      <c r="O408" s="194"/>
      <c r="P408" s="194"/>
      <c r="Q408" s="194"/>
      <c r="R408" s="194"/>
      <c r="S408" s="194"/>
      <c r="T408" s="195"/>
      <c r="AT408" s="189" t="s">
        <v>369</v>
      </c>
      <c r="AU408" s="189" t="s">
        <v>85</v>
      </c>
      <c r="AV408" s="13" t="s">
        <v>85</v>
      </c>
      <c r="AW408" s="13" t="s">
        <v>29</v>
      </c>
      <c r="AX408" s="13" t="s">
        <v>72</v>
      </c>
      <c r="AY408" s="189" t="s">
        <v>360</v>
      </c>
    </row>
    <row r="409" spans="1:65" s="13" customFormat="1">
      <c r="B409" s="187"/>
      <c r="D409" s="188" t="s">
        <v>369</v>
      </c>
      <c r="E409" s="189" t="s">
        <v>1</v>
      </c>
      <c r="F409" s="190" t="s">
        <v>639</v>
      </c>
      <c r="H409" s="191">
        <v>5.7119999999999997</v>
      </c>
      <c r="I409" s="192"/>
      <c r="L409" s="187"/>
      <c r="M409" s="193"/>
      <c r="N409" s="194"/>
      <c r="O409" s="194"/>
      <c r="P409" s="194"/>
      <c r="Q409" s="194"/>
      <c r="R409" s="194"/>
      <c r="S409" s="194"/>
      <c r="T409" s="195"/>
      <c r="AT409" s="189" t="s">
        <v>369</v>
      </c>
      <c r="AU409" s="189" t="s">
        <v>85</v>
      </c>
      <c r="AV409" s="13" t="s">
        <v>85</v>
      </c>
      <c r="AW409" s="13" t="s">
        <v>29</v>
      </c>
      <c r="AX409" s="13" t="s">
        <v>72</v>
      </c>
      <c r="AY409" s="189" t="s">
        <v>360</v>
      </c>
    </row>
    <row r="410" spans="1:65" s="14" customFormat="1">
      <c r="B410" s="196"/>
      <c r="D410" s="188" t="s">
        <v>369</v>
      </c>
      <c r="E410" s="197" t="s">
        <v>1</v>
      </c>
      <c r="F410" s="198" t="s">
        <v>640</v>
      </c>
      <c r="H410" s="197" t="s">
        <v>1</v>
      </c>
      <c r="I410" s="199"/>
      <c r="L410" s="196"/>
      <c r="M410" s="200"/>
      <c r="N410" s="201"/>
      <c r="O410" s="201"/>
      <c r="P410" s="201"/>
      <c r="Q410" s="201"/>
      <c r="R410" s="201"/>
      <c r="S410" s="201"/>
      <c r="T410" s="202"/>
      <c r="AT410" s="197" t="s">
        <v>369</v>
      </c>
      <c r="AU410" s="197" t="s">
        <v>85</v>
      </c>
      <c r="AV410" s="14" t="s">
        <v>79</v>
      </c>
      <c r="AW410" s="14" t="s">
        <v>29</v>
      </c>
      <c r="AX410" s="14" t="s">
        <v>72</v>
      </c>
      <c r="AY410" s="197" t="s">
        <v>360</v>
      </c>
    </row>
    <row r="411" spans="1:65" s="13" customFormat="1">
      <c r="B411" s="187"/>
      <c r="D411" s="188" t="s">
        <v>369</v>
      </c>
      <c r="E411" s="189" t="s">
        <v>1</v>
      </c>
      <c r="F411" s="190" t="s">
        <v>641</v>
      </c>
      <c r="H411" s="191">
        <v>2.7210000000000001</v>
      </c>
      <c r="I411" s="192"/>
      <c r="L411" s="187"/>
      <c r="M411" s="193"/>
      <c r="N411" s="194"/>
      <c r="O411" s="194"/>
      <c r="P411" s="194"/>
      <c r="Q411" s="194"/>
      <c r="R411" s="194"/>
      <c r="S411" s="194"/>
      <c r="T411" s="195"/>
      <c r="AT411" s="189" t="s">
        <v>369</v>
      </c>
      <c r="AU411" s="189" t="s">
        <v>85</v>
      </c>
      <c r="AV411" s="13" t="s">
        <v>85</v>
      </c>
      <c r="AW411" s="13" t="s">
        <v>29</v>
      </c>
      <c r="AX411" s="13" t="s">
        <v>72</v>
      </c>
      <c r="AY411" s="189" t="s">
        <v>360</v>
      </c>
    </row>
    <row r="412" spans="1:65" s="14" customFormat="1">
      <c r="B412" s="196"/>
      <c r="D412" s="188" t="s">
        <v>369</v>
      </c>
      <c r="E412" s="197" t="s">
        <v>1</v>
      </c>
      <c r="F412" s="198" t="s">
        <v>642</v>
      </c>
      <c r="H412" s="197" t="s">
        <v>1</v>
      </c>
      <c r="I412" s="199"/>
      <c r="L412" s="196"/>
      <c r="M412" s="200"/>
      <c r="N412" s="201"/>
      <c r="O412" s="201"/>
      <c r="P412" s="201"/>
      <c r="Q412" s="201"/>
      <c r="R412" s="201"/>
      <c r="S412" s="201"/>
      <c r="T412" s="202"/>
      <c r="AT412" s="197" t="s">
        <v>369</v>
      </c>
      <c r="AU412" s="197" t="s">
        <v>85</v>
      </c>
      <c r="AV412" s="14" t="s">
        <v>79</v>
      </c>
      <c r="AW412" s="14" t="s">
        <v>29</v>
      </c>
      <c r="AX412" s="14" t="s">
        <v>72</v>
      </c>
      <c r="AY412" s="197" t="s">
        <v>360</v>
      </c>
    </row>
    <row r="413" spans="1:65" s="13" customFormat="1">
      <c r="B413" s="187"/>
      <c r="D413" s="188" t="s">
        <v>369</v>
      </c>
      <c r="E413" s="189" t="s">
        <v>1</v>
      </c>
      <c r="F413" s="190" t="s">
        <v>643</v>
      </c>
      <c r="H413" s="191">
        <v>0.66800000000000004</v>
      </c>
      <c r="I413" s="192"/>
      <c r="L413" s="187"/>
      <c r="M413" s="193"/>
      <c r="N413" s="194"/>
      <c r="O413" s="194"/>
      <c r="P413" s="194"/>
      <c r="Q413" s="194"/>
      <c r="R413" s="194"/>
      <c r="S413" s="194"/>
      <c r="T413" s="195"/>
      <c r="AT413" s="189" t="s">
        <v>369</v>
      </c>
      <c r="AU413" s="189" t="s">
        <v>85</v>
      </c>
      <c r="AV413" s="13" t="s">
        <v>85</v>
      </c>
      <c r="AW413" s="13" t="s">
        <v>29</v>
      </c>
      <c r="AX413" s="13" t="s">
        <v>72</v>
      </c>
      <c r="AY413" s="189" t="s">
        <v>360</v>
      </c>
    </row>
    <row r="414" spans="1:65" s="13" customFormat="1">
      <c r="B414" s="187"/>
      <c r="D414" s="188" t="s">
        <v>369</v>
      </c>
      <c r="E414" s="189" t="s">
        <v>1</v>
      </c>
      <c r="F414" s="190" t="s">
        <v>644</v>
      </c>
      <c r="H414" s="191">
        <v>1.3740000000000001</v>
      </c>
      <c r="I414" s="192"/>
      <c r="L414" s="187"/>
      <c r="M414" s="193"/>
      <c r="N414" s="194"/>
      <c r="O414" s="194"/>
      <c r="P414" s="194"/>
      <c r="Q414" s="194"/>
      <c r="R414" s="194"/>
      <c r="S414" s="194"/>
      <c r="T414" s="195"/>
      <c r="AT414" s="189" t="s">
        <v>369</v>
      </c>
      <c r="AU414" s="189" t="s">
        <v>85</v>
      </c>
      <c r="AV414" s="13" t="s">
        <v>85</v>
      </c>
      <c r="AW414" s="13" t="s">
        <v>29</v>
      </c>
      <c r="AX414" s="13" t="s">
        <v>72</v>
      </c>
      <c r="AY414" s="189" t="s">
        <v>360</v>
      </c>
    </row>
    <row r="415" spans="1:65" s="14" customFormat="1">
      <c r="B415" s="196"/>
      <c r="D415" s="188" t="s">
        <v>369</v>
      </c>
      <c r="E415" s="197" t="s">
        <v>1</v>
      </c>
      <c r="F415" s="198" t="s">
        <v>645</v>
      </c>
      <c r="H415" s="197" t="s">
        <v>1</v>
      </c>
      <c r="I415" s="199"/>
      <c r="L415" s="196"/>
      <c r="M415" s="200"/>
      <c r="N415" s="201"/>
      <c r="O415" s="201"/>
      <c r="P415" s="201"/>
      <c r="Q415" s="201"/>
      <c r="R415" s="201"/>
      <c r="S415" s="201"/>
      <c r="T415" s="202"/>
      <c r="AT415" s="197" t="s">
        <v>369</v>
      </c>
      <c r="AU415" s="197" t="s">
        <v>85</v>
      </c>
      <c r="AV415" s="14" t="s">
        <v>79</v>
      </c>
      <c r="AW415" s="14" t="s">
        <v>29</v>
      </c>
      <c r="AX415" s="14" t="s">
        <v>72</v>
      </c>
      <c r="AY415" s="197" t="s">
        <v>360</v>
      </c>
    </row>
    <row r="416" spans="1:65" s="13" customFormat="1">
      <c r="B416" s="187"/>
      <c r="D416" s="188" t="s">
        <v>369</v>
      </c>
      <c r="E416" s="189" t="s">
        <v>1</v>
      </c>
      <c r="F416" s="190" t="s">
        <v>646</v>
      </c>
      <c r="H416" s="191">
        <v>1.508</v>
      </c>
      <c r="I416" s="192"/>
      <c r="L416" s="187"/>
      <c r="M416" s="193"/>
      <c r="N416" s="194"/>
      <c r="O416" s="194"/>
      <c r="P416" s="194"/>
      <c r="Q416" s="194"/>
      <c r="R416" s="194"/>
      <c r="S416" s="194"/>
      <c r="T416" s="195"/>
      <c r="AT416" s="189" t="s">
        <v>369</v>
      </c>
      <c r="AU416" s="189" t="s">
        <v>85</v>
      </c>
      <c r="AV416" s="13" t="s">
        <v>85</v>
      </c>
      <c r="AW416" s="13" t="s">
        <v>29</v>
      </c>
      <c r="AX416" s="13" t="s">
        <v>72</v>
      </c>
      <c r="AY416" s="189" t="s">
        <v>360</v>
      </c>
    </row>
    <row r="417" spans="1:65" s="15" customFormat="1">
      <c r="B417" s="203"/>
      <c r="D417" s="188" t="s">
        <v>369</v>
      </c>
      <c r="E417" s="204" t="s">
        <v>1</v>
      </c>
      <c r="F417" s="205" t="s">
        <v>386</v>
      </c>
      <c r="H417" s="206">
        <v>58.862000000000002</v>
      </c>
      <c r="I417" s="207"/>
      <c r="L417" s="203"/>
      <c r="M417" s="208"/>
      <c r="N417" s="209"/>
      <c r="O417" s="209"/>
      <c r="P417" s="209"/>
      <c r="Q417" s="209"/>
      <c r="R417" s="209"/>
      <c r="S417" s="209"/>
      <c r="T417" s="210"/>
      <c r="AT417" s="204" t="s">
        <v>369</v>
      </c>
      <c r="AU417" s="204" t="s">
        <v>85</v>
      </c>
      <c r="AV417" s="15" t="s">
        <v>367</v>
      </c>
      <c r="AW417" s="15" t="s">
        <v>29</v>
      </c>
      <c r="AX417" s="15" t="s">
        <v>79</v>
      </c>
      <c r="AY417" s="204" t="s">
        <v>360</v>
      </c>
    </row>
    <row r="418" spans="1:65" s="2" customFormat="1" ht="21.75" customHeight="1">
      <c r="A418" s="33"/>
      <c r="B418" s="139"/>
      <c r="C418" s="261" t="s">
        <v>647</v>
      </c>
      <c r="D418" s="261" t="s">
        <v>363</v>
      </c>
      <c r="E418" s="262" t="s">
        <v>648</v>
      </c>
      <c r="F418" s="263" t="s">
        <v>649</v>
      </c>
      <c r="G418" s="264" t="s">
        <v>366</v>
      </c>
      <c r="H418" s="265">
        <v>168.18100000000001</v>
      </c>
      <c r="I418" s="266"/>
      <c r="J418" s="266">
        <f>ROUND(I418*H418,2)</f>
        <v>0</v>
      </c>
      <c r="K418" s="180"/>
      <c r="L418" s="34"/>
      <c r="M418" s="181" t="s">
        <v>1</v>
      </c>
      <c r="N418" s="182" t="s">
        <v>38</v>
      </c>
      <c r="O418" s="60"/>
      <c r="P418" s="183">
        <f>O418*H418</f>
        <v>0</v>
      </c>
      <c r="Q418" s="183">
        <v>6.7000000000000002E-4</v>
      </c>
      <c r="R418" s="183">
        <f>Q418*H418</f>
        <v>0.11268127000000001</v>
      </c>
      <c r="S418" s="183">
        <v>0</v>
      </c>
      <c r="T418" s="184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85" t="s">
        <v>367</v>
      </c>
      <c r="AT418" s="185" t="s">
        <v>363</v>
      </c>
      <c r="AU418" s="185" t="s">
        <v>85</v>
      </c>
      <c r="AY418" s="18" t="s">
        <v>360</v>
      </c>
      <c r="BE418" s="186">
        <f>IF(N418="základná",J418,0)</f>
        <v>0</v>
      </c>
      <c r="BF418" s="186">
        <f>IF(N418="znížená",J418,0)</f>
        <v>0</v>
      </c>
      <c r="BG418" s="186">
        <f>IF(N418="zákl. prenesená",J418,0)</f>
        <v>0</v>
      </c>
      <c r="BH418" s="186">
        <f>IF(N418="zníž. prenesená",J418,0)</f>
        <v>0</v>
      </c>
      <c r="BI418" s="186">
        <f>IF(N418="nulová",J418,0)</f>
        <v>0</v>
      </c>
      <c r="BJ418" s="18" t="s">
        <v>85</v>
      </c>
      <c r="BK418" s="186">
        <f>ROUND(I418*H418,2)</f>
        <v>0</v>
      </c>
      <c r="BL418" s="18" t="s">
        <v>367</v>
      </c>
      <c r="BM418" s="185" t="s">
        <v>650</v>
      </c>
    </row>
    <row r="419" spans="1:65" s="13" customFormat="1">
      <c r="B419" s="187"/>
      <c r="D419" s="188" t="s">
        <v>369</v>
      </c>
      <c r="E419" s="189" t="s">
        <v>1</v>
      </c>
      <c r="F419" s="190" t="s">
        <v>651</v>
      </c>
      <c r="H419" s="191">
        <v>24.53</v>
      </c>
      <c r="I419" s="192"/>
      <c r="L419" s="187"/>
      <c r="M419" s="193"/>
      <c r="N419" s="194"/>
      <c r="O419" s="194"/>
      <c r="P419" s="194"/>
      <c r="Q419" s="194"/>
      <c r="R419" s="194"/>
      <c r="S419" s="194"/>
      <c r="T419" s="195"/>
      <c r="AT419" s="189" t="s">
        <v>369</v>
      </c>
      <c r="AU419" s="189" t="s">
        <v>85</v>
      </c>
      <c r="AV419" s="13" t="s">
        <v>85</v>
      </c>
      <c r="AW419" s="13" t="s">
        <v>29</v>
      </c>
      <c r="AX419" s="13" t="s">
        <v>72</v>
      </c>
      <c r="AY419" s="189" t="s">
        <v>360</v>
      </c>
    </row>
    <row r="420" spans="1:65" s="14" customFormat="1">
      <c r="B420" s="196"/>
      <c r="D420" s="188" t="s">
        <v>369</v>
      </c>
      <c r="E420" s="197" t="s">
        <v>1</v>
      </c>
      <c r="F420" s="198" t="s">
        <v>642</v>
      </c>
      <c r="H420" s="197" t="s">
        <v>1</v>
      </c>
      <c r="I420" s="199"/>
      <c r="L420" s="196"/>
      <c r="M420" s="200"/>
      <c r="N420" s="201"/>
      <c r="O420" s="201"/>
      <c r="P420" s="201"/>
      <c r="Q420" s="201"/>
      <c r="R420" s="201"/>
      <c r="S420" s="201"/>
      <c r="T420" s="202"/>
      <c r="AT420" s="197" t="s">
        <v>369</v>
      </c>
      <c r="AU420" s="197" t="s">
        <v>85</v>
      </c>
      <c r="AV420" s="14" t="s">
        <v>79</v>
      </c>
      <c r="AW420" s="14" t="s">
        <v>29</v>
      </c>
      <c r="AX420" s="14" t="s">
        <v>72</v>
      </c>
      <c r="AY420" s="197" t="s">
        <v>360</v>
      </c>
    </row>
    <row r="421" spans="1:65" s="13" customFormat="1">
      <c r="B421" s="187"/>
      <c r="D421" s="188" t="s">
        <v>369</v>
      </c>
      <c r="E421" s="189" t="s">
        <v>1</v>
      </c>
      <c r="F421" s="190" t="s">
        <v>652</v>
      </c>
      <c r="H421" s="191">
        <v>4.45</v>
      </c>
      <c r="I421" s="192"/>
      <c r="L421" s="187"/>
      <c r="M421" s="193"/>
      <c r="N421" s="194"/>
      <c r="O421" s="194"/>
      <c r="P421" s="194"/>
      <c r="Q421" s="194"/>
      <c r="R421" s="194"/>
      <c r="S421" s="194"/>
      <c r="T421" s="195"/>
      <c r="AT421" s="189" t="s">
        <v>369</v>
      </c>
      <c r="AU421" s="189" t="s">
        <v>85</v>
      </c>
      <c r="AV421" s="13" t="s">
        <v>85</v>
      </c>
      <c r="AW421" s="13" t="s">
        <v>29</v>
      </c>
      <c r="AX421" s="13" t="s">
        <v>72</v>
      </c>
      <c r="AY421" s="189" t="s">
        <v>360</v>
      </c>
    </row>
    <row r="422" spans="1:65" s="13" customFormat="1">
      <c r="B422" s="187"/>
      <c r="D422" s="188" t="s">
        <v>369</v>
      </c>
      <c r="E422" s="189" t="s">
        <v>1</v>
      </c>
      <c r="F422" s="190" t="s">
        <v>653</v>
      </c>
      <c r="H422" s="191">
        <v>9.16</v>
      </c>
      <c r="I422" s="192"/>
      <c r="L422" s="187"/>
      <c r="M422" s="193"/>
      <c r="N422" s="194"/>
      <c r="O422" s="194"/>
      <c r="P422" s="194"/>
      <c r="Q422" s="194"/>
      <c r="R422" s="194"/>
      <c r="S422" s="194"/>
      <c r="T422" s="195"/>
      <c r="AT422" s="189" t="s">
        <v>369</v>
      </c>
      <c r="AU422" s="189" t="s">
        <v>85</v>
      </c>
      <c r="AV422" s="13" t="s">
        <v>85</v>
      </c>
      <c r="AW422" s="13" t="s">
        <v>29</v>
      </c>
      <c r="AX422" s="13" t="s">
        <v>72</v>
      </c>
      <c r="AY422" s="189" t="s">
        <v>360</v>
      </c>
    </row>
    <row r="423" spans="1:65" s="14" customFormat="1">
      <c r="B423" s="196"/>
      <c r="D423" s="188" t="s">
        <v>369</v>
      </c>
      <c r="E423" s="197" t="s">
        <v>1</v>
      </c>
      <c r="F423" s="198" t="s">
        <v>645</v>
      </c>
      <c r="H423" s="197" t="s">
        <v>1</v>
      </c>
      <c r="I423" s="199"/>
      <c r="L423" s="196"/>
      <c r="M423" s="200"/>
      <c r="N423" s="201"/>
      <c r="O423" s="201"/>
      <c r="P423" s="201"/>
      <c r="Q423" s="201"/>
      <c r="R423" s="201"/>
      <c r="S423" s="201"/>
      <c r="T423" s="202"/>
      <c r="AT423" s="197" t="s">
        <v>369</v>
      </c>
      <c r="AU423" s="197" t="s">
        <v>85</v>
      </c>
      <c r="AV423" s="14" t="s">
        <v>79</v>
      </c>
      <c r="AW423" s="14" t="s">
        <v>29</v>
      </c>
      <c r="AX423" s="14" t="s">
        <v>72</v>
      </c>
      <c r="AY423" s="197" t="s">
        <v>360</v>
      </c>
    </row>
    <row r="424" spans="1:65" s="13" customFormat="1">
      <c r="B424" s="187"/>
      <c r="D424" s="188" t="s">
        <v>369</v>
      </c>
      <c r="E424" s="189" t="s">
        <v>1</v>
      </c>
      <c r="F424" s="190" t="s">
        <v>654</v>
      </c>
      <c r="H424" s="191">
        <v>5.0279999999999996</v>
      </c>
      <c r="I424" s="192"/>
      <c r="L424" s="187"/>
      <c r="M424" s="193"/>
      <c r="N424" s="194"/>
      <c r="O424" s="194"/>
      <c r="P424" s="194"/>
      <c r="Q424" s="194"/>
      <c r="R424" s="194"/>
      <c r="S424" s="194"/>
      <c r="T424" s="195"/>
      <c r="AT424" s="189" t="s">
        <v>369</v>
      </c>
      <c r="AU424" s="189" t="s">
        <v>85</v>
      </c>
      <c r="AV424" s="13" t="s">
        <v>85</v>
      </c>
      <c r="AW424" s="13" t="s">
        <v>29</v>
      </c>
      <c r="AX424" s="13" t="s">
        <v>72</v>
      </c>
      <c r="AY424" s="189" t="s">
        <v>360</v>
      </c>
    </row>
    <row r="425" spans="1:65" s="16" customFormat="1">
      <c r="B425" s="211"/>
      <c r="D425" s="188" t="s">
        <v>369</v>
      </c>
      <c r="E425" s="212" t="s">
        <v>1</v>
      </c>
      <c r="F425" s="213" t="s">
        <v>581</v>
      </c>
      <c r="H425" s="214">
        <v>43.167999999999999</v>
      </c>
      <c r="I425" s="215"/>
      <c r="L425" s="211"/>
      <c r="M425" s="216"/>
      <c r="N425" s="217"/>
      <c r="O425" s="217"/>
      <c r="P425" s="217"/>
      <c r="Q425" s="217"/>
      <c r="R425" s="217"/>
      <c r="S425" s="217"/>
      <c r="T425" s="218"/>
      <c r="AT425" s="212" t="s">
        <v>369</v>
      </c>
      <c r="AU425" s="212" t="s">
        <v>85</v>
      </c>
      <c r="AV425" s="16" t="s">
        <v>282</v>
      </c>
      <c r="AW425" s="16" t="s">
        <v>29</v>
      </c>
      <c r="AX425" s="16" t="s">
        <v>72</v>
      </c>
      <c r="AY425" s="212" t="s">
        <v>360</v>
      </c>
    </row>
    <row r="426" spans="1:65" s="14" customFormat="1">
      <c r="B426" s="196"/>
      <c r="D426" s="188" t="s">
        <v>369</v>
      </c>
      <c r="E426" s="197" t="s">
        <v>1</v>
      </c>
      <c r="F426" s="198" t="s">
        <v>655</v>
      </c>
      <c r="H426" s="197" t="s">
        <v>1</v>
      </c>
      <c r="I426" s="199"/>
      <c r="L426" s="196"/>
      <c r="M426" s="200"/>
      <c r="N426" s="201"/>
      <c r="O426" s="201"/>
      <c r="P426" s="201"/>
      <c r="Q426" s="201"/>
      <c r="R426" s="201"/>
      <c r="S426" s="201"/>
      <c r="T426" s="202"/>
      <c r="AT426" s="197" t="s">
        <v>369</v>
      </c>
      <c r="AU426" s="197" t="s">
        <v>85</v>
      </c>
      <c r="AV426" s="14" t="s">
        <v>79</v>
      </c>
      <c r="AW426" s="14" t="s">
        <v>29</v>
      </c>
      <c r="AX426" s="14" t="s">
        <v>72</v>
      </c>
      <c r="AY426" s="197" t="s">
        <v>360</v>
      </c>
    </row>
    <row r="427" spans="1:65" s="13" customFormat="1" ht="22.5">
      <c r="B427" s="187"/>
      <c r="D427" s="188" t="s">
        <v>369</v>
      </c>
      <c r="E427" s="189" t="s">
        <v>1</v>
      </c>
      <c r="F427" s="190" t="s">
        <v>656</v>
      </c>
      <c r="H427" s="191">
        <v>59.460999999999999</v>
      </c>
      <c r="I427" s="192"/>
      <c r="L427" s="187"/>
      <c r="M427" s="193"/>
      <c r="N427" s="194"/>
      <c r="O427" s="194"/>
      <c r="P427" s="194"/>
      <c r="Q427" s="194"/>
      <c r="R427" s="194"/>
      <c r="S427" s="194"/>
      <c r="T427" s="195"/>
      <c r="AT427" s="189" t="s">
        <v>369</v>
      </c>
      <c r="AU427" s="189" t="s">
        <v>85</v>
      </c>
      <c r="AV427" s="13" t="s">
        <v>85</v>
      </c>
      <c r="AW427" s="13" t="s">
        <v>29</v>
      </c>
      <c r="AX427" s="13" t="s">
        <v>72</v>
      </c>
      <c r="AY427" s="189" t="s">
        <v>360</v>
      </c>
    </row>
    <row r="428" spans="1:65" s="13" customFormat="1">
      <c r="B428" s="187"/>
      <c r="D428" s="188" t="s">
        <v>369</v>
      </c>
      <c r="E428" s="189" t="s">
        <v>1</v>
      </c>
      <c r="F428" s="190" t="s">
        <v>657</v>
      </c>
      <c r="H428" s="191">
        <v>11.083</v>
      </c>
      <c r="I428" s="192"/>
      <c r="L428" s="187"/>
      <c r="M428" s="193"/>
      <c r="N428" s="194"/>
      <c r="O428" s="194"/>
      <c r="P428" s="194"/>
      <c r="Q428" s="194"/>
      <c r="R428" s="194"/>
      <c r="S428" s="194"/>
      <c r="T428" s="195"/>
      <c r="AT428" s="189" t="s">
        <v>369</v>
      </c>
      <c r="AU428" s="189" t="s">
        <v>85</v>
      </c>
      <c r="AV428" s="13" t="s">
        <v>85</v>
      </c>
      <c r="AW428" s="13" t="s">
        <v>29</v>
      </c>
      <c r="AX428" s="13" t="s">
        <v>72</v>
      </c>
      <c r="AY428" s="189" t="s">
        <v>360</v>
      </c>
    </row>
    <row r="429" spans="1:65" s="13" customFormat="1">
      <c r="B429" s="187"/>
      <c r="D429" s="188" t="s">
        <v>369</v>
      </c>
      <c r="E429" s="189" t="s">
        <v>1</v>
      </c>
      <c r="F429" s="190" t="s">
        <v>658</v>
      </c>
      <c r="H429" s="191">
        <v>12.269</v>
      </c>
      <c r="I429" s="192"/>
      <c r="L429" s="187"/>
      <c r="M429" s="193"/>
      <c r="N429" s="194"/>
      <c r="O429" s="194"/>
      <c r="P429" s="194"/>
      <c r="Q429" s="194"/>
      <c r="R429" s="194"/>
      <c r="S429" s="194"/>
      <c r="T429" s="195"/>
      <c r="AT429" s="189" t="s">
        <v>369</v>
      </c>
      <c r="AU429" s="189" t="s">
        <v>85</v>
      </c>
      <c r="AV429" s="13" t="s">
        <v>85</v>
      </c>
      <c r="AW429" s="13" t="s">
        <v>29</v>
      </c>
      <c r="AX429" s="13" t="s">
        <v>72</v>
      </c>
      <c r="AY429" s="189" t="s">
        <v>360</v>
      </c>
    </row>
    <row r="430" spans="1:65" s="13" customFormat="1">
      <c r="B430" s="187"/>
      <c r="D430" s="188" t="s">
        <v>369</v>
      </c>
      <c r="E430" s="189" t="s">
        <v>1</v>
      </c>
      <c r="F430" s="190" t="s">
        <v>659</v>
      </c>
      <c r="H430" s="191">
        <v>22.805</v>
      </c>
      <c r="I430" s="192"/>
      <c r="L430" s="187"/>
      <c r="M430" s="193"/>
      <c r="N430" s="194"/>
      <c r="O430" s="194"/>
      <c r="P430" s="194"/>
      <c r="Q430" s="194"/>
      <c r="R430" s="194"/>
      <c r="S430" s="194"/>
      <c r="T430" s="195"/>
      <c r="AT430" s="189" t="s">
        <v>369</v>
      </c>
      <c r="AU430" s="189" t="s">
        <v>85</v>
      </c>
      <c r="AV430" s="13" t="s">
        <v>85</v>
      </c>
      <c r="AW430" s="13" t="s">
        <v>29</v>
      </c>
      <c r="AX430" s="13" t="s">
        <v>72</v>
      </c>
      <c r="AY430" s="189" t="s">
        <v>360</v>
      </c>
    </row>
    <row r="431" spans="1:65" s="13" customFormat="1">
      <c r="B431" s="187"/>
      <c r="D431" s="188" t="s">
        <v>369</v>
      </c>
      <c r="E431" s="189" t="s">
        <v>1</v>
      </c>
      <c r="F431" s="190" t="s">
        <v>660</v>
      </c>
      <c r="H431" s="191">
        <v>8.52</v>
      </c>
      <c r="I431" s="192"/>
      <c r="L431" s="187"/>
      <c r="M431" s="193"/>
      <c r="N431" s="194"/>
      <c r="O431" s="194"/>
      <c r="P431" s="194"/>
      <c r="Q431" s="194"/>
      <c r="R431" s="194"/>
      <c r="S431" s="194"/>
      <c r="T431" s="195"/>
      <c r="AT431" s="189" t="s">
        <v>369</v>
      </c>
      <c r="AU431" s="189" t="s">
        <v>85</v>
      </c>
      <c r="AV431" s="13" t="s">
        <v>85</v>
      </c>
      <c r="AW431" s="13" t="s">
        <v>29</v>
      </c>
      <c r="AX431" s="13" t="s">
        <v>72</v>
      </c>
      <c r="AY431" s="189" t="s">
        <v>360</v>
      </c>
    </row>
    <row r="432" spans="1:65" s="14" customFormat="1">
      <c r="B432" s="196"/>
      <c r="D432" s="188" t="s">
        <v>369</v>
      </c>
      <c r="E432" s="197" t="s">
        <v>1</v>
      </c>
      <c r="F432" s="198" t="s">
        <v>661</v>
      </c>
      <c r="H432" s="197" t="s">
        <v>1</v>
      </c>
      <c r="I432" s="199"/>
      <c r="L432" s="196"/>
      <c r="M432" s="200"/>
      <c r="N432" s="201"/>
      <c r="O432" s="201"/>
      <c r="P432" s="201"/>
      <c r="Q432" s="201"/>
      <c r="R432" s="201"/>
      <c r="S432" s="201"/>
      <c r="T432" s="202"/>
      <c r="AT432" s="197" t="s">
        <v>369</v>
      </c>
      <c r="AU432" s="197" t="s">
        <v>85</v>
      </c>
      <c r="AV432" s="14" t="s">
        <v>79</v>
      </c>
      <c r="AW432" s="14" t="s">
        <v>29</v>
      </c>
      <c r="AX432" s="14" t="s">
        <v>72</v>
      </c>
      <c r="AY432" s="197" t="s">
        <v>360</v>
      </c>
    </row>
    <row r="433" spans="1:65" s="13" customFormat="1">
      <c r="B433" s="187"/>
      <c r="D433" s="188" t="s">
        <v>369</v>
      </c>
      <c r="E433" s="189" t="s">
        <v>1</v>
      </c>
      <c r="F433" s="190" t="s">
        <v>662</v>
      </c>
      <c r="H433" s="191">
        <v>10.875</v>
      </c>
      <c r="I433" s="192"/>
      <c r="L433" s="187"/>
      <c r="M433" s="193"/>
      <c r="N433" s="194"/>
      <c r="O433" s="194"/>
      <c r="P433" s="194"/>
      <c r="Q433" s="194"/>
      <c r="R433" s="194"/>
      <c r="S433" s="194"/>
      <c r="T433" s="195"/>
      <c r="AT433" s="189" t="s">
        <v>369</v>
      </c>
      <c r="AU433" s="189" t="s">
        <v>85</v>
      </c>
      <c r="AV433" s="13" t="s">
        <v>85</v>
      </c>
      <c r="AW433" s="13" t="s">
        <v>29</v>
      </c>
      <c r="AX433" s="13" t="s">
        <v>72</v>
      </c>
      <c r="AY433" s="189" t="s">
        <v>360</v>
      </c>
    </row>
    <row r="434" spans="1:65" s="16" customFormat="1">
      <c r="B434" s="211"/>
      <c r="D434" s="188" t="s">
        <v>369</v>
      </c>
      <c r="E434" s="212" t="s">
        <v>1</v>
      </c>
      <c r="F434" s="213" t="s">
        <v>581</v>
      </c>
      <c r="H434" s="214">
        <v>125.01300000000001</v>
      </c>
      <c r="I434" s="215"/>
      <c r="L434" s="211"/>
      <c r="M434" s="216"/>
      <c r="N434" s="217"/>
      <c r="O434" s="217"/>
      <c r="P434" s="217"/>
      <c r="Q434" s="217"/>
      <c r="R434" s="217"/>
      <c r="S434" s="217"/>
      <c r="T434" s="218"/>
      <c r="AT434" s="212" t="s">
        <v>369</v>
      </c>
      <c r="AU434" s="212" t="s">
        <v>85</v>
      </c>
      <c r="AV434" s="16" t="s">
        <v>282</v>
      </c>
      <c r="AW434" s="16" t="s">
        <v>29</v>
      </c>
      <c r="AX434" s="16" t="s">
        <v>72</v>
      </c>
      <c r="AY434" s="212" t="s">
        <v>360</v>
      </c>
    </row>
    <row r="435" spans="1:65" s="15" customFormat="1">
      <c r="B435" s="203"/>
      <c r="D435" s="188" t="s">
        <v>369</v>
      </c>
      <c r="E435" s="204" t="s">
        <v>1</v>
      </c>
      <c r="F435" s="205" t="s">
        <v>386</v>
      </c>
      <c r="H435" s="206">
        <v>168.18100000000001</v>
      </c>
      <c r="I435" s="207"/>
      <c r="L435" s="203"/>
      <c r="M435" s="208"/>
      <c r="N435" s="209"/>
      <c r="O435" s="209"/>
      <c r="P435" s="209"/>
      <c r="Q435" s="209"/>
      <c r="R435" s="209"/>
      <c r="S435" s="209"/>
      <c r="T435" s="210"/>
      <c r="AT435" s="204" t="s">
        <v>369</v>
      </c>
      <c r="AU435" s="204" t="s">
        <v>85</v>
      </c>
      <c r="AV435" s="15" t="s">
        <v>367</v>
      </c>
      <c r="AW435" s="15" t="s">
        <v>29</v>
      </c>
      <c r="AX435" s="15" t="s">
        <v>79</v>
      </c>
      <c r="AY435" s="204" t="s">
        <v>360</v>
      </c>
    </row>
    <row r="436" spans="1:65" s="2" customFormat="1" ht="21.75" customHeight="1">
      <c r="A436" s="33"/>
      <c r="B436" s="139"/>
      <c r="C436" s="261" t="s">
        <v>663</v>
      </c>
      <c r="D436" s="261" t="s">
        <v>363</v>
      </c>
      <c r="E436" s="262" t="s">
        <v>664</v>
      </c>
      <c r="F436" s="263" t="s">
        <v>665</v>
      </c>
      <c r="G436" s="264" t="s">
        <v>366</v>
      </c>
      <c r="H436" s="265">
        <v>168.18100000000001</v>
      </c>
      <c r="I436" s="266"/>
      <c r="J436" s="266">
        <f>ROUND(I436*H436,2)</f>
        <v>0</v>
      </c>
      <c r="K436" s="180"/>
      <c r="L436" s="34"/>
      <c r="M436" s="181" t="s">
        <v>1</v>
      </c>
      <c r="N436" s="182" t="s">
        <v>38</v>
      </c>
      <c r="O436" s="60"/>
      <c r="P436" s="183">
        <f>O436*H436</f>
        <v>0</v>
      </c>
      <c r="Q436" s="183">
        <v>0</v>
      </c>
      <c r="R436" s="183">
        <f>Q436*H436</f>
        <v>0</v>
      </c>
      <c r="S436" s="183">
        <v>0</v>
      </c>
      <c r="T436" s="184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85" t="s">
        <v>367</v>
      </c>
      <c r="AT436" s="185" t="s">
        <v>363</v>
      </c>
      <c r="AU436" s="185" t="s">
        <v>85</v>
      </c>
      <c r="AY436" s="18" t="s">
        <v>360</v>
      </c>
      <c r="BE436" s="186">
        <f>IF(N436="základná",J436,0)</f>
        <v>0</v>
      </c>
      <c r="BF436" s="186">
        <f>IF(N436="znížená",J436,0)</f>
        <v>0</v>
      </c>
      <c r="BG436" s="186">
        <f>IF(N436="zákl. prenesená",J436,0)</f>
        <v>0</v>
      </c>
      <c r="BH436" s="186">
        <f>IF(N436="zníž. prenesená",J436,0)</f>
        <v>0</v>
      </c>
      <c r="BI436" s="186">
        <f>IF(N436="nulová",J436,0)</f>
        <v>0</v>
      </c>
      <c r="BJ436" s="18" t="s">
        <v>85</v>
      </c>
      <c r="BK436" s="186">
        <f>ROUND(I436*H436,2)</f>
        <v>0</v>
      </c>
      <c r="BL436" s="18" t="s">
        <v>367</v>
      </c>
      <c r="BM436" s="185" t="s">
        <v>666</v>
      </c>
    </row>
    <row r="437" spans="1:65" s="2" customFormat="1" ht="16.5" customHeight="1">
      <c r="A437" s="33"/>
      <c r="B437" s="139"/>
      <c r="C437" s="173" t="s">
        <v>667</v>
      </c>
      <c r="D437" s="173" t="s">
        <v>363</v>
      </c>
      <c r="E437" s="174" t="s">
        <v>668</v>
      </c>
      <c r="F437" s="175" t="s">
        <v>669</v>
      </c>
      <c r="G437" s="176" t="s">
        <v>605</v>
      </c>
      <c r="H437" s="177">
        <v>3.121</v>
      </c>
      <c r="I437" s="178"/>
      <c r="J437" s="179">
        <f>ROUND(I437*H437,2)</f>
        <v>0</v>
      </c>
      <c r="K437" s="180"/>
      <c r="L437" s="34"/>
      <c r="M437" s="181" t="s">
        <v>1</v>
      </c>
      <c r="N437" s="182" t="s">
        <v>38</v>
      </c>
      <c r="O437" s="60"/>
      <c r="P437" s="183">
        <f>O437*H437</f>
        <v>0</v>
      </c>
      <c r="Q437" s="183">
        <v>1.01895</v>
      </c>
      <c r="R437" s="183">
        <f>Q437*H437</f>
        <v>3.18014295</v>
      </c>
      <c r="S437" s="183">
        <v>0</v>
      </c>
      <c r="T437" s="184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85" t="s">
        <v>367</v>
      </c>
      <c r="AT437" s="185" t="s">
        <v>363</v>
      </c>
      <c r="AU437" s="185" t="s">
        <v>85</v>
      </c>
      <c r="AY437" s="18" t="s">
        <v>360</v>
      </c>
      <c r="BE437" s="186">
        <f>IF(N437="základná",J437,0)</f>
        <v>0</v>
      </c>
      <c r="BF437" s="186">
        <f>IF(N437="znížená",J437,0)</f>
        <v>0</v>
      </c>
      <c r="BG437" s="186">
        <f>IF(N437="zákl. prenesená",J437,0)</f>
        <v>0</v>
      </c>
      <c r="BH437" s="186">
        <f>IF(N437="zníž. prenesená",J437,0)</f>
        <v>0</v>
      </c>
      <c r="BI437" s="186">
        <f>IF(N437="nulová",J437,0)</f>
        <v>0</v>
      </c>
      <c r="BJ437" s="18" t="s">
        <v>85</v>
      </c>
      <c r="BK437" s="186">
        <f>ROUND(I437*H437,2)</f>
        <v>0</v>
      </c>
      <c r="BL437" s="18" t="s">
        <v>367</v>
      </c>
      <c r="BM437" s="185" t="s">
        <v>670</v>
      </c>
    </row>
    <row r="438" spans="1:65" s="13" customFormat="1">
      <c r="B438" s="187"/>
      <c r="D438" s="188" t="s">
        <v>369</v>
      </c>
      <c r="E438" s="189" t="s">
        <v>1</v>
      </c>
      <c r="F438" s="190" t="s">
        <v>671</v>
      </c>
      <c r="H438" s="191">
        <v>2.766</v>
      </c>
      <c r="I438" s="192"/>
      <c r="L438" s="187"/>
      <c r="M438" s="193"/>
      <c r="N438" s="194"/>
      <c r="O438" s="194"/>
      <c r="P438" s="194"/>
      <c r="Q438" s="194"/>
      <c r="R438" s="194"/>
      <c r="S438" s="194"/>
      <c r="T438" s="195"/>
      <c r="AT438" s="189" t="s">
        <v>369</v>
      </c>
      <c r="AU438" s="189" t="s">
        <v>85</v>
      </c>
      <c r="AV438" s="13" t="s">
        <v>85</v>
      </c>
      <c r="AW438" s="13" t="s">
        <v>29</v>
      </c>
      <c r="AX438" s="13" t="s">
        <v>72</v>
      </c>
      <c r="AY438" s="189" t="s">
        <v>360</v>
      </c>
    </row>
    <row r="439" spans="1:65" s="14" customFormat="1">
      <c r="B439" s="196"/>
      <c r="D439" s="188" t="s">
        <v>369</v>
      </c>
      <c r="E439" s="197" t="s">
        <v>1</v>
      </c>
      <c r="F439" s="198" t="s">
        <v>642</v>
      </c>
      <c r="H439" s="197" t="s">
        <v>1</v>
      </c>
      <c r="I439" s="199"/>
      <c r="L439" s="196"/>
      <c r="M439" s="200"/>
      <c r="N439" s="201"/>
      <c r="O439" s="201"/>
      <c r="P439" s="201"/>
      <c r="Q439" s="201"/>
      <c r="R439" s="201"/>
      <c r="S439" s="201"/>
      <c r="T439" s="202"/>
      <c r="AT439" s="197" t="s">
        <v>369</v>
      </c>
      <c r="AU439" s="197" t="s">
        <v>85</v>
      </c>
      <c r="AV439" s="14" t="s">
        <v>79</v>
      </c>
      <c r="AW439" s="14" t="s">
        <v>29</v>
      </c>
      <c r="AX439" s="14" t="s">
        <v>72</v>
      </c>
      <c r="AY439" s="197" t="s">
        <v>360</v>
      </c>
    </row>
    <row r="440" spans="1:65" s="13" customFormat="1">
      <c r="B440" s="187"/>
      <c r="D440" s="188" t="s">
        <v>369</v>
      </c>
      <c r="E440" s="189" t="s">
        <v>1</v>
      </c>
      <c r="F440" s="190" t="s">
        <v>672</v>
      </c>
      <c r="H440" s="191">
        <v>0.35499999999999998</v>
      </c>
      <c r="I440" s="192"/>
      <c r="L440" s="187"/>
      <c r="M440" s="193"/>
      <c r="N440" s="194"/>
      <c r="O440" s="194"/>
      <c r="P440" s="194"/>
      <c r="Q440" s="194"/>
      <c r="R440" s="194"/>
      <c r="S440" s="194"/>
      <c r="T440" s="195"/>
      <c r="AT440" s="189" t="s">
        <v>369</v>
      </c>
      <c r="AU440" s="189" t="s">
        <v>85</v>
      </c>
      <c r="AV440" s="13" t="s">
        <v>85</v>
      </c>
      <c r="AW440" s="13" t="s">
        <v>29</v>
      </c>
      <c r="AX440" s="13" t="s">
        <v>72</v>
      </c>
      <c r="AY440" s="189" t="s">
        <v>360</v>
      </c>
    </row>
    <row r="441" spans="1:65" s="15" customFormat="1">
      <c r="B441" s="203"/>
      <c r="D441" s="188" t="s">
        <v>369</v>
      </c>
      <c r="E441" s="204" t="s">
        <v>1</v>
      </c>
      <c r="F441" s="205" t="s">
        <v>386</v>
      </c>
      <c r="H441" s="206">
        <v>3.121</v>
      </c>
      <c r="I441" s="207"/>
      <c r="L441" s="203"/>
      <c r="M441" s="208"/>
      <c r="N441" s="209"/>
      <c r="O441" s="209"/>
      <c r="P441" s="209"/>
      <c r="Q441" s="209"/>
      <c r="R441" s="209"/>
      <c r="S441" s="209"/>
      <c r="T441" s="210"/>
      <c r="AT441" s="204" t="s">
        <v>369</v>
      </c>
      <c r="AU441" s="204" t="s">
        <v>85</v>
      </c>
      <c r="AV441" s="15" t="s">
        <v>367</v>
      </c>
      <c r="AW441" s="15" t="s">
        <v>29</v>
      </c>
      <c r="AX441" s="15" t="s">
        <v>79</v>
      </c>
      <c r="AY441" s="204" t="s">
        <v>360</v>
      </c>
    </row>
    <row r="442" spans="1:65" s="2" customFormat="1" ht="24.2" customHeight="1">
      <c r="A442" s="33"/>
      <c r="B442" s="139"/>
      <c r="C442" s="173" t="s">
        <v>673</v>
      </c>
      <c r="D442" s="173" t="s">
        <v>363</v>
      </c>
      <c r="E442" s="174" t="s">
        <v>674</v>
      </c>
      <c r="F442" s="175" t="s">
        <v>675</v>
      </c>
      <c r="G442" s="176" t="s">
        <v>605</v>
      </c>
      <c r="H442" s="177">
        <v>4.8000000000000001E-2</v>
      </c>
      <c r="I442" s="178"/>
      <c r="J442" s="179">
        <f>ROUND(I442*H442,2)</f>
        <v>0</v>
      </c>
      <c r="K442" s="180"/>
      <c r="L442" s="34"/>
      <c r="M442" s="181" t="s">
        <v>1</v>
      </c>
      <c r="N442" s="182" t="s">
        <v>38</v>
      </c>
      <c r="O442" s="60"/>
      <c r="P442" s="183">
        <f>O442*H442</f>
        <v>0</v>
      </c>
      <c r="Q442" s="183">
        <v>1.002</v>
      </c>
      <c r="R442" s="183">
        <f>Q442*H442</f>
        <v>4.8096E-2</v>
      </c>
      <c r="S442" s="183">
        <v>0</v>
      </c>
      <c r="T442" s="184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85" t="s">
        <v>367</v>
      </c>
      <c r="AT442" s="185" t="s">
        <v>363</v>
      </c>
      <c r="AU442" s="185" t="s">
        <v>85</v>
      </c>
      <c r="AY442" s="18" t="s">
        <v>360</v>
      </c>
      <c r="BE442" s="186">
        <f>IF(N442="základná",J442,0)</f>
        <v>0</v>
      </c>
      <c r="BF442" s="186">
        <f>IF(N442="znížená",J442,0)</f>
        <v>0</v>
      </c>
      <c r="BG442" s="186">
        <f>IF(N442="zákl. prenesená",J442,0)</f>
        <v>0</v>
      </c>
      <c r="BH442" s="186">
        <f>IF(N442="zníž. prenesená",J442,0)</f>
        <v>0</v>
      </c>
      <c r="BI442" s="186">
        <f>IF(N442="nulová",J442,0)</f>
        <v>0</v>
      </c>
      <c r="BJ442" s="18" t="s">
        <v>85</v>
      </c>
      <c r="BK442" s="186">
        <f>ROUND(I442*H442,2)</f>
        <v>0</v>
      </c>
      <c r="BL442" s="18" t="s">
        <v>367</v>
      </c>
      <c r="BM442" s="185" t="s">
        <v>676</v>
      </c>
    </row>
    <row r="443" spans="1:65" s="14" customFormat="1">
      <c r="B443" s="196"/>
      <c r="D443" s="188" t="s">
        <v>369</v>
      </c>
      <c r="E443" s="197" t="s">
        <v>1</v>
      </c>
      <c r="F443" s="198" t="s">
        <v>624</v>
      </c>
      <c r="H443" s="197" t="s">
        <v>1</v>
      </c>
      <c r="I443" s="199"/>
      <c r="L443" s="196"/>
      <c r="M443" s="200"/>
      <c r="N443" s="201"/>
      <c r="O443" s="201"/>
      <c r="P443" s="201"/>
      <c r="Q443" s="201"/>
      <c r="R443" s="201"/>
      <c r="S443" s="201"/>
      <c r="T443" s="202"/>
      <c r="AT443" s="197" t="s">
        <v>369</v>
      </c>
      <c r="AU443" s="197" t="s">
        <v>85</v>
      </c>
      <c r="AV443" s="14" t="s">
        <v>79</v>
      </c>
      <c r="AW443" s="14" t="s">
        <v>29</v>
      </c>
      <c r="AX443" s="14" t="s">
        <v>72</v>
      </c>
      <c r="AY443" s="197" t="s">
        <v>360</v>
      </c>
    </row>
    <row r="444" spans="1:65" s="13" customFormat="1">
      <c r="B444" s="187"/>
      <c r="D444" s="188" t="s">
        <v>369</v>
      </c>
      <c r="E444" s="189" t="s">
        <v>1</v>
      </c>
      <c r="F444" s="190" t="s">
        <v>677</v>
      </c>
      <c r="H444" s="191">
        <v>1.2E-2</v>
      </c>
      <c r="I444" s="192"/>
      <c r="L444" s="187"/>
      <c r="M444" s="193"/>
      <c r="N444" s="194"/>
      <c r="O444" s="194"/>
      <c r="P444" s="194"/>
      <c r="Q444" s="194"/>
      <c r="R444" s="194"/>
      <c r="S444" s="194"/>
      <c r="T444" s="195"/>
      <c r="AT444" s="189" t="s">
        <v>369</v>
      </c>
      <c r="AU444" s="189" t="s">
        <v>85</v>
      </c>
      <c r="AV444" s="13" t="s">
        <v>85</v>
      </c>
      <c r="AW444" s="13" t="s">
        <v>29</v>
      </c>
      <c r="AX444" s="13" t="s">
        <v>72</v>
      </c>
      <c r="AY444" s="189" t="s">
        <v>360</v>
      </c>
    </row>
    <row r="445" spans="1:65" s="13" customFormat="1">
      <c r="B445" s="187"/>
      <c r="D445" s="188" t="s">
        <v>369</v>
      </c>
      <c r="E445" s="189" t="s">
        <v>1</v>
      </c>
      <c r="F445" s="190" t="s">
        <v>678</v>
      </c>
      <c r="H445" s="191">
        <v>1.9E-2</v>
      </c>
      <c r="I445" s="192"/>
      <c r="L445" s="187"/>
      <c r="M445" s="193"/>
      <c r="N445" s="194"/>
      <c r="O445" s="194"/>
      <c r="P445" s="194"/>
      <c r="Q445" s="194"/>
      <c r="R445" s="194"/>
      <c r="S445" s="194"/>
      <c r="T445" s="195"/>
      <c r="AT445" s="189" t="s">
        <v>369</v>
      </c>
      <c r="AU445" s="189" t="s">
        <v>85</v>
      </c>
      <c r="AV445" s="13" t="s">
        <v>85</v>
      </c>
      <c r="AW445" s="13" t="s">
        <v>29</v>
      </c>
      <c r="AX445" s="13" t="s">
        <v>72</v>
      </c>
      <c r="AY445" s="189" t="s">
        <v>360</v>
      </c>
    </row>
    <row r="446" spans="1:65" s="14" customFormat="1">
      <c r="B446" s="196"/>
      <c r="D446" s="188" t="s">
        <v>369</v>
      </c>
      <c r="E446" s="197" t="s">
        <v>1</v>
      </c>
      <c r="F446" s="198" t="s">
        <v>631</v>
      </c>
      <c r="H446" s="197" t="s">
        <v>1</v>
      </c>
      <c r="I446" s="199"/>
      <c r="L446" s="196"/>
      <c r="M446" s="200"/>
      <c r="N446" s="201"/>
      <c r="O446" s="201"/>
      <c r="P446" s="201"/>
      <c r="Q446" s="201"/>
      <c r="R446" s="201"/>
      <c r="S446" s="201"/>
      <c r="T446" s="202"/>
      <c r="AT446" s="197" t="s">
        <v>369</v>
      </c>
      <c r="AU446" s="197" t="s">
        <v>85</v>
      </c>
      <c r="AV446" s="14" t="s">
        <v>79</v>
      </c>
      <c r="AW446" s="14" t="s">
        <v>29</v>
      </c>
      <c r="AX446" s="14" t="s">
        <v>72</v>
      </c>
      <c r="AY446" s="197" t="s">
        <v>360</v>
      </c>
    </row>
    <row r="447" spans="1:65" s="13" customFormat="1">
      <c r="B447" s="187"/>
      <c r="D447" s="188" t="s">
        <v>369</v>
      </c>
      <c r="E447" s="189" t="s">
        <v>1</v>
      </c>
      <c r="F447" s="190" t="s">
        <v>679</v>
      </c>
      <c r="H447" s="191">
        <v>1.7000000000000001E-2</v>
      </c>
      <c r="I447" s="192"/>
      <c r="L447" s="187"/>
      <c r="M447" s="193"/>
      <c r="N447" s="194"/>
      <c r="O447" s="194"/>
      <c r="P447" s="194"/>
      <c r="Q447" s="194"/>
      <c r="R447" s="194"/>
      <c r="S447" s="194"/>
      <c r="T447" s="195"/>
      <c r="AT447" s="189" t="s">
        <v>369</v>
      </c>
      <c r="AU447" s="189" t="s">
        <v>85</v>
      </c>
      <c r="AV447" s="13" t="s">
        <v>85</v>
      </c>
      <c r="AW447" s="13" t="s">
        <v>29</v>
      </c>
      <c r="AX447" s="13" t="s">
        <v>72</v>
      </c>
      <c r="AY447" s="189" t="s">
        <v>360</v>
      </c>
    </row>
    <row r="448" spans="1:65" s="15" customFormat="1">
      <c r="B448" s="203"/>
      <c r="D448" s="188" t="s">
        <v>369</v>
      </c>
      <c r="E448" s="204" t="s">
        <v>1</v>
      </c>
      <c r="F448" s="205" t="s">
        <v>386</v>
      </c>
      <c r="H448" s="206">
        <v>4.8000000000000001E-2</v>
      </c>
      <c r="I448" s="207"/>
      <c r="L448" s="203"/>
      <c r="M448" s="208"/>
      <c r="N448" s="209"/>
      <c r="O448" s="209"/>
      <c r="P448" s="209"/>
      <c r="Q448" s="209"/>
      <c r="R448" s="209"/>
      <c r="S448" s="209"/>
      <c r="T448" s="210"/>
      <c r="AT448" s="204" t="s">
        <v>369</v>
      </c>
      <c r="AU448" s="204" t="s">
        <v>85</v>
      </c>
      <c r="AV448" s="15" t="s">
        <v>367</v>
      </c>
      <c r="AW448" s="15" t="s">
        <v>29</v>
      </c>
      <c r="AX448" s="15" t="s">
        <v>79</v>
      </c>
      <c r="AY448" s="204" t="s">
        <v>360</v>
      </c>
    </row>
    <row r="449" spans="1:65" s="2" customFormat="1" ht="24.2" customHeight="1">
      <c r="A449" s="33"/>
      <c r="B449" s="139"/>
      <c r="C449" s="173" t="s">
        <v>680</v>
      </c>
      <c r="D449" s="173" t="s">
        <v>363</v>
      </c>
      <c r="E449" s="174" t="s">
        <v>681</v>
      </c>
      <c r="F449" s="175" t="s">
        <v>682</v>
      </c>
      <c r="G449" s="176" t="s">
        <v>394</v>
      </c>
      <c r="H449" s="177">
        <v>3.3969999999999998</v>
      </c>
      <c r="I449" s="178"/>
      <c r="J449" s="179">
        <f>ROUND(I449*H449,2)</f>
        <v>0</v>
      </c>
      <c r="K449" s="180"/>
      <c r="L449" s="34"/>
      <c r="M449" s="181" t="s">
        <v>1</v>
      </c>
      <c r="N449" s="182" t="s">
        <v>38</v>
      </c>
      <c r="O449" s="60"/>
      <c r="P449" s="183">
        <f>O449*H449</f>
        <v>0</v>
      </c>
      <c r="Q449" s="183">
        <v>2.2151299999999998</v>
      </c>
      <c r="R449" s="183">
        <f>Q449*H449</f>
        <v>7.5247966099999992</v>
      </c>
      <c r="S449" s="183">
        <v>0</v>
      </c>
      <c r="T449" s="184">
        <f>S449*H449</f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85" t="s">
        <v>367</v>
      </c>
      <c r="AT449" s="185" t="s">
        <v>363</v>
      </c>
      <c r="AU449" s="185" t="s">
        <v>85</v>
      </c>
      <c r="AY449" s="18" t="s">
        <v>360</v>
      </c>
      <c r="BE449" s="186">
        <f>IF(N449="základná",J449,0)</f>
        <v>0</v>
      </c>
      <c r="BF449" s="186">
        <f>IF(N449="znížená",J449,0)</f>
        <v>0</v>
      </c>
      <c r="BG449" s="186">
        <f>IF(N449="zákl. prenesená",J449,0)</f>
        <v>0</v>
      </c>
      <c r="BH449" s="186">
        <f>IF(N449="zníž. prenesená",J449,0)</f>
        <v>0</v>
      </c>
      <c r="BI449" s="186">
        <f>IF(N449="nulová",J449,0)</f>
        <v>0</v>
      </c>
      <c r="BJ449" s="18" t="s">
        <v>85</v>
      </c>
      <c r="BK449" s="186">
        <f>ROUND(I449*H449,2)</f>
        <v>0</v>
      </c>
      <c r="BL449" s="18" t="s">
        <v>367</v>
      </c>
      <c r="BM449" s="185" t="s">
        <v>683</v>
      </c>
    </row>
    <row r="450" spans="1:65" s="14" customFormat="1">
      <c r="B450" s="196"/>
      <c r="D450" s="188" t="s">
        <v>369</v>
      </c>
      <c r="E450" s="197" t="s">
        <v>1</v>
      </c>
      <c r="F450" s="198" t="s">
        <v>684</v>
      </c>
      <c r="H450" s="197" t="s">
        <v>1</v>
      </c>
      <c r="I450" s="199"/>
      <c r="L450" s="196"/>
      <c r="M450" s="200"/>
      <c r="N450" s="201"/>
      <c r="O450" s="201"/>
      <c r="P450" s="201"/>
      <c r="Q450" s="201"/>
      <c r="R450" s="201"/>
      <c r="S450" s="201"/>
      <c r="T450" s="202"/>
      <c r="AT450" s="197" t="s">
        <v>369</v>
      </c>
      <c r="AU450" s="197" t="s">
        <v>85</v>
      </c>
      <c r="AV450" s="14" t="s">
        <v>79</v>
      </c>
      <c r="AW450" s="14" t="s">
        <v>29</v>
      </c>
      <c r="AX450" s="14" t="s">
        <v>72</v>
      </c>
      <c r="AY450" s="197" t="s">
        <v>360</v>
      </c>
    </row>
    <row r="451" spans="1:65" s="13" customFormat="1">
      <c r="B451" s="187"/>
      <c r="D451" s="188" t="s">
        <v>369</v>
      </c>
      <c r="E451" s="189" t="s">
        <v>1</v>
      </c>
      <c r="F451" s="190" t="s">
        <v>685</v>
      </c>
      <c r="H451" s="191">
        <v>3.3969999999999998</v>
      </c>
      <c r="I451" s="192"/>
      <c r="L451" s="187"/>
      <c r="M451" s="193"/>
      <c r="N451" s="194"/>
      <c r="O451" s="194"/>
      <c r="P451" s="194"/>
      <c r="Q451" s="194"/>
      <c r="R451" s="194"/>
      <c r="S451" s="194"/>
      <c r="T451" s="195"/>
      <c r="AT451" s="189" t="s">
        <v>369</v>
      </c>
      <c r="AU451" s="189" t="s">
        <v>85</v>
      </c>
      <c r="AV451" s="13" t="s">
        <v>85</v>
      </c>
      <c r="AW451" s="13" t="s">
        <v>29</v>
      </c>
      <c r="AX451" s="13" t="s">
        <v>72</v>
      </c>
      <c r="AY451" s="189" t="s">
        <v>360</v>
      </c>
    </row>
    <row r="452" spans="1:65" s="15" customFormat="1">
      <c r="B452" s="203"/>
      <c r="D452" s="188" t="s">
        <v>369</v>
      </c>
      <c r="E452" s="204" t="s">
        <v>1</v>
      </c>
      <c r="F452" s="205" t="s">
        <v>386</v>
      </c>
      <c r="H452" s="206">
        <v>3.3969999999999998</v>
      </c>
      <c r="I452" s="207"/>
      <c r="L452" s="203"/>
      <c r="M452" s="208"/>
      <c r="N452" s="209"/>
      <c r="O452" s="209"/>
      <c r="P452" s="209"/>
      <c r="Q452" s="209"/>
      <c r="R452" s="209"/>
      <c r="S452" s="209"/>
      <c r="T452" s="210"/>
      <c r="AT452" s="204" t="s">
        <v>369</v>
      </c>
      <c r="AU452" s="204" t="s">
        <v>85</v>
      </c>
      <c r="AV452" s="15" t="s">
        <v>367</v>
      </c>
      <c r="AW452" s="15" t="s">
        <v>29</v>
      </c>
      <c r="AX452" s="15" t="s">
        <v>79</v>
      </c>
      <c r="AY452" s="204" t="s">
        <v>360</v>
      </c>
    </row>
    <row r="453" spans="1:65" s="2" customFormat="1" ht="21.75" customHeight="1">
      <c r="A453" s="33"/>
      <c r="B453" s="139"/>
      <c r="C453" s="173" t="s">
        <v>686</v>
      </c>
      <c r="D453" s="173" t="s">
        <v>363</v>
      </c>
      <c r="E453" s="174" t="s">
        <v>687</v>
      </c>
      <c r="F453" s="175" t="s">
        <v>688</v>
      </c>
      <c r="G453" s="176" t="s">
        <v>366</v>
      </c>
      <c r="H453" s="177">
        <v>5.7240000000000002</v>
      </c>
      <c r="I453" s="178"/>
      <c r="J453" s="179">
        <f>ROUND(I453*H453,2)</f>
        <v>0</v>
      </c>
      <c r="K453" s="180"/>
      <c r="L453" s="34"/>
      <c r="M453" s="181" t="s">
        <v>1</v>
      </c>
      <c r="N453" s="182" t="s">
        <v>38</v>
      </c>
      <c r="O453" s="60"/>
      <c r="P453" s="183">
        <f>O453*H453</f>
        <v>0</v>
      </c>
      <c r="Q453" s="183">
        <v>6.7000000000000002E-4</v>
      </c>
      <c r="R453" s="183">
        <f>Q453*H453</f>
        <v>3.8350800000000003E-3</v>
      </c>
      <c r="S453" s="183">
        <v>0</v>
      </c>
      <c r="T453" s="184">
        <f>S453*H453</f>
        <v>0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85" t="s">
        <v>367</v>
      </c>
      <c r="AT453" s="185" t="s">
        <v>363</v>
      </c>
      <c r="AU453" s="185" t="s">
        <v>85</v>
      </c>
      <c r="AY453" s="18" t="s">
        <v>360</v>
      </c>
      <c r="BE453" s="186">
        <f>IF(N453="základná",J453,0)</f>
        <v>0</v>
      </c>
      <c r="BF453" s="186">
        <f>IF(N453="znížená",J453,0)</f>
        <v>0</v>
      </c>
      <c r="BG453" s="186">
        <f>IF(N453="zákl. prenesená",J453,0)</f>
        <v>0</v>
      </c>
      <c r="BH453" s="186">
        <f>IF(N453="zníž. prenesená",J453,0)</f>
        <v>0</v>
      </c>
      <c r="BI453" s="186">
        <f>IF(N453="nulová",J453,0)</f>
        <v>0</v>
      </c>
      <c r="BJ453" s="18" t="s">
        <v>85</v>
      </c>
      <c r="BK453" s="186">
        <f>ROUND(I453*H453,2)</f>
        <v>0</v>
      </c>
      <c r="BL453" s="18" t="s">
        <v>367</v>
      </c>
      <c r="BM453" s="185" t="s">
        <v>689</v>
      </c>
    </row>
    <row r="454" spans="1:65" s="13" customFormat="1">
      <c r="B454" s="187"/>
      <c r="D454" s="188" t="s">
        <v>369</v>
      </c>
      <c r="E454" s="189" t="s">
        <v>1</v>
      </c>
      <c r="F454" s="190" t="s">
        <v>690</v>
      </c>
      <c r="H454" s="191">
        <v>5.7240000000000002</v>
      </c>
      <c r="I454" s="192"/>
      <c r="L454" s="187"/>
      <c r="M454" s="193"/>
      <c r="N454" s="194"/>
      <c r="O454" s="194"/>
      <c r="P454" s="194"/>
      <c r="Q454" s="194"/>
      <c r="R454" s="194"/>
      <c r="S454" s="194"/>
      <c r="T454" s="195"/>
      <c r="AT454" s="189" t="s">
        <v>369</v>
      </c>
      <c r="AU454" s="189" t="s">
        <v>85</v>
      </c>
      <c r="AV454" s="13" t="s">
        <v>85</v>
      </c>
      <c r="AW454" s="13" t="s">
        <v>29</v>
      </c>
      <c r="AX454" s="13" t="s">
        <v>79</v>
      </c>
      <c r="AY454" s="189" t="s">
        <v>360</v>
      </c>
    </row>
    <row r="455" spans="1:65" s="2" customFormat="1" ht="21.75" customHeight="1">
      <c r="A455" s="33"/>
      <c r="B455" s="139"/>
      <c r="C455" s="173" t="s">
        <v>691</v>
      </c>
      <c r="D455" s="173" t="s">
        <v>363</v>
      </c>
      <c r="E455" s="174" t="s">
        <v>692</v>
      </c>
      <c r="F455" s="175" t="s">
        <v>693</v>
      </c>
      <c r="G455" s="176" t="s">
        <v>366</v>
      </c>
      <c r="H455" s="177">
        <v>5.7240000000000002</v>
      </c>
      <c r="I455" s="178"/>
      <c r="J455" s="179">
        <f>ROUND(I455*H455,2)</f>
        <v>0</v>
      </c>
      <c r="K455" s="180"/>
      <c r="L455" s="34"/>
      <c r="M455" s="181" t="s">
        <v>1</v>
      </c>
      <c r="N455" s="182" t="s">
        <v>38</v>
      </c>
      <c r="O455" s="60"/>
      <c r="P455" s="183">
        <f>O455*H455</f>
        <v>0</v>
      </c>
      <c r="Q455" s="183">
        <v>0</v>
      </c>
      <c r="R455" s="183">
        <f>Q455*H455</f>
        <v>0</v>
      </c>
      <c r="S455" s="183">
        <v>0</v>
      </c>
      <c r="T455" s="184">
        <f>S455*H455</f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85" t="s">
        <v>367</v>
      </c>
      <c r="AT455" s="185" t="s">
        <v>363</v>
      </c>
      <c r="AU455" s="185" t="s">
        <v>85</v>
      </c>
      <c r="AY455" s="18" t="s">
        <v>360</v>
      </c>
      <c r="BE455" s="186">
        <f>IF(N455="základná",J455,0)</f>
        <v>0</v>
      </c>
      <c r="BF455" s="186">
        <f>IF(N455="znížená",J455,0)</f>
        <v>0</v>
      </c>
      <c r="BG455" s="186">
        <f>IF(N455="zákl. prenesená",J455,0)</f>
        <v>0</v>
      </c>
      <c r="BH455" s="186">
        <f>IF(N455="zníž. prenesená",J455,0)</f>
        <v>0</v>
      </c>
      <c r="BI455" s="186">
        <f>IF(N455="nulová",J455,0)</f>
        <v>0</v>
      </c>
      <c r="BJ455" s="18" t="s">
        <v>85</v>
      </c>
      <c r="BK455" s="186">
        <f>ROUND(I455*H455,2)</f>
        <v>0</v>
      </c>
      <c r="BL455" s="18" t="s">
        <v>367</v>
      </c>
      <c r="BM455" s="185" t="s">
        <v>694</v>
      </c>
    </row>
    <row r="456" spans="1:65" s="2" customFormat="1" ht="37.9" customHeight="1">
      <c r="A456" s="33"/>
      <c r="B456" s="139"/>
      <c r="C456" s="261" t="s">
        <v>695</v>
      </c>
      <c r="D456" s="261" t="s">
        <v>363</v>
      </c>
      <c r="E456" s="262" t="s">
        <v>696</v>
      </c>
      <c r="F456" s="263" t="s">
        <v>697</v>
      </c>
      <c r="G456" s="264" t="s">
        <v>605</v>
      </c>
      <c r="H456" s="265">
        <v>7.077</v>
      </c>
      <c r="I456" s="266"/>
      <c r="J456" s="266">
        <f>ROUND(I456*H456,2)</f>
        <v>0</v>
      </c>
      <c r="K456" s="180"/>
      <c r="L456" s="34"/>
      <c r="M456" s="181" t="s">
        <v>1</v>
      </c>
      <c r="N456" s="182" t="s">
        <v>38</v>
      </c>
      <c r="O456" s="60"/>
      <c r="P456" s="183">
        <f>O456*H456</f>
        <v>0</v>
      </c>
      <c r="Q456" s="183">
        <v>1</v>
      </c>
      <c r="R456" s="183">
        <f>Q456*H456</f>
        <v>7.077</v>
      </c>
      <c r="S456" s="183">
        <v>0</v>
      </c>
      <c r="T456" s="184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85" t="s">
        <v>367</v>
      </c>
      <c r="AT456" s="185" t="s">
        <v>363</v>
      </c>
      <c r="AU456" s="185" t="s">
        <v>85</v>
      </c>
      <c r="AY456" s="18" t="s">
        <v>360</v>
      </c>
      <c r="BE456" s="186">
        <f>IF(N456="základná",J456,0)</f>
        <v>0</v>
      </c>
      <c r="BF456" s="186">
        <f>IF(N456="znížená",J456,0)</f>
        <v>0</v>
      </c>
      <c r="BG456" s="186">
        <f>IF(N456="zákl. prenesená",J456,0)</f>
        <v>0</v>
      </c>
      <c r="BH456" s="186">
        <f>IF(N456="zníž. prenesená",J456,0)</f>
        <v>0</v>
      </c>
      <c r="BI456" s="186">
        <f>IF(N456="nulová",J456,0)</f>
        <v>0</v>
      </c>
      <c r="BJ456" s="18" t="s">
        <v>85</v>
      </c>
      <c r="BK456" s="186">
        <f>ROUND(I456*H456,2)</f>
        <v>0</v>
      </c>
      <c r="BL456" s="18" t="s">
        <v>367</v>
      </c>
      <c r="BM456" s="185" t="s">
        <v>698</v>
      </c>
    </row>
    <row r="457" spans="1:65" s="14" customFormat="1">
      <c r="B457" s="196"/>
      <c r="D457" s="188" t="s">
        <v>369</v>
      </c>
      <c r="E457" s="197" t="s">
        <v>1</v>
      </c>
      <c r="F457" s="198" t="s">
        <v>699</v>
      </c>
      <c r="H457" s="197" t="s">
        <v>1</v>
      </c>
      <c r="I457" s="199"/>
      <c r="L457" s="196"/>
      <c r="M457" s="200"/>
      <c r="N457" s="201"/>
      <c r="O457" s="201"/>
      <c r="P457" s="201"/>
      <c r="Q457" s="201"/>
      <c r="R457" s="201"/>
      <c r="S457" s="201"/>
      <c r="T457" s="202"/>
      <c r="AT457" s="197" t="s">
        <v>369</v>
      </c>
      <c r="AU457" s="197" t="s">
        <v>85</v>
      </c>
      <c r="AV457" s="14" t="s">
        <v>79</v>
      </c>
      <c r="AW457" s="14" t="s">
        <v>29</v>
      </c>
      <c r="AX457" s="14" t="s">
        <v>72</v>
      </c>
      <c r="AY457" s="197" t="s">
        <v>360</v>
      </c>
    </row>
    <row r="458" spans="1:65" s="13" customFormat="1">
      <c r="B458" s="187"/>
      <c r="D458" s="188" t="s">
        <v>369</v>
      </c>
      <c r="E458" s="189" t="s">
        <v>1</v>
      </c>
      <c r="F458" s="190" t="s">
        <v>700</v>
      </c>
      <c r="H458" s="191">
        <v>7.077</v>
      </c>
      <c r="I458" s="192"/>
      <c r="L458" s="187"/>
      <c r="M458" s="193"/>
      <c r="N458" s="194"/>
      <c r="O458" s="194"/>
      <c r="P458" s="194"/>
      <c r="Q458" s="194"/>
      <c r="R458" s="194"/>
      <c r="S458" s="194"/>
      <c r="T458" s="195"/>
      <c r="AT458" s="189" t="s">
        <v>369</v>
      </c>
      <c r="AU458" s="189" t="s">
        <v>85</v>
      </c>
      <c r="AV458" s="13" t="s">
        <v>85</v>
      </c>
      <c r="AW458" s="13" t="s">
        <v>29</v>
      </c>
      <c r="AX458" s="13" t="s">
        <v>72</v>
      </c>
      <c r="AY458" s="189" t="s">
        <v>360</v>
      </c>
    </row>
    <row r="459" spans="1:65" s="15" customFormat="1">
      <c r="B459" s="203"/>
      <c r="D459" s="188" t="s">
        <v>369</v>
      </c>
      <c r="E459" s="204" t="s">
        <v>1</v>
      </c>
      <c r="F459" s="205" t="s">
        <v>386</v>
      </c>
      <c r="H459" s="206">
        <v>7.077</v>
      </c>
      <c r="I459" s="207"/>
      <c r="L459" s="203"/>
      <c r="M459" s="208"/>
      <c r="N459" s="209"/>
      <c r="O459" s="209"/>
      <c r="P459" s="209"/>
      <c r="Q459" s="209"/>
      <c r="R459" s="209"/>
      <c r="S459" s="209"/>
      <c r="T459" s="210"/>
      <c r="AT459" s="204" t="s">
        <v>369</v>
      </c>
      <c r="AU459" s="204" t="s">
        <v>85</v>
      </c>
      <c r="AV459" s="15" t="s">
        <v>367</v>
      </c>
      <c r="AW459" s="15" t="s">
        <v>29</v>
      </c>
      <c r="AX459" s="15" t="s">
        <v>79</v>
      </c>
      <c r="AY459" s="204" t="s">
        <v>360</v>
      </c>
    </row>
    <row r="460" spans="1:65" s="2" customFormat="1" ht="33" customHeight="1">
      <c r="A460" s="33"/>
      <c r="B460" s="139"/>
      <c r="C460" s="261" t="s">
        <v>701</v>
      </c>
      <c r="D460" s="261" t="s">
        <v>363</v>
      </c>
      <c r="E460" s="262" t="s">
        <v>702</v>
      </c>
      <c r="F460" s="263" t="s">
        <v>703</v>
      </c>
      <c r="G460" s="264" t="s">
        <v>394</v>
      </c>
      <c r="H460" s="265">
        <v>11.2</v>
      </c>
      <c r="I460" s="266"/>
      <c r="J460" s="266">
        <f>ROUND(I460*H460,2)</f>
        <v>0</v>
      </c>
      <c r="K460" s="180"/>
      <c r="L460" s="34"/>
      <c r="M460" s="181" t="s">
        <v>1</v>
      </c>
      <c r="N460" s="182" t="s">
        <v>38</v>
      </c>
      <c r="O460" s="60"/>
      <c r="P460" s="183">
        <f>O460*H460</f>
        <v>0</v>
      </c>
      <c r="Q460" s="183">
        <v>0.55000000000000004</v>
      </c>
      <c r="R460" s="183">
        <f>Q460*H460</f>
        <v>6.16</v>
      </c>
      <c r="S460" s="183">
        <v>0</v>
      </c>
      <c r="T460" s="184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85" t="s">
        <v>367</v>
      </c>
      <c r="AT460" s="185" t="s">
        <v>363</v>
      </c>
      <c r="AU460" s="185" t="s">
        <v>85</v>
      </c>
      <c r="AY460" s="18" t="s">
        <v>360</v>
      </c>
      <c r="BE460" s="186">
        <f>IF(N460="základná",J460,0)</f>
        <v>0</v>
      </c>
      <c r="BF460" s="186">
        <f>IF(N460="znížená",J460,0)</f>
        <v>0</v>
      </c>
      <c r="BG460" s="186">
        <f>IF(N460="zákl. prenesená",J460,0)</f>
        <v>0</v>
      </c>
      <c r="BH460" s="186">
        <f>IF(N460="zníž. prenesená",J460,0)</f>
        <v>0</v>
      </c>
      <c r="BI460" s="186">
        <f>IF(N460="nulová",J460,0)</f>
        <v>0</v>
      </c>
      <c r="BJ460" s="18" t="s">
        <v>85</v>
      </c>
      <c r="BK460" s="186">
        <f>ROUND(I460*H460,2)</f>
        <v>0</v>
      </c>
      <c r="BL460" s="18" t="s">
        <v>367</v>
      </c>
      <c r="BM460" s="185" t="s">
        <v>704</v>
      </c>
    </row>
    <row r="461" spans="1:65" s="14" customFormat="1">
      <c r="B461" s="196"/>
      <c r="D461" s="188" t="s">
        <v>369</v>
      </c>
      <c r="E461" s="197" t="s">
        <v>1</v>
      </c>
      <c r="F461" s="198" t="s">
        <v>705</v>
      </c>
      <c r="H461" s="197" t="s">
        <v>1</v>
      </c>
      <c r="I461" s="199"/>
      <c r="L461" s="196"/>
      <c r="M461" s="200"/>
      <c r="N461" s="201"/>
      <c r="O461" s="201"/>
      <c r="P461" s="201"/>
      <c r="Q461" s="201"/>
      <c r="R461" s="201"/>
      <c r="S461" s="201"/>
      <c r="T461" s="202"/>
      <c r="AT461" s="197" t="s">
        <v>369</v>
      </c>
      <c r="AU461" s="197" t="s">
        <v>85</v>
      </c>
      <c r="AV461" s="14" t="s">
        <v>79</v>
      </c>
      <c r="AW461" s="14" t="s">
        <v>29</v>
      </c>
      <c r="AX461" s="14" t="s">
        <v>72</v>
      </c>
      <c r="AY461" s="197" t="s">
        <v>360</v>
      </c>
    </row>
    <row r="462" spans="1:65" s="13" customFormat="1">
      <c r="B462" s="187"/>
      <c r="D462" s="188" t="s">
        <v>369</v>
      </c>
      <c r="E462" s="189" t="s">
        <v>1</v>
      </c>
      <c r="F462" s="190" t="s">
        <v>706</v>
      </c>
      <c r="H462" s="191">
        <v>11.2</v>
      </c>
      <c r="I462" s="192"/>
      <c r="L462" s="187"/>
      <c r="M462" s="193"/>
      <c r="N462" s="194"/>
      <c r="O462" s="194"/>
      <c r="P462" s="194"/>
      <c r="Q462" s="194"/>
      <c r="R462" s="194"/>
      <c r="S462" s="194"/>
      <c r="T462" s="195"/>
      <c r="AT462" s="189" t="s">
        <v>369</v>
      </c>
      <c r="AU462" s="189" t="s">
        <v>85</v>
      </c>
      <c r="AV462" s="13" t="s">
        <v>85</v>
      </c>
      <c r="AW462" s="13" t="s">
        <v>29</v>
      </c>
      <c r="AX462" s="13" t="s">
        <v>72</v>
      </c>
      <c r="AY462" s="189" t="s">
        <v>360</v>
      </c>
    </row>
    <row r="463" spans="1:65" s="15" customFormat="1">
      <c r="B463" s="203"/>
      <c r="D463" s="188" t="s">
        <v>369</v>
      </c>
      <c r="E463" s="204" t="s">
        <v>1</v>
      </c>
      <c r="F463" s="205" t="s">
        <v>386</v>
      </c>
      <c r="H463" s="206">
        <v>11.2</v>
      </c>
      <c r="I463" s="207"/>
      <c r="L463" s="203"/>
      <c r="M463" s="208"/>
      <c r="N463" s="209"/>
      <c r="O463" s="209"/>
      <c r="P463" s="209"/>
      <c r="Q463" s="209"/>
      <c r="R463" s="209"/>
      <c r="S463" s="209"/>
      <c r="T463" s="210"/>
      <c r="AT463" s="204" t="s">
        <v>369</v>
      </c>
      <c r="AU463" s="204" t="s">
        <v>85</v>
      </c>
      <c r="AV463" s="15" t="s">
        <v>367</v>
      </c>
      <c r="AW463" s="15" t="s">
        <v>29</v>
      </c>
      <c r="AX463" s="15" t="s">
        <v>79</v>
      </c>
      <c r="AY463" s="204" t="s">
        <v>360</v>
      </c>
    </row>
    <row r="464" spans="1:65" s="2" customFormat="1" ht="33" customHeight="1">
      <c r="A464" s="33"/>
      <c r="B464" s="139"/>
      <c r="C464" s="261" t="s">
        <v>707</v>
      </c>
      <c r="D464" s="261" t="s">
        <v>363</v>
      </c>
      <c r="E464" s="262" t="s">
        <v>708</v>
      </c>
      <c r="F464" s="263" t="s">
        <v>709</v>
      </c>
      <c r="G464" s="264" t="s">
        <v>394</v>
      </c>
      <c r="H464" s="265">
        <v>129.34299999999999</v>
      </c>
      <c r="I464" s="266"/>
      <c r="J464" s="266">
        <f>ROUND(I464*H464,2)</f>
        <v>0</v>
      </c>
      <c r="K464" s="180"/>
      <c r="L464" s="34"/>
      <c r="M464" s="181" t="s">
        <v>1</v>
      </c>
      <c r="N464" s="182" t="s">
        <v>38</v>
      </c>
      <c r="O464" s="60"/>
      <c r="P464" s="183">
        <f>O464*H464</f>
        <v>0</v>
      </c>
      <c r="Q464" s="183">
        <v>2.19407</v>
      </c>
      <c r="R464" s="183">
        <f>Q464*H464</f>
        <v>283.78759600999996</v>
      </c>
      <c r="S464" s="183">
        <v>0</v>
      </c>
      <c r="T464" s="184">
        <f>S464*H464</f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85" t="s">
        <v>367</v>
      </c>
      <c r="AT464" s="185" t="s">
        <v>363</v>
      </c>
      <c r="AU464" s="185" t="s">
        <v>85</v>
      </c>
      <c r="AY464" s="18" t="s">
        <v>360</v>
      </c>
      <c r="BE464" s="186">
        <f>IF(N464="základná",J464,0)</f>
        <v>0</v>
      </c>
      <c r="BF464" s="186">
        <f>IF(N464="znížená",J464,0)</f>
        <v>0</v>
      </c>
      <c r="BG464" s="186">
        <f>IF(N464="zákl. prenesená",J464,0)</f>
        <v>0</v>
      </c>
      <c r="BH464" s="186">
        <f>IF(N464="zníž. prenesená",J464,0)</f>
        <v>0</v>
      </c>
      <c r="BI464" s="186">
        <f>IF(N464="nulová",J464,0)</f>
        <v>0</v>
      </c>
      <c r="BJ464" s="18" t="s">
        <v>85</v>
      </c>
      <c r="BK464" s="186">
        <f>ROUND(I464*H464,2)</f>
        <v>0</v>
      </c>
      <c r="BL464" s="18" t="s">
        <v>367</v>
      </c>
      <c r="BM464" s="185" t="s">
        <v>710</v>
      </c>
    </row>
    <row r="465" spans="1:65" s="14" customFormat="1">
      <c r="B465" s="196"/>
      <c r="D465" s="188" t="s">
        <v>369</v>
      </c>
      <c r="E465" s="197" t="s">
        <v>1</v>
      </c>
      <c r="F465" s="198" t="s">
        <v>711</v>
      </c>
      <c r="H465" s="197" t="s">
        <v>1</v>
      </c>
      <c r="I465" s="199"/>
      <c r="L465" s="196"/>
      <c r="M465" s="200"/>
      <c r="N465" s="201"/>
      <c r="O465" s="201"/>
      <c r="P465" s="201"/>
      <c r="Q465" s="201"/>
      <c r="R465" s="201"/>
      <c r="S465" s="201"/>
      <c r="T465" s="202"/>
      <c r="AT465" s="197" t="s">
        <v>369</v>
      </c>
      <c r="AU465" s="197" t="s">
        <v>85</v>
      </c>
      <c r="AV465" s="14" t="s">
        <v>79</v>
      </c>
      <c r="AW465" s="14" t="s">
        <v>29</v>
      </c>
      <c r="AX465" s="14" t="s">
        <v>72</v>
      </c>
      <c r="AY465" s="197" t="s">
        <v>360</v>
      </c>
    </row>
    <row r="466" spans="1:65" s="13" customFormat="1" ht="22.5">
      <c r="B466" s="187"/>
      <c r="D466" s="188" t="s">
        <v>369</v>
      </c>
      <c r="E466" s="189" t="s">
        <v>1</v>
      </c>
      <c r="F466" s="190" t="s">
        <v>712</v>
      </c>
      <c r="H466" s="191">
        <v>62.173000000000002</v>
      </c>
      <c r="I466" s="192"/>
      <c r="L466" s="187"/>
      <c r="M466" s="193"/>
      <c r="N466" s="194"/>
      <c r="O466" s="194"/>
      <c r="P466" s="194"/>
      <c r="Q466" s="194"/>
      <c r="R466" s="194"/>
      <c r="S466" s="194"/>
      <c r="T466" s="195"/>
      <c r="AT466" s="189" t="s">
        <v>369</v>
      </c>
      <c r="AU466" s="189" t="s">
        <v>85</v>
      </c>
      <c r="AV466" s="13" t="s">
        <v>85</v>
      </c>
      <c r="AW466" s="13" t="s">
        <v>29</v>
      </c>
      <c r="AX466" s="13" t="s">
        <v>72</v>
      </c>
      <c r="AY466" s="189" t="s">
        <v>360</v>
      </c>
    </row>
    <row r="467" spans="1:65" s="13" customFormat="1">
      <c r="B467" s="187"/>
      <c r="D467" s="188" t="s">
        <v>369</v>
      </c>
      <c r="E467" s="189" t="s">
        <v>1</v>
      </c>
      <c r="F467" s="190" t="s">
        <v>713</v>
      </c>
      <c r="H467" s="191">
        <v>7.5359999999999996</v>
      </c>
      <c r="I467" s="192"/>
      <c r="L467" s="187"/>
      <c r="M467" s="193"/>
      <c r="N467" s="194"/>
      <c r="O467" s="194"/>
      <c r="P467" s="194"/>
      <c r="Q467" s="194"/>
      <c r="R467" s="194"/>
      <c r="S467" s="194"/>
      <c r="T467" s="195"/>
      <c r="AT467" s="189" t="s">
        <v>369</v>
      </c>
      <c r="AU467" s="189" t="s">
        <v>85</v>
      </c>
      <c r="AV467" s="13" t="s">
        <v>85</v>
      </c>
      <c r="AW467" s="13" t="s">
        <v>29</v>
      </c>
      <c r="AX467" s="13" t="s">
        <v>72</v>
      </c>
      <c r="AY467" s="189" t="s">
        <v>360</v>
      </c>
    </row>
    <row r="468" spans="1:65" s="13" customFormat="1">
      <c r="B468" s="187"/>
      <c r="D468" s="188" t="s">
        <v>369</v>
      </c>
      <c r="E468" s="189" t="s">
        <v>1</v>
      </c>
      <c r="F468" s="190" t="s">
        <v>714</v>
      </c>
      <c r="H468" s="191">
        <v>16.045999999999999</v>
      </c>
      <c r="I468" s="192"/>
      <c r="L468" s="187"/>
      <c r="M468" s="193"/>
      <c r="N468" s="194"/>
      <c r="O468" s="194"/>
      <c r="P468" s="194"/>
      <c r="Q468" s="194"/>
      <c r="R468" s="194"/>
      <c r="S468" s="194"/>
      <c r="T468" s="195"/>
      <c r="AT468" s="189" t="s">
        <v>369</v>
      </c>
      <c r="AU468" s="189" t="s">
        <v>85</v>
      </c>
      <c r="AV468" s="13" t="s">
        <v>85</v>
      </c>
      <c r="AW468" s="13" t="s">
        <v>29</v>
      </c>
      <c r="AX468" s="13" t="s">
        <v>72</v>
      </c>
      <c r="AY468" s="189" t="s">
        <v>360</v>
      </c>
    </row>
    <row r="469" spans="1:65" s="13" customFormat="1" ht="22.5">
      <c r="B469" s="187"/>
      <c r="D469" s="188" t="s">
        <v>369</v>
      </c>
      <c r="E469" s="189" t="s">
        <v>1</v>
      </c>
      <c r="F469" s="190" t="s">
        <v>715</v>
      </c>
      <c r="H469" s="191">
        <v>18.928000000000001</v>
      </c>
      <c r="I469" s="192"/>
      <c r="L469" s="187"/>
      <c r="M469" s="193"/>
      <c r="N469" s="194"/>
      <c r="O469" s="194"/>
      <c r="P469" s="194"/>
      <c r="Q469" s="194"/>
      <c r="R469" s="194"/>
      <c r="S469" s="194"/>
      <c r="T469" s="195"/>
      <c r="AT469" s="189" t="s">
        <v>369</v>
      </c>
      <c r="AU469" s="189" t="s">
        <v>85</v>
      </c>
      <c r="AV469" s="13" t="s">
        <v>85</v>
      </c>
      <c r="AW469" s="13" t="s">
        <v>29</v>
      </c>
      <c r="AX469" s="13" t="s">
        <v>72</v>
      </c>
      <c r="AY469" s="189" t="s">
        <v>360</v>
      </c>
    </row>
    <row r="470" spans="1:65" s="13" customFormat="1">
      <c r="B470" s="187"/>
      <c r="D470" s="188" t="s">
        <v>369</v>
      </c>
      <c r="E470" s="189" t="s">
        <v>1</v>
      </c>
      <c r="F470" s="190" t="s">
        <v>716</v>
      </c>
      <c r="H470" s="191">
        <v>9.6280000000000001</v>
      </c>
      <c r="I470" s="192"/>
      <c r="L470" s="187"/>
      <c r="M470" s="193"/>
      <c r="N470" s="194"/>
      <c r="O470" s="194"/>
      <c r="P470" s="194"/>
      <c r="Q470" s="194"/>
      <c r="R470" s="194"/>
      <c r="S470" s="194"/>
      <c r="T470" s="195"/>
      <c r="AT470" s="189" t="s">
        <v>369</v>
      </c>
      <c r="AU470" s="189" t="s">
        <v>85</v>
      </c>
      <c r="AV470" s="13" t="s">
        <v>85</v>
      </c>
      <c r="AW470" s="13" t="s">
        <v>29</v>
      </c>
      <c r="AX470" s="13" t="s">
        <v>72</v>
      </c>
      <c r="AY470" s="189" t="s">
        <v>360</v>
      </c>
    </row>
    <row r="471" spans="1:65" s="16" customFormat="1">
      <c r="B471" s="211"/>
      <c r="D471" s="188" t="s">
        <v>369</v>
      </c>
      <c r="E471" s="212" t="s">
        <v>1</v>
      </c>
      <c r="F471" s="213" t="s">
        <v>581</v>
      </c>
      <c r="H471" s="214">
        <v>114.31100000000001</v>
      </c>
      <c r="I471" s="215"/>
      <c r="L471" s="211"/>
      <c r="M471" s="216"/>
      <c r="N471" s="217"/>
      <c r="O471" s="217"/>
      <c r="P471" s="217"/>
      <c r="Q471" s="217"/>
      <c r="R471" s="217"/>
      <c r="S471" s="217"/>
      <c r="T471" s="218"/>
      <c r="AT471" s="212" t="s">
        <v>369</v>
      </c>
      <c r="AU471" s="212" t="s">
        <v>85</v>
      </c>
      <c r="AV471" s="16" t="s">
        <v>282</v>
      </c>
      <c r="AW471" s="16" t="s">
        <v>29</v>
      </c>
      <c r="AX471" s="16" t="s">
        <v>72</v>
      </c>
      <c r="AY471" s="212" t="s">
        <v>360</v>
      </c>
    </row>
    <row r="472" spans="1:65" s="14" customFormat="1">
      <c r="B472" s="196"/>
      <c r="D472" s="188" t="s">
        <v>369</v>
      </c>
      <c r="E472" s="197" t="s">
        <v>1</v>
      </c>
      <c r="F472" s="198" t="s">
        <v>661</v>
      </c>
      <c r="H472" s="197" t="s">
        <v>1</v>
      </c>
      <c r="I472" s="199"/>
      <c r="L472" s="196"/>
      <c r="M472" s="200"/>
      <c r="N472" s="201"/>
      <c r="O472" s="201"/>
      <c r="P472" s="201"/>
      <c r="Q472" s="201"/>
      <c r="R472" s="201"/>
      <c r="S472" s="201"/>
      <c r="T472" s="202"/>
      <c r="AT472" s="197" t="s">
        <v>369</v>
      </c>
      <c r="AU472" s="197" t="s">
        <v>85</v>
      </c>
      <c r="AV472" s="14" t="s">
        <v>79</v>
      </c>
      <c r="AW472" s="14" t="s">
        <v>29</v>
      </c>
      <c r="AX472" s="14" t="s">
        <v>72</v>
      </c>
      <c r="AY472" s="197" t="s">
        <v>360</v>
      </c>
    </row>
    <row r="473" spans="1:65" s="13" customFormat="1">
      <c r="B473" s="187"/>
      <c r="D473" s="188" t="s">
        <v>369</v>
      </c>
      <c r="E473" s="189" t="s">
        <v>1</v>
      </c>
      <c r="F473" s="190" t="s">
        <v>717</v>
      </c>
      <c r="H473" s="191">
        <v>10.657999999999999</v>
      </c>
      <c r="I473" s="192"/>
      <c r="L473" s="187"/>
      <c r="M473" s="193"/>
      <c r="N473" s="194"/>
      <c r="O473" s="194"/>
      <c r="P473" s="194"/>
      <c r="Q473" s="194"/>
      <c r="R473" s="194"/>
      <c r="S473" s="194"/>
      <c r="T473" s="195"/>
      <c r="AT473" s="189" t="s">
        <v>369</v>
      </c>
      <c r="AU473" s="189" t="s">
        <v>85</v>
      </c>
      <c r="AV473" s="13" t="s">
        <v>85</v>
      </c>
      <c r="AW473" s="13" t="s">
        <v>29</v>
      </c>
      <c r="AX473" s="13" t="s">
        <v>72</v>
      </c>
      <c r="AY473" s="189" t="s">
        <v>360</v>
      </c>
    </row>
    <row r="474" spans="1:65" s="15" customFormat="1">
      <c r="B474" s="203"/>
      <c r="D474" s="188" t="s">
        <v>369</v>
      </c>
      <c r="E474" s="204" t="s">
        <v>313</v>
      </c>
      <c r="F474" s="205" t="s">
        <v>386</v>
      </c>
      <c r="H474" s="206">
        <v>124.96899999999999</v>
      </c>
      <c r="I474" s="207"/>
      <c r="L474" s="203"/>
      <c r="M474" s="208"/>
      <c r="N474" s="209"/>
      <c r="O474" s="209"/>
      <c r="P474" s="209"/>
      <c r="Q474" s="209"/>
      <c r="R474" s="209"/>
      <c r="S474" s="209"/>
      <c r="T474" s="210"/>
      <c r="AT474" s="204" t="s">
        <v>369</v>
      </c>
      <c r="AU474" s="204" t="s">
        <v>85</v>
      </c>
      <c r="AV474" s="15" t="s">
        <v>367</v>
      </c>
      <c r="AW474" s="15" t="s">
        <v>29</v>
      </c>
      <c r="AX474" s="15" t="s">
        <v>72</v>
      </c>
      <c r="AY474" s="204" t="s">
        <v>360</v>
      </c>
    </row>
    <row r="475" spans="1:65" s="13" customFormat="1">
      <c r="B475" s="187"/>
      <c r="D475" s="188" t="s">
        <v>369</v>
      </c>
      <c r="E475" s="189" t="s">
        <v>1</v>
      </c>
      <c r="F475" s="190" t="s">
        <v>718</v>
      </c>
      <c r="H475" s="191">
        <v>129.34299999999999</v>
      </c>
      <c r="I475" s="192"/>
      <c r="L475" s="187"/>
      <c r="M475" s="193"/>
      <c r="N475" s="194"/>
      <c r="O475" s="194"/>
      <c r="P475" s="194"/>
      <c r="Q475" s="194"/>
      <c r="R475" s="194"/>
      <c r="S475" s="194"/>
      <c r="T475" s="195"/>
      <c r="AT475" s="189" t="s">
        <v>369</v>
      </c>
      <c r="AU475" s="189" t="s">
        <v>85</v>
      </c>
      <c r="AV475" s="13" t="s">
        <v>85</v>
      </c>
      <c r="AW475" s="13" t="s">
        <v>29</v>
      </c>
      <c r="AX475" s="13" t="s">
        <v>79</v>
      </c>
      <c r="AY475" s="189" t="s">
        <v>360</v>
      </c>
    </row>
    <row r="476" spans="1:65" s="2" customFormat="1" ht="33" customHeight="1">
      <c r="A476" s="33"/>
      <c r="B476" s="139"/>
      <c r="C476" s="173" t="s">
        <v>719</v>
      </c>
      <c r="D476" s="173" t="s">
        <v>363</v>
      </c>
      <c r="E476" s="174" t="s">
        <v>720</v>
      </c>
      <c r="F476" s="175" t="s">
        <v>721</v>
      </c>
      <c r="G476" s="176" t="s">
        <v>366</v>
      </c>
      <c r="H476" s="177">
        <v>260.90199999999999</v>
      </c>
      <c r="I476" s="178"/>
      <c r="J476" s="179">
        <f>ROUND(I476*H476,2)</f>
        <v>0</v>
      </c>
      <c r="K476" s="180"/>
      <c r="L476" s="34"/>
      <c r="M476" s="181" t="s">
        <v>1</v>
      </c>
      <c r="N476" s="182" t="s">
        <v>38</v>
      </c>
      <c r="O476" s="60"/>
      <c r="P476" s="183">
        <f>O476*H476</f>
        <v>0</v>
      </c>
      <c r="Q476" s="183">
        <v>3.0000000000000001E-5</v>
      </c>
      <c r="R476" s="183">
        <f>Q476*H476</f>
        <v>7.8270600000000003E-3</v>
      </c>
      <c r="S476" s="183">
        <v>0</v>
      </c>
      <c r="T476" s="184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85" t="s">
        <v>367</v>
      </c>
      <c r="AT476" s="185" t="s">
        <v>363</v>
      </c>
      <c r="AU476" s="185" t="s">
        <v>85</v>
      </c>
      <c r="AY476" s="18" t="s">
        <v>360</v>
      </c>
      <c r="BE476" s="186">
        <f>IF(N476="základná",J476,0)</f>
        <v>0</v>
      </c>
      <c r="BF476" s="186">
        <f>IF(N476="znížená",J476,0)</f>
        <v>0</v>
      </c>
      <c r="BG476" s="186">
        <f>IF(N476="zákl. prenesená",J476,0)</f>
        <v>0</v>
      </c>
      <c r="BH476" s="186">
        <f>IF(N476="zníž. prenesená",J476,0)</f>
        <v>0</v>
      </c>
      <c r="BI476" s="186">
        <f>IF(N476="nulová",J476,0)</f>
        <v>0</v>
      </c>
      <c r="BJ476" s="18" t="s">
        <v>85</v>
      </c>
      <c r="BK476" s="186">
        <f>ROUND(I476*H476,2)</f>
        <v>0</v>
      </c>
      <c r="BL476" s="18" t="s">
        <v>367</v>
      </c>
      <c r="BM476" s="185" t="s">
        <v>722</v>
      </c>
    </row>
    <row r="477" spans="1:65" s="13" customFormat="1">
      <c r="B477" s="187"/>
      <c r="D477" s="188" t="s">
        <v>369</v>
      </c>
      <c r="E477" s="189" t="s">
        <v>1</v>
      </c>
      <c r="F477" s="190" t="s">
        <v>163</v>
      </c>
      <c r="H477" s="191">
        <v>183.066</v>
      </c>
      <c r="I477" s="192"/>
      <c r="L477" s="187"/>
      <c r="M477" s="193"/>
      <c r="N477" s="194"/>
      <c r="O477" s="194"/>
      <c r="P477" s="194"/>
      <c r="Q477" s="194"/>
      <c r="R477" s="194"/>
      <c r="S477" s="194"/>
      <c r="T477" s="195"/>
      <c r="AT477" s="189" t="s">
        <v>369</v>
      </c>
      <c r="AU477" s="189" t="s">
        <v>85</v>
      </c>
      <c r="AV477" s="13" t="s">
        <v>85</v>
      </c>
      <c r="AW477" s="13" t="s">
        <v>29</v>
      </c>
      <c r="AX477" s="13" t="s">
        <v>72</v>
      </c>
      <c r="AY477" s="189" t="s">
        <v>360</v>
      </c>
    </row>
    <row r="478" spans="1:65" s="13" customFormat="1">
      <c r="B478" s="187"/>
      <c r="D478" s="188" t="s">
        <v>369</v>
      </c>
      <c r="E478" s="189" t="s">
        <v>1</v>
      </c>
      <c r="F478" s="190" t="s">
        <v>236</v>
      </c>
      <c r="H478" s="191">
        <v>77.835999999999999</v>
      </c>
      <c r="I478" s="192"/>
      <c r="L478" s="187"/>
      <c r="M478" s="193"/>
      <c r="N478" s="194"/>
      <c r="O478" s="194"/>
      <c r="P478" s="194"/>
      <c r="Q478" s="194"/>
      <c r="R478" s="194"/>
      <c r="S478" s="194"/>
      <c r="T478" s="195"/>
      <c r="AT478" s="189" t="s">
        <v>369</v>
      </c>
      <c r="AU478" s="189" t="s">
        <v>85</v>
      </c>
      <c r="AV478" s="13" t="s">
        <v>85</v>
      </c>
      <c r="AW478" s="13" t="s">
        <v>29</v>
      </c>
      <c r="AX478" s="13" t="s">
        <v>72</v>
      </c>
      <c r="AY478" s="189" t="s">
        <v>360</v>
      </c>
    </row>
    <row r="479" spans="1:65" s="15" customFormat="1">
      <c r="B479" s="203"/>
      <c r="D479" s="188" t="s">
        <v>369</v>
      </c>
      <c r="E479" s="204" t="s">
        <v>1</v>
      </c>
      <c r="F479" s="205" t="s">
        <v>386</v>
      </c>
      <c r="H479" s="206">
        <v>260.90199999999999</v>
      </c>
      <c r="I479" s="207"/>
      <c r="L479" s="203"/>
      <c r="M479" s="208"/>
      <c r="N479" s="209"/>
      <c r="O479" s="209"/>
      <c r="P479" s="209"/>
      <c r="Q479" s="209"/>
      <c r="R479" s="209"/>
      <c r="S479" s="209"/>
      <c r="T479" s="210"/>
      <c r="AT479" s="204" t="s">
        <v>369</v>
      </c>
      <c r="AU479" s="204" t="s">
        <v>85</v>
      </c>
      <c r="AV479" s="15" t="s">
        <v>367</v>
      </c>
      <c r="AW479" s="15" t="s">
        <v>29</v>
      </c>
      <c r="AX479" s="15" t="s">
        <v>79</v>
      </c>
      <c r="AY479" s="204" t="s">
        <v>360</v>
      </c>
    </row>
    <row r="480" spans="1:65" s="2" customFormat="1" ht="16.5" customHeight="1">
      <c r="A480" s="33"/>
      <c r="B480" s="139"/>
      <c r="C480" s="219" t="s">
        <v>723</v>
      </c>
      <c r="D480" s="219" t="s">
        <v>724</v>
      </c>
      <c r="E480" s="220" t="s">
        <v>725</v>
      </c>
      <c r="F480" s="221" t="s">
        <v>726</v>
      </c>
      <c r="G480" s="222" t="s">
        <v>366</v>
      </c>
      <c r="H480" s="223">
        <v>210.52600000000001</v>
      </c>
      <c r="I480" s="224"/>
      <c r="J480" s="225">
        <f>ROUND(I480*H480,2)</f>
        <v>0</v>
      </c>
      <c r="K480" s="226"/>
      <c r="L480" s="227"/>
      <c r="M480" s="228" t="s">
        <v>1</v>
      </c>
      <c r="N480" s="229" t="s">
        <v>38</v>
      </c>
      <c r="O480" s="60"/>
      <c r="P480" s="183">
        <f>O480*H480</f>
        <v>0</v>
      </c>
      <c r="Q480" s="183">
        <v>4.0000000000000002E-4</v>
      </c>
      <c r="R480" s="183">
        <f>Q480*H480</f>
        <v>8.4210400000000005E-2</v>
      </c>
      <c r="S480" s="183">
        <v>0</v>
      </c>
      <c r="T480" s="184">
        <f>S480*H480</f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85" t="s">
        <v>450</v>
      </c>
      <c r="AT480" s="185" t="s">
        <v>724</v>
      </c>
      <c r="AU480" s="185" t="s">
        <v>85</v>
      </c>
      <c r="AY480" s="18" t="s">
        <v>360</v>
      </c>
      <c r="BE480" s="186">
        <f>IF(N480="základná",J480,0)</f>
        <v>0</v>
      </c>
      <c r="BF480" s="186">
        <f>IF(N480="znížená",J480,0)</f>
        <v>0</v>
      </c>
      <c r="BG480" s="186">
        <f>IF(N480="zákl. prenesená",J480,0)</f>
        <v>0</v>
      </c>
      <c r="BH480" s="186">
        <f>IF(N480="zníž. prenesená",J480,0)</f>
        <v>0</v>
      </c>
      <c r="BI480" s="186">
        <f>IF(N480="nulová",J480,0)</f>
        <v>0</v>
      </c>
      <c r="BJ480" s="18" t="s">
        <v>85</v>
      </c>
      <c r="BK480" s="186">
        <f>ROUND(I480*H480,2)</f>
        <v>0</v>
      </c>
      <c r="BL480" s="18" t="s">
        <v>367</v>
      </c>
      <c r="BM480" s="185" t="s">
        <v>727</v>
      </c>
    </row>
    <row r="481" spans="1:65" s="13" customFormat="1">
      <c r="B481" s="187"/>
      <c r="D481" s="188" t="s">
        <v>369</v>
      </c>
      <c r="E481" s="189" t="s">
        <v>1</v>
      </c>
      <c r="F481" s="190" t="s">
        <v>728</v>
      </c>
      <c r="H481" s="191">
        <v>210.52600000000001</v>
      </c>
      <c r="I481" s="192"/>
      <c r="L481" s="187"/>
      <c r="M481" s="193"/>
      <c r="N481" s="194"/>
      <c r="O481" s="194"/>
      <c r="P481" s="194"/>
      <c r="Q481" s="194"/>
      <c r="R481" s="194"/>
      <c r="S481" s="194"/>
      <c r="T481" s="195"/>
      <c r="AT481" s="189" t="s">
        <v>369</v>
      </c>
      <c r="AU481" s="189" t="s">
        <v>85</v>
      </c>
      <c r="AV481" s="13" t="s">
        <v>85</v>
      </c>
      <c r="AW481" s="13" t="s">
        <v>29</v>
      </c>
      <c r="AX481" s="13" t="s">
        <v>72</v>
      </c>
      <c r="AY481" s="189" t="s">
        <v>360</v>
      </c>
    </row>
    <row r="482" spans="1:65" s="15" customFormat="1">
      <c r="B482" s="203"/>
      <c r="D482" s="188" t="s">
        <v>369</v>
      </c>
      <c r="E482" s="204" t="s">
        <v>1</v>
      </c>
      <c r="F482" s="205" t="s">
        <v>386</v>
      </c>
      <c r="H482" s="206">
        <v>210.52600000000001</v>
      </c>
      <c r="I482" s="207"/>
      <c r="L482" s="203"/>
      <c r="M482" s="208"/>
      <c r="N482" s="209"/>
      <c r="O482" s="209"/>
      <c r="P482" s="209"/>
      <c r="Q482" s="209"/>
      <c r="R482" s="209"/>
      <c r="S482" s="209"/>
      <c r="T482" s="210"/>
      <c r="AT482" s="204" t="s">
        <v>369</v>
      </c>
      <c r="AU482" s="204" t="s">
        <v>85</v>
      </c>
      <c r="AV482" s="15" t="s">
        <v>367</v>
      </c>
      <c r="AW482" s="15" t="s">
        <v>29</v>
      </c>
      <c r="AX482" s="15" t="s">
        <v>79</v>
      </c>
      <c r="AY482" s="204" t="s">
        <v>360</v>
      </c>
    </row>
    <row r="483" spans="1:65" s="2" customFormat="1" ht="16.5" customHeight="1">
      <c r="A483" s="33"/>
      <c r="B483" s="139"/>
      <c r="C483" s="219" t="s">
        <v>729</v>
      </c>
      <c r="D483" s="219" t="s">
        <v>724</v>
      </c>
      <c r="E483" s="220" t="s">
        <v>730</v>
      </c>
      <c r="F483" s="221" t="s">
        <v>731</v>
      </c>
      <c r="G483" s="222" t="s">
        <v>366</v>
      </c>
      <c r="H483" s="223">
        <v>89.510999999999996</v>
      </c>
      <c r="I483" s="224"/>
      <c r="J483" s="225">
        <f>ROUND(I483*H483,2)</f>
        <v>0</v>
      </c>
      <c r="K483" s="226"/>
      <c r="L483" s="227"/>
      <c r="M483" s="228" t="s">
        <v>1</v>
      </c>
      <c r="N483" s="229" t="s">
        <v>38</v>
      </c>
      <c r="O483" s="60"/>
      <c r="P483" s="183">
        <f>O483*H483</f>
        <v>0</v>
      </c>
      <c r="Q483" s="183">
        <v>4.0000000000000002E-4</v>
      </c>
      <c r="R483" s="183">
        <f>Q483*H483</f>
        <v>3.58044E-2</v>
      </c>
      <c r="S483" s="183">
        <v>0</v>
      </c>
      <c r="T483" s="184">
        <f>S483*H483</f>
        <v>0</v>
      </c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R483" s="185" t="s">
        <v>450</v>
      </c>
      <c r="AT483" s="185" t="s">
        <v>724</v>
      </c>
      <c r="AU483" s="185" t="s">
        <v>85</v>
      </c>
      <c r="AY483" s="18" t="s">
        <v>360</v>
      </c>
      <c r="BE483" s="186">
        <f>IF(N483="základná",J483,0)</f>
        <v>0</v>
      </c>
      <c r="BF483" s="186">
        <f>IF(N483="znížená",J483,0)</f>
        <v>0</v>
      </c>
      <c r="BG483" s="186">
        <f>IF(N483="zákl. prenesená",J483,0)</f>
        <v>0</v>
      </c>
      <c r="BH483" s="186">
        <f>IF(N483="zníž. prenesená",J483,0)</f>
        <v>0</v>
      </c>
      <c r="BI483" s="186">
        <f>IF(N483="nulová",J483,0)</f>
        <v>0</v>
      </c>
      <c r="BJ483" s="18" t="s">
        <v>85</v>
      </c>
      <c r="BK483" s="186">
        <f>ROUND(I483*H483,2)</f>
        <v>0</v>
      </c>
      <c r="BL483" s="18" t="s">
        <v>367</v>
      </c>
      <c r="BM483" s="185" t="s">
        <v>732</v>
      </c>
    </row>
    <row r="484" spans="1:65" s="13" customFormat="1">
      <c r="B484" s="187"/>
      <c r="D484" s="188" t="s">
        <v>369</v>
      </c>
      <c r="E484" s="189" t="s">
        <v>1</v>
      </c>
      <c r="F484" s="190" t="s">
        <v>733</v>
      </c>
      <c r="H484" s="191">
        <v>89.510999999999996</v>
      </c>
      <c r="I484" s="192"/>
      <c r="L484" s="187"/>
      <c r="M484" s="193"/>
      <c r="N484" s="194"/>
      <c r="O484" s="194"/>
      <c r="P484" s="194"/>
      <c r="Q484" s="194"/>
      <c r="R484" s="194"/>
      <c r="S484" s="194"/>
      <c r="T484" s="195"/>
      <c r="AT484" s="189" t="s">
        <v>369</v>
      </c>
      <c r="AU484" s="189" t="s">
        <v>85</v>
      </c>
      <c r="AV484" s="13" t="s">
        <v>85</v>
      </c>
      <c r="AW484" s="13" t="s">
        <v>29</v>
      </c>
      <c r="AX484" s="13" t="s">
        <v>72</v>
      </c>
      <c r="AY484" s="189" t="s">
        <v>360</v>
      </c>
    </row>
    <row r="485" spans="1:65" s="15" customFormat="1">
      <c r="B485" s="203"/>
      <c r="D485" s="188" t="s">
        <v>369</v>
      </c>
      <c r="E485" s="204" t="s">
        <v>1</v>
      </c>
      <c r="F485" s="205" t="s">
        <v>386</v>
      </c>
      <c r="H485" s="206">
        <v>89.510999999999996</v>
      </c>
      <c r="I485" s="207"/>
      <c r="L485" s="203"/>
      <c r="M485" s="208"/>
      <c r="N485" s="209"/>
      <c r="O485" s="209"/>
      <c r="P485" s="209"/>
      <c r="Q485" s="209"/>
      <c r="R485" s="209"/>
      <c r="S485" s="209"/>
      <c r="T485" s="210"/>
      <c r="AT485" s="204" t="s">
        <v>369</v>
      </c>
      <c r="AU485" s="204" t="s">
        <v>85</v>
      </c>
      <c r="AV485" s="15" t="s">
        <v>367</v>
      </c>
      <c r="AW485" s="15" t="s">
        <v>29</v>
      </c>
      <c r="AX485" s="15" t="s">
        <v>79</v>
      </c>
      <c r="AY485" s="204" t="s">
        <v>360</v>
      </c>
    </row>
    <row r="486" spans="1:65" s="2" customFormat="1" ht="33" customHeight="1">
      <c r="A486" s="33"/>
      <c r="B486" s="139"/>
      <c r="C486" s="173" t="s">
        <v>734</v>
      </c>
      <c r="D486" s="173" t="s">
        <v>363</v>
      </c>
      <c r="E486" s="174" t="s">
        <v>720</v>
      </c>
      <c r="F486" s="175" t="s">
        <v>721</v>
      </c>
      <c r="G486" s="176" t="s">
        <v>366</v>
      </c>
      <c r="H486" s="177">
        <v>370.11599999999999</v>
      </c>
      <c r="I486" s="178"/>
      <c r="J486" s="179">
        <f>ROUND(I486*H486,2)</f>
        <v>0</v>
      </c>
      <c r="K486" s="180"/>
      <c r="L486" s="34"/>
      <c r="M486" s="181" t="s">
        <v>1</v>
      </c>
      <c r="N486" s="182" t="s">
        <v>38</v>
      </c>
      <c r="O486" s="60"/>
      <c r="P486" s="183">
        <f>O486*H486</f>
        <v>0</v>
      </c>
      <c r="Q486" s="183">
        <v>3.0000000000000001E-5</v>
      </c>
      <c r="R486" s="183">
        <f>Q486*H486</f>
        <v>1.1103480000000001E-2</v>
      </c>
      <c r="S486" s="183">
        <v>0</v>
      </c>
      <c r="T486" s="184">
        <f>S486*H486</f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85" t="s">
        <v>367</v>
      </c>
      <c r="AT486" s="185" t="s">
        <v>363</v>
      </c>
      <c r="AU486" s="185" t="s">
        <v>85</v>
      </c>
      <c r="AY486" s="18" t="s">
        <v>360</v>
      </c>
      <c r="BE486" s="186">
        <f>IF(N486="základná",J486,0)</f>
        <v>0</v>
      </c>
      <c r="BF486" s="186">
        <f>IF(N486="znížená",J486,0)</f>
        <v>0</v>
      </c>
      <c r="BG486" s="186">
        <f>IF(N486="zákl. prenesená",J486,0)</f>
        <v>0</v>
      </c>
      <c r="BH486" s="186">
        <f>IF(N486="zníž. prenesená",J486,0)</f>
        <v>0</v>
      </c>
      <c r="BI486" s="186">
        <f>IF(N486="nulová",J486,0)</f>
        <v>0</v>
      </c>
      <c r="BJ486" s="18" t="s">
        <v>85</v>
      </c>
      <c r="BK486" s="186">
        <f>ROUND(I486*H486,2)</f>
        <v>0</v>
      </c>
      <c r="BL486" s="18" t="s">
        <v>367</v>
      </c>
      <c r="BM486" s="185" t="s">
        <v>735</v>
      </c>
    </row>
    <row r="487" spans="1:65" s="14" customFormat="1">
      <c r="B487" s="196"/>
      <c r="D487" s="188" t="s">
        <v>369</v>
      </c>
      <c r="E487" s="197" t="s">
        <v>1</v>
      </c>
      <c r="F487" s="198" t="s">
        <v>511</v>
      </c>
      <c r="H487" s="197" t="s">
        <v>1</v>
      </c>
      <c r="I487" s="199"/>
      <c r="L487" s="196"/>
      <c r="M487" s="200"/>
      <c r="N487" s="201"/>
      <c r="O487" s="201"/>
      <c r="P487" s="201"/>
      <c r="Q487" s="201"/>
      <c r="R487" s="201"/>
      <c r="S487" s="201"/>
      <c r="T487" s="202"/>
      <c r="AT487" s="197" t="s">
        <v>369</v>
      </c>
      <c r="AU487" s="197" t="s">
        <v>85</v>
      </c>
      <c r="AV487" s="14" t="s">
        <v>79</v>
      </c>
      <c r="AW487" s="14" t="s">
        <v>29</v>
      </c>
      <c r="AX487" s="14" t="s">
        <v>72</v>
      </c>
      <c r="AY487" s="197" t="s">
        <v>360</v>
      </c>
    </row>
    <row r="488" spans="1:65" s="14" customFormat="1">
      <c r="B488" s="196"/>
      <c r="D488" s="188" t="s">
        <v>369</v>
      </c>
      <c r="E488" s="197" t="s">
        <v>1</v>
      </c>
      <c r="F488" s="198" t="s">
        <v>736</v>
      </c>
      <c r="H488" s="197" t="s">
        <v>1</v>
      </c>
      <c r="I488" s="199"/>
      <c r="L488" s="196"/>
      <c r="M488" s="200"/>
      <c r="N488" s="201"/>
      <c r="O488" s="201"/>
      <c r="P488" s="201"/>
      <c r="Q488" s="201"/>
      <c r="R488" s="201"/>
      <c r="S488" s="201"/>
      <c r="T488" s="202"/>
      <c r="AT488" s="197" t="s">
        <v>369</v>
      </c>
      <c r="AU488" s="197" t="s">
        <v>85</v>
      </c>
      <c r="AV488" s="14" t="s">
        <v>79</v>
      </c>
      <c r="AW488" s="14" t="s">
        <v>29</v>
      </c>
      <c r="AX488" s="14" t="s">
        <v>72</v>
      </c>
      <c r="AY488" s="197" t="s">
        <v>360</v>
      </c>
    </row>
    <row r="489" spans="1:65" s="13" customFormat="1">
      <c r="B489" s="187"/>
      <c r="D489" s="188" t="s">
        <v>369</v>
      </c>
      <c r="E489" s="189" t="s">
        <v>1</v>
      </c>
      <c r="F489" s="190" t="s">
        <v>220</v>
      </c>
      <c r="H489" s="191">
        <v>162.66300000000001</v>
      </c>
      <c r="I489" s="192"/>
      <c r="L489" s="187"/>
      <c r="M489" s="193"/>
      <c r="N489" s="194"/>
      <c r="O489" s="194"/>
      <c r="P489" s="194"/>
      <c r="Q489" s="194"/>
      <c r="R489" s="194"/>
      <c r="S489" s="194"/>
      <c r="T489" s="195"/>
      <c r="AT489" s="189" t="s">
        <v>369</v>
      </c>
      <c r="AU489" s="189" t="s">
        <v>85</v>
      </c>
      <c r="AV489" s="13" t="s">
        <v>85</v>
      </c>
      <c r="AW489" s="13" t="s">
        <v>29</v>
      </c>
      <c r="AX489" s="13" t="s">
        <v>72</v>
      </c>
      <c r="AY489" s="189" t="s">
        <v>360</v>
      </c>
    </row>
    <row r="490" spans="1:65" s="13" customFormat="1">
      <c r="B490" s="187"/>
      <c r="D490" s="188" t="s">
        <v>369</v>
      </c>
      <c r="E490" s="189" t="s">
        <v>1</v>
      </c>
      <c r="F490" s="190" t="s">
        <v>218</v>
      </c>
      <c r="H490" s="191">
        <v>22.395</v>
      </c>
      <c r="I490" s="192"/>
      <c r="L490" s="187"/>
      <c r="M490" s="193"/>
      <c r="N490" s="194"/>
      <c r="O490" s="194"/>
      <c r="P490" s="194"/>
      <c r="Q490" s="194"/>
      <c r="R490" s="194"/>
      <c r="S490" s="194"/>
      <c r="T490" s="195"/>
      <c r="AT490" s="189" t="s">
        <v>369</v>
      </c>
      <c r="AU490" s="189" t="s">
        <v>85</v>
      </c>
      <c r="AV490" s="13" t="s">
        <v>85</v>
      </c>
      <c r="AW490" s="13" t="s">
        <v>29</v>
      </c>
      <c r="AX490" s="13" t="s">
        <v>72</v>
      </c>
      <c r="AY490" s="189" t="s">
        <v>360</v>
      </c>
    </row>
    <row r="491" spans="1:65" s="14" customFormat="1">
      <c r="B491" s="196"/>
      <c r="D491" s="188" t="s">
        <v>369</v>
      </c>
      <c r="E491" s="197" t="s">
        <v>1</v>
      </c>
      <c r="F491" s="198" t="s">
        <v>737</v>
      </c>
      <c r="H491" s="197" t="s">
        <v>1</v>
      </c>
      <c r="I491" s="199"/>
      <c r="L491" s="196"/>
      <c r="M491" s="200"/>
      <c r="N491" s="201"/>
      <c r="O491" s="201"/>
      <c r="P491" s="201"/>
      <c r="Q491" s="201"/>
      <c r="R491" s="201"/>
      <c r="S491" s="201"/>
      <c r="T491" s="202"/>
      <c r="AT491" s="197" t="s">
        <v>369</v>
      </c>
      <c r="AU491" s="197" t="s">
        <v>85</v>
      </c>
      <c r="AV491" s="14" t="s">
        <v>79</v>
      </c>
      <c r="AW491" s="14" t="s">
        <v>29</v>
      </c>
      <c r="AX491" s="14" t="s">
        <v>72</v>
      </c>
      <c r="AY491" s="197" t="s">
        <v>360</v>
      </c>
    </row>
    <row r="492" spans="1:65" s="13" customFormat="1">
      <c r="B492" s="187"/>
      <c r="D492" s="188" t="s">
        <v>369</v>
      </c>
      <c r="E492" s="189" t="s">
        <v>1</v>
      </c>
      <c r="F492" s="190" t="s">
        <v>220</v>
      </c>
      <c r="H492" s="191">
        <v>162.66300000000001</v>
      </c>
      <c r="I492" s="192"/>
      <c r="L492" s="187"/>
      <c r="M492" s="193"/>
      <c r="N492" s="194"/>
      <c r="O492" s="194"/>
      <c r="P492" s="194"/>
      <c r="Q492" s="194"/>
      <c r="R492" s="194"/>
      <c r="S492" s="194"/>
      <c r="T492" s="195"/>
      <c r="AT492" s="189" t="s">
        <v>369</v>
      </c>
      <c r="AU492" s="189" t="s">
        <v>85</v>
      </c>
      <c r="AV492" s="13" t="s">
        <v>85</v>
      </c>
      <c r="AW492" s="13" t="s">
        <v>29</v>
      </c>
      <c r="AX492" s="13" t="s">
        <v>72</v>
      </c>
      <c r="AY492" s="189" t="s">
        <v>360</v>
      </c>
    </row>
    <row r="493" spans="1:65" s="13" customFormat="1">
      <c r="B493" s="187"/>
      <c r="D493" s="188" t="s">
        <v>369</v>
      </c>
      <c r="E493" s="189" t="s">
        <v>1</v>
      </c>
      <c r="F493" s="190" t="s">
        <v>218</v>
      </c>
      <c r="H493" s="191">
        <v>22.395</v>
      </c>
      <c r="I493" s="192"/>
      <c r="L493" s="187"/>
      <c r="M493" s="193"/>
      <c r="N493" s="194"/>
      <c r="O493" s="194"/>
      <c r="P493" s="194"/>
      <c r="Q493" s="194"/>
      <c r="R493" s="194"/>
      <c r="S493" s="194"/>
      <c r="T493" s="195"/>
      <c r="AT493" s="189" t="s">
        <v>369</v>
      </c>
      <c r="AU493" s="189" t="s">
        <v>85</v>
      </c>
      <c r="AV493" s="13" t="s">
        <v>85</v>
      </c>
      <c r="AW493" s="13" t="s">
        <v>29</v>
      </c>
      <c r="AX493" s="13" t="s">
        <v>72</v>
      </c>
      <c r="AY493" s="189" t="s">
        <v>360</v>
      </c>
    </row>
    <row r="494" spans="1:65" s="15" customFormat="1">
      <c r="B494" s="203"/>
      <c r="D494" s="188" t="s">
        <v>369</v>
      </c>
      <c r="E494" s="204" t="s">
        <v>1</v>
      </c>
      <c r="F494" s="205" t="s">
        <v>386</v>
      </c>
      <c r="H494" s="206">
        <v>370.11599999999999</v>
      </c>
      <c r="I494" s="207"/>
      <c r="L494" s="203"/>
      <c r="M494" s="208"/>
      <c r="N494" s="209"/>
      <c r="O494" s="209"/>
      <c r="P494" s="209"/>
      <c r="Q494" s="209"/>
      <c r="R494" s="209"/>
      <c r="S494" s="209"/>
      <c r="T494" s="210"/>
      <c r="AT494" s="204" t="s">
        <v>369</v>
      </c>
      <c r="AU494" s="204" t="s">
        <v>85</v>
      </c>
      <c r="AV494" s="15" t="s">
        <v>367</v>
      </c>
      <c r="AW494" s="15" t="s">
        <v>29</v>
      </c>
      <c r="AX494" s="15" t="s">
        <v>79</v>
      </c>
      <c r="AY494" s="204" t="s">
        <v>360</v>
      </c>
    </row>
    <row r="495" spans="1:65" s="2" customFormat="1" ht="16.5" customHeight="1">
      <c r="A495" s="33"/>
      <c r="B495" s="139"/>
      <c r="C495" s="219" t="s">
        <v>738</v>
      </c>
      <c r="D495" s="219" t="s">
        <v>724</v>
      </c>
      <c r="E495" s="220" t="s">
        <v>739</v>
      </c>
      <c r="F495" s="221" t="s">
        <v>740</v>
      </c>
      <c r="G495" s="222" t="s">
        <v>366</v>
      </c>
      <c r="H495" s="223">
        <v>212.816</v>
      </c>
      <c r="I495" s="224"/>
      <c r="J495" s="225">
        <f>ROUND(I495*H495,2)</f>
        <v>0</v>
      </c>
      <c r="K495" s="226"/>
      <c r="L495" s="227"/>
      <c r="M495" s="228" t="s">
        <v>1</v>
      </c>
      <c r="N495" s="229" t="s">
        <v>38</v>
      </c>
      <c r="O495" s="60"/>
      <c r="P495" s="183">
        <f>O495*H495</f>
        <v>0</v>
      </c>
      <c r="Q495" s="183">
        <v>2.0000000000000001E-4</v>
      </c>
      <c r="R495" s="183">
        <f>Q495*H495</f>
        <v>4.2563200000000002E-2</v>
      </c>
      <c r="S495" s="183">
        <v>0</v>
      </c>
      <c r="T495" s="184">
        <f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85" t="s">
        <v>450</v>
      </c>
      <c r="AT495" s="185" t="s">
        <v>724</v>
      </c>
      <c r="AU495" s="185" t="s">
        <v>85</v>
      </c>
      <c r="AY495" s="18" t="s">
        <v>360</v>
      </c>
      <c r="BE495" s="186">
        <f>IF(N495="základná",J495,0)</f>
        <v>0</v>
      </c>
      <c r="BF495" s="186">
        <f>IF(N495="znížená",J495,0)</f>
        <v>0</v>
      </c>
      <c r="BG495" s="186">
        <f>IF(N495="zákl. prenesená",J495,0)</f>
        <v>0</v>
      </c>
      <c r="BH495" s="186">
        <f>IF(N495="zníž. prenesená",J495,0)</f>
        <v>0</v>
      </c>
      <c r="BI495" s="186">
        <f>IF(N495="nulová",J495,0)</f>
        <v>0</v>
      </c>
      <c r="BJ495" s="18" t="s">
        <v>85</v>
      </c>
      <c r="BK495" s="186">
        <f>ROUND(I495*H495,2)</f>
        <v>0</v>
      </c>
      <c r="BL495" s="18" t="s">
        <v>367</v>
      </c>
      <c r="BM495" s="185" t="s">
        <v>741</v>
      </c>
    </row>
    <row r="496" spans="1:65" s="14" customFormat="1">
      <c r="B496" s="196"/>
      <c r="D496" s="188" t="s">
        <v>369</v>
      </c>
      <c r="E496" s="197" t="s">
        <v>1</v>
      </c>
      <c r="F496" s="198" t="s">
        <v>511</v>
      </c>
      <c r="H496" s="197" t="s">
        <v>1</v>
      </c>
      <c r="I496" s="199"/>
      <c r="L496" s="196"/>
      <c r="M496" s="200"/>
      <c r="N496" s="201"/>
      <c r="O496" s="201"/>
      <c r="P496" s="201"/>
      <c r="Q496" s="201"/>
      <c r="R496" s="201"/>
      <c r="S496" s="201"/>
      <c r="T496" s="202"/>
      <c r="AT496" s="197" t="s">
        <v>369</v>
      </c>
      <c r="AU496" s="197" t="s">
        <v>85</v>
      </c>
      <c r="AV496" s="14" t="s">
        <v>79</v>
      </c>
      <c r="AW496" s="14" t="s">
        <v>29</v>
      </c>
      <c r="AX496" s="14" t="s">
        <v>72</v>
      </c>
      <c r="AY496" s="197" t="s">
        <v>360</v>
      </c>
    </row>
    <row r="497" spans="1:65" s="13" customFormat="1">
      <c r="B497" s="187"/>
      <c r="D497" s="188" t="s">
        <v>369</v>
      </c>
      <c r="E497" s="189" t="s">
        <v>1</v>
      </c>
      <c r="F497" s="190" t="s">
        <v>742</v>
      </c>
      <c r="H497" s="191">
        <v>187.06200000000001</v>
      </c>
      <c r="I497" s="192"/>
      <c r="L497" s="187"/>
      <c r="M497" s="193"/>
      <c r="N497" s="194"/>
      <c r="O497" s="194"/>
      <c r="P497" s="194"/>
      <c r="Q497" s="194"/>
      <c r="R497" s="194"/>
      <c r="S497" s="194"/>
      <c r="T497" s="195"/>
      <c r="AT497" s="189" t="s">
        <v>369</v>
      </c>
      <c r="AU497" s="189" t="s">
        <v>85</v>
      </c>
      <c r="AV497" s="13" t="s">
        <v>85</v>
      </c>
      <c r="AW497" s="13" t="s">
        <v>29</v>
      </c>
      <c r="AX497" s="13" t="s">
        <v>72</v>
      </c>
      <c r="AY497" s="189" t="s">
        <v>360</v>
      </c>
    </row>
    <row r="498" spans="1:65" s="14" customFormat="1">
      <c r="B498" s="196"/>
      <c r="D498" s="188" t="s">
        <v>369</v>
      </c>
      <c r="E498" s="197" t="s">
        <v>1</v>
      </c>
      <c r="F498" s="198" t="s">
        <v>743</v>
      </c>
      <c r="H498" s="197" t="s">
        <v>1</v>
      </c>
      <c r="I498" s="199"/>
      <c r="L498" s="196"/>
      <c r="M498" s="200"/>
      <c r="N498" s="201"/>
      <c r="O498" s="201"/>
      <c r="P498" s="201"/>
      <c r="Q498" s="201"/>
      <c r="R498" s="201"/>
      <c r="S498" s="201"/>
      <c r="T498" s="202"/>
      <c r="AT498" s="197" t="s">
        <v>369</v>
      </c>
      <c r="AU498" s="197" t="s">
        <v>85</v>
      </c>
      <c r="AV498" s="14" t="s">
        <v>79</v>
      </c>
      <c r="AW498" s="14" t="s">
        <v>29</v>
      </c>
      <c r="AX498" s="14" t="s">
        <v>72</v>
      </c>
      <c r="AY498" s="197" t="s">
        <v>360</v>
      </c>
    </row>
    <row r="499" spans="1:65" s="13" customFormat="1">
      <c r="B499" s="187"/>
      <c r="D499" s="188" t="s">
        <v>369</v>
      </c>
      <c r="E499" s="189" t="s">
        <v>1</v>
      </c>
      <c r="F499" s="190" t="s">
        <v>744</v>
      </c>
      <c r="H499" s="191">
        <v>25.754000000000001</v>
      </c>
      <c r="I499" s="192"/>
      <c r="L499" s="187"/>
      <c r="M499" s="193"/>
      <c r="N499" s="194"/>
      <c r="O499" s="194"/>
      <c r="P499" s="194"/>
      <c r="Q499" s="194"/>
      <c r="R499" s="194"/>
      <c r="S499" s="194"/>
      <c r="T499" s="195"/>
      <c r="AT499" s="189" t="s">
        <v>369</v>
      </c>
      <c r="AU499" s="189" t="s">
        <v>85</v>
      </c>
      <c r="AV499" s="13" t="s">
        <v>85</v>
      </c>
      <c r="AW499" s="13" t="s">
        <v>29</v>
      </c>
      <c r="AX499" s="13" t="s">
        <v>72</v>
      </c>
      <c r="AY499" s="189" t="s">
        <v>360</v>
      </c>
    </row>
    <row r="500" spans="1:65" s="15" customFormat="1">
      <c r="B500" s="203"/>
      <c r="D500" s="188" t="s">
        <v>369</v>
      </c>
      <c r="E500" s="204" t="s">
        <v>1</v>
      </c>
      <c r="F500" s="205" t="s">
        <v>386</v>
      </c>
      <c r="H500" s="206">
        <v>212.816</v>
      </c>
      <c r="I500" s="207"/>
      <c r="L500" s="203"/>
      <c r="M500" s="208"/>
      <c r="N500" s="209"/>
      <c r="O500" s="209"/>
      <c r="P500" s="209"/>
      <c r="Q500" s="209"/>
      <c r="R500" s="209"/>
      <c r="S500" s="209"/>
      <c r="T500" s="210"/>
      <c r="AT500" s="204" t="s">
        <v>369</v>
      </c>
      <c r="AU500" s="204" t="s">
        <v>85</v>
      </c>
      <c r="AV500" s="15" t="s">
        <v>367</v>
      </c>
      <c r="AW500" s="15" t="s">
        <v>29</v>
      </c>
      <c r="AX500" s="15" t="s">
        <v>79</v>
      </c>
      <c r="AY500" s="204" t="s">
        <v>360</v>
      </c>
    </row>
    <row r="501" spans="1:65" s="2" customFormat="1" ht="16.5" customHeight="1">
      <c r="A501" s="33"/>
      <c r="B501" s="139"/>
      <c r="C501" s="219" t="s">
        <v>745</v>
      </c>
      <c r="D501" s="219" t="s">
        <v>724</v>
      </c>
      <c r="E501" s="220" t="s">
        <v>746</v>
      </c>
      <c r="F501" s="221" t="s">
        <v>747</v>
      </c>
      <c r="G501" s="222" t="s">
        <v>366</v>
      </c>
      <c r="H501" s="223">
        <v>212.816</v>
      </c>
      <c r="I501" s="224"/>
      <c r="J501" s="225">
        <f>ROUND(I501*H501,2)</f>
        <v>0</v>
      </c>
      <c r="K501" s="226"/>
      <c r="L501" s="227"/>
      <c r="M501" s="228" t="s">
        <v>1</v>
      </c>
      <c r="N501" s="229" t="s">
        <v>38</v>
      </c>
      <c r="O501" s="60"/>
      <c r="P501" s="183">
        <f>O501*H501</f>
        <v>0</v>
      </c>
      <c r="Q501" s="183">
        <v>2.0000000000000001E-4</v>
      </c>
      <c r="R501" s="183">
        <f>Q501*H501</f>
        <v>4.2563200000000002E-2</v>
      </c>
      <c r="S501" s="183">
        <v>0</v>
      </c>
      <c r="T501" s="184">
        <f>S501*H501</f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85" t="s">
        <v>450</v>
      </c>
      <c r="AT501" s="185" t="s">
        <v>724</v>
      </c>
      <c r="AU501" s="185" t="s">
        <v>85</v>
      </c>
      <c r="AY501" s="18" t="s">
        <v>360</v>
      </c>
      <c r="BE501" s="186">
        <f>IF(N501="základná",J501,0)</f>
        <v>0</v>
      </c>
      <c r="BF501" s="186">
        <f>IF(N501="znížená",J501,0)</f>
        <v>0</v>
      </c>
      <c r="BG501" s="186">
        <f>IF(N501="zákl. prenesená",J501,0)</f>
        <v>0</v>
      </c>
      <c r="BH501" s="186">
        <f>IF(N501="zníž. prenesená",J501,0)</f>
        <v>0</v>
      </c>
      <c r="BI501" s="186">
        <f>IF(N501="nulová",J501,0)</f>
        <v>0</v>
      </c>
      <c r="BJ501" s="18" t="s">
        <v>85</v>
      </c>
      <c r="BK501" s="186">
        <f>ROUND(I501*H501,2)</f>
        <v>0</v>
      </c>
      <c r="BL501" s="18" t="s">
        <v>367</v>
      </c>
      <c r="BM501" s="185" t="s">
        <v>748</v>
      </c>
    </row>
    <row r="502" spans="1:65" s="14" customFormat="1">
      <c r="B502" s="196"/>
      <c r="D502" s="188" t="s">
        <v>369</v>
      </c>
      <c r="E502" s="197" t="s">
        <v>1</v>
      </c>
      <c r="F502" s="198" t="s">
        <v>511</v>
      </c>
      <c r="H502" s="197" t="s">
        <v>1</v>
      </c>
      <c r="I502" s="199"/>
      <c r="L502" s="196"/>
      <c r="M502" s="200"/>
      <c r="N502" s="201"/>
      <c r="O502" s="201"/>
      <c r="P502" s="201"/>
      <c r="Q502" s="201"/>
      <c r="R502" s="201"/>
      <c r="S502" s="201"/>
      <c r="T502" s="202"/>
      <c r="AT502" s="197" t="s">
        <v>369</v>
      </c>
      <c r="AU502" s="197" t="s">
        <v>85</v>
      </c>
      <c r="AV502" s="14" t="s">
        <v>79</v>
      </c>
      <c r="AW502" s="14" t="s">
        <v>29</v>
      </c>
      <c r="AX502" s="14" t="s">
        <v>72</v>
      </c>
      <c r="AY502" s="197" t="s">
        <v>360</v>
      </c>
    </row>
    <row r="503" spans="1:65" s="13" customFormat="1">
      <c r="B503" s="187"/>
      <c r="D503" s="188" t="s">
        <v>369</v>
      </c>
      <c r="E503" s="189" t="s">
        <v>1</v>
      </c>
      <c r="F503" s="190" t="s">
        <v>742</v>
      </c>
      <c r="H503" s="191">
        <v>187.06200000000001</v>
      </c>
      <c r="I503" s="192"/>
      <c r="L503" s="187"/>
      <c r="M503" s="193"/>
      <c r="N503" s="194"/>
      <c r="O503" s="194"/>
      <c r="P503" s="194"/>
      <c r="Q503" s="194"/>
      <c r="R503" s="194"/>
      <c r="S503" s="194"/>
      <c r="T503" s="195"/>
      <c r="AT503" s="189" t="s">
        <v>369</v>
      </c>
      <c r="AU503" s="189" t="s">
        <v>85</v>
      </c>
      <c r="AV503" s="13" t="s">
        <v>85</v>
      </c>
      <c r="AW503" s="13" t="s">
        <v>29</v>
      </c>
      <c r="AX503" s="13" t="s">
        <v>72</v>
      </c>
      <c r="AY503" s="189" t="s">
        <v>360</v>
      </c>
    </row>
    <row r="504" spans="1:65" s="13" customFormat="1">
      <c r="B504" s="187"/>
      <c r="D504" s="188" t="s">
        <v>369</v>
      </c>
      <c r="E504" s="189" t="s">
        <v>1</v>
      </c>
      <c r="F504" s="190" t="s">
        <v>744</v>
      </c>
      <c r="H504" s="191">
        <v>25.754000000000001</v>
      </c>
      <c r="I504" s="192"/>
      <c r="L504" s="187"/>
      <c r="M504" s="193"/>
      <c r="N504" s="194"/>
      <c r="O504" s="194"/>
      <c r="P504" s="194"/>
      <c r="Q504" s="194"/>
      <c r="R504" s="194"/>
      <c r="S504" s="194"/>
      <c r="T504" s="195"/>
      <c r="AT504" s="189" t="s">
        <v>369</v>
      </c>
      <c r="AU504" s="189" t="s">
        <v>85</v>
      </c>
      <c r="AV504" s="13" t="s">
        <v>85</v>
      </c>
      <c r="AW504" s="13" t="s">
        <v>29</v>
      </c>
      <c r="AX504" s="13" t="s">
        <v>72</v>
      </c>
      <c r="AY504" s="189" t="s">
        <v>360</v>
      </c>
    </row>
    <row r="505" spans="1:65" s="15" customFormat="1">
      <c r="B505" s="203"/>
      <c r="D505" s="188" t="s">
        <v>369</v>
      </c>
      <c r="E505" s="204" t="s">
        <v>1</v>
      </c>
      <c r="F505" s="205" t="s">
        <v>386</v>
      </c>
      <c r="H505" s="206">
        <v>212.816</v>
      </c>
      <c r="I505" s="207"/>
      <c r="L505" s="203"/>
      <c r="M505" s="208"/>
      <c r="N505" s="209"/>
      <c r="O505" s="209"/>
      <c r="P505" s="209"/>
      <c r="Q505" s="209"/>
      <c r="R505" s="209"/>
      <c r="S505" s="209"/>
      <c r="T505" s="210"/>
      <c r="AT505" s="204" t="s">
        <v>369</v>
      </c>
      <c r="AU505" s="204" t="s">
        <v>85</v>
      </c>
      <c r="AV505" s="15" t="s">
        <v>367</v>
      </c>
      <c r="AW505" s="15" t="s">
        <v>29</v>
      </c>
      <c r="AX505" s="15" t="s">
        <v>79</v>
      </c>
      <c r="AY505" s="204" t="s">
        <v>360</v>
      </c>
    </row>
    <row r="506" spans="1:65" s="12" customFormat="1" ht="22.9" customHeight="1">
      <c r="B506" s="161"/>
      <c r="D506" s="162" t="s">
        <v>71</v>
      </c>
      <c r="E506" s="171" t="s">
        <v>282</v>
      </c>
      <c r="F506" s="171" t="s">
        <v>749</v>
      </c>
      <c r="I506" s="164"/>
      <c r="J506" s="172">
        <f>BK506</f>
        <v>0</v>
      </c>
      <c r="L506" s="161"/>
      <c r="M506" s="165"/>
      <c r="N506" s="166"/>
      <c r="O506" s="166"/>
      <c r="P506" s="167">
        <f>SUM(P507:P825)</f>
        <v>0</v>
      </c>
      <c r="Q506" s="166"/>
      <c r="R506" s="167">
        <f>SUM(R507:R825)</f>
        <v>342.38548250000002</v>
      </c>
      <c r="S506" s="166"/>
      <c r="T506" s="168">
        <f>SUM(T507:T825)</f>
        <v>0</v>
      </c>
      <c r="AR506" s="162" t="s">
        <v>79</v>
      </c>
      <c r="AT506" s="169" t="s">
        <v>71</v>
      </c>
      <c r="AU506" s="169" t="s">
        <v>79</v>
      </c>
      <c r="AY506" s="162" t="s">
        <v>360</v>
      </c>
      <c r="BK506" s="170">
        <f>SUM(BK507:BK825)</f>
        <v>0</v>
      </c>
    </row>
    <row r="507" spans="1:65" s="2" customFormat="1" ht="24.2" customHeight="1">
      <c r="A507" s="33"/>
      <c r="B507" s="139"/>
      <c r="C507" s="173" t="s">
        <v>750</v>
      </c>
      <c r="D507" s="173" t="s">
        <v>363</v>
      </c>
      <c r="E507" s="174" t="s">
        <v>751</v>
      </c>
      <c r="F507" s="175" t="s">
        <v>752</v>
      </c>
      <c r="G507" s="176" t="s">
        <v>394</v>
      </c>
      <c r="H507" s="177">
        <v>2.0539999999999998</v>
      </c>
      <c r="I507" s="178"/>
      <c r="J507" s="179">
        <f>ROUND(I507*H507,2)</f>
        <v>0</v>
      </c>
      <c r="K507" s="180"/>
      <c r="L507" s="34"/>
      <c r="M507" s="181" t="s">
        <v>1</v>
      </c>
      <c r="N507" s="182" t="s">
        <v>38</v>
      </c>
      <c r="O507" s="60"/>
      <c r="P507" s="183">
        <f>O507*H507</f>
        <v>0</v>
      </c>
      <c r="Q507" s="183">
        <v>1.8719600000000001</v>
      </c>
      <c r="R507" s="183">
        <f>Q507*H507</f>
        <v>3.8450058399999998</v>
      </c>
      <c r="S507" s="183">
        <v>0</v>
      </c>
      <c r="T507" s="184">
        <f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85" t="s">
        <v>367</v>
      </c>
      <c r="AT507" s="185" t="s">
        <v>363</v>
      </c>
      <c r="AU507" s="185" t="s">
        <v>85</v>
      </c>
      <c r="AY507" s="18" t="s">
        <v>360</v>
      </c>
      <c r="BE507" s="186">
        <f>IF(N507="základná",J507,0)</f>
        <v>0</v>
      </c>
      <c r="BF507" s="186">
        <f>IF(N507="znížená",J507,0)</f>
        <v>0</v>
      </c>
      <c r="BG507" s="186">
        <f>IF(N507="zákl. prenesená",J507,0)</f>
        <v>0</v>
      </c>
      <c r="BH507" s="186">
        <f>IF(N507="zníž. prenesená",J507,0)</f>
        <v>0</v>
      </c>
      <c r="BI507" s="186">
        <f>IF(N507="nulová",J507,0)</f>
        <v>0</v>
      </c>
      <c r="BJ507" s="18" t="s">
        <v>85</v>
      </c>
      <c r="BK507" s="186">
        <f>ROUND(I507*H507,2)</f>
        <v>0</v>
      </c>
      <c r="BL507" s="18" t="s">
        <v>367</v>
      </c>
      <c r="BM507" s="185" t="s">
        <v>753</v>
      </c>
    </row>
    <row r="508" spans="1:65" s="14" customFormat="1">
      <c r="B508" s="196"/>
      <c r="D508" s="188" t="s">
        <v>369</v>
      </c>
      <c r="E508" s="197" t="s">
        <v>1</v>
      </c>
      <c r="F508" s="198" t="s">
        <v>754</v>
      </c>
      <c r="H508" s="197" t="s">
        <v>1</v>
      </c>
      <c r="I508" s="199"/>
      <c r="L508" s="196"/>
      <c r="M508" s="200"/>
      <c r="N508" s="201"/>
      <c r="O508" s="201"/>
      <c r="P508" s="201"/>
      <c r="Q508" s="201"/>
      <c r="R508" s="201"/>
      <c r="S508" s="201"/>
      <c r="T508" s="202"/>
      <c r="AT508" s="197" t="s">
        <v>369</v>
      </c>
      <c r="AU508" s="197" t="s">
        <v>85</v>
      </c>
      <c r="AV508" s="14" t="s">
        <v>79</v>
      </c>
      <c r="AW508" s="14" t="s">
        <v>29</v>
      </c>
      <c r="AX508" s="14" t="s">
        <v>72</v>
      </c>
      <c r="AY508" s="197" t="s">
        <v>360</v>
      </c>
    </row>
    <row r="509" spans="1:65" s="13" customFormat="1">
      <c r="B509" s="187"/>
      <c r="D509" s="188" t="s">
        <v>369</v>
      </c>
      <c r="E509" s="189" t="s">
        <v>1</v>
      </c>
      <c r="F509" s="190" t="s">
        <v>755</v>
      </c>
      <c r="H509" s="191">
        <v>0.26900000000000002</v>
      </c>
      <c r="I509" s="192"/>
      <c r="L509" s="187"/>
      <c r="M509" s="193"/>
      <c r="N509" s="194"/>
      <c r="O509" s="194"/>
      <c r="P509" s="194"/>
      <c r="Q509" s="194"/>
      <c r="R509" s="194"/>
      <c r="S509" s="194"/>
      <c r="T509" s="195"/>
      <c r="AT509" s="189" t="s">
        <v>369</v>
      </c>
      <c r="AU509" s="189" t="s">
        <v>85</v>
      </c>
      <c r="AV509" s="13" t="s">
        <v>85</v>
      </c>
      <c r="AW509" s="13" t="s">
        <v>29</v>
      </c>
      <c r="AX509" s="13" t="s">
        <v>72</v>
      </c>
      <c r="AY509" s="189" t="s">
        <v>360</v>
      </c>
    </row>
    <row r="510" spans="1:65" s="13" customFormat="1">
      <c r="B510" s="187"/>
      <c r="D510" s="188" t="s">
        <v>369</v>
      </c>
      <c r="E510" s="189" t="s">
        <v>1</v>
      </c>
      <c r="F510" s="190" t="s">
        <v>756</v>
      </c>
      <c r="H510" s="191">
        <v>0.30199999999999999</v>
      </c>
      <c r="I510" s="192"/>
      <c r="L510" s="187"/>
      <c r="M510" s="193"/>
      <c r="N510" s="194"/>
      <c r="O510" s="194"/>
      <c r="P510" s="194"/>
      <c r="Q510" s="194"/>
      <c r="R510" s="194"/>
      <c r="S510" s="194"/>
      <c r="T510" s="195"/>
      <c r="AT510" s="189" t="s">
        <v>369</v>
      </c>
      <c r="AU510" s="189" t="s">
        <v>85</v>
      </c>
      <c r="AV510" s="13" t="s">
        <v>85</v>
      </c>
      <c r="AW510" s="13" t="s">
        <v>29</v>
      </c>
      <c r="AX510" s="13" t="s">
        <v>72</v>
      </c>
      <c r="AY510" s="189" t="s">
        <v>360</v>
      </c>
    </row>
    <row r="511" spans="1:65" s="13" customFormat="1">
      <c r="B511" s="187"/>
      <c r="D511" s="188" t="s">
        <v>369</v>
      </c>
      <c r="E511" s="189" t="s">
        <v>1</v>
      </c>
      <c r="F511" s="190" t="s">
        <v>757</v>
      </c>
      <c r="H511" s="191">
        <v>0.59399999999999997</v>
      </c>
      <c r="I511" s="192"/>
      <c r="L511" s="187"/>
      <c r="M511" s="193"/>
      <c r="N511" s="194"/>
      <c r="O511" s="194"/>
      <c r="P511" s="194"/>
      <c r="Q511" s="194"/>
      <c r="R511" s="194"/>
      <c r="S511" s="194"/>
      <c r="T511" s="195"/>
      <c r="AT511" s="189" t="s">
        <v>369</v>
      </c>
      <c r="AU511" s="189" t="s">
        <v>85</v>
      </c>
      <c r="AV511" s="13" t="s">
        <v>85</v>
      </c>
      <c r="AW511" s="13" t="s">
        <v>29</v>
      </c>
      <c r="AX511" s="13" t="s">
        <v>72</v>
      </c>
      <c r="AY511" s="189" t="s">
        <v>360</v>
      </c>
    </row>
    <row r="512" spans="1:65" s="14" customFormat="1">
      <c r="B512" s="196"/>
      <c r="D512" s="188" t="s">
        <v>369</v>
      </c>
      <c r="E512" s="197" t="s">
        <v>1</v>
      </c>
      <c r="F512" s="198" t="s">
        <v>758</v>
      </c>
      <c r="H512" s="197" t="s">
        <v>1</v>
      </c>
      <c r="I512" s="199"/>
      <c r="L512" s="196"/>
      <c r="M512" s="200"/>
      <c r="N512" s="201"/>
      <c r="O512" s="201"/>
      <c r="P512" s="201"/>
      <c r="Q512" s="201"/>
      <c r="R512" s="201"/>
      <c r="S512" s="201"/>
      <c r="T512" s="202"/>
      <c r="AT512" s="197" t="s">
        <v>369</v>
      </c>
      <c r="AU512" s="197" t="s">
        <v>85</v>
      </c>
      <c r="AV512" s="14" t="s">
        <v>79</v>
      </c>
      <c r="AW512" s="14" t="s">
        <v>29</v>
      </c>
      <c r="AX512" s="14" t="s">
        <v>72</v>
      </c>
      <c r="AY512" s="197" t="s">
        <v>360</v>
      </c>
    </row>
    <row r="513" spans="1:65" s="13" customFormat="1">
      <c r="B513" s="187"/>
      <c r="D513" s="188" t="s">
        <v>369</v>
      </c>
      <c r="E513" s="189" t="s">
        <v>1</v>
      </c>
      <c r="F513" s="190" t="s">
        <v>759</v>
      </c>
      <c r="H513" s="191">
        <v>0.29299999999999998</v>
      </c>
      <c r="I513" s="192"/>
      <c r="L513" s="187"/>
      <c r="M513" s="193"/>
      <c r="N513" s="194"/>
      <c r="O513" s="194"/>
      <c r="P513" s="194"/>
      <c r="Q513" s="194"/>
      <c r="R513" s="194"/>
      <c r="S513" s="194"/>
      <c r="T513" s="195"/>
      <c r="AT513" s="189" t="s">
        <v>369</v>
      </c>
      <c r="AU513" s="189" t="s">
        <v>85</v>
      </c>
      <c r="AV513" s="13" t="s">
        <v>85</v>
      </c>
      <c r="AW513" s="13" t="s">
        <v>29</v>
      </c>
      <c r="AX513" s="13" t="s">
        <v>72</v>
      </c>
      <c r="AY513" s="189" t="s">
        <v>360</v>
      </c>
    </row>
    <row r="514" spans="1:65" s="13" customFormat="1">
      <c r="B514" s="187"/>
      <c r="D514" s="188" t="s">
        <v>369</v>
      </c>
      <c r="E514" s="189" t="s">
        <v>1</v>
      </c>
      <c r="F514" s="190" t="s">
        <v>760</v>
      </c>
      <c r="H514" s="191">
        <v>0.248</v>
      </c>
      <c r="I514" s="192"/>
      <c r="L514" s="187"/>
      <c r="M514" s="193"/>
      <c r="N514" s="194"/>
      <c r="O514" s="194"/>
      <c r="P514" s="194"/>
      <c r="Q514" s="194"/>
      <c r="R514" s="194"/>
      <c r="S514" s="194"/>
      <c r="T514" s="195"/>
      <c r="AT514" s="189" t="s">
        <v>369</v>
      </c>
      <c r="AU514" s="189" t="s">
        <v>85</v>
      </c>
      <c r="AV514" s="13" t="s">
        <v>85</v>
      </c>
      <c r="AW514" s="13" t="s">
        <v>29</v>
      </c>
      <c r="AX514" s="13" t="s">
        <v>72</v>
      </c>
      <c r="AY514" s="189" t="s">
        <v>360</v>
      </c>
    </row>
    <row r="515" spans="1:65" s="13" customFormat="1">
      <c r="B515" s="187"/>
      <c r="D515" s="188" t="s">
        <v>369</v>
      </c>
      <c r="E515" s="189" t="s">
        <v>1</v>
      </c>
      <c r="F515" s="190" t="s">
        <v>761</v>
      </c>
      <c r="H515" s="191">
        <v>0.108</v>
      </c>
      <c r="I515" s="192"/>
      <c r="L515" s="187"/>
      <c r="M515" s="193"/>
      <c r="N515" s="194"/>
      <c r="O515" s="194"/>
      <c r="P515" s="194"/>
      <c r="Q515" s="194"/>
      <c r="R515" s="194"/>
      <c r="S515" s="194"/>
      <c r="T515" s="195"/>
      <c r="AT515" s="189" t="s">
        <v>369</v>
      </c>
      <c r="AU515" s="189" t="s">
        <v>85</v>
      </c>
      <c r="AV515" s="13" t="s">
        <v>85</v>
      </c>
      <c r="AW515" s="13" t="s">
        <v>29</v>
      </c>
      <c r="AX515" s="13" t="s">
        <v>72</v>
      </c>
      <c r="AY515" s="189" t="s">
        <v>360</v>
      </c>
    </row>
    <row r="516" spans="1:65" s="14" customFormat="1">
      <c r="B516" s="196"/>
      <c r="D516" s="188" t="s">
        <v>369</v>
      </c>
      <c r="E516" s="197" t="s">
        <v>1</v>
      </c>
      <c r="F516" s="198" t="s">
        <v>762</v>
      </c>
      <c r="H516" s="197" t="s">
        <v>1</v>
      </c>
      <c r="I516" s="199"/>
      <c r="L516" s="196"/>
      <c r="M516" s="200"/>
      <c r="N516" s="201"/>
      <c r="O516" s="201"/>
      <c r="P516" s="201"/>
      <c r="Q516" s="201"/>
      <c r="R516" s="201"/>
      <c r="S516" s="201"/>
      <c r="T516" s="202"/>
      <c r="AT516" s="197" t="s">
        <v>369</v>
      </c>
      <c r="AU516" s="197" t="s">
        <v>85</v>
      </c>
      <c r="AV516" s="14" t="s">
        <v>79</v>
      </c>
      <c r="AW516" s="14" t="s">
        <v>29</v>
      </c>
      <c r="AX516" s="14" t="s">
        <v>72</v>
      </c>
      <c r="AY516" s="197" t="s">
        <v>360</v>
      </c>
    </row>
    <row r="517" spans="1:65" s="13" customFormat="1">
      <c r="B517" s="187"/>
      <c r="D517" s="188" t="s">
        <v>369</v>
      </c>
      <c r="E517" s="189" t="s">
        <v>1</v>
      </c>
      <c r="F517" s="190" t="s">
        <v>763</v>
      </c>
      <c r="H517" s="191">
        <v>0.24</v>
      </c>
      <c r="I517" s="192"/>
      <c r="L517" s="187"/>
      <c r="M517" s="193"/>
      <c r="N517" s="194"/>
      <c r="O517" s="194"/>
      <c r="P517" s="194"/>
      <c r="Q517" s="194"/>
      <c r="R517" s="194"/>
      <c r="S517" s="194"/>
      <c r="T517" s="195"/>
      <c r="AT517" s="189" t="s">
        <v>369</v>
      </c>
      <c r="AU517" s="189" t="s">
        <v>85</v>
      </c>
      <c r="AV517" s="13" t="s">
        <v>85</v>
      </c>
      <c r="AW517" s="13" t="s">
        <v>29</v>
      </c>
      <c r="AX517" s="13" t="s">
        <v>72</v>
      </c>
      <c r="AY517" s="189" t="s">
        <v>360</v>
      </c>
    </row>
    <row r="518" spans="1:65" s="15" customFormat="1">
      <c r="B518" s="203"/>
      <c r="D518" s="188" t="s">
        <v>369</v>
      </c>
      <c r="E518" s="204" t="s">
        <v>1</v>
      </c>
      <c r="F518" s="205" t="s">
        <v>386</v>
      </c>
      <c r="H518" s="206">
        <v>2.0539999999999998</v>
      </c>
      <c r="I518" s="207"/>
      <c r="L518" s="203"/>
      <c r="M518" s="208"/>
      <c r="N518" s="209"/>
      <c r="O518" s="209"/>
      <c r="P518" s="209"/>
      <c r="Q518" s="209"/>
      <c r="R518" s="209"/>
      <c r="S518" s="209"/>
      <c r="T518" s="210"/>
      <c r="AT518" s="204" t="s">
        <v>369</v>
      </c>
      <c r="AU518" s="204" t="s">
        <v>85</v>
      </c>
      <c r="AV518" s="15" t="s">
        <v>367</v>
      </c>
      <c r="AW518" s="15" t="s">
        <v>29</v>
      </c>
      <c r="AX518" s="15" t="s">
        <v>79</v>
      </c>
      <c r="AY518" s="204" t="s">
        <v>360</v>
      </c>
    </row>
    <row r="519" spans="1:65" s="2" customFormat="1" ht="37.9" customHeight="1">
      <c r="A519" s="33"/>
      <c r="B519" s="139"/>
      <c r="C519" s="173" t="s">
        <v>764</v>
      </c>
      <c r="D519" s="173" t="s">
        <v>363</v>
      </c>
      <c r="E519" s="174" t="s">
        <v>765</v>
      </c>
      <c r="F519" s="175" t="s">
        <v>766</v>
      </c>
      <c r="G519" s="176" t="s">
        <v>394</v>
      </c>
      <c r="H519" s="177">
        <v>0.377</v>
      </c>
      <c r="I519" s="178"/>
      <c r="J519" s="179">
        <f>ROUND(I519*H519,2)</f>
        <v>0</v>
      </c>
      <c r="K519" s="180"/>
      <c r="L519" s="34"/>
      <c r="M519" s="181" t="s">
        <v>1</v>
      </c>
      <c r="N519" s="182" t="s">
        <v>38</v>
      </c>
      <c r="O519" s="60"/>
      <c r="P519" s="183">
        <f>O519*H519</f>
        <v>0</v>
      </c>
      <c r="Q519" s="183">
        <v>0.54235999999999995</v>
      </c>
      <c r="R519" s="183">
        <f>Q519*H519</f>
        <v>0.20446971999999999</v>
      </c>
      <c r="S519" s="183">
        <v>0</v>
      </c>
      <c r="T519" s="184">
        <f>S519*H519</f>
        <v>0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85" t="s">
        <v>367</v>
      </c>
      <c r="AT519" s="185" t="s">
        <v>363</v>
      </c>
      <c r="AU519" s="185" t="s">
        <v>85</v>
      </c>
      <c r="AY519" s="18" t="s">
        <v>360</v>
      </c>
      <c r="BE519" s="186">
        <f>IF(N519="základná",J519,0)</f>
        <v>0</v>
      </c>
      <c r="BF519" s="186">
        <f>IF(N519="znížená",J519,0)</f>
        <v>0</v>
      </c>
      <c r="BG519" s="186">
        <f>IF(N519="zákl. prenesená",J519,0)</f>
        <v>0</v>
      </c>
      <c r="BH519" s="186">
        <f>IF(N519="zníž. prenesená",J519,0)</f>
        <v>0</v>
      </c>
      <c r="BI519" s="186">
        <f>IF(N519="nulová",J519,0)</f>
        <v>0</v>
      </c>
      <c r="BJ519" s="18" t="s">
        <v>85</v>
      </c>
      <c r="BK519" s="186">
        <f>ROUND(I519*H519,2)</f>
        <v>0</v>
      </c>
      <c r="BL519" s="18" t="s">
        <v>367</v>
      </c>
      <c r="BM519" s="185" t="s">
        <v>767</v>
      </c>
    </row>
    <row r="520" spans="1:65" s="14" customFormat="1">
      <c r="B520" s="196"/>
      <c r="D520" s="188" t="s">
        <v>369</v>
      </c>
      <c r="E520" s="197" t="s">
        <v>1</v>
      </c>
      <c r="F520" s="198" t="s">
        <v>754</v>
      </c>
      <c r="H520" s="197" t="s">
        <v>1</v>
      </c>
      <c r="I520" s="199"/>
      <c r="L520" s="196"/>
      <c r="M520" s="200"/>
      <c r="N520" s="201"/>
      <c r="O520" s="201"/>
      <c r="P520" s="201"/>
      <c r="Q520" s="201"/>
      <c r="R520" s="201"/>
      <c r="S520" s="201"/>
      <c r="T520" s="202"/>
      <c r="AT520" s="197" t="s">
        <v>369</v>
      </c>
      <c r="AU520" s="197" t="s">
        <v>85</v>
      </c>
      <c r="AV520" s="14" t="s">
        <v>79</v>
      </c>
      <c r="AW520" s="14" t="s">
        <v>29</v>
      </c>
      <c r="AX520" s="14" t="s">
        <v>72</v>
      </c>
      <c r="AY520" s="197" t="s">
        <v>360</v>
      </c>
    </row>
    <row r="521" spans="1:65" s="13" customFormat="1">
      <c r="B521" s="187"/>
      <c r="D521" s="188" t="s">
        <v>369</v>
      </c>
      <c r="E521" s="189" t="s">
        <v>1</v>
      </c>
      <c r="F521" s="190" t="s">
        <v>768</v>
      </c>
      <c r="H521" s="191">
        <v>0.26900000000000002</v>
      </c>
      <c r="I521" s="192"/>
      <c r="L521" s="187"/>
      <c r="M521" s="193"/>
      <c r="N521" s="194"/>
      <c r="O521" s="194"/>
      <c r="P521" s="194"/>
      <c r="Q521" s="194"/>
      <c r="R521" s="194"/>
      <c r="S521" s="194"/>
      <c r="T521" s="195"/>
      <c r="AT521" s="189" t="s">
        <v>369</v>
      </c>
      <c r="AU521" s="189" t="s">
        <v>85</v>
      </c>
      <c r="AV521" s="13" t="s">
        <v>85</v>
      </c>
      <c r="AW521" s="13" t="s">
        <v>29</v>
      </c>
      <c r="AX521" s="13" t="s">
        <v>72</v>
      </c>
      <c r="AY521" s="189" t="s">
        <v>360</v>
      </c>
    </row>
    <row r="522" spans="1:65" s="13" customFormat="1">
      <c r="B522" s="187"/>
      <c r="D522" s="188" t="s">
        <v>369</v>
      </c>
      <c r="E522" s="189" t="s">
        <v>1</v>
      </c>
      <c r="F522" s="190" t="s">
        <v>769</v>
      </c>
      <c r="H522" s="191">
        <v>6.5000000000000002E-2</v>
      </c>
      <c r="I522" s="192"/>
      <c r="L522" s="187"/>
      <c r="M522" s="193"/>
      <c r="N522" s="194"/>
      <c r="O522" s="194"/>
      <c r="P522" s="194"/>
      <c r="Q522" s="194"/>
      <c r="R522" s="194"/>
      <c r="S522" s="194"/>
      <c r="T522" s="195"/>
      <c r="AT522" s="189" t="s">
        <v>369</v>
      </c>
      <c r="AU522" s="189" t="s">
        <v>85</v>
      </c>
      <c r="AV522" s="13" t="s">
        <v>85</v>
      </c>
      <c r="AW522" s="13" t="s">
        <v>29</v>
      </c>
      <c r="AX522" s="13" t="s">
        <v>72</v>
      </c>
      <c r="AY522" s="189" t="s">
        <v>360</v>
      </c>
    </row>
    <row r="523" spans="1:65" s="13" customFormat="1">
      <c r="B523" s="187"/>
      <c r="D523" s="188" t="s">
        <v>369</v>
      </c>
      <c r="E523" s="189" t="s">
        <v>1</v>
      </c>
      <c r="F523" s="190" t="s">
        <v>770</v>
      </c>
      <c r="H523" s="191">
        <v>4.2999999999999997E-2</v>
      </c>
      <c r="I523" s="192"/>
      <c r="L523" s="187"/>
      <c r="M523" s="193"/>
      <c r="N523" s="194"/>
      <c r="O523" s="194"/>
      <c r="P523" s="194"/>
      <c r="Q523" s="194"/>
      <c r="R523" s="194"/>
      <c r="S523" s="194"/>
      <c r="T523" s="195"/>
      <c r="AT523" s="189" t="s">
        <v>369</v>
      </c>
      <c r="AU523" s="189" t="s">
        <v>85</v>
      </c>
      <c r="AV523" s="13" t="s">
        <v>85</v>
      </c>
      <c r="AW523" s="13" t="s">
        <v>29</v>
      </c>
      <c r="AX523" s="13" t="s">
        <v>72</v>
      </c>
      <c r="AY523" s="189" t="s">
        <v>360</v>
      </c>
    </row>
    <row r="524" spans="1:65" s="15" customFormat="1">
      <c r="B524" s="203"/>
      <c r="D524" s="188" t="s">
        <v>369</v>
      </c>
      <c r="E524" s="204" t="s">
        <v>1</v>
      </c>
      <c r="F524" s="205" t="s">
        <v>386</v>
      </c>
      <c r="H524" s="206">
        <v>0.377</v>
      </c>
      <c r="I524" s="207"/>
      <c r="L524" s="203"/>
      <c r="M524" s="208"/>
      <c r="N524" s="209"/>
      <c r="O524" s="209"/>
      <c r="P524" s="209"/>
      <c r="Q524" s="209"/>
      <c r="R524" s="209"/>
      <c r="S524" s="209"/>
      <c r="T524" s="210"/>
      <c r="AT524" s="204" t="s">
        <v>369</v>
      </c>
      <c r="AU524" s="204" t="s">
        <v>85</v>
      </c>
      <c r="AV524" s="15" t="s">
        <v>367</v>
      </c>
      <c r="AW524" s="15" t="s">
        <v>29</v>
      </c>
      <c r="AX524" s="15" t="s">
        <v>79</v>
      </c>
      <c r="AY524" s="204" t="s">
        <v>360</v>
      </c>
    </row>
    <row r="525" spans="1:65" s="2" customFormat="1" ht="33" customHeight="1">
      <c r="A525" s="33"/>
      <c r="B525" s="139"/>
      <c r="C525" s="173" t="s">
        <v>771</v>
      </c>
      <c r="D525" s="173" t="s">
        <v>363</v>
      </c>
      <c r="E525" s="174" t="s">
        <v>772</v>
      </c>
      <c r="F525" s="175" t="s">
        <v>773</v>
      </c>
      <c r="G525" s="176" t="s">
        <v>394</v>
      </c>
      <c r="H525" s="177">
        <v>24.777999999999999</v>
      </c>
      <c r="I525" s="178"/>
      <c r="J525" s="179">
        <f>ROUND(I525*H525,2)</f>
        <v>0</v>
      </c>
      <c r="K525" s="180"/>
      <c r="L525" s="34"/>
      <c r="M525" s="181" t="s">
        <v>1</v>
      </c>
      <c r="N525" s="182" t="s">
        <v>38</v>
      </c>
      <c r="O525" s="60"/>
      <c r="P525" s="183">
        <f>O525*H525</f>
        <v>0</v>
      </c>
      <c r="Q525" s="183">
        <v>1.8719600000000001</v>
      </c>
      <c r="R525" s="183">
        <f>Q525*H525</f>
        <v>46.38342488</v>
      </c>
      <c r="S525" s="183">
        <v>0</v>
      </c>
      <c r="T525" s="184">
        <f>S525*H525</f>
        <v>0</v>
      </c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R525" s="185" t="s">
        <v>367</v>
      </c>
      <c r="AT525" s="185" t="s">
        <v>363</v>
      </c>
      <c r="AU525" s="185" t="s">
        <v>85</v>
      </c>
      <c r="AY525" s="18" t="s">
        <v>360</v>
      </c>
      <c r="BE525" s="186">
        <f>IF(N525="základná",J525,0)</f>
        <v>0</v>
      </c>
      <c r="BF525" s="186">
        <f>IF(N525="znížená",J525,0)</f>
        <v>0</v>
      </c>
      <c r="BG525" s="186">
        <f>IF(N525="zákl. prenesená",J525,0)</f>
        <v>0</v>
      </c>
      <c r="BH525" s="186">
        <f>IF(N525="zníž. prenesená",J525,0)</f>
        <v>0</v>
      </c>
      <c r="BI525" s="186">
        <f>IF(N525="nulová",J525,0)</f>
        <v>0</v>
      </c>
      <c r="BJ525" s="18" t="s">
        <v>85</v>
      </c>
      <c r="BK525" s="186">
        <f>ROUND(I525*H525,2)</f>
        <v>0</v>
      </c>
      <c r="BL525" s="18" t="s">
        <v>367</v>
      </c>
      <c r="BM525" s="185" t="s">
        <v>774</v>
      </c>
    </row>
    <row r="526" spans="1:65" s="14" customFormat="1">
      <c r="B526" s="196"/>
      <c r="D526" s="188" t="s">
        <v>369</v>
      </c>
      <c r="E526" s="197" t="s">
        <v>1</v>
      </c>
      <c r="F526" s="198" t="s">
        <v>754</v>
      </c>
      <c r="H526" s="197" t="s">
        <v>1</v>
      </c>
      <c r="I526" s="199"/>
      <c r="L526" s="196"/>
      <c r="M526" s="200"/>
      <c r="N526" s="201"/>
      <c r="O526" s="201"/>
      <c r="P526" s="201"/>
      <c r="Q526" s="201"/>
      <c r="R526" s="201"/>
      <c r="S526" s="201"/>
      <c r="T526" s="202"/>
      <c r="AT526" s="197" t="s">
        <v>369</v>
      </c>
      <c r="AU526" s="197" t="s">
        <v>85</v>
      </c>
      <c r="AV526" s="14" t="s">
        <v>79</v>
      </c>
      <c r="AW526" s="14" t="s">
        <v>29</v>
      </c>
      <c r="AX526" s="14" t="s">
        <v>72</v>
      </c>
      <c r="AY526" s="197" t="s">
        <v>360</v>
      </c>
    </row>
    <row r="527" spans="1:65" s="13" customFormat="1">
      <c r="B527" s="187"/>
      <c r="D527" s="188" t="s">
        <v>369</v>
      </c>
      <c r="E527" s="189" t="s">
        <v>1</v>
      </c>
      <c r="F527" s="190" t="s">
        <v>775</v>
      </c>
      <c r="H527" s="191">
        <v>1.2829999999999999</v>
      </c>
      <c r="I527" s="192"/>
      <c r="L527" s="187"/>
      <c r="M527" s="193"/>
      <c r="N527" s="194"/>
      <c r="O527" s="194"/>
      <c r="P527" s="194"/>
      <c r="Q527" s="194"/>
      <c r="R527" s="194"/>
      <c r="S527" s="194"/>
      <c r="T527" s="195"/>
      <c r="AT527" s="189" t="s">
        <v>369</v>
      </c>
      <c r="AU527" s="189" t="s">
        <v>85</v>
      </c>
      <c r="AV527" s="13" t="s">
        <v>85</v>
      </c>
      <c r="AW527" s="13" t="s">
        <v>29</v>
      </c>
      <c r="AX527" s="13" t="s">
        <v>72</v>
      </c>
      <c r="AY527" s="189" t="s">
        <v>360</v>
      </c>
    </row>
    <row r="528" spans="1:65" s="13" customFormat="1">
      <c r="B528" s="187"/>
      <c r="D528" s="188" t="s">
        <v>369</v>
      </c>
      <c r="E528" s="189" t="s">
        <v>1</v>
      </c>
      <c r="F528" s="190" t="s">
        <v>776</v>
      </c>
      <c r="H528" s="191">
        <v>1.304</v>
      </c>
      <c r="I528" s="192"/>
      <c r="L528" s="187"/>
      <c r="M528" s="193"/>
      <c r="N528" s="194"/>
      <c r="O528" s="194"/>
      <c r="P528" s="194"/>
      <c r="Q528" s="194"/>
      <c r="R528" s="194"/>
      <c r="S528" s="194"/>
      <c r="T528" s="195"/>
      <c r="AT528" s="189" t="s">
        <v>369</v>
      </c>
      <c r="AU528" s="189" t="s">
        <v>85</v>
      </c>
      <c r="AV528" s="13" t="s">
        <v>85</v>
      </c>
      <c r="AW528" s="13" t="s">
        <v>29</v>
      </c>
      <c r="AX528" s="13" t="s">
        <v>72</v>
      </c>
      <c r="AY528" s="189" t="s">
        <v>360</v>
      </c>
    </row>
    <row r="529" spans="2:51" s="13" customFormat="1">
      <c r="B529" s="187"/>
      <c r="D529" s="188" t="s">
        <v>369</v>
      </c>
      <c r="E529" s="189" t="s">
        <v>1</v>
      </c>
      <c r="F529" s="190" t="s">
        <v>777</v>
      </c>
      <c r="H529" s="191">
        <v>1.534</v>
      </c>
      <c r="I529" s="192"/>
      <c r="L529" s="187"/>
      <c r="M529" s="193"/>
      <c r="N529" s="194"/>
      <c r="O529" s="194"/>
      <c r="P529" s="194"/>
      <c r="Q529" s="194"/>
      <c r="R529" s="194"/>
      <c r="S529" s="194"/>
      <c r="T529" s="195"/>
      <c r="AT529" s="189" t="s">
        <v>369</v>
      </c>
      <c r="AU529" s="189" t="s">
        <v>85</v>
      </c>
      <c r="AV529" s="13" t="s">
        <v>85</v>
      </c>
      <c r="AW529" s="13" t="s">
        <v>29</v>
      </c>
      <c r="AX529" s="13" t="s">
        <v>72</v>
      </c>
      <c r="AY529" s="189" t="s">
        <v>360</v>
      </c>
    </row>
    <row r="530" spans="2:51" s="13" customFormat="1">
      <c r="B530" s="187"/>
      <c r="D530" s="188" t="s">
        <v>369</v>
      </c>
      <c r="E530" s="189" t="s">
        <v>1</v>
      </c>
      <c r="F530" s="190" t="s">
        <v>778</v>
      </c>
      <c r="H530" s="191">
        <v>2.3530000000000002</v>
      </c>
      <c r="I530" s="192"/>
      <c r="L530" s="187"/>
      <c r="M530" s="193"/>
      <c r="N530" s="194"/>
      <c r="O530" s="194"/>
      <c r="P530" s="194"/>
      <c r="Q530" s="194"/>
      <c r="R530" s="194"/>
      <c r="S530" s="194"/>
      <c r="T530" s="195"/>
      <c r="AT530" s="189" t="s">
        <v>369</v>
      </c>
      <c r="AU530" s="189" t="s">
        <v>85</v>
      </c>
      <c r="AV530" s="13" t="s">
        <v>85</v>
      </c>
      <c r="AW530" s="13" t="s">
        <v>29</v>
      </c>
      <c r="AX530" s="13" t="s">
        <v>72</v>
      </c>
      <c r="AY530" s="189" t="s">
        <v>360</v>
      </c>
    </row>
    <row r="531" spans="2:51" s="13" customFormat="1">
      <c r="B531" s="187"/>
      <c r="D531" s="188" t="s">
        <v>369</v>
      </c>
      <c r="E531" s="189" t="s">
        <v>1</v>
      </c>
      <c r="F531" s="190" t="s">
        <v>779</v>
      </c>
      <c r="H531" s="191">
        <v>1.615</v>
      </c>
      <c r="I531" s="192"/>
      <c r="L531" s="187"/>
      <c r="M531" s="193"/>
      <c r="N531" s="194"/>
      <c r="O531" s="194"/>
      <c r="P531" s="194"/>
      <c r="Q531" s="194"/>
      <c r="R531" s="194"/>
      <c r="S531" s="194"/>
      <c r="T531" s="195"/>
      <c r="AT531" s="189" t="s">
        <v>369</v>
      </c>
      <c r="AU531" s="189" t="s">
        <v>85</v>
      </c>
      <c r="AV531" s="13" t="s">
        <v>85</v>
      </c>
      <c r="AW531" s="13" t="s">
        <v>29</v>
      </c>
      <c r="AX531" s="13" t="s">
        <v>72</v>
      </c>
      <c r="AY531" s="189" t="s">
        <v>360</v>
      </c>
    </row>
    <row r="532" spans="2:51" s="13" customFormat="1">
      <c r="B532" s="187"/>
      <c r="D532" s="188" t="s">
        <v>369</v>
      </c>
      <c r="E532" s="189" t="s">
        <v>1</v>
      </c>
      <c r="F532" s="190" t="s">
        <v>780</v>
      </c>
      <c r="H532" s="191">
        <v>2.8879999999999999</v>
      </c>
      <c r="I532" s="192"/>
      <c r="L532" s="187"/>
      <c r="M532" s="193"/>
      <c r="N532" s="194"/>
      <c r="O532" s="194"/>
      <c r="P532" s="194"/>
      <c r="Q532" s="194"/>
      <c r="R532" s="194"/>
      <c r="S532" s="194"/>
      <c r="T532" s="195"/>
      <c r="AT532" s="189" t="s">
        <v>369</v>
      </c>
      <c r="AU532" s="189" t="s">
        <v>85</v>
      </c>
      <c r="AV532" s="13" t="s">
        <v>85</v>
      </c>
      <c r="AW532" s="13" t="s">
        <v>29</v>
      </c>
      <c r="AX532" s="13" t="s">
        <v>72</v>
      </c>
      <c r="AY532" s="189" t="s">
        <v>360</v>
      </c>
    </row>
    <row r="533" spans="2:51" s="13" customFormat="1">
      <c r="B533" s="187"/>
      <c r="D533" s="188" t="s">
        <v>369</v>
      </c>
      <c r="E533" s="189" t="s">
        <v>1</v>
      </c>
      <c r="F533" s="190" t="s">
        <v>781</v>
      </c>
      <c r="H533" s="191">
        <v>1.7390000000000001</v>
      </c>
      <c r="I533" s="192"/>
      <c r="L533" s="187"/>
      <c r="M533" s="193"/>
      <c r="N533" s="194"/>
      <c r="O533" s="194"/>
      <c r="P533" s="194"/>
      <c r="Q533" s="194"/>
      <c r="R533" s="194"/>
      <c r="S533" s="194"/>
      <c r="T533" s="195"/>
      <c r="AT533" s="189" t="s">
        <v>369</v>
      </c>
      <c r="AU533" s="189" t="s">
        <v>85</v>
      </c>
      <c r="AV533" s="13" t="s">
        <v>85</v>
      </c>
      <c r="AW533" s="13" t="s">
        <v>29</v>
      </c>
      <c r="AX533" s="13" t="s">
        <v>72</v>
      </c>
      <c r="AY533" s="189" t="s">
        <v>360</v>
      </c>
    </row>
    <row r="534" spans="2:51" s="13" customFormat="1">
      <c r="B534" s="187"/>
      <c r="D534" s="188" t="s">
        <v>369</v>
      </c>
      <c r="E534" s="189" t="s">
        <v>1</v>
      </c>
      <c r="F534" s="190" t="s">
        <v>782</v>
      </c>
      <c r="H534" s="191">
        <v>0.82399999999999995</v>
      </c>
      <c r="I534" s="192"/>
      <c r="L534" s="187"/>
      <c r="M534" s="193"/>
      <c r="N534" s="194"/>
      <c r="O534" s="194"/>
      <c r="P534" s="194"/>
      <c r="Q534" s="194"/>
      <c r="R534" s="194"/>
      <c r="S534" s="194"/>
      <c r="T534" s="195"/>
      <c r="AT534" s="189" t="s">
        <v>369</v>
      </c>
      <c r="AU534" s="189" t="s">
        <v>85</v>
      </c>
      <c r="AV534" s="13" t="s">
        <v>85</v>
      </c>
      <c r="AW534" s="13" t="s">
        <v>29</v>
      </c>
      <c r="AX534" s="13" t="s">
        <v>72</v>
      </c>
      <c r="AY534" s="189" t="s">
        <v>360</v>
      </c>
    </row>
    <row r="535" spans="2:51" s="16" customFormat="1">
      <c r="B535" s="211"/>
      <c r="D535" s="188" t="s">
        <v>369</v>
      </c>
      <c r="E535" s="212" t="s">
        <v>1</v>
      </c>
      <c r="F535" s="213" t="s">
        <v>581</v>
      </c>
      <c r="H535" s="214">
        <v>13.54</v>
      </c>
      <c r="I535" s="215"/>
      <c r="L535" s="211"/>
      <c r="M535" s="216"/>
      <c r="N535" s="217"/>
      <c r="O535" s="217"/>
      <c r="P535" s="217"/>
      <c r="Q535" s="217"/>
      <c r="R535" s="217"/>
      <c r="S535" s="217"/>
      <c r="T535" s="218"/>
      <c r="AT535" s="212" t="s">
        <v>369</v>
      </c>
      <c r="AU535" s="212" t="s">
        <v>85</v>
      </c>
      <c r="AV535" s="16" t="s">
        <v>282</v>
      </c>
      <c r="AW535" s="16" t="s">
        <v>29</v>
      </c>
      <c r="AX535" s="16" t="s">
        <v>72</v>
      </c>
      <c r="AY535" s="212" t="s">
        <v>360</v>
      </c>
    </row>
    <row r="536" spans="2:51" s="14" customFormat="1">
      <c r="B536" s="196"/>
      <c r="D536" s="188" t="s">
        <v>369</v>
      </c>
      <c r="E536" s="197" t="s">
        <v>1</v>
      </c>
      <c r="F536" s="198" t="s">
        <v>758</v>
      </c>
      <c r="H536" s="197" t="s">
        <v>1</v>
      </c>
      <c r="I536" s="199"/>
      <c r="L536" s="196"/>
      <c r="M536" s="200"/>
      <c r="N536" s="201"/>
      <c r="O536" s="201"/>
      <c r="P536" s="201"/>
      <c r="Q536" s="201"/>
      <c r="R536" s="201"/>
      <c r="S536" s="201"/>
      <c r="T536" s="202"/>
      <c r="AT536" s="197" t="s">
        <v>369</v>
      </c>
      <c r="AU536" s="197" t="s">
        <v>85</v>
      </c>
      <c r="AV536" s="14" t="s">
        <v>79</v>
      </c>
      <c r="AW536" s="14" t="s">
        <v>29</v>
      </c>
      <c r="AX536" s="14" t="s">
        <v>72</v>
      </c>
      <c r="AY536" s="197" t="s">
        <v>360</v>
      </c>
    </row>
    <row r="537" spans="2:51" s="13" customFormat="1">
      <c r="B537" s="187"/>
      <c r="D537" s="188" t="s">
        <v>369</v>
      </c>
      <c r="E537" s="189" t="s">
        <v>1</v>
      </c>
      <c r="F537" s="190" t="s">
        <v>783</v>
      </c>
      <c r="H537" s="191">
        <v>1.615</v>
      </c>
      <c r="I537" s="192"/>
      <c r="L537" s="187"/>
      <c r="M537" s="193"/>
      <c r="N537" s="194"/>
      <c r="O537" s="194"/>
      <c r="P537" s="194"/>
      <c r="Q537" s="194"/>
      <c r="R537" s="194"/>
      <c r="S537" s="194"/>
      <c r="T537" s="195"/>
      <c r="AT537" s="189" t="s">
        <v>369</v>
      </c>
      <c r="AU537" s="189" t="s">
        <v>85</v>
      </c>
      <c r="AV537" s="13" t="s">
        <v>85</v>
      </c>
      <c r="AW537" s="13" t="s">
        <v>29</v>
      </c>
      <c r="AX537" s="13" t="s">
        <v>72</v>
      </c>
      <c r="AY537" s="189" t="s">
        <v>360</v>
      </c>
    </row>
    <row r="538" spans="2:51" s="13" customFormat="1">
      <c r="B538" s="187"/>
      <c r="D538" s="188" t="s">
        <v>369</v>
      </c>
      <c r="E538" s="189" t="s">
        <v>1</v>
      </c>
      <c r="F538" s="190" t="s">
        <v>784</v>
      </c>
      <c r="H538" s="191">
        <v>2.464</v>
      </c>
      <c r="I538" s="192"/>
      <c r="L538" s="187"/>
      <c r="M538" s="193"/>
      <c r="N538" s="194"/>
      <c r="O538" s="194"/>
      <c r="P538" s="194"/>
      <c r="Q538" s="194"/>
      <c r="R538" s="194"/>
      <c r="S538" s="194"/>
      <c r="T538" s="195"/>
      <c r="AT538" s="189" t="s">
        <v>369</v>
      </c>
      <c r="AU538" s="189" t="s">
        <v>85</v>
      </c>
      <c r="AV538" s="13" t="s">
        <v>85</v>
      </c>
      <c r="AW538" s="13" t="s">
        <v>29</v>
      </c>
      <c r="AX538" s="13" t="s">
        <v>72</v>
      </c>
      <c r="AY538" s="189" t="s">
        <v>360</v>
      </c>
    </row>
    <row r="539" spans="2:51" s="16" customFormat="1">
      <c r="B539" s="211"/>
      <c r="D539" s="188" t="s">
        <v>369</v>
      </c>
      <c r="E539" s="212" t="s">
        <v>1</v>
      </c>
      <c r="F539" s="213" t="s">
        <v>581</v>
      </c>
      <c r="H539" s="214">
        <v>4.0789999999999997</v>
      </c>
      <c r="I539" s="215"/>
      <c r="L539" s="211"/>
      <c r="M539" s="216"/>
      <c r="N539" s="217"/>
      <c r="O539" s="217"/>
      <c r="P539" s="217"/>
      <c r="Q539" s="217"/>
      <c r="R539" s="217"/>
      <c r="S539" s="217"/>
      <c r="T539" s="218"/>
      <c r="AT539" s="212" t="s">
        <v>369</v>
      </c>
      <c r="AU539" s="212" t="s">
        <v>85</v>
      </c>
      <c r="AV539" s="16" t="s">
        <v>282</v>
      </c>
      <c r="AW539" s="16" t="s">
        <v>29</v>
      </c>
      <c r="AX539" s="16" t="s">
        <v>72</v>
      </c>
      <c r="AY539" s="212" t="s">
        <v>360</v>
      </c>
    </row>
    <row r="540" spans="2:51" s="14" customFormat="1">
      <c r="B540" s="196"/>
      <c r="D540" s="188" t="s">
        <v>369</v>
      </c>
      <c r="E540" s="197" t="s">
        <v>1</v>
      </c>
      <c r="F540" s="198" t="s">
        <v>762</v>
      </c>
      <c r="H540" s="197" t="s">
        <v>1</v>
      </c>
      <c r="I540" s="199"/>
      <c r="L540" s="196"/>
      <c r="M540" s="200"/>
      <c r="N540" s="201"/>
      <c r="O540" s="201"/>
      <c r="P540" s="201"/>
      <c r="Q540" s="201"/>
      <c r="R540" s="201"/>
      <c r="S540" s="201"/>
      <c r="T540" s="202"/>
      <c r="AT540" s="197" t="s">
        <v>369</v>
      </c>
      <c r="AU540" s="197" t="s">
        <v>85</v>
      </c>
      <c r="AV540" s="14" t="s">
        <v>79</v>
      </c>
      <c r="AW540" s="14" t="s">
        <v>29</v>
      </c>
      <c r="AX540" s="14" t="s">
        <v>72</v>
      </c>
      <c r="AY540" s="197" t="s">
        <v>360</v>
      </c>
    </row>
    <row r="541" spans="2:51" s="13" customFormat="1">
      <c r="B541" s="187"/>
      <c r="D541" s="188" t="s">
        <v>369</v>
      </c>
      <c r="E541" s="189" t="s">
        <v>1</v>
      </c>
      <c r="F541" s="190" t="s">
        <v>785</v>
      </c>
      <c r="H541" s="191">
        <v>0.99399999999999999</v>
      </c>
      <c r="I541" s="192"/>
      <c r="L541" s="187"/>
      <c r="M541" s="193"/>
      <c r="N541" s="194"/>
      <c r="O541" s="194"/>
      <c r="P541" s="194"/>
      <c r="Q541" s="194"/>
      <c r="R541" s="194"/>
      <c r="S541" s="194"/>
      <c r="T541" s="195"/>
      <c r="AT541" s="189" t="s">
        <v>369</v>
      </c>
      <c r="AU541" s="189" t="s">
        <v>85</v>
      </c>
      <c r="AV541" s="13" t="s">
        <v>85</v>
      </c>
      <c r="AW541" s="13" t="s">
        <v>29</v>
      </c>
      <c r="AX541" s="13" t="s">
        <v>72</v>
      </c>
      <c r="AY541" s="189" t="s">
        <v>360</v>
      </c>
    </row>
    <row r="542" spans="2:51" s="13" customFormat="1">
      <c r="B542" s="187"/>
      <c r="D542" s="188" t="s">
        <v>369</v>
      </c>
      <c r="E542" s="189" t="s">
        <v>1</v>
      </c>
      <c r="F542" s="190" t="s">
        <v>786</v>
      </c>
      <c r="H542" s="191">
        <v>0.873</v>
      </c>
      <c r="I542" s="192"/>
      <c r="L542" s="187"/>
      <c r="M542" s="193"/>
      <c r="N542" s="194"/>
      <c r="O542" s="194"/>
      <c r="P542" s="194"/>
      <c r="Q542" s="194"/>
      <c r="R542" s="194"/>
      <c r="S542" s="194"/>
      <c r="T542" s="195"/>
      <c r="AT542" s="189" t="s">
        <v>369</v>
      </c>
      <c r="AU542" s="189" t="s">
        <v>85</v>
      </c>
      <c r="AV542" s="13" t="s">
        <v>85</v>
      </c>
      <c r="AW542" s="13" t="s">
        <v>29</v>
      </c>
      <c r="AX542" s="13" t="s">
        <v>72</v>
      </c>
      <c r="AY542" s="189" t="s">
        <v>360</v>
      </c>
    </row>
    <row r="543" spans="2:51" s="16" customFormat="1">
      <c r="B543" s="211"/>
      <c r="D543" s="188" t="s">
        <v>369</v>
      </c>
      <c r="E543" s="212" t="s">
        <v>1</v>
      </c>
      <c r="F543" s="213" t="s">
        <v>581</v>
      </c>
      <c r="H543" s="214">
        <v>1.867</v>
      </c>
      <c r="I543" s="215"/>
      <c r="L543" s="211"/>
      <c r="M543" s="216"/>
      <c r="N543" s="217"/>
      <c r="O543" s="217"/>
      <c r="P543" s="217"/>
      <c r="Q543" s="217"/>
      <c r="R543" s="217"/>
      <c r="S543" s="217"/>
      <c r="T543" s="218"/>
      <c r="AT543" s="212" t="s">
        <v>369</v>
      </c>
      <c r="AU543" s="212" t="s">
        <v>85</v>
      </c>
      <c r="AV543" s="16" t="s">
        <v>282</v>
      </c>
      <c r="AW543" s="16" t="s">
        <v>29</v>
      </c>
      <c r="AX543" s="16" t="s">
        <v>72</v>
      </c>
      <c r="AY543" s="212" t="s">
        <v>360</v>
      </c>
    </row>
    <row r="544" spans="2:51" s="14" customFormat="1">
      <c r="B544" s="196"/>
      <c r="D544" s="188" t="s">
        <v>369</v>
      </c>
      <c r="E544" s="197" t="s">
        <v>1</v>
      </c>
      <c r="F544" s="198" t="s">
        <v>787</v>
      </c>
      <c r="H544" s="197" t="s">
        <v>1</v>
      </c>
      <c r="I544" s="199"/>
      <c r="L544" s="196"/>
      <c r="M544" s="200"/>
      <c r="N544" s="201"/>
      <c r="O544" s="201"/>
      <c r="P544" s="201"/>
      <c r="Q544" s="201"/>
      <c r="R544" s="201"/>
      <c r="S544" s="201"/>
      <c r="T544" s="202"/>
      <c r="AT544" s="197" t="s">
        <v>369</v>
      </c>
      <c r="AU544" s="197" t="s">
        <v>85</v>
      </c>
      <c r="AV544" s="14" t="s">
        <v>79</v>
      </c>
      <c r="AW544" s="14" t="s">
        <v>29</v>
      </c>
      <c r="AX544" s="14" t="s">
        <v>72</v>
      </c>
      <c r="AY544" s="197" t="s">
        <v>360</v>
      </c>
    </row>
    <row r="545" spans="1:65" s="13" customFormat="1">
      <c r="B545" s="187"/>
      <c r="D545" s="188" t="s">
        <v>369</v>
      </c>
      <c r="E545" s="189" t="s">
        <v>1</v>
      </c>
      <c r="F545" s="190" t="s">
        <v>788</v>
      </c>
      <c r="H545" s="191">
        <v>1.7390000000000001</v>
      </c>
      <c r="I545" s="192"/>
      <c r="L545" s="187"/>
      <c r="M545" s="193"/>
      <c r="N545" s="194"/>
      <c r="O545" s="194"/>
      <c r="P545" s="194"/>
      <c r="Q545" s="194"/>
      <c r="R545" s="194"/>
      <c r="S545" s="194"/>
      <c r="T545" s="195"/>
      <c r="AT545" s="189" t="s">
        <v>369</v>
      </c>
      <c r="AU545" s="189" t="s">
        <v>85</v>
      </c>
      <c r="AV545" s="13" t="s">
        <v>85</v>
      </c>
      <c r="AW545" s="13" t="s">
        <v>29</v>
      </c>
      <c r="AX545" s="13" t="s">
        <v>72</v>
      </c>
      <c r="AY545" s="189" t="s">
        <v>360</v>
      </c>
    </row>
    <row r="546" spans="1:65" s="13" customFormat="1">
      <c r="B546" s="187"/>
      <c r="D546" s="188" t="s">
        <v>369</v>
      </c>
      <c r="E546" s="189" t="s">
        <v>1</v>
      </c>
      <c r="F546" s="190" t="s">
        <v>789</v>
      </c>
      <c r="H546" s="191">
        <v>1.7390000000000001</v>
      </c>
      <c r="I546" s="192"/>
      <c r="L546" s="187"/>
      <c r="M546" s="193"/>
      <c r="N546" s="194"/>
      <c r="O546" s="194"/>
      <c r="P546" s="194"/>
      <c r="Q546" s="194"/>
      <c r="R546" s="194"/>
      <c r="S546" s="194"/>
      <c r="T546" s="195"/>
      <c r="AT546" s="189" t="s">
        <v>369</v>
      </c>
      <c r="AU546" s="189" t="s">
        <v>85</v>
      </c>
      <c r="AV546" s="13" t="s">
        <v>85</v>
      </c>
      <c r="AW546" s="13" t="s">
        <v>29</v>
      </c>
      <c r="AX546" s="13" t="s">
        <v>72</v>
      </c>
      <c r="AY546" s="189" t="s">
        <v>360</v>
      </c>
    </row>
    <row r="547" spans="1:65" s="13" customFormat="1">
      <c r="B547" s="187"/>
      <c r="D547" s="188" t="s">
        <v>369</v>
      </c>
      <c r="E547" s="189" t="s">
        <v>1</v>
      </c>
      <c r="F547" s="190" t="s">
        <v>790</v>
      </c>
      <c r="H547" s="191">
        <v>1.3129999999999999</v>
      </c>
      <c r="I547" s="192"/>
      <c r="L547" s="187"/>
      <c r="M547" s="193"/>
      <c r="N547" s="194"/>
      <c r="O547" s="194"/>
      <c r="P547" s="194"/>
      <c r="Q547" s="194"/>
      <c r="R547" s="194"/>
      <c r="S547" s="194"/>
      <c r="T547" s="195"/>
      <c r="AT547" s="189" t="s">
        <v>369</v>
      </c>
      <c r="AU547" s="189" t="s">
        <v>85</v>
      </c>
      <c r="AV547" s="13" t="s">
        <v>85</v>
      </c>
      <c r="AW547" s="13" t="s">
        <v>29</v>
      </c>
      <c r="AX547" s="13" t="s">
        <v>72</v>
      </c>
      <c r="AY547" s="189" t="s">
        <v>360</v>
      </c>
    </row>
    <row r="548" spans="1:65" s="13" customFormat="1">
      <c r="B548" s="187"/>
      <c r="D548" s="188" t="s">
        <v>369</v>
      </c>
      <c r="E548" s="189" t="s">
        <v>1</v>
      </c>
      <c r="F548" s="190" t="s">
        <v>791</v>
      </c>
      <c r="H548" s="191">
        <v>0.501</v>
      </c>
      <c r="I548" s="192"/>
      <c r="L548" s="187"/>
      <c r="M548" s="193"/>
      <c r="N548" s="194"/>
      <c r="O548" s="194"/>
      <c r="P548" s="194"/>
      <c r="Q548" s="194"/>
      <c r="R548" s="194"/>
      <c r="S548" s="194"/>
      <c r="T548" s="195"/>
      <c r="AT548" s="189" t="s">
        <v>369</v>
      </c>
      <c r="AU548" s="189" t="s">
        <v>85</v>
      </c>
      <c r="AV548" s="13" t="s">
        <v>85</v>
      </c>
      <c r="AW548" s="13" t="s">
        <v>29</v>
      </c>
      <c r="AX548" s="13" t="s">
        <v>72</v>
      </c>
      <c r="AY548" s="189" t="s">
        <v>360</v>
      </c>
    </row>
    <row r="549" spans="1:65" s="16" customFormat="1">
      <c r="B549" s="211"/>
      <c r="D549" s="188" t="s">
        <v>369</v>
      </c>
      <c r="E549" s="212" t="s">
        <v>1</v>
      </c>
      <c r="F549" s="213" t="s">
        <v>581</v>
      </c>
      <c r="H549" s="214">
        <v>5.2919999999999998</v>
      </c>
      <c r="I549" s="215"/>
      <c r="L549" s="211"/>
      <c r="M549" s="216"/>
      <c r="N549" s="217"/>
      <c r="O549" s="217"/>
      <c r="P549" s="217"/>
      <c r="Q549" s="217"/>
      <c r="R549" s="217"/>
      <c r="S549" s="217"/>
      <c r="T549" s="218"/>
      <c r="AT549" s="212" t="s">
        <v>369</v>
      </c>
      <c r="AU549" s="212" t="s">
        <v>85</v>
      </c>
      <c r="AV549" s="16" t="s">
        <v>282</v>
      </c>
      <c r="AW549" s="16" t="s">
        <v>29</v>
      </c>
      <c r="AX549" s="16" t="s">
        <v>72</v>
      </c>
      <c r="AY549" s="212" t="s">
        <v>360</v>
      </c>
    </row>
    <row r="550" spans="1:65" s="15" customFormat="1">
      <c r="B550" s="203"/>
      <c r="D550" s="188" t="s">
        <v>369</v>
      </c>
      <c r="E550" s="204" t="s">
        <v>1</v>
      </c>
      <c r="F550" s="205" t="s">
        <v>386</v>
      </c>
      <c r="H550" s="206">
        <v>24.777999999999999</v>
      </c>
      <c r="I550" s="207"/>
      <c r="L550" s="203"/>
      <c r="M550" s="208"/>
      <c r="N550" s="209"/>
      <c r="O550" s="209"/>
      <c r="P550" s="209"/>
      <c r="Q550" s="209"/>
      <c r="R550" s="209"/>
      <c r="S550" s="209"/>
      <c r="T550" s="210"/>
      <c r="AT550" s="204" t="s">
        <v>369</v>
      </c>
      <c r="AU550" s="204" t="s">
        <v>85</v>
      </c>
      <c r="AV550" s="15" t="s">
        <v>367</v>
      </c>
      <c r="AW550" s="15" t="s">
        <v>29</v>
      </c>
      <c r="AX550" s="15" t="s">
        <v>79</v>
      </c>
      <c r="AY550" s="204" t="s">
        <v>360</v>
      </c>
    </row>
    <row r="551" spans="1:65" s="2" customFormat="1" ht="24.2" customHeight="1">
      <c r="A551" s="33"/>
      <c r="B551" s="139"/>
      <c r="C551" s="173" t="s">
        <v>792</v>
      </c>
      <c r="D551" s="173" t="s">
        <v>363</v>
      </c>
      <c r="E551" s="174" t="s">
        <v>793</v>
      </c>
      <c r="F551" s="175" t="s">
        <v>794</v>
      </c>
      <c r="G551" s="176" t="s">
        <v>795</v>
      </c>
      <c r="H551" s="177">
        <v>2.7</v>
      </c>
      <c r="I551" s="178"/>
      <c r="J551" s="179">
        <f>ROUND(I551*H551,2)</f>
        <v>0</v>
      </c>
      <c r="K551" s="180"/>
      <c r="L551" s="34"/>
      <c r="M551" s="181" t="s">
        <v>1</v>
      </c>
      <c r="N551" s="182" t="s">
        <v>38</v>
      </c>
      <c r="O551" s="60"/>
      <c r="P551" s="183">
        <f>O551*H551</f>
        <v>0</v>
      </c>
      <c r="Q551" s="183">
        <v>6.0400000000000002E-3</v>
      </c>
      <c r="R551" s="183">
        <f>Q551*H551</f>
        <v>1.6308000000000003E-2</v>
      </c>
      <c r="S551" s="183">
        <v>0</v>
      </c>
      <c r="T551" s="184">
        <f>S551*H551</f>
        <v>0</v>
      </c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R551" s="185" t="s">
        <v>367</v>
      </c>
      <c r="AT551" s="185" t="s">
        <v>363</v>
      </c>
      <c r="AU551" s="185" t="s">
        <v>85</v>
      </c>
      <c r="AY551" s="18" t="s">
        <v>360</v>
      </c>
      <c r="BE551" s="186">
        <f>IF(N551="základná",J551,0)</f>
        <v>0</v>
      </c>
      <c r="BF551" s="186">
        <f>IF(N551="znížená",J551,0)</f>
        <v>0</v>
      </c>
      <c r="BG551" s="186">
        <f>IF(N551="zákl. prenesená",J551,0)</f>
        <v>0</v>
      </c>
      <c r="BH551" s="186">
        <f>IF(N551="zníž. prenesená",J551,0)</f>
        <v>0</v>
      </c>
      <c r="BI551" s="186">
        <f>IF(N551="nulová",J551,0)</f>
        <v>0</v>
      </c>
      <c r="BJ551" s="18" t="s">
        <v>85</v>
      </c>
      <c r="BK551" s="186">
        <f>ROUND(I551*H551,2)</f>
        <v>0</v>
      </c>
      <c r="BL551" s="18" t="s">
        <v>367</v>
      </c>
      <c r="BM551" s="185" t="s">
        <v>796</v>
      </c>
    </row>
    <row r="552" spans="1:65" s="14" customFormat="1">
      <c r="B552" s="196"/>
      <c r="D552" s="188" t="s">
        <v>369</v>
      </c>
      <c r="E552" s="197" t="s">
        <v>1</v>
      </c>
      <c r="F552" s="198" t="s">
        <v>797</v>
      </c>
      <c r="H552" s="197" t="s">
        <v>1</v>
      </c>
      <c r="I552" s="199"/>
      <c r="L552" s="196"/>
      <c r="M552" s="200"/>
      <c r="N552" s="201"/>
      <c r="O552" s="201"/>
      <c r="P552" s="201"/>
      <c r="Q552" s="201"/>
      <c r="R552" s="201"/>
      <c r="S552" s="201"/>
      <c r="T552" s="202"/>
      <c r="AT552" s="197" t="s">
        <v>369</v>
      </c>
      <c r="AU552" s="197" t="s">
        <v>85</v>
      </c>
      <c r="AV552" s="14" t="s">
        <v>79</v>
      </c>
      <c r="AW552" s="14" t="s">
        <v>29</v>
      </c>
      <c r="AX552" s="14" t="s">
        <v>72</v>
      </c>
      <c r="AY552" s="197" t="s">
        <v>360</v>
      </c>
    </row>
    <row r="553" spans="1:65" s="13" customFormat="1">
      <c r="B553" s="187"/>
      <c r="D553" s="188" t="s">
        <v>369</v>
      </c>
      <c r="E553" s="189" t="s">
        <v>1</v>
      </c>
      <c r="F553" s="190" t="s">
        <v>798</v>
      </c>
      <c r="H553" s="191">
        <v>2.7</v>
      </c>
      <c r="I553" s="192"/>
      <c r="L553" s="187"/>
      <c r="M553" s="193"/>
      <c r="N553" s="194"/>
      <c r="O553" s="194"/>
      <c r="P553" s="194"/>
      <c r="Q553" s="194"/>
      <c r="R553" s="194"/>
      <c r="S553" s="194"/>
      <c r="T553" s="195"/>
      <c r="AT553" s="189" t="s">
        <v>369</v>
      </c>
      <c r="AU553" s="189" t="s">
        <v>85</v>
      </c>
      <c r="AV553" s="13" t="s">
        <v>85</v>
      </c>
      <c r="AW553" s="13" t="s">
        <v>29</v>
      </c>
      <c r="AX553" s="13" t="s">
        <v>72</v>
      </c>
      <c r="AY553" s="189" t="s">
        <v>360</v>
      </c>
    </row>
    <row r="554" spans="1:65" s="15" customFormat="1">
      <c r="B554" s="203"/>
      <c r="D554" s="188" t="s">
        <v>369</v>
      </c>
      <c r="E554" s="204" t="s">
        <v>1</v>
      </c>
      <c r="F554" s="205" t="s">
        <v>386</v>
      </c>
      <c r="H554" s="206">
        <v>2.7</v>
      </c>
      <c r="I554" s="207"/>
      <c r="L554" s="203"/>
      <c r="M554" s="208"/>
      <c r="N554" s="209"/>
      <c r="O554" s="209"/>
      <c r="P554" s="209"/>
      <c r="Q554" s="209"/>
      <c r="R554" s="209"/>
      <c r="S554" s="209"/>
      <c r="T554" s="210"/>
      <c r="AT554" s="204" t="s">
        <v>369</v>
      </c>
      <c r="AU554" s="204" t="s">
        <v>85</v>
      </c>
      <c r="AV554" s="15" t="s">
        <v>367</v>
      </c>
      <c r="AW554" s="15" t="s">
        <v>29</v>
      </c>
      <c r="AX554" s="15" t="s">
        <v>79</v>
      </c>
      <c r="AY554" s="204" t="s">
        <v>360</v>
      </c>
    </row>
    <row r="555" spans="1:65" s="2" customFormat="1" ht="24.2" customHeight="1">
      <c r="A555" s="33"/>
      <c r="B555" s="139"/>
      <c r="C555" s="173" t="s">
        <v>799</v>
      </c>
      <c r="D555" s="173" t="s">
        <v>363</v>
      </c>
      <c r="E555" s="174" t="s">
        <v>800</v>
      </c>
      <c r="F555" s="175" t="s">
        <v>801</v>
      </c>
      <c r="G555" s="176" t="s">
        <v>795</v>
      </c>
      <c r="H555" s="177">
        <v>183.739</v>
      </c>
      <c r="I555" s="178"/>
      <c r="J555" s="179">
        <f>ROUND(I555*H555,2)</f>
        <v>0</v>
      </c>
      <c r="K555" s="180"/>
      <c r="L555" s="34"/>
      <c r="M555" s="181" t="s">
        <v>1</v>
      </c>
      <c r="N555" s="182" t="s">
        <v>38</v>
      </c>
      <c r="O555" s="60"/>
      <c r="P555" s="183">
        <f>O555*H555</f>
        <v>0</v>
      </c>
      <c r="Q555" s="183">
        <v>1.503E-2</v>
      </c>
      <c r="R555" s="183">
        <f>Q555*H555</f>
        <v>2.7615971699999999</v>
      </c>
      <c r="S555" s="183">
        <v>0</v>
      </c>
      <c r="T555" s="184">
        <f>S555*H555</f>
        <v>0</v>
      </c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R555" s="185" t="s">
        <v>367</v>
      </c>
      <c r="AT555" s="185" t="s">
        <v>363</v>
      </c>
      <c r="AU555" s="185" t="s">
        <v>85</v>
      </c>
      <c r="AY555" s="18" t="s">
        <v>360</v>
      </c>
      <c r="BE555" s="186">
        <f>IF(N555="základná",J555,0)</f>
        <v>0</v>
      </c>
      <c r="BF555" s="186">
        <f>IF(N555="znížená",J555,0)</f>
        <v>0</v>
      </c>
      <c r="BG555" s="186">
        <f>IF(N555="zákl. prenesená",J555,0)</f>
        <v>0</v>
      </c>
      <c r="BH555" s="186">
        <f>IF(N555="zníž. prenesená",J555,0)</f>
        <v>0</v>
      </c>
      <c r="BI555" s="186">
        <f>IF(N555="nulová",J555,0)</f>
        <v>0</v>
      </c>
      <c r="BJ555" s="18" t="s">
        <v>85</v>
      </c>
      <c r="BK555" s="186">
        <f>ROUND(I555*H555,2)</f>
        <v>0</v>
      </c>
      <c r="BL555" s="18" t="s">
        <v>367</v>
      </c>
      <c r="BM555" s="185" t="s">
        <v>802</v>
      </c>
    </row>
    <row r="556" spans="1:65" s="14" customFormat="1">
      <c r="B556" s="196"/>
      <c r="D556" s="188" t="s">
        <v>369</v>
      </c>
      <c r="E556" s="197" t="s">
        <v>1</v>
      </c>
      <c r="F556" s="198" t="s">
        <v>803</v>
      </c>
      <c r="H556" s="197" t="s">
        <v>1</v>
      </c>
      <c r="I556" s="199"/>
      <c r="L556" s="196"/>
      <c r="M556" s="200"/>
      <c r="N556" s="201"/>
      <c r="O556" s="201"/>
      <c r="P556" s="201"/>
      <c r="Q556" s="201"/>
      <c r="R556" s="201"/>
      <c r="S556" s="201"/>
      <c r="T556" s="202"/>
      <c r="AT556" s="197" t="s">
        <v>369</v>
      </c>
      <c r="AU556" s="197" t="s">
        <v>85</v>
      </c>
      <c r="AV556" s="14" t="s">
        <v>79</v>
      </c>
      <c r="AW556" s="14" t="s">
        <v>29</v>
      </c>
      <c r="AX556" s="14" t="s">
        <v>72</v>
      </c>
      <c r="AY556" s="197" t="s">
        <v>360</v>
      </c>
    </row>
    <row r="557" spans="1:65" s="13" customFormat="1">
      <c r="B557" s="187"/>
      <c r="D557" s="188" t="s">
        <v>369</v>
      </c>
      <c r="E557" s="189" t="s">
        <v>1</v>
      </c>
      <c r="F557" s="190" t="s">
        <v>804</v>
      </c>
      <c r="H557" s="191">
        <v>58.72</v>
      </c>
      <c r="I557" s="192"/>
      <c r="L557" s="187"/>
      <c r="M557" s="193"/>
      <c r="N557" s="194"/>
      <c r="O557" s="194"/>
      <c r="P557" s="194"/>
      <c r="Q557" s="194"/>
      <c r="R557" s="194"/>
      <c r="S557" s="194"/>
      <c r="T557" s="195"/>
      <c r="AT557" s="189" t="s">
        <v>369</v>
      </c>
      <c r="AU557" s="189" t="s">
        <v>85</v>
      </c>
      <c r="AV557" s="13" t="s">
        <v>85</v>
      </c>
      <c r="AW557" s="13" t="s">
        <v>29</v>
      </c>
      <c r="AX557" s="13" t="s">
        <v>72</v>
      </c>
      <c r="AY557" s="189" t="s">
        <v>360</v>
      </c>
    </row>
    <row r="558" spans="1:65" s="14" customFormat="1">
      <c r="B558" s="196"/>
      <c r="D558" s="188" t="s">
        <v>369</v>
      </c>
      <c r="E558" s="197" t="s">
        <v>1</v>
      </c>
      <c r="F558" s="198" t="s">
        <v>805</v>
      </c>
      <c r="H558" s="197" t="s">
        <v>1</v>
      </c>
      <c r="I558" s="199"/>
      <c r="L558" s="196"/>
      <c r="M558" s="200"/>
      <c r="N558" s="201"/>
      <c r="O558" s="201"/>
      <c r="P558" s="201"/>
      <c r="Q558" s="201"/>
      <c r="R558" s="201"/>
      <c r="S558" s="201"/>
      <c r="T558" s="202"/>
      <c r="AT558" s="197" t="s">
        <v>369</v>
      </c>
      <c r="AU558" s="197" t="s">
        <v>85</v>
      </c>
      <c r="AV558" s="14" t="s">
        <v>79</v>
      </c>
      <c r="AW558" s="14" t="s">
        <v>29</v>
      </c>
      <c r="AX558" s="14" t="s">
        <v>72</v>
      </c>
      <c r="AY558" s="197" t="s">
        <v>360</v>
      </c>
    </row>
    <row r="559" spans="1:65" s="13" customFormat="1">
      <c r="B559" s="187"/>
      <c r="D559" s="188" t="s">
        <v>369</v>
      </c>
      <c r="E559" s="189" t="s">
        <v>1</v>
      </c>
      <c r="F559" s="190" t="s">
        <v>806</v>
      </c>
      <c r="H559" s="191">
        <v>125.01900000000001</v>
      </c>
      <c r="I559" s="192"/>
      <c r="L559" s="187"/>
      <c r="M559" s="193"/>
      <c r="N559" s="194"/>
      <c r="O559" s="194"/>
      <c r="P559" s="194"/>
      <c r="Q559" s="194"/>
      <c r="R559" s="194"/>
      <c r="S559" s="194"/>
      <c r="T559" s="195"/>
      <c r="AT559" s="189" t="s">
        <v>369</v>
      </c>
      <c r="AU559" s="189" t="s">
        <v>85</v>
      </c>
      <c r="AV559" s="13" t="s">
        <v>85</v>
      </c>
      <c r="AW559" s="13" t="s">
        <v>29</v>
      </c>
      <c r="AX559" s="13" t="s">
        <v>72</v>
      </c>
      <c r="AY559" s="189" t="s">
        <v>360</v>
      </c>
    </row>
    <row r="560" spans="1:65" s="15" customFormat="1">
      <c r="B560" s="203"/>
      <c r="D560" s="188" t="s">
        <v>369</v>
      </c>
      <c r="E560" s="204" t="s">
        <v>1</v>
      </c>
      <c r="F560" s="205" t="s">
        <v>386</v>
      </c>
      <c r="H560" s="206">
        <v>183.739</v>
      </c>
      <c r="I560" s="207"/>
      <c r="L560" s="203"/>
      <c r="M560" s="208"/>
      <c r="N560" s="209"/>
      <c r="O560" s="209"/>
      <c r="P560" s="209"/>
      <c r="Q560" s="209"/>
      <c r="R560" s="209"/>
      <c r="S560" s="209"/>
      <c r="T560" s="210"/>
      <c r="AT560" s="204" t="s">
        <v>369</v>
      </c>
      <c r="AU560" s="204" t="s">
        <v>85</v>
      </c>
      <c r="AV560" s="15" t="s">
        <v>367</v>
      </c>
      <c r="AW560" s="15" t="s">
        <v>29</v>
      </c>
      <c r="AX560" s="15" t="s">
        <v>79</v>
      </c>
      <c r="AY560" s="204" t="s">
        <v>360</v>
      </c>
    </row>
    <row r="561" spans="1:65" s="2" customFormat="1" ht="24.2" customHeight="1">
      <c r="A561" s="33"/>
      <c r="B561" s="139"/>
      <c r="C561" s="173" t="s">
        <v>807</v>
      </c>
      <c r="D561" s="173" t="s">
        <v>363</v>
      </c>
      <c r="E561" s="174" t="s">
        <v>808</v>
      </c>
      <c r="F561" s="175" t="s">
        <v>809</v>
      </c>
      <c r="G561" s="176" t="s">
        <v>795</v>
      </c>
      <c r="H561" s="177">
        <v>61.811</v>
      </c>
      <c r="I561" s="178"/>
      <c r="J561" s="179">
        <f>ROUND(I561*H561,2)</f>
        <v>0</v>
      </c>
      <c r="K561" s="180"/>
      <c r="L561" s="34"/>
      <c r="M561" s="181" t="s">
        <v>1</v>
      </c>
      <c r="N561" s="182" t="s">
        <v>38</v>
      </c>
      <c r="O561" s="60"/>
      <c r="P561" s="183">
        <f>O561*H561</f>
        <v>0</v>
      </c>
      <c r="Q561" s="183">
        <v>7.5500000000000003E-3</v>
      </c>
      <c r="R561" s="183">
        <f>Q561*H561</f>
        <v>0.46667305000000003</v>
      </c>
      <c r="S561" s="183">
        <v>0</v>
      </c>
      <c r="T561" s="184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85" t="s">
        <v>367</v>
      </c>
      <c r="AT561" s="185" t="s">
        <v>363</v>
      </c>
      <c r="AU561" s="185" t="s">
        <v>85</v>
      </c>
      <c r="AY561" s="18" t="s">
        <v>360</v>
      </c>
      <c r="BE561" s="186">
        <f>IF(N561="základná",J561,0)</f>
        <v>0</v>
      </c>
      <c r="BF561" s="186">
        <f>IF(N561="znížená",J561,0)</f>
        <v>0</v>
      </c>
      <c r="BG561" s="186">
        <f>IF(N561="zákl. prenesená",J561,0)</f>
        <v>0</v>
      </c>
      <c r="BH561" s="186">
        <f>IF(N561="zníž. prenesená",J561,0)</f>
        <v>0</v>
      </c>
      <c r="BI561" s="186">
        <f>IF(N561="nulová",J561,0)</f>
        <v>0</v>
      </c>
      <c r="BJ561" s="18" t="s">
        <v>85</v>
      </c>
      <c r="BK561" s="186">
        <f>ROUND(I561*H561,2)</f>
        <v>0</v>
      </c>
      <c r="BL561" s="18" t="s">
        <v>367</v>
      </c>
      <c r="BM561" s="185" t="s">
        <v>810</v>
      </c>
    </row>
    <row r="562" spans="1:65" s="14" customFormat="1">
      <c r="B562" s="196"/>
      <c r="D562" s="188" t="s">
        <v>369</v>
      </c>
      <c r="E562" s="197" t="s">
        <v>1</v>
      </c>
      <c r="F562" s="198" t="s">
        <v>811</v>
      </c>
      <c r="H562" s="197" t="s">
        <v>1</v>
      </c>
      <c r="I562" s="199"/>
      <c r="L562" s="196"/>
      <c r="M562" s="200"/>
      <c r="N562" s="201"/>
      <c r="O562" s="201"/>
      <c r="P562" s="201"/>
      <c r="Q562" s="201"/>
      <c r="R562" s="201"/>
      <c r="S562" s="201"/>
      <c r="T562" s="202"/>
      <c r="AT562" s="197" t="s">
        <v>369</v>
      </c>
      <c r="AU562" s="197" t="s">
        <v>85</v>
      </c>
      <c r="AV562" s="14" t="s">
        <v>79</v>
      </c>
      <c r="AW562" s="14" t="s">
        <v>29</v>
      </c>
      <c r="AX562" s="14" t="s">
        <v>72</v>
      </c>
      <c r="AY562" s="197" t="s">
        <v>360</v>
      </c>
    </row>
    <row r="563" spans="1:65" s="13" customFormat="1">
      <c r="B563" s="187"/>
      <c r="D563" s="188" t="s">
        <v>369</v>
      </c>
      <c r="E563" s="189" t="s">
        <v>1</v>
      </c>
      <c r="F563" s="190" t="s">
        <v>812</v>
      </c>
      <c r="H563" s="191">
        <v>32.381</v>
      </c>
      <c r="I563" s="192"/>
      <c r="L563" s="187"/>
      <c r="M563" s="193"/>
      <c r="N563" s="194"/>
      <c r="O563" s="194"/>
      <c r="P563" s="194"/>
      <c r="Q563" s="194"/>
      <c r="R563" s="194"/>
      <c r="S563" s="194"/>
      <c r="T563" s="195"/>
      <c r="AT563" s="189" t="s">
        <v>369</v>
      </c>
      <c r="AU563" s="189" t="s">
        <v>85</v>
      </c>
      <c r="AV563" s="13" t="s">
        <v>85</v>
      </c>
      <c r="AW563" s="13" t="s">
        <v>29</v>
      </c>
      <c r="AX563" s="13" t="s">
        <v>72</v>
      </c>
      <c r="AY563" s="189" t="s">
        <v>360</v>
      </c>
    </row>
    <row r="564" spans="1:65" s="14" customFormat="1">
      <c r="B564" s="196"/>
      <c r="D564" s="188" t="s">
        <v>369</v>
      </c>
      <c r="E564" s="197" t="s">
        <v>1</v>
      </c>
      <c r="F564" s="198" t="s">
        <v>797</v>
      </c>
      <c r="H564" s="197" t="s">
        <v>1</v>
      </c>
      <c r="I564" s="199"/>
      <c r="L564" s="196"/>
      <c r="M564" s="200"/>
      <c r="N564" s="201"/>
      <c r="O564" s="201"/>
      <c r="P564" s="201"/>
      <c r="Q564" s="201"/>
      <c r="R564" s="201"/>
      <c r="S564" s="201"/>
      <c r="T564" s="202"/>
      <c r="AT564" s="197" t="s">
        <v>369</v>
      </c>
      <c r="AU564" s="197" t="s">
        <v>85</v>
      </c>
      <c r="AV564" s="14" t="s">
        <v>79</v>
      </c>
      <c r="AW564" s="14" t="s">
        <v>29</v>
      </c>
      <c r="AX564" s="14" t="s">
        <v>72</v>
      </c>
      <c r="AY564" s="197" t="s">
        <v>360</v>
      </c>
    </row>
    <row r="565" spans="1:65" s="13" customFormat="1">
      <c r="B565" s="187"/>
      <c r="D565" s="188" t="s">
        <v>369</v>
      </c>
      <c r="E565" s="189" t="s">
        <v>1</v>
      </c>
      <c r="F565" s="190" t="s">
        <v>813</v>
      </c>
      <c r="H565" s="191">
        <v>29.43</v>
      </c>
      <c r="I565" s="192"/>
      <c r="L565" s="187"/>
      <c r="M565" s="193"/>
      <c r="N565" s="194"/>
      <c r="O565" s="194"/>
      <c r="P565" s="194"/>
      <c r="Q565" s="194"/>
      <c r="R565" s="194"/>
      <c r="S565" s="194"/>
      <c r="T565" s="195"/>
      <c r="AT565" s="189" t="s">
        <v>369</v>
      </c>
      <c r="AU565" s="189" t="s">
        <v>85</v>
      </c>
      <c r="AV565" s="13" t="s">
        <v>85</v>
      </c>
      <c r="AW565" s="13" t="s">
        <v>29</v>
      </c>
      <c r="AX565" s="13" t="s">
        <v>72</v>
      </c>
      <c r="AY565" s="189" t="s">
        <v>360</v>
      </c>
    </row>
    <row r="566" spans="1:65" s="15" customFormat="1">
      <c r="B566" s="203"/>
      <c r="D566" s="188" t="s">
        <v>369</v>
      </c>
      <c r="E566" s="204" t="s">
        <v>1</v>
      </c>
      <c r="F566" s="205" t="s">
        <v>386</v>
      </c>
      <c r="H566" s="206">
        <v>61.811</v>
      </c>
      <c r="I566" s="207"/>
      <c r="L566" s="203"/>
      <c r="M566" s="208"/>
      <c r="N566" s="209"/>
      <c r="O566" s="209"/>
      <c r="P566" s="209"/>
      <c r="Q566" s="209"/>
      <c r="R566" s="209"/>
      <c r="S566" s="209"/>
      <c r="T566" s="210"/>
      <c r="AT566" s="204" t="s">
        <v>369</v>
      </c>
      <c r="AU566" s="204" t="s">
        <v>85</v>
      </c>
      <c r="AV566" s="15" t="s">
        <v>367</v>
      </c>
      <c r="AW566" s="15" t="s">
        <v>29</v>
      </c>
      <c r="AX566" s="15" t="s">
        <v>79</v>
      </c>
      <c r="AY566" s="204" t="s">
        <v>360</v>
      </c>
    </row>
    <row r="567" spans="1:65" s="2" customFormat="1" ht="24.2" customHeight="1">
      <c r="A567" s="33"/>
      <c r="B567" s="139"/>
      <c r="C567" s="173" t="s">
        <v>814</v>
      </c>
      <c r="D567" s="173" t="s">
        <v>363</v>
      </c>
      <c r="E567" s="174" t="s">
        <v>815</v>
      </c>
      <c r="F567" s="175" t="s">
        <v>816</v>
      </c>
      <c r="G567" s="176" t="s">
        <v>795</v>
      </c>
      <c r="H567" s="177">
        <v>301.38299999999998</v>
      </c>
      <c r="I567" s="178"/>
      <c r="J567" s="179">
        <f>ROUND(I567*H567,2)</f>
        <v>0</v>
      </c>
      <c r="K567" s="180"/>
      <c r="L567" s="34"/>
      <c r="M567" s="181" t="s">
        <v>1</v>
      </c>
      <c r="N567" s="182" t="s">
        <v>38</v>
      </c>
      <c r="O567" s="60"/>
      <c r="P567" s="183">
        <f>O567*H567</f>
        <v>0</v>
      </c>
      <c r="Q567" s="183">
        <v>1.2030000000000001E-2</v>
      </c>
      <c r="R567" s="183">
        <f>Q567*H567</f>
        <v>3.6256374899999999</v>
      </c>
      <c r="S567" s="183">
        <v>0</v>
      </c>
      <c r="T567" s="184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85" t="s">
        <v>367</v>
      </c>
      <c r="AT567" s="185" t="s">
        <v>363</v>
      </c>
      <c r="AU567" s="185" t="s">
        <v>85</v>
      </c>
      <c r="AY567" s="18" t="s">
        <v>360</v>
      </c>
      <c r="BE567" s="186">
        <f>IF(N567="základná",J567,0)</f>
        <v>0</v>
      </c>
      <c r="BF567" s="186">
        <f>IF(N567="znížená",J567,0)</f>
        <v>0</v>
      </c>
      <c r="BG567" s="186">
        <f>IF(N567="zákl. prenesená",J567,0)</f>
        <v>0</v>
      </c>
      <c r="BH567" s="186">
        <f>IF(N567="zníž. prenesená",J567,0)</f>
        <v>0</v>
      </c>
      <c r="BI567" s="186">
        <f>IF(N567="nulová",J567,0)</f>
        <v>0</v>
      </c>
      <c r="BJ567" s="18" t="s">
        <v>85</v>
      </c>
      <c r="BK567" s="186">
        <f>ROUND(I567*H567,2)</f>
        <v>0</v>
      </c>
      <c r="BL567" s="18" t="s">
        <v>367</v>
      </c>
      <c r="BM567" s="185" t="s">
        <v>817</v>
      </c>
    </row>
    <row r="568" spans="1:65" s="14" customFormat="1">
      <c r="B568" s="196"/>
      <c r="D568" s="188" t="s">
        <v>369</v>
      </c>
      <c r="E568" s="197" t="s">
        <v>1</v>
      </c>
      <c r="F568" s="198" t="s">
        <v>818</v>
      </c>
      <c r="H568" s="197" t="s">
        <v>1</v>
      </c>
      <c r="I568" s="199"/>
      <c r="L568" s="196"/>
      <c r="M568" s="200"/>
      <c r="N568" s="201"/>
      <c r="O568" s="201"/>
      <c r="P568" s="201"/>
      <c r="Q568" s="201"/>
      <c r="R568" s="201"/>
      <c r="S568" s="201"/>
      <c r="T568" s="202"/>
      <c r="AT568" s="197" t="s">
        <v>369</v>
      </c>
      <c r="AU568" s="197" t="s">
        <v>85</v>
      </c>
      <c r="AV568" s="14" t="s">
        <v>79</v>
      </c>
      <c r="AW568" s="14" t="s">
        <v>29</v>
      </c>
      <c r="AX568" s="14" t="s">
        <v>72</v>
      </c>
      <c r="AY568" s="197" t="s">
        <v>360</v>
      </c>
    </row>
    <row r="569" spans="1:65" s="13" customFormat="1">
      <c r="B569" s="187"/>
      <c r="D569" s="188" t="s">
        <v>369</v>
      </c>
      <c r="E569" s="189" t="s">
        <v>1</v>
      </c>
      <c r="F569" s="190" t="s">
        <v>819</v>
      </c>
      <c r="H569" s="191">
        <v>232.613</v>
      </c>
      <c r="I569" s="192"/>
      <c r="L569" s="187"/>
      <c r="M569" s="193"/>
      <c r="N569" s="194"/>
      <c r="O569" s="194"/>
      <c r="P569" s="194"/>
      <c r="Q569" s="194"/>
      <c r="R569" s="194"/>
      <c r="S569" s="194"/>
      <c r="T569" s="195"/>
      <c r="AT569" s="189" t="s">
        <v>369</v>
      </c>
      <c r="AU569" s="189" t="s">
        <v>85</v>
      </c>
      <c r="AV569" s="13" t="s">
        <v>85</v>
      </c>
      <c r="AW569" s="13" t="s">
        <v>29</v>
      </c>
      <c r="AX569" s="13" t="s">
        <v>72</v>
      </c>
      <c r="AY569" s="189" t="s">
        <v>360</v>
      </c>
    </row>
    <row r="570" spans="1:65" s="14" customFormat="1">
      <c r="B570" s="196"/>
      <c r="D570" s="188" t="s">
        <v>369</v>
      </c>
      <c r="E570" s="197" t="s">
        <v>1</v>
      </c>
      <c r="F570" s="198" t="s">
        <v>820</v>
      </c>
      <c r="H570" s="197" t="s">
        <v>1</v>
      </c>
      <c r="I570" s="199"/>
      <c r="L570" s="196"/>
      <c r="M570" s="200"/>
      <c r="N570" s="201"/>
      <c r="O570" s="201"/>
      <c r="P570" s="201"/>
      <c r="Q570" s="201"/>
      <c r="R570" s="201"/>
      <c r="S570" s="201"/>
      <c r="T570" s="202"/>
      <c r="AT570" s="197" t="s">
        <v>369</v>
      </c>
      <c r="AU570" s="197" t="s">
        <v>85</v>
      </c>
      <c r="AV570" s="14" t="s">
        <v>79</v>
      </c>
      <c r="AW570" s="14" t="s">
        <v>29</v>
      </c>
      <c r="AX570" s="14" t="s">
        <v>72</v>
      </c>
      <c r="AY570" s="197" t="s">
        <v>360</v>
      </c>
    </row>
    <row r="571" spans="1:65" s="13" customFormat="1" ht="22.5">
      <c r="B571" s="187"/>
      <c r="D571" s="188" t="s">
        <v>369</v>
      </c>
      <c r="E571" s="189" t="s">
        <v>1</v>
      </c>
      <c r="F571" s="190" t="s">
        <v>821</v>
      </c>
      <c r="H571" s="191">
        <v>68.77</v>
      </c>
      <c r="I571" s="192"/>
      <c r="L571" s="187"/>
      <c r="M571" s="193"/>
      <c r="N571" s="194"/>
      <c r="O571" s="194"/>
      <c r="P571" s="194"/>
      <c r="Q571" s="194"/>
      <c r="R571" s="194"/>
      <c r="S571" s="194"/>
      <c r="T571" s="195"/>
      <c r="AT571" s="189" t="s">
        <v>369</v>
      </c>
      <c r="AU571" s="189" t="s">
        <v>85</v>
      </c>
      <c r="AV571" s="13" t="s">
        <v>85</v>
      </c>
      <c r="AW571" s="13" t="s">
        <v>29</v>
      </c>
      <c r="AX571" s="13" t="s">
        <v>72</v>
      </c>
      <c r="AY571" s="189" t="s">
        <v>360</v>
      </c>
    </row>
    <row r="572" spans="1:65" s="15" customFormat="1">
      <c r="B572" s="203"/>
      <c r="D572" s="188" t="s">
        <v>369</v>
      </c>
      <c r="E572" s="204" t="s">
        <v>1</v>
      </c>
      <c r="F572" s="205" t="s">
        <v>386</v>
      </c>
      <c r="H572" s="206">
        <v>301.38299999999998</v>
      </c>
      <c r="I572" s="207"/>
      <c r="L572" s="203"/>
      <c r="M572" s="208"/>
      <c r="N572" s="209"/>
      <c r="O572" s="209"/>
      <c r="P572" s="209"/>
      <c r="Q572" s="209"/>
      <c r="R572" s="209"/>
      <c r="S572" s="209"/>
      <c r="T572" s="210"/>
      <c r="AT572" s="204" t="s">
        <v>369</v>
      </c>
      <c r="AU572" s="204" t="s">
        <v>85</v>
      </c>
      <c r="AV572" s="15" t="s">
        <v>367</v>
      </c>
      <c r="AW572" s="15" t="s">
        <v>29</v>
      </c>
      <c r="AX572" s="15" t="s">
        <v>79</v>
      </c>
      <c r="AY572" s="204" t="s">
        <v>360</v>
      </c>
    </row>
    <row r="573" spans="1:65" s="2" customFormat="1" ht="24.2" customHeight="1">
      <c r="A573" s="33"/>
      <c r="B573" s="139"/>
      <c r="C573" s="173" t="s">
        <v>822</v>
      </c>
      <c r="D573" s="173" t="s">
        <v>363</v>
      </c>
      <c r="E573" s="174" t="s">
        <v>823</v>
      </c>
      <c r="F573" s="175" t="s">
        <v>824</v>
      </c>
      <c r="G573" s="176" t="s">
        <v>795</v>
      </c>
      <c r="H573" s="177">
        <v>19.495000000000001</v>
      </c>
      <c r="I573" s="178"/>
      <c r="J573" s="179">
        <f>ROUND(I573*H573,2)</f>
        <v>0</v>
      </c>
      <c r="K573" s="180"/>
      <c r="L573" s="34"/>
      <c r="M573" s="181" t="s">
        <v>1</v>
      </c>
      <c r="N573" s="182" t="s">
        <v>38</v>
      </c>
      <c r="O573" s="60"/>
      <c r="P573" s="183">
        <f>O573*H573</f>
        <v>0</v>
      </c>
      <c r="Q573" s="183">
        <v>3.0300000000000001E-3</v>
      </c>
      <c r="R573" s="183">
        <f>Q573*H573</f>
        <v>5.9069850000000007E-2</v>
      </c>
      <c r="S573" s="183">
        <v>0</v>
      </c>
      <c r="T573" s="184">
        <f>S573*H573</f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85" t="s">
        <v>367</v>
      </c>
      <c r="AT573" s="185" t="s">
        <v>363</v>
      </c>
      <c r="AU573" s="185" t="s">
        <v>85</v>
      </c>
      <c r="AY573" s="18" t="s">
        <v>360</v>
      </c>
      <c r="BE573" s="186">
        <f>IF(N573="základná",J573,0)</f>
        <v>0</v>
      </c>
      <c r="BF573" s="186">
        <f>IF(N573="znížená",J573,0)</f>
        <v>0</v>
      </c>
      <c r="BG573" s="186">
        <f>IF(N573="zákl. prenesená",J573,0)</f>
        <v>0</v>
      </c>
      <c r="BH573" s="186">
        <f>IF(N573="zníž. prenesená",J573,0)</f>
        <v>0</v>
      </c>
      <c r="BI573" s="186">
        <f>IF(N573="nulová",J573,0)</f>
        <v>0</v>
      </c>
      <c r="BJ573" s="18" t="s">
        <v>85</v>
      </c>
      <c r="BK573" s="186">
        <f>ROUND(I573*H573,2)</f>
        <v>0</v>
      </c>
      <c r="BL573" s="18" t="s">
        <v>367</v>
      </c>
      <c r="BM573" s="185" t="s">
        <v>825</v>
      </c>
    </row>
    <row r="574" spans="1:65" s="14" customFormat="1">
      <c r="B574" s="196"/>
      <c r="D574" s="188" t="s">
        <v>369</v>
      </c>
      <c r="E574" s="197" t="s">
        <v>1</v>
      </c>
      <c r="F574" s="198" t="s">
        <v>797</v>
      </c>
      <c r="H574" s="197" t="s">
        <v>1</v>
      </c>
      <c r="I574" s="199"/>
      <c r="L574" s="196"/>
      <c r="M574" s="200"/>
      <c r="N574" s="201"/>
      <c r="O574" s="201"/>
      <c r="P574" s="201"/>
      <c r="Q574" s="201"/>
      <c r="R574" s="201"/>
      <c r="S574" s="201"/>
      <c r="T574" s="202"/>
      <c r="AT574" s="197" t="s">
        <v>369</v>
      </c>
      <c r="AU574" s="197" t="s">
        <v>85</v>
      </c>
      <c r="AV574" s="14" t="s">
        <v>79</v>
      </c>
      <c r="AW574" s="14" t="s">
        <v>29</v>
      </c>
      <c r="AX574" s="14" t="s">
        <v>72</v>
      </c>
      <c r="AY574" s="197" t="s">
        <v>360</v>
      </c>
    </row>
    <row r="575" spans="1:65" s="13" customFormat="1">
      <c r="B575" s="187"/>
      <c r="D575" s="188" t="s">
        <v>369</v>
      </c>
      <c r="E575" s="189" t="s">
        <v>1</v>
      </c>
      <c r="F575" s="190" t="s">
        <v>826</v>
      </c>
      <c r="H575" s="191">
        <v>19.495000000000001</v>
      </c>
      <c r="I575" s="192"/>
      <c r="L575" s="187"/>
      <c r="M575" s="193"/>
      <c r="N575" s="194"/>
      <c r="O575" s="194"/>
      <c r="P575" s="194"/>
      <c r="Q575" s="194"/>
      <c r="R575" s="194"/>
      <c r="S575" s="194"/>
      <c r="T575" s="195"/>
      <c r="AT575" s="189" t="s">
        <v>369</v>
      </c>
      <c r="AU575" s="189" t="s">
        <v>85</v>
      </c>
      <c r="AV575" s="13" t="s">
        <v>85</v>
      </c>
      <c r="AW575" s="13" t="s">
        <v>29</v>
      </c>
      <c r="AX575" s="13" t="s">
        <v>72</v>
      </c>
      <c r="AY575" s="189" t="s">
        <v>360</v>
      </c>
    </row>
    <row r="576" spans="1:65" s="15" customFormat="1">
      <c r="B576" s="203"/>
      <c r="D576" s="188" t="s">
        <v>369</v>
      </c>
      <c r="E576" s="204" t="s">
        <v>1</v>
      </c>
      <c r="F576" s="205" t="s">
        <v>386</v>
      </c>
      <c r="H576" s="206">
        <v>19.495000000000001</v>
      </c>
      <c r="I576" s="207"/>
      <c r="L576" s="203"/>
      <c r="M576" s="208"/>
      <c r="N576" s="209"/>
      <c r="O576" s="209"/>
      <c r="P576" s="209"/>
      <c r="Q576" s="209"/>
      <c r="R576" s="209"/>
      <c r="S576" s="209"/>
      <c r="T576" s="210"/>
      <c r="AT576" s="204" t="s">
        <v>369</v>
      </c>
      <c r="AU576" s="204" t="s">
        <v>85</v>
      </c>
      <c r="AV576" s="15" t="s">
        <v>367</v>
      </c>
      <c r="AW576" s="15" t="s">
        <v>29</v>
      </c>
      <c r="AX576" s="15" t="s">
        <v>79</v>
      </c>
      <c r="AY576" s="204" t="s">
        <v>360</v>
      </c>
    </row>
    <row r="577" spans="1:65" s="2" customFormat="1" ht="16.5" customHeight="1">
      <c r="A577" s="33"/>
      <c r="B577" s="139"/>
      <c r="C577" s="173" t="s">
        <v>827</v>
      </c>
      <c r="D577" s="173" t="s">
        <v>363</v>
      </c>
      <c r="E577" s="174" t="s">
        <v>828</v>
      </c>
      <c r="F577" s="175" t="s">
        <v>829</v>
      </c>
      <c r="G577" s="176" t="s">
        <v>394</v>
      </c>
      <c r="H577" s="177">
        <v>0.30099999999999999</v>
      </c>
      <c r="I577" s="178"/>
      <c r="J577" s="179">
        <f>ROUND(I577*H577,2)</f>
        <v>0</v>
      </c>
      <c r="K577" s="180"/>
      <c r="L577" s="34"/>
      <c r="M577" s="181" t="s">
        <v>1</v>
      </c>
      <c r="N577" s="182" t="s">
        <v>38</v>
      </c>
      <c r="O577" s="60"/>
      <c r="P577" s="183">
        <f>O577*H577</f>
        <v>0</v>
      </c>
      <c r="Q577" s="183">
        <v>1.87476</v>
      </c>
      <c r="R577" s="183">
        <f>Q577*H577</f>
        <v>0.56430276000000001</v>
      </c>
      <c r="S577" s="183">
        <v>0</v>
      </c>
      <c r="T577" s="184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85" t="s">
        <v>367</v>
      </c>
      <c r="AT577" s="185" t="s">
        <v>363</v>
      </c>
      <c r="AU577" s="185" t="s">
        <v>85</v>
      </c>
      <c r="AY577" s="18" t="s">
        <v>360</v>
      </c>
      <c r="BE577" s="186">
        <f>IF(N577="základná",J577,0)</f>
        <v>0</v>
      </c>
      <c r="BF577" s="186">
        <f>IF(N577="znížená",J577,0)</f>
        <v>0</v>
      </c>
      <c r="BG577" s="186">
        <f>IF(N577="zákl. prenesená",J577,0)</f>
        <v>0</v>
      </c>
      <c r="BH577" s="186">
        <f>IF(N577="zníž. prenesená",J577,0)</f>
        <v>0</v>
      </c>
      <c r="BI577" s="186">
        <f>IF(N577="nulová",J577,0)</f>
        <v>0</v>
      </c>
      <c r="BJ577" s="18" t="s">
        <v>85</v>
      </c>
      <c r="BK577" s="186">
        <f>ROUND(I577*H577,2)</f>
        <v>0</v>
      </c>
      <c r="BL577" s="18" t="s">
        <v>367</v>
      </c>
      <c r="BM577" s="185" t="s">
        <v>830</v>
      </c>
    </row>
    <row r="578" spans="1:65" s="14" customFormat="1">
      <c r="B578" s="196"/>
      <c r="D578" s="188" t="s">
        <v>369</v>
      </c>
      <c r="E578" s="197" t="s">
        <v>1</v>
      </c>
      <c r="F578" s="198" t="s">
        <v>831</v>
      </c>
      <c r="H578" s="197" t="s">
        <v>1</v>
      </c>
      <c r="I578" s="199"/>
      <c r="L578" s="196"/>
      <c r="M578" s="200"/>
      <c r="N578" s="201"/>
      <c r="O578" s="201"/>
      <c r="P578" s="201"/>
      <c r="Q578" s="201"/>
      <c r="R578" s="201"/>
      <c r="S578" s="201"/>
      <c r="T578" s="202"/>
      <c r="AT578" s="197" t="s">
        <v>369</v>
      </c>
      <c r="AU578" s="197" t="s">
        <v>85</v>
      </c>
      <c r="AV578" s="14" t="s">
        <v>79</v>
      </c>
      <c r="AW578" s="14" t="s">
        <v>29</v>
      </c>
      <c r="AX578" s="14" t="s">
        <v>72</v>
      </c>
      <c r="AY578" s="197" t="s">
        <v>360</v>
      </c>
    </row>
    <row r="579" spans="1:65" s="13" customFormat="1">
      <c r="B579" s="187"/>
      <c r="D579" s="188" t="s">
        <v>369</v>
      </c>
      <c r="E579" s="189" t="s">
        <v>1</v>
      </c>
      <c r="F579" s="190" t="s">
        <v>832</v>
      </c>
      <c r="H579" s="191">
        <v>0.30099999999999999</v>
      </c>
      <c r="I579" s="192"/>
      <c r="L579" s="187"/>
      <c r="M579" s="193"/>
      <c r="N579" s="194"/>
      <c r="O579" s="194"/>
      <c r="P579" s="194"/>
      <c r="Q579" s="194"/>
      <c r="R579" s="194"/>
      <c r="S579" s="194"/>
      <c r="T579" s="195"/>
      <c r="AT579" s="189" t="s">
        <v>369</v>
      </c>
      <c r="AU579" s="189" t="s">
        <v>85</v>
      </c>
      <c r="AV579" s="13" t="s">
        <v>85</v>
      </c>
      <c r="AW579" s="13" t="s">
        <v>29</v>
      </c>
      <c r="AX579" s="13" t="s">
        <v>72</v>
      </c>
      <c r="AY579" s="189" t="s">
        <v>360</v>
      </c>
    </row>
    <row r="580" spans="1:65" s="15" customFormat="1">
      <c r="B580" s="203"/>
      <c r="D580" s="188" t="s">
        <v>369</v>
      </c>
      <c r="E580" s="204" t="s">
        <v>1</v>
      </c>
      <c r="F580" s="205" t="s">
        <v>386</v>
      </c>
      <c r="H580" s="206">
        <v>0.30099999999999999</v>
      </c>
      <c r="I580" s="207"/>
      <c r="L580" s="203"/>
      <c r="M580" s="208"/>
      <c r="N580" s="209"/>
      <c r="O580" s="209"/>
      <c r="P580" s="209"/>
      <c r="Q580" s="209"/>
      <c r="R580" s="209"/>
      <c r="S580" s="209"/>
      <c r="T580" s="210"/>
      <c r="AT580" s="204" t="s">
        <v>369</v>
      </c>
      <c r="AU580" s="204" t="s">
        <v>85</v>
      </c>
      <c r="AV580" s="15" t="s">
        <v>367</v>
      </c>
      <c r="AW580" s="15" t="s">
        <v>29</v>
      </c>
      <c r="AX580" s="15" t="s">
        <v>79</v>
      </c>
      <c r="AY580" s="204" t="s">
        <v>360</v>
      </c>
    </row>
    <row r="581" spans="1:65" s="2" customFormat="1" ht="16.5" customHeight="1">
      <c r="A581" s="33"/>
      <c r="B581" s="139"/>
      <c r="C581" s="173" t="s">
        <v>833</v>
      </c>
      <c r="D581" s="173" t="s">
        <v>363</v>
      </c>
      <c r="E581" s="174" t="s">
        <v>834</v>
      </c>
      <c r="F581" s="175" t="s">
        <v>835</v>
      </c>
      <c r="G581" s="176" t="s">
        <v>394</v>
      </c>
      <c r="H581" s="177">
        <v>76.918000000000006</v>
      </c>
      <c r="I581" s="178"/>
      <c r="J581" s="179">
        <f>ROUND(I581*H581,2)</f>
        <v>0</v>
      </c>
      <c r="K581" s="180"/>
      <c r="L581" s="34"/>
      <c r="M581" s="181" t="s">
        <v>1</v>
      </c>
      <c r="N581" s="182" t="s">
        <v>38</v>
      </c>
      <c r="O581" s="60"/>
      <c r="P581" s="183">
        <f>O581*H581</f>
        <v>0</v>
      </c>
      <c r="Q581" s="183">
        <v>0.67</v>
      </c>
      <c r="R581" s="183">
        <f>Q581*H581</f>
        <v>51.535060000000009</v>
      </c>
      <c r="S581" s="183">
        <v>0</v>
      </c>
      <c r="T581" s="184">
        <f>S581*H581</f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85" t="s">
        <v>367</v>
      </c>
      <c r="AT581" s="185" t="s">
        <v>363</v>
      </c>
      <c r="AU581" s="185" t="s">
        <v>85</v>
      </c>
      <c r="AY581" s="18" t="s">
        <v>360</v>
      </c>
      <c r="BE581" s="186">
        <f>IF(N581="základná",J581,0)</f>
        <v>0</v>
      </c>
      <c r="BF581" s="186">
        <f>IF(N581="znížená",J581,0)</f>
        <v>0</v>
      </c>
      <c r="BG581" s="186">
        <f>IF(N581="zákl. prenesená",J581,0)</f>
        <v>0</v>
      </c>
      <c r="BH581" s="186">
        <f>IF(N581="zníž. prenesená",J581,0)</f>
        <v>0</v>
      </c>
      <c r="BI581" s="186">
        <f>IF(N581="nulová",J581,0)</f>
        <v>0</v>
      </c>
      <c r="BJ581" s="18" t="s">
        <v>85</v>
      </c>
      <c r="BK581" s="186">
        <f>ROUND(I581*H581,2)</f>
        <v>0</v>
      </c>
      <c r="BL581" s="18" t="s">
        <v>367</v>
      </c>
      <c r="BM581" s="185" t="s">
        <v>836</v>
      </c>
    </row>
    <row r="582" spans="1:65" s="14" customFormat="1">
      <c r="B582" s="196"/>
      <c r="D582" s="188" t="s">
        <v>369</v>
      </c>
      <c r="E582" s="197" t="s">
        <v>1</v>
      </c>
      <c r="F582" s="198" t="s">
        <v>837</v>
      </c>
      <c r="H582" s="197" t="s">
        <v>1</v>
      </c>
      <c r="I582" s="199"/>
      <c r="L582" s="196"/>
      <c r="M582" s="200"/>
      <c r="N582" s="201"/>
      <c r="O582" s="201"/>
      <c r="P582" s="201"/>
      <c r="Q582" s="201"/>
      <c r="R582" s="201"/>
      <c r="S582" s="201"/>
      <c r="T582" s="202"/>
      <c r="AT582" s="197" t="s">
        <v>369</v>
      </c>
      <c r="AU582" s="197" t="s">
        <v>85</v>
      </c>
      <c r="AV582" s="14" t="s">
        <v>79</v>
      </c>
      <c r="AW582" s="14" t="s">
        <v>29</v>
      </c>
      <c r="AX582" s="14" t="s">
        <v>72</v>
      </c>
      <c r="AY582" s="197" t="s">
        <v>360</v>
      </c>
    </row>
    <row r="583" spans="1:65" s="13" customFormat="1" ht="22.5">
      <c r="B583" s="187"/>
      <c r="D583" s="188" t="s">
        <v>369</v>
      </c>
      <c r="E583" s="189" t="s">
        <v>1</v>
      </c>
      <c r="F583" s="190" t="s">
        <v>838</v>
      </c>
      <c r="H583" s="191">
        <v>31.725000000000001</v>
      </c>
      <c r="I583" s="192"/>
      <c r="L583" s="187"/>
      <c r="M583" s="193"/>
      <c r="N583" s="194"/>
      <c r="O583" s="194"/>
      <c r="P583" s="194"/>
      <c r="Q583" s="194"/>
      <c r="R583" s="194"/>
      <c r="S583" s="194"/>
      <c r="T583" s="195"/>
      <c r="AT583" s="189" t="s">
        <v>369</v>
      </c>
      <c r="AU583" s="189" t="s">
        <v>85</v>
      </c>
      <c r="AV583" s="13" t="s">
        <v>85</v>
      </c>
      <c r="AW583" s="13" t="s">
        <v>29</v>
      </c>
      <c r="AX583" s="13" t="s">
        <v>72</v>
      </c>
      <c r="AY583" s="189" t="s">
        <v>360</v>
      </c>
    </row>
    <row r="584" spans="1:65" s="13" customFormat="1">
      <c r="B584" s="187"/>
      <c r="D584" s="188" t="s">
        <v>369</v>
      </c>
      <c r="E584" s="189" t="s">
        <v>1</v>
      </c>
      <c r="F584" s="190" t="s">
        <v>839</v>
      </c>
      <c r="H584" s="191">
        <v>11.311999999999999</v>
      </c>
      <c r="I584" s="192"/>
      <c r="L584" s="187"/>
      <c r="M584" s="193"/>
      <c r="N584" s="194"/>
      <c r="O584" s="194"/>
      <c r="P584" s="194"/>
      <c r="Q584" s="194"/>
      <c r="R584" s="194"/>
      <c r="S584" s="194"/>
      <c r="T584" s="195"/>
      <c r="AT584" s="189" t="s">
        <v>369</v>
      </c>
      <c r="AU584" s="189" t="s">
        <v>85</v>
      </c>
      <c r="AV584" s="13" t="s">
        <v>85</v>
      </c>
      <c r="AW584" s="13" t="s">
        <v>29</v>
      </c>
      <c r="AX584" s="13" t="s">
        <v>72</v>
      </c>
      <c r="AY584" s="189" t="s">
        <v>360</v>
      </c>
    </row>
    <row r="585" spans="1:65" s="13" customFormat="1">
      <c r="B585" s="187"/>
      <c r="D585" s="188" t="s">
        <v>369</v>
      </c>
      <c r="E585" s="189" t="s">
        <v>1</v>
      </c>
      <c r="F585" s="190" t="s">
        <v>840</v>
      </c>
      <c r="H585" s="191">
        <v>33.881</v>
      </c>
      <c r="I585" s="192"/>
      <c r="L585" s="187"/>
      <c r="M585" s="193"/>
      <c r="N585" s="194"/>
      <c r="O585" s="194"/>
      <c r="P585" s="194"/>
      <c r="Q585" s="194"/>
      <c r="R585" s="194"/>
      <c r="S585" s="194"/>
      <c r="T585" s="195"/>
      <c r="AT585" s="189" t="s">
        <v>369</v>
      </c>
      <c r="AU585" s="189" t="s">
        <v>85</v>
      </c>
      <c r="AV585" s="13" t="s">
        <v>85</v>
      </c>
      <c r="AW585" s="13" t="s">
        <v>29</v>
      </c>
      <c r="AX585" s="13" t="s">
        <v>72</v>
      </c>
      <c r="AY585" s="189" t="s">
        <v>360</v>
      </c>
    </row>
    <row r="586" spans="1:65" s="15" customFormat="1">
      <c r="B586" s="203"/>
      <c r="D586" s="188" t="s">
        <v>369</v>
      </c>
      <c r="E586" s="204" t="s">
        <v>1</v>
      </c>
      <c r="F586" s="205" t="s">
        <v>386</v>
      </c>
      <c r="H586" s="206">
        <v>76.918000000000006</v>
      </c>
      <c r="I586" s="207"/>
      <c r="L586" s="203"/>
      <c r="M586" s="208"/>
      <c r="N586" s="209"/>
      <c r="O586" s="209"/>
      <c r="P586" s="209"/>
      <c r="Q586" s="209"/>
      <c r="R586" s="209"/>
      <c r="S586" s="209"/>
      <c r="T586" s="210"/>
      <c r="AT586" s="204" t="s">
        <v>369</v>
      </c>
      <c r="AU586" s="204" t="s">
        <v>85</v>
      </c>
      <c r="AV586" s="15" t="s">
        <v>367</v>
      </c>
      <c r="AW586" s="15" t="s">
        <v>29</v>
      </c>
      <c r="AX586" s="15" t="s">
        <v>79</v>
      </c>
      <c r="AY586" s="204" t="s">
        <v>360</v>
      </c>
    </row>
    <row r="587" spans="1:65" s="2" customFormat="1" ht="37.9" customHeight="1">
      <c r="A587" s="33"/>
      <c r="B587" s="139"/>
      <c r="C587" s="173" t="s">
        <v>841</v>
      </c>
      <c r="D587" s="173" t="s">
        <v>363</v>
      </c>
      <c r="E587" s="174" t="s">
        <v>842</v>
      </c>
      <c r="F587" s="175" t="s">
        <v>843</v>
      </c>
      <c r="G587" s="176" t="s">
        <v>394</v>
      </c>
      <c r="H587" s="177">
        <v>64.828000000000003</v>
      </c>
      <c r="I587" s="178"/>
      <c r="J587" s="179">
        <f>ROUND(I587*H587,2)</f>
        <v>0</v>
      </c>
      <c r="K587" s="180"/>
      <c r="L587" s="34"/>
      <c r="M587" s="181" t="s">
        <v>1</v>
      </c>
      <c r="N587" s="182" t="s">
        <v>38</v>
      </c>
      <c r="O587" s="60"/>
      <c r="P587" s="183">
        <f>O587*H587</f>
        <v>0</v>
      </c>
      <c r="Q587" s="183">
        <v>2.3254700000000001</v>
      </c>
      <c r="R587" s="183">
        <f>Q587*H587</f>
        <v>150.75556916000002</v>
      </c>
      <c r="S587" s="183">
        <v>0</v>
      </c>
      <c r="T587" s="184">
        <f>S587*H587</f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85" t="s">
        <v>367</v>
      </c>
      <c r="AT587" s="185" t="s">
        <v>363</v>
      </c>
      <c r="AU587" s="185" t="s">
        <v>85</v>
      </c>
      <c r="AY587" s="18" t="s">
        <v>360</v>
      </c>
      <c r="BE587" s="186">
        <f>IF(N587="základná",J587,0)</f>
        <v>0</v>
      </c>
      <c r="BF587" s="186">
        <f>IF(N587="znížená",J587,0)</f>
        <v>0</v>
      </c>
      <c r="BG587" s="186">
        <f>IF(N587="zákl. prenesená",J587,0)</f>
        <v>0</v>
      </c>
      <c r="BH587" s="186">
        <f>IF(N587="zníž. prenesená",J587,0)</f>
        <v>0</v>
      </c>
      <c r="BI587" s="186">
        <f>IF(N587="nulová",J587,0)</f>
        <v>0</v>
      </c>
      <c r="BJ587" s="18" t="s">
        <v>85</v>
      </c>
      <c r="BK587" s="186">
        <f>ROUND(I587*H587,2)</f>
        <v>0</v>
      </c>
      <c r="BL587" s="18" t="s">
        <v>367</v>
      </c>
      <c r="BM587" s="185" t="s">
        <v>844</v>
      </c>
    </row>
    <row r="588" spans="1:65" s="14" customFormat="1">
      <c r="B588" s="196"/>
      <c r="D588" s="188" t="s">
        <v>369</v>
      </c>
      <c r="E588" s="197" t="s">
        <v>1</v>
      </c>
      <c r="F588" s="198" t="s">
        <v>511</v>
      </c>
      <c r="H588" s="197" t="s">
        <v>1</v>
      </c>
      <c r="I588" s="199"/>
      <c r="L588" s="196"/>
      <c r="M588" s="200"/>
      <c r="N588" s="201"/>
      <c r="O588" s="201"/>
      <c r="P588" s="201"/>
      <c r="Q588" s="201"/>
      <c r="R588" s="201"/>
      <c r="S588" s="201"/>
      <c r="T588" s="202"/>
      <c r="AT588" s="197" t="s">
        <v>369</v>
      </c>
      <c r="AU588" s="197" t="s">
        <v>85</v>
      </c>
      <c r="AV588" s="14" t="s">
        <v>79</v>
      </c>
      <c r="AW588" s="14" t="s">
        <v>29</v>
      </c>
      <c r="AX588" s="14" t="s">
        <v>72</v>
      </c>
      <c r="AY588" s="197" t="s">
        <v>360</v>
      </c>
    </row>
    <row r="589" spans="1:65" s="13" customFormat="1">
      <c r="B589" s="187"/>
      <c r="D589" s="188" t="s">
        <v>369</v>
      </c>
      <c r="E589" s="189" t="s">
        <v>1</v>
      </c>
      <c r="F589" s="190" t="s">
        <v>845</v>
      </c>
      <c r="H589" s="191">
        <v>42.104999999999997</v>
      </c>
      <c r="I589" s="192"/>
      <c r="L589" s="187"/>
      <c r="M589" s="193"/>
      <c r="N589" s="194"/>
      <c r="O589" s="194"/>
      <c r="P589" s="194"/>
      <c r="Q589" s="194"/>
      <c r="R589" s="194"/>
      <c r="S589" s="194"/>
      <c r="T589" s="195"/>
      <c r="AT589" s="189" t="s">
        <v>369</v>
      </c>
      <c r="AU589" s="189" t="s">
        <v>85</v>
      </c>
      <c r="AV589" s="13" t="s">
        <v>85</v>
      </c>
      <c r="AW589" s="13" t="s">
        <v>29</v>
      </c>
      <c r="AX589" s="13" t="s">
        <v>72</v>
      </c>
      <c r="AY589" s="189" t="s">
        <v>360</v>
      </c>
    </row>
    <row r="590" spans="1:65" s="13" customFormat="1">
      <c r="B590" s="187"/>
      <c r="D590" s="188" t="s">
        <v>369</v>
      </c>
      <c r="E590" s="189" t="s">
        <v>1</v>
      </c>
      <c r="F590" s="190" t="s">
        <v>846</v>
      </c>
      <c r="H590" s="191">
        <v>-1.056</v>
      </c>
      <c r="I590" s="192"/>
      <c r="L590" s="187"/>
      <c r="M590" s="193"/>
      <c r="N590" s="194"/>
      <c r="O590" s="194"/>
      <c r="P590" s="194"/>
      <c r="Q590" s="194"/>
      <c r="R590" s="194"/>
      <c r="S590" s="194"/>
      <c r="T590" s="195"/>
      <c r="AT590" s="189" t="s">
        <v>369</v>
      </c>
      <c r="AU590" s="189" t="s">
        <v>85</v>
      </c>
      <c r="AV590" s="13" t="s">
        <v>85</v>
      </c>
      <c r="AW590" s="13" t="s">
        <v>29</v>
      </c>
      <c r="AX590" s="13" t="s">
        <v>72</v>
      </c>
      <c r="AY590" s="189" t="s">
        <v>360</v>
      </c>
    </row>
    <row r="591" spans="1:65" s="13" customFormat="1">
      <c r="B591" s="187"/>
      <c r="D591" s="188" t="s">
        <v>369</v>
      </c>
      <c r="E591" s="189" t="s">
        <v>1</v>
      </c>
      <c r="F591" s="190" t="s">
        <v>847</v>
      </c>
      <c r="H591" s="191">
        <v>16.135000000000002</v>
      </c>
      <c r="I591" s="192"/>
      <c r="L591" s="187"/>
      <c r="M591" s="193"/>
      <c r="N591" s="194"/>
      <c r="O591" s="194"/>
      <c r="P591" s="194"/>
      <c r="Q591" s="194"/>
      <c r="R591" s="194"/>
      <c r="S591" s="194"/>
      <c r="T591" s="195"/>
      <c r="AT591" s="189" t="s">
        <v>369</v>
      </c>
      <c r="AU591" s="189" t="s">
        <v>85</v>
      </c>
      <c r="AV591" s="13" t="s">
        <v>85</v>
      </c>
      <c r="AW591" s="13" t="s">
        <v>29</v>
      </c>
      <c r="AX591" s="13" t="s">
        <v>72</v>
      </c>
      <c r="AY591" s="189" t="s">
        <v>360</v>
      </c>
    </row>
    <row r="592" spans="1:65" s="16" customFormat="1">
      <c r="B592" s="211"/>
      <c r="D592" s="188" t="s">
        <v>369</v>
      </c>
      <c r="E592" s="212" t="s">
        <v>1</v>
      </c>
      <c r="F592" s="213" t="s">
        <v>581</v>
      </c>
      <c r="H592" s="214">
        <v>57.183999999999997</v>
      </c>
      <c r="I592" s="215"/>
      <c r="L592" s="211"/>
      <c r="M592" s="216"/>
      <c r="N592" s="217"/>
      <c r="O592" s="217"/>
      <c r="P592" s="217"/>
      <c r="Q592" s="217"/>
      <c r="R592" s="217"/>
      <c r="S592" s="217"/>
      <c r="T592" s="218"/>
      <c r="AT592" s="212" t="s">
        <v>369</v>
      </c>
      <c r="AU592" s="212" t="s">
        <v>85</v>
      </c>
      <c r="AV592" s="16" t="s">
        <v>282</v>
      </c>
      <c r="AW592" s="16" t="s">
        <v>29</v>
      </c>
      <c r="AX592" s="16" t="s">
        <v>72</v>
      </c>
      <c r="AY592" s="212" t="s">
        <v>360</v>
      </c>
    </row>
    <row r="593" spans="1:65" s="14" customFormat="1">
      <c r="B593" s="196"/>
      <c r="D593" s="188" t="s">
        <v>369</v>
      </c>
      <c r="E593" s="197" t="s">
        <v>1</v>
      </c>
      <c r="F593" s="198" t="s">
        <v>513</v>
      </c>
      <c r="H593" s="197" t="s">
        <v>1</v>
      </c>
      <c r="I593" s="199"/>
      <c r="L593" s="196"/>
      <c r="M593" s="200"/>
      <c r="N593" s="201"/>
      <c r="O593" s="201"/>
      <c r="P593" s="201"/>
      <c r="Q593" s="201"/>
      <c r="R593" s="201"/>
      <c r="S593" s="201"/>
      <c r="T593" s="202"/>
      <c r="AT593" s="197" t="s">
        <v>369</v>
      </c>
      <c r="AU593" s="197" t="s">
        <v>85</v>
      </c>
      <c r="AV593" s="14" t="s">
        <v>79</v>
      </c>
      <c r="AW593" s="14" t="s">
        <v>29</v>
      </c>
      <c r="AX593" s="14" t="s">
        <v>72</v>
      </c>
      <c r="AY593" s="197" t="s">
        <v>360</v>
      </c>
    </row>
    <row r="594" spans="1:65" s="13" customFormat="1">
      <c r="B594" s="187"/>
      <c r="D594" s="188" t="s">
        <v>369</v>
      </c>
      <c r="E594" s="189" t="s">
        <v>1</v>
      </c>
      <c r="F594" s="190" t="s">
        <v>848</v>
      </c>
      <c r="H594" s="191">
        <v>1.4330000000000001</v>
      </c>
      <c r="I594" s="192"/>
      <c r="L594" s="187"/>
      <c r="M594" s="193"/>
      <c r="N594" s="194"/>
      <c r="O594" s="194"/>
      <c r="P594" s="194"/>
      <c r="Q594" s="194"/>
      <c r="R594" s="194"/>
      <c r="S594" s="194"/>
      <c r="T594" s="195"/>
      <c r="AT594" s="189" t="s">
        <v>369</v>
      </c>
      <c r="AU594" s="189" t="s">
        <v>85</v>
      </c>
      <c r="AV594" s="13" t="s">
        <v>85</v>
      </c>
      <c r="AW594" s="13" t="s">
        <v>29</v>
      </c>
      <c r="AX594" s="13" t="s">
        <v>72</v>
      </c>
      <c r="AY594" s="189" t="s">
        <v>360</v>
      </c>
    </row>
    <row r="595" spans="1:65" s="13" customFormat="1">
      <c r="B595" s="187"/>
      <c r="D595" s="188" t="s">
        <v>369</v>
      </c>
      <c r="E595" s="189" t="s">
        <v>1</v>
      </c>
      <c r="F595" s="190" t="s">
        <v>849</v>
      </c>
      <c r="H595" s="191">
        <v>0.63600000000000001</v>
      </c>
      <c r="I595" s="192"/>
      <c r="L595" s="187"/>
      <c r="M595" s="193"/>
      <c r="N595" s="194"/>
      <c r="O595" s="194"/>
      <c r="P595" s="194"/>
      <c r="Q595" s="194"/>
      <c r="R595" s="194"/>
      <c r="S595" s="194"/>
      <c r="T595" s="195"/>
      <c r="AT595" s="189" t="s">
        <v>369</v>
      </c>
      <c r="AU595" s="189" t="s">
        <v>85</v>
      </c>
      <c r="AV595" s="13" t="s">
        <v>85</v>
      </c>
      <c r="AW595" s="13" t="s">
        <v>29</v>
      </c>
      <c r="AX595" s="13" t="s">
        <v>72</v>
      </c>
      <c r="AY595" s="189" t="s">
        <v>360</v>
      </c>
    </row>
    <row r="596" spans="1:65" s="13" customFormat="1">
      <c r="B596" s="187"/>
      <c r="D596" s="188" t="s">
        <v>369</v>
      </c>
      <c r="E596" s="189" t="s">
        <v>1</v>
      </c>
      <c r="F596" s="190" t="s">
        <v>850</v>
      </c>
      <c r="H596" s="191">
        <v>3.7829999999999999</v>
      </c>
      <c r="I596" s="192"/>
      <c r="L596" s="187"/>
      <c r="M596" s="193"/>
      <c r="N596" s="194"/>
      <c r="O596" s="194"/>
      <c r="P596" s="194"/>
      <c r="Q596" s="194"/>
      <c r="R596" s="194"/>
      <c r="S596" s="194"/>
      <c r="T596" s="195"/>
      <c r="AT596" s="189" t="s">
        <v>369</v>
      </c>
      <c r="AU596" s="189" t="s">
        <v>85</v>
      </c>
      <c r="AV596" s="13" t="s">
        <v>85</v>
      </c>
      <c r="AW596" s="13" t="s">
        <v>29</v>
      </c>
      <c r="AX596" s="13" t="s">
        <v>72</v>
      </c>
      <c r="AY596" s="189" t="s">
        <v>360</v>
      </c>
    </row>
    <row r="597" spans="1:65" s="13" customFormat="1">
      <c r="B597" s="187"/>
      <c r="D597" s="188" t="s">
        <v>369</v>
      </c>
      <c r="E597" s="189" t="s">
        <v>1</v>
      </c>
      <c r="F597" s="190" t="s">
        <v>851</v>
      </c>
      <c r="H597" s="191">
        <v>0.53500000000000003</v>
      </c>
      <c r="I597" s="192"/>
      <c r="L597" s="187"/>
      <c r="M597" s="193"/>
      <c r="N597" s="194"/>
      <c r="O597" s="194"/>
      <c r="P597" s="194"/>
      <c r="Q597" s="194"/>
      <c r="R597" s="194"/>
      <c r="S597" s="194"/>
      <c r="T597" s="195"/>
      <c r="AT597" s="189" t="s">
        <v>369</v>
      </c>
      <c r="AU597" s="189" t="s">
        <v>85</v>
      </c>
      <c r="AV597" s="13" t="s">
        <v>85</v>
      </c>
      <c r="AW597" s="13" t="s">
        <v>29</v>
      </c>
      <c r="AX597" s="13" t="s">
        <v>72</v>
      </c>
      <c r="AY597" s="189" t="s">
        <v>360</v>
      </c>
    </row>
    <row r="598" spans="1:65" s="16" customFormat="1">
      <c r="B598" s="211"/>
      <c r="D598" s="188" t="s">
        <v>369</v>
      </c>
      <c r="E598" s="212" t="s">
        <v>1</v>
      </c>
      <c r="F598" s="213" t="s">
        <v>581</v>
      </c>
      <c r="H598" s="214">
        <v>6.3869999999999996</v>
      </c>
      <c r="I598" s="215"/>
      <c r="L598" s="211"/>
      <c r="M598" s="216"/>
      <c r="N598" s="217"/>
      <c r="O598" s="217"/>
      <c r="P598" s="217"/>
      <c r="Q598" s="217"/>
      <c r="R598" s="217"/>
      <c r="S598" s="217"/>
      <c r="T598" s="218"/>
      <c r="AT598" s="212" t="s">
        <v>369</v>
      </c>
      <c r="AU598" s="212" t="s">
        <v>85</v>
      </c>
      <c r="AV598" s="16" t="s">
        <v>282</v>
      </c>
      <c r="AW598" s="16" t="s">
        <v>29</v>
      </c>
      <c r="AX598" s="16" t="s">
        <v>72</v>
      </c>
      <c r="AY598" s="212" t="s">
        <v>360</v>
      </c>
    </row>
    <row r="599" spans="1:65" s="14" customFormat="1">
      <c r="B599" s="196"/>
      <c r="D599" s="188" t="s">
        <v>369</v>
      </c>
      <c r="E599" s="197" t="s">
        <v>1</v>
      </c>
      <c r="F599" s="198" t="s">
        <v>852</v>
      </c>
      <c r="H599" s="197" t="s">
        <v>1</v>
      </c>
      <c r="I599" s="199"/>
      <c r="L599" s="196"/>
      <c r="M599" s="200"/>
      <c r="N599" s="201"/>
      <c r="O599" s="201"/>
      <c r="P599" s="201"/>
      <c r="Q599" s="201"/>
      <c r="R599" s="201"/>
      <c r="S599" s="201"/>
      <c r="T599" s="202"/>
      <c r="AT599" s="197" t="s">
        <v>369</v>
      </c>
      <c r="AU599" s="197" t="s">
        <v>85</v>
      </c>
      <c r="AV599" s="14" t="s">
        <v>79</v>
      </c>
      <c r="AW599" s="14" t="s">
        <v>29</v>
      </c>
      <c r="AX599" s="14" t="s">
        <v>72</v>
      </c>
      <c r="AY599" s="197" t="s">
        <v>360</v>
      </c>
    </row>
    <row r="600" spans="1:65" s="13" customFormat="1">
      <c r="B600" s="187"/>
      <c r="D600" s="188" t="s">
        <v>369</v>
      </c>
      <c r="E600" s="189" t="s">
        <v>1</v>
      </c>
      <c r="F600" s="190" t="s">
        <v>853</v>
      </c>
      <c r="H600" s="191">
        <v>1.2569999999999999</v>
      </c>
      <c r="I600" s="192"/>
      <c r="L600" s="187"/>
      <c r="M600" s="193"/>
      <c r="N600" s="194"/>
      <c r="O600" s="194"/>
      <c r="P600" s="194"/>
      <c r="Q600" s="194"/>
      <c r="R600" s="194"/>
      <c r="S600" s="194"/>
      <c r="T600" s="195"/>
      <c r="AT600" s="189" t="s">
        <v>369</v>
      </c>
      <c r="AU600" s="189" t="s">
        <v>85</v>
      </c>
      <c r="AV600" s="13" t="s">
        <v>85</v>
      </c>
      <c r="AW600" s="13" t="s">
        <v>29</v>
      </c>
      <c r="AX600" s="13" t="s">
        <v>72</v>
      </c>
      <c r="AY600" s="189" t="s">
        <v>360</v>
      </c>
    </row>
    <row r="601" spans="1:65" s="16" customFormat="1">
      <c r="B601" s="211"/>
      <c r="D601" s="188" t="s">
        <v>369</v>
      </c>
      <c r="E601" s="212" t="s">
        <v>1</v>
      </c>
      <c r="F601" s="213" t="s">
        <v>581</v>
      </c>
      <c r="H601" s="214">
        <v>1.2569999999999999</v>
      </c>
      <c r="I601" s="215"/>
      <c r="L601" s="211"/>
      <c r="M601" s="216"/>
      <c r="N601" s="217"/>
      <c r="O601" s="217"/>
      <c r="P601" s="217"/>
      <c r="Q601" s="217"/>
      <c r="R601" s="217"/>
      <c r="S601" s="217"/>
      <c r="T601" s="218"/>
      <c r="AT601" s="212" t="s">
        <v>369</v>
      </c>
      <c r="AU601" s="212" t="s">
        <v>85</v>
      </c>
      <c r="AV601" s="16" t="s">
        <v>282</v>
      </c>
      <c r="AW601" s="16" t="s">
        <v>29</v>
      </c>
      <c r="AX601" s="16" t="s">
        <v>72</v>
      </c>
      <c r="AY601" s="212" t="s">
        <v>360</v>
      </c>
    </row>
    <row r="602" spans="1:65" s="15" customFormat="1">
      <c r="B602" s="203"/>
      <c r="D602" s="188" t="s">
        <v>369</v>
      </c>
      <c r="E602" s="204" t="s">
        <v>1</v>
      </c>
      <c r="F602" s="205" t="s">
        <v>386</v>
      </c>
      <c r="H602" s="206">
        <v>64.828000000000003</v>
      </c>
      <c r="I602" s="207"/>
      <c r="L602" s="203"/>
      <c r="M602" s="208"/>
      <c r="N602" s="209"/>
      <c r="O602" s="209"/>
      <c r="P602" s="209"/>
      <c r="Q602" s="209"/>
      <c r="R602" s="209"/>
      <c r="S602" s="209"/>
      <c r="T602" s="210"/>
      <c r="AT602" s="204" t="s">
        <v>369</v>
      </c>
      <c r="AU602" s="204" t="s">
        <v>85</v>
      </c>
      <c r="AV602" s="15" t="s">
        <v>367</v>
      </c>
      <c r="AW602" s="15" t="s">
        <v>29</v>
      </c>
      <c r="AX602" s="15" t="s">
        <v>79</v>
      </c>
      <c r="AY602" s="204" t="s">
        <v>360</v>
      </c>
    </row>
    <row r="603" spans="1:65" s="2" customFormat="1" ht="24.2" customHeight="1">
      <c r="A603" s="33"/>
      <c r="B603" s="139"/>
      <c r="C603" s="173" t="s">
        <v>854</v>
      </c>
      <c r="D603" s="173" t="s">
        <v>363</v>
      </c>
      <c r="E603" s="174" t="s">
        <v>855</v>
      </c>
      <c r="F603" s="175" t="s">
        <v>856</v>
      </c>
      <c r="G603" s="176" t="s">
        <v>366</v>
      </c>
      <c r="H603" s="177">
        <v>15.537000000000001</v>
      </c>
      <c r="I603" s="178"/>
      <c r="J603" s="179">
        <f>ROUND(I603*H603,2)</f>
        <v>0</v>
      </c>
      <c r="K603" s="180"/>
      <c r="L603" s="34"/>
      <c r="M603" s="181" t="s">
        <v>1</v>
      </c>
      <c r="N603" s="182" t="s">
        <v>38</v>
      </c>
      <c r="O603" s="60"/>
      <c r="P603" s="183">
        <f>O603*H603</f>
        <v>0</v>
      </c>
      <c r="Q603" s="183">
        <v>3.3400000000000001E-3</v>
      </c>
      <c r="R603" s="183">
        <f>Q603*H603</f>
        <v>5.1893580000000002E-2</v>
      </c>
      <c r="S603" s="183">
        <v>0</v>
      </c>
      <c r="T603" s="184">
        <f>S603*H603</f>
        <v>0</v>
      </c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R603" s="185" t="s">
        <v>367</v>
      </c>
      <c r="AT603" s="185" t="s">
        <v>363</v>
      </c>
      <c r="AU603" s="185" t="s">
        <v>85</v>
      </c>
      <c r="AY603" s="18" t="s">
        <v>360</v>
      </c>
      <c r="BE603" s="186">
        <f>IF(N603="základná",J603,0)</f>
        <v>0</v>
      </c>
      <c r="BF603" s="186">
        <f>IF(N603="znížená",J603,0)</f>
        <v>0</v>
      </c>
      <c r="BG603" s="186">
        <f>IF(N603="zákl. prenesená",J603,0)</f>
        <v>0</v>
      </c>
      <c r="BH603" s="186">
        <f>IF(N603="zníž. prenesená",J603,0)</f>
        <v>0</v>
      </c>
      <c r="BI603" s="186">
        <f>IF(N603="nulová",J603,0)</f>
        <v>0</v>
      </c>
      <c r="BJ603" s="18" t="s">
        <v>85</v>
      </c>
      <c r="BK603" s="186">
        <f>ROUND(I603*H603,2)</f>
        <v>0</v>
      </c>
      <c r="BL603" s="18" t="s">
        <v>367</v>
      </c>
      <c r="BM603" s="185" t="s">
        <v>857</v>
      </c>
    </row>
    <row r="604" spans="1:65" s="14" customFormat="1">
      <c r="B604" s="196"/>
      <c r="D604" s="188" t="s">
        <v>369</v>
      </c>
      <c r="E604" s="197" t="s">
        <v>1</v>
      </c>
      <c r="F604" s="198" t="s">
        <v>711</v>
      </c>
      <c r="H604" s="197" t="s">
        <v>1</v>
      </c>
      <c r="I604" s="199"/>
      <c r="L604" s="196"/>
      <c r="M604" s="200"/>
      <c r="N604" s="201"/>
      <c r="O604" s="201"/>
      <c r="P604" s="201"/>
      <c r="Q604" s="201"/>
      <c r="R604" s="201"/>
      <c r="S604" s="201"/>
      <c r="T604" s="202"/>
      <c r="AT604" s="197" t="s">
        <v>369</v>
      </c>
      <c r="AU604" s="197" t="s">
        <v>85</v>
      </c>
      <c r="AV604" s="14" t="s">
        <v>79</v>
      </c>
      <c r="AW604" s="14" t="s">
        <v>29</v>
      </c>
      <c r="AX604" s="14" t="s">
        <v>72</v>
      </c>
      <c r="AY604" s="197" t="s">
        <v>360</v>
      </c>
    </row>
    <row r="605" spans="1:65" s="13" customFormat="1">
      <c r="B605" s="187"/>
      <c r="D605" s="188" t="s">
        <v>369</v>
      </c>
      <c r="E605" s="189" t="s">
        <v>1</v>
      </c>
      <c r="F605" s="190" t="s">
        <v>858</v>
      </c>
      <c r="H605" s="191">
        <v>15.537000000000001</v>
      </c>
      <c r="I605" s="192"/>
      <c r="L605" s="187"/>
      <c r="M605" s="193"/>
      <c r="N605" s="194"/>
      <c r="O605" s="194"/>
      <c r="P605" s="194"/>
      <c r="Q605" s="194"/>
      <c r="R605" s="194"/>
      <c r="S605" s="194"/>
      <c r="T605" s="195"/>
      <c r="AT605" s="189" t="s">
        <v>369</v>
      </c>
      <c r="AU605" s="189" t="s">
        <v>85</v>
      </c>
      <c r="AV605" s="13" t="s">
        <v>85</v>
      </c>
      <c r="AW605" s="13" t="s">
        <v>29</v>
      </c>
      <c r="AX605" s="13" t="s">
        <v>72</v>
      </c>
      <c r="AY605" s="189" t="s">
        <v>360</v>
      </c>
    </row>
    <row r="606" spans="1:65" s="15" customFormat="1">
      <c r="B606" s="203"/>
      <c r="D606" s="188" t="s">
        <v>369</v>
      </c>
      <c r="E606" s="204" t="s">
        <v>1</v>
      </c>
      <c r="F606" s="205" t="s">
        <v>386</v>
      </c>
      <c r="H606" s="206">
        <v>15.537000000000001</v>
      </c>
      <c r="I606" s="207"/>
      <c r="L606" s="203"/>
      <c r="M606" s="208"/>
      <c r="N606" s="209"/>
      <c r="O606" s="209"/>
      <c r="P606" s="209"/>
      <c r="Q606" s="209"/>
      <c r="R606" s="209"/>
      <c r="S606" s="209"/>
      <c r="T606" s="210"/>
      <c r="AT606" s="204" t="s">
        <v>369</v>
      </c>
      <c r="AU606" s="204" t="s">
        <v>85</v>
      </c>
      <c r="AV606" s="15" t="s">
        <v>367</v>
      </c>
      <c r="AW606" s="15" t="s">
        <v>29</v>
      </c>
      <c r="AX606" s="15" t="s">
        <v>79</v>
      </c>
      <c r="AY606" s="204" t="s">
        <v>360</v>
      </c>
    </row>
    <row r="607" spans="1:65" s="2" customFormat="1" ht="24.2" customHeight="1">
      <c r="A607" s="33"/>
      <c r="B607" s="139"/>
      <c r="C607" s="173" t="s">
        <v>859</v>
      </c>
      <c r="D607" s="173" t="s">
        <v>363</v>
      </c>
      <c r="E607" s="174" t="s">
        <v>860</v>
      </c>
      <c r="F607" s="175" t="s">
        <v>861</v>
      </c>
      <c r="G607" s="176" t="s">
        <v>366</v>
      </c>
      <c r="H607" s="177">
        <v>15.537000000000001</v>
      </c>
      <c r="I607" s="178"/>
      <c r="J607" s="179">
        <f>ROUND(I607*H607,2)</f>
        <v>0</v>
      </c>
      <c r="K607" s="180"/>
      <c r="L607" s="34"/>
      <c r="M607" s="181" t="s">
        <v>1</v>
      </c>
      <c r="N607" s="182" t="s">
        <v>38</v>
      </c>
      <c r="O607" s="60"/>
      <c r="P607" s="183">
        <f>O607*H607</f>
        <v>0</v>
      </c>
      <c r="Q607" s="183">
        <v>0</v>
      </c>
      <c r="R607" s="183">
        <f>Q607*H607</f>
        <v>0</v>
      </c>
      <c r="S607" s="183">
        <v>0</v>
      </c>
      <c r="T607" s="184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85" t="s">
        <v>367</v>
      </c>
      <c r="AT607" s="185" t="s">
        <v>363</v>
      </c>
      <c r="AU607" s="185" t="s">
        <v>85</v>
      </c>
      <c r="AY607" s="18" t="s">
        <v>360</v>
      </c>
      <c r="BE607" s="186">
        <f>IF(N607="základná",J607,0)</f>
        <v>0</v>
      </c>
      <c r="BF607" s="186">
        <f>IF(N607="znížená",J607,0)</f>
        <v>0</v>
      </c>
      <c r="BG607" s="186">
        <f>IF(N607="zákl. prenesená",J607,0)</f>
        <v>0</v>
      </c>
      <c r="BH607" s="186">
        <f>IF(N607="zníž. prenesená",J607,0)</f>
        <v>0</v>
      </c>
      <c r="BI607" s="186">
        <f>IF(N607="nulová",J607,0)</f>
        <v>0</v>
      </c>
      <c r="BJ607" s="18" t="s">
        <v>85</v>
      </c>
      <c r="BK607" s="186">
        <f>ROUND(I607*H607,2)</f>
        <v>0</v>
      </c>
      <c r="BL607" s="18" t="s">
        <v>367</v>
      </c>
      <c r="BM607" s="185" t="s">
        <v>862</v>
      </c>
    </row>
    <row r="608" spans="1:65" s="2" customFormat="1" ht="24.2" customHeight="1">
      <c r="A608" s="33"/>
      <c r="B608" s="139"/>
      <c r="C608" s="173" t="s">
        <v>863</v>
      </c>
      <c r="D608" s="173" t="s">
        <v>363</v>
      </c>
      <c r="E608" s="174" t="s">
        <v>864</v>
      </c>
      <c r="F608" s="175" t="s">
        <v>865</v>
      </c>
      <c r="G608" s="176" t="s">
        <v>366</v>
      </c>
      <c r="H608" s="177">
        <v>422.02199999999999</v>
      </c>
      <c r="I608" s="178"/>
      <c r="J608" s="179">
        <f>ROUND(I608*H608,2)</f>
        <v>0</v>
      </c>
      <c r="K608" s="180"/>
      <c r="L608" s="34"/>
      <c r="M608" s="181" t="s">
        <v>1</v>
      </c>
      <c r="N608" s="182" t="s">
        <v>38</v>
      </c>
      <c r="O608" s="60"/>
      <c r="P608" s="183">
        <f>O608*H608</f>
        <v>0</v>
      </c>
      <c r="Q608" s="183">
        <v>1.5399999999999999E-3</v>
      </c>
      <c r="R608" s="183">
        <f>Q608*H608</f>
        <v>0.64991387999999994</v>
      </c>
      <c r="S608" s="183">
        <v>0</v>
      </c>
      <c r="T608" s="184">
        <f>S608*H608</f>
        <v>0</v>
      </c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R608" s="185" t="s">
        <v>367</v>
      </c>
      <c r="AT608" s="185" t="s">
        <v>363</v>
      </c>
      <c r="AU608" s="185" t="s">
        <v>85</v>
      </c>
      <c r="AY608" s="18" t="s">
        <v>360</v>
      </c>
      <c r="BE608" s="186">
        <f>IF(N608="základná",J608,0)</f>
        <v>0</v>
      </c>
      <c r="BF608" s="186">
        <f>IF(N608="znížená",J608,0)</f>
        <v>0</v>
      </c>
      <c r="BG608" s="186">
        <f>IF(N608="zákl. prenesená",J608,0)</f>
        <v>0</v>
      </c>
      <c r="BH608" s="186">
        <f>IF(N608="zníž. prenesená",J608,0)</f>
        <v>0</v>
      </c>
      <c r="BI608" s="186">
        <f>IF(N608="nulová",J608,0)</f>
        <v>0</v>
      </c>
      <c r="BJ608" s="18" t="s">
        <v>85</v>
      </c>
      <c r="BK608" s="186">
        <f>ROUND(I608*H608,2)</f>
        <v>0</v>
      </c>
      <c r="BL608" s="18" t="s">
        <v>367</v>
      </c>
      <c r="BM608" s="185" t="s">
        <v>866</v>
      </c>
    </row>
    <row r="609" spans="2:51" s="14" customFormat="1">
      <c r="B609" s="196"/>
      <c r="D609" s="188" t="s">
        <v>369</v>
      </c>
      <c r="E609" s="197" t="s">
        <v>1</v>
      </c>
      <c r="F609" s="198" t="s">
        <v>511</v>
      </c>
      <c r="H609" s="197" t="s">
        <v>1</v>
      </c>
      <c r="I609" s="199"/>
      <c r="L609" s="196"/>
      <c r="M609" s="200"/>
      <c r="N609" s="201"/>
      <c r="O609" s="201"/>
      <c r="P609" s="201"/>
      <c r="Q609" s="201"/>
      <c r="R609" s="201"/>
      <c r="S609" s="201"/>
      <c r="T609" s="202"/>
      <c r="AT609" s="197" t="s">
        <v>369</v>
      </c>
      <c r="AU609" s="197" t="s">
        <v>85</v>
      </c>
      <c r="AV609" s="14" t="s">
        <v>79</v>
      </c>
      <c r="AW609" s="14" t="s">
        <v>29</v>
      </c>
      <c r="AX609" s="14" t="s">
        <v>72</v>
      </c>
      <c r="AY609" s="197" t="s">
        <v>360</v>
      </c>
    </row>
    <row r="610" spans="2:51" s="13" customFormat="1">
      <c r="B610" s="187"/>
      <c r="D610" s="188" t="s">
        <v>369</v>
      </c>
      <c r="E610" s="189" t="s">
        <v>1</v>
      </c>
      <c r="F610" s="190" t="s">
        <v>867</v>
      </c>
      <c r="H610" s="191">
        <v>280.7</v>
      </c>
      <c r="I610" s="192"/>
      <c r="L610" s="187"/>
      <c r="M610" s="193"/>
      <c r="N610" s="194"/>
      <c r="O610" s="194"/>
      <c r="P610" s="194"/>
      <c r="Q610" s="194"/>
      <c r="R610" s="194"/>
      <c r="S610" s="194"/>
      <c r="T610" s="195"/>
      <c r="AT610" s="189" t="s">
        <v>369</v>
      </c>
      <c r="AU610" s="189" t="s">
        <v>85</v>
      </c>
      <c r="AV610" s="13" t="s">
        <v>85</v>
      </c>
      <c r="AW610" s="13" t="s">
        <v>29</v>
      </c>
      <c r="AX610" s="13" t="s">
        <v>72</v>
      </c>
      <c r="AY610" s="189" t="s">
        <v>360</v>
      </c>
    </row>
    <row r="611" spans="2:51" s="13" customFormat="1">
      <c r="B611" s="187"/>
      <c r="D611" s="188" t="s">
        <v>369</v>
      </c>
      <c r="E611" s="189" t="s">
        <v>1</v>
      </c>
      <c r="F611" s="190" t="s">
        <v>868</v>
      </c>
      <c r="H611" s="191">
        <v>-7.0380000000000003</v>
      </c>
      <c r="I611" s="192"/>
      <c r="L611" s="187"/>
      <c r="M611" s="193"/>
      <c r="N611" s="194"/>
      <c r="O611" s="194"/>
      <c r="P611" s="194"/>
      <c r="Q611" s="194"/>
      <c r="R611" s="194"/>
      <c r="S611" s="194"/>
      <c r="T611" s="195"/>
      <c r="AT611" s="189" t="s">
        <v>369</v>
      </c>
      <c r="AU611" s="189" t="s">
        <v>85</v>
      </c>
      <c r="AV611" s="13" t="s">
        <v>85</v>
      </c>
      <c r="AW611" s="13" t="s">
        <v>29</v>
      </c>
      <c r="AX611" s="13" t="s">
        <v>72</v>
      </c>
      <c r="AY611" s="189" t="s">
        <v>360</v>
      </c>
    </row>
    <row r="612" spans="2:51" s="13" customFormat="1">
      <c r="B612" s="187"/>
      <c r="D612" s="188" t="s">
        <v>369</v>
      </c>
      <c r="E612" s="189" t="s">
        <v>1</v>
      </c>
      <c r="F612" s="190" t="s">
        <v>869</v>
      </c>
      <c r="H612" s="191">
        <v>1.278</v>
      </c>
      <c r="I612" s="192"/>
      <c r="L612" s="187"/>
      <c r="M612" s="193"/>
      <c r="N612" s="194"/>
      <c r="O612" s="194"/>
      <c r="P612" s="194"/>
      <c r="Q612" s="194"/>
      <c r="R612" s="194"/>
      <c r="S612" s="194"/>
      <c r="T612" s="195"/>
      <c r="AT612" s="189" t="s">
        <v>369</v>
      </c>
      <c r="AU612" s="189" t="s">
        <v>85</v>
      </c>
      <c r="AV612" s="13" t="s">
        <v>85</v>
      </c>
      <c r="AW612" s="13" t="s">
        <v>29</v>
      </c>
      <c r="AX612" s="13" t="s">
        <v>72</v>
      </c>
      <c r="AY612" s="189" t="s">
        <v>360</v>
      </c>
    </row>
    <row r="613" spans="2:51" s="13" customFormat="1">
      <c r="B613" s="187"/>
      <c r="D613" s="188" t="s">
        <v>369</v>
      </c>
      <c r="E613" s="189" t="s">
        <v>1</v>
      </c>
      <c r="F613" s="190" t="s">
        <v>870</v>
      </c>
      <c r="H613" s="191">
        <v>83.411000000000001</v>
      </c>
      <c r="I613" s="192"/>
      <c r="L613" s="187"/>
      <c r="M613" s="193"/>
      <c r="N613" s="194"/>
      <c r="O613" s="194"/>
      <c r="P613" s="194"/>
      <c r="Q613" s="194"/>
      <c r="R613" s="194"/>
      <c r="S613" s="194"/>
      <c r="T613" s="195"/>
      <c r="AT613" s="189" t="s">
        <v>369</v>
      </c>
      <c r="AU613" s="189" t="s">
        <v>85</v>
      </c>
      <c r="AV613" s="13" t="s">
        <v>85</v>
      </c>
      <c r="AW613" s="13" t="s">
        <v>29</v>
      </c>
      <c r="AX613" s="13" t="s">
        <v>72</v>
      </c>
      <c r="AY613" s="189" t="s">
        <v>360</v>
      </c>
    </row>
    <row r="614" spans="2:51" s="16" customFormat="1">
      <c r="B614" s="211"/>
      <c r="D614" s="188" t="s">
        <v>369</v>
      </c>
      <c r="E614" s="212" t="s">
        <v>1</v>
      </c>
      <c r="F614" s="213" t="s">
        <v>581</v>
      </c>
      <c r="H614" s="214">
        <v>358.351</v>
      </c>
      <c r="I614" s="215"/>
      <c r="L614" s="211"/>
      <c r="M614" s="216"/>
      <c r="N614" s="217"/>
      <c r="O614" s="217"/>
      <c r="P614" s="217"/>
      <c r="Q614" s="217"/>
      <c r="R614" s="217"/>
      <c r="S614" s="217"/>
      <c r="T614" s="218"/>
      <c r="AT614" s="212" t="s">
        <v>369</v>
      </c>
      <c r="AU614" s="212" t="s">
        <v>85</v>
      </c>
      <c r="AV614" s="16" t="s">
        <v>282</v>
      </c>
      <c r="AW614" s="16" t="s">
        <v>29</v>
      </c>
      <c r="AX614" s="16" t="s">
        <v>72</v>
      </c>
      <c r="AY614" s="212" t="s">
        <v>360</v>
      </c>
    </row>
    <row r="615" spans="2:51" s="14" customFormat="1">
      <c r="B615" s="196"/>
      <c r="D615" s="188" t="s">
        <v>369</v>
      </c>
      <c r="E615" s="197" t="s">
        <v>1</v>
      </c>
      <c r="F615" s="198" t="s">
        <v>513</v>
      </c>
      <c r="H615" s="197" t="s">
        <v>1</v>
      </c>
      <c r="I615" s="199"/>
      <c r="L615" s="196"/>
      <c r="M615" s="200"/>
      <c r="N615" s="201"/>
      <c r="O615" s="201"/>
      <c r="P615" s="201"/>
      <c r="Q615" s="201"/>
      <c r="R615" s="201"/>
      <c r="S615" s="201"/>
      <c r="T615" s="202"/>
      <c r="AT615" s="197" t="s">
        <v>369</v>
      </c>
      <c r="AU615" s="197" t="s">
        <v>85</v>
      </c>
      <c r="AV615" s="14" t="s">
        <v>79</v>
      </c>
      <c r="AW615" s="14" t="s">
        <v>29</v>
      </c>
      <c r="AX615" s="14" t="s">
        <v>72</v>
      </c>
      <c r="AY615" s="197" t="s">
        <v>360</v>
      </c>
    </row>
    <row r="616" spans="2:51" s="13" customFormat="1">
      <c r="B616" s="187"/>
      <c r="D616" s="188" t="s">
        <v>369</v>
      </c>
      <c r="E616" s="189" t="s">
        <v>1</v>
      </c>
      <c r="F616" s="190" t="s">
        <v>871</v>
      </c>
      <c r="H616" s="191">
        <v>11.468</v>
      </c>
      <c r="I616" s="192"/>
      <c r="L616" s="187"/>
      <c r="M616" s="193"/>
      <c r="N616" s="194"/>
      <c r="O616" s="194"/>
      <c r="P616" s="194"/>
      <c r="Q616" s="194"/>
      <c r="R616" s="194"/>
      <c r="S616" s="194"/>
      <c r="T616" s="195"/>
      <c r="AT616" s="189" t="s">
        <v>369</v>
      </c>
      <c r="AU616" s="189" t="s">
        <v>85</v>
      </c>
      <c r="AV616" s="13" t="s">
        <v>85</v>
      </c>
      <c r="AW616" s="13" t="s">
        <v>29</v>
      </c>
      <c r="AX616" s="13" t="s">
        <v>72</v>
      </c>
      <c r="AY616" s="189" t="s">
        <v>360</v>
      </c>
    </row>
    <row r="617" spans="2:51" s="13" customFormat="1">
      <c r="B617" s="187"/>
      <c r="D617" s="188" t="s">
        <v>369</v>
      </c>
      <c r="E617" s="189" t="s">
        <v>1</v>
      </c>
      <c r="F617" s="190" t="s">
        <v>872</v>
      </c>
      <c r="H617" s="191">
        <v>5.0880000000000001</v>
      </c>
      <c r="I617" s="192"/>
      <c r="L617" s="187"/>
      <c r="M617" s="193"/>
      <c r="N617" s="194"/>
      <c r="O617" s="194"/>
      <c r="P617" s="194"/>
      <c r="Q617" s="194"/>
      <c r="R617" s="194"/>
      <c r="S617" s="194"/>
      <c r="T617" s="195"/>
      <c r="AT617" s="189" t="s">
        <v>369</v>
      </c>
      <c r="AU617" s="189" t="s">
        <v>85</v>
      </c>
      <c r="AV617" s="13" t="s">
        <v>85</v>
      </c>
      <c r="AW617" s="13" t="s">
        <v>29</v>
      </c>
      <c r="AX617" s="13" t="s">
        <v>72</v>
      </c>
      <c r="AY617" s="189" t="s">
        <v>360</v>
      </c>
    </row>
    <row r="618" spans="2:51" s="13" customFormat="1">
      <c r="B618" s="187"/>
      <c r="D618" s="188" t="s">
        <v>369</v>
      </c>
      <c r="E618" s="189" t="s">
        <v>1</v>
      </c>
      <c r="F618" s="190" t="s">
        <v>873</v>
      </c>
      <c r="H618" s="191">
        <v>30.262</v>
      </c>
      <c r="I618" s="192"/>
      <c r="L618" s="187"/>
      <c r="M618" s="193"/>
      <c r="N618" s="194"/>
      <c r="O618" s="194"/>
      <c r="P618" s="194"/>
      <c r="Q618" s="194"/>
      <c r="R618" s="194"/>
      <c r="S618" s="194"/>
      <c r="T618" s="195"/>
      <c r="AT618" s="189" t="s">
        <v>369</v>
      </c>
      <c r="AU618" s="189" t="s">
        <v>85</v>
      </c>
      <c r="AV618" s="13" t="s">
        <v>85</v>
      </c>
      <c r="AW618" s="13" t="s">
        <v>29</v>
      </c>
      <c r="AX618" s="13" t="s">
        <v>72</v>
      </c>
      <c r="AY618" s="189" t="s">
        <v>360</v>
      </c>
    </row>
    <row r="619" spans="2:51" s="13" customFormat="1">
      <c r="B619" s="187"/>
      <c r="D619" s="188" t="s">
        <v>369</v>
      </c>
      <c r="E619" s="189" t="s">
        <v>1</v>
      </c>
      <c r="F619" s="190" t="s">
        <v>874</v>
      </c>
      <c r="H619" s="191">
        <v>4.2830000000000004</v>
      </c>
      <c r="I619" s="192"/>
      <c r="L619" s="187"/>
      <c r="M619" s="193"/>
      <c r="N619" s="194"/>
      <c r="O619" s="194"/>
      <c r="P619" s="194"/>
      <c r="Q619" s="194"/>
      <c r="R619" s="194"/>
      <c r="S619" s="194"/>
      <c r="T619" s="195"/>
      <c r="AT619" s="189" t="s">
        <v>369</v>
      </c>
      <c r="AU619" s="189" t="s">
        <v>85</v>
      </c>
      <c r="AV619" s="13" t="s">
        <v>85</v>
      </c>
      <c r="AW619" s="13" t="s">
        <v>29</v>
      </c>
      <c r="AX619" s="13" t="s">
        <v>72</v>
      </c>
      <c r="AY619" s="189" t="s">
        <v>360</v>
      </c>
    </row>
    <row r="620" spans="2:51" s="16" customFormat="1">
      <c r="B620" s="211"/>
      <c r="D620" s="188" t="s">
        <v>369</v>
      </c>
      <c r="E620" s="212" t="s">
        <v>1</v>
      </c>
      <c r="F620" s="213" t="s">
        <v>581</v>
      </c>
      <c r="H620" s="214">
        <v>51.100999999999999</v>
      </c>
      <c r="I620" s="215"/>
      <c r="L620" s="211"/>
      <c r="M620" s="216"/>
      <c r="N620" s="217"/>
      <c r="O620" s="217"/>
      <c r="P620" s="217"/>
      <c r="Q620" s="217"/>
      <c r="R620" s="217"/>
      <c r="S620" s="217"/>
      <c r="T620" s="218"/>
      <c r="AT620" s="212" t="s">
        <v>369</v>
      </c>
      <c r="AU620" s="212" t="s">
        <v>85</v>
      </c>
      <c r="AV620" s="16" t="s">
        <v>282</v>
      </c>
      <c r="AW620" s="16" t="s">
        <v>29</v>
      </c>
      <c r="AX620" s="16" t="s">
        <v>72</v>
      </c>
      <c r="AY620" s="212" t="s">
        <v>360</v>
      </c>
    </row>
    <row r="621" spans="2:51" s="14" customFormat="1">
      <c r="B621" s="196"/>
      <c r="D621" s="188" t="s">
        <v>369</v>
      </c>
      <c r="E621" s="197" t="s">
        <v>1</v>
      </c>
      <c r="F621" s="198" t="s">
        <v>852</v>
      </c>
      <c r="H621" s="197" t="s">
        <v>1</v>
      </c>
      <c r="I621" s="199"/>
      <c r="L621" s="196"/>
      <c r="M621" s="200"/>
      <c r="N621" s="201"/>
      <c r="O621" s="201"/>
      <c r="P621" s="201"/>
      <c r="Q621" s="201"/>
      <c r="R621" s="201"/>
      <c r="S621" s="201"/>
      <c r="T621" s="202"/>
      <c r="AT621" s="197" t="s">
        <v>369</v>
      </c>
      <c r="AU621" s="197" t="s">
        <v>85</v>
      </c>
      <c r="AV621" s="14" t="s">
        <v>79</v>
      </c>
      <c r="AW621" s="14" t="s">
        <v>29</v>
      </c>
      <c r="AX621" s="14" t="s">
        <v>72</v>
      </c>
      <c r="AY621" s="197" t="s">
        <v>360</v>
      </c>
    </row>
    <row r="622" spans="2:51" s="13" customFormat="1">
      <c r="B622" s="187"/>
      <c r="D622" s="188" t="s">
        <v>369</v>
      </c>
      <c r="E622" s="189" t="s">
        <v>1</v>
      </c>
      <c r="F622" s="190" t="s">
        <v>875</v>
      </c>
      <c r="H622" s="191">
        <v>12.57</v>
      </c>
      <c r="I622" s="192"/>
      <c r="L622" s="187"/>
      <c r="M622" s="193"/>
      <c r="N622" s="194"/>
      <c r="O622" s="194"/>
      <c r="P622" s="194"/>
      <c r="Q622" s="194"/>
      <c r="R622" s="194"/>
      <c r="S622" s="194"/>
      <c r="T622" s="195"/>
      <c r="AT622" s="189" t="s">
        <v>369</v>
      </c>
      <c r="AU622" s="189" t="s">
        <v>85</v>
      </c>
      <c r="AV622" s="13" t="s">
        <v>85</v>
      </c>
      <c r="AW622" s="13" t="s">
        <v>29</v>
      </c>
      <c r="AX622" s="13" t="s">
        <v>72</v>
      </c>
      <c r="AY622" s="189" t="s">
        <v>360</v>
      </c>
    </row>
    <row r="623" spans="2:51" s="16" customFormat="1">
      <c r="B623" s="211"/>
      <c r="D623" s="188" t="s">
        <v>369</v>
      </c>
      <c r="E623" s="212" t="s">
        <v>1</v>
      </c>
      <c r="F623" s="213" t="s">
        <v>581</v>
      </c>
      <c r="H623" s="214">
        <v>12.57</v>
      </c>
      <c r="I623" s="215"/>
      <c r="L623" s="211"/>
      <c r="M623" s="216"/>
      <c r="N623" s="217"/>
      <c r="O623" s="217"/>
      <c r="P623" s="217"/>
      <c r="Q623" s="217"/>
      <c r="R623" s="217"/>
      <c r="S623" s="217"/>
      <c r="T623" s="218"/>
      <c r="AT623" s="212" t="s">
        <v>369</v>
      </c>
      <c r="AU623" s="212" t="s">
        <v>85</v>
      </c>
      <c r="AV623" s="16" t="s">
        <v>282</v>
      </c>
      <c r="AW623" s="16" t="s">
        <v>29</v>
      </c>
      <c r="AX623" s="16" t="s">
        <v>72</v>
      </c>
      <c r="AY623" s="212" t="s">
        <v>360</v>
      </c>
    </row>
    <row r="624" spans="2:51" s="15" customFormat="1">
      <c r="B624" s="203"/>
      <c r="D624" s="188" t="s">
        <v>369</v>
      </c>
      <c r="E624" s="204" t="s">
        <v>1</v>
      </c>
      <c r="F624" s="205" t="s">
        <v>386</v>
      </c>
      <c r="H624" s="206">
        <v>422.02199999999999</v>
      </c>
      <c r="I624" s="207"/>
      <c r="L624" s="203"/>
      <c r="M624" s="208"/>
      <c r="N624" s="209"/>
      <c r="O624" s="209"/>
      <c r="P624" s="209"/>
      <c r="Q624" s="209"/>
      <c r="R624" s="209"/>
      <c r="S624" s="209"/>
      <c r="T624" s="210"/>
      <c r="AT624" s="204" t="s">
        <v>369</v>
      </c>
      <c r="AU624" s="204" t="s">
        <v>85</v>
      </c>
      <c r="AV624" s="15" t="s">
        <v>367</v>
      </c>
      <c r="AW624" s="15" t="s">
        <v>29</v>
      </c>
      <c r="AX624" s="15" t="s">
        <v>79</v>
      </c>
      <c r="AY624" s="204" t="s">
        <v>360</v>
      </c>
    </row>
    <row r="625" spans="1:65" s="2" customFormat="1" ht="24.2" customHeight="1">
      <c r="A625" s="33"/>
      <c r="B625" s="139"/>
      <c r="C625" s="173" t="s">
        <v>876</v>
      </c>
      <c r="D625" s="173" t="s">
        <v>363</v>
      </c>
      <c r="E625" s="174" t="s">
        <v>877</v>
      </c>
      <c r="F625" s="175" t="s">
        <v>878</v>
      </c>
      <c r="G625" s="176" t="s">
        <v>366</v>
      </c>
      <c r="H625" s="177">
        <v>422.02199999999999</v>
      </c>
      <c r="I625" s="178"/>
      <c r="J625" s="179">
        <f>ROUND(I625*H625,2)</f>
        <v>0</v>
      </c>
      <c r="K625" s="180"/>
      <c r="L625" s="34"/>
      <c r="M625" s="181" t="s">
        <v>1</v>
      </c>
      <c r="N625" s="182" t="s">
        <v>38</v>
      </c>
      <c r="O625" s="60"/>
      <c r="P625" s="183">
        <f>O625*H625</f>
        <v>0</v>
      </c>
      <c r="Q625" s="183">
        <v>0</v>
      </c>
      <c r="R625" s="183">
        <f>Q625*H625</f>
        <v>0</v>
      </c>
      <c r="S625" s="183">
        <v>0</v>
      </c>
      <c r="T625" s="184">
        <f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85" t="s">
        <v>367</v>
      </c>
      <c r="AT625" s="185" t="s">
        <v>363</v>
      </c>
      <c r="AU625" s="185" t="s">
        <v>85</v>
      </c>
      <c r="AY625" s="18" t="s">
        <v>360</v>
      </c>
      <c r="BE625" s="186">
        <f>IF(N625="základná",J625,0)</f>
        <v>0</v>
      </c>
      <c r="BF625" s="186">
        <f>IF(N625="znížená",J625,0)</f>
        <v>0</v>
      </c>
      <c r="BG625" s="186">
        <f>IF(N625="zákl. prenesená",J625,0)</f>
        <v>0</v>
      </c>
      <c r="BH625" s="186">
        <f>IF(N625="zníž. prenesená",J625,0)</f>
        <v>0</v>
      </c>
      <c r="BI625" s="186">
        <f>IF(N625="nulová",J625,0)</f>
        <v>0</v>
      </c>
      <c r="BJ625" s="18" t="s">
        <v>85</v>
      </c>
      <c r="BK625" s="186">
        <f>ROUND(I625*H625,2)</f>
        <v>0</v>
      </c>
      <c r="BL625" s="18" t="s">
        <v>367</v>
      </c>
      <c r="BM625" s="185" t="s">
        <v>879</v>
      </c>
    </row>
    <row r="626" spans="1:65" s="2" customFormat="1" ht="16.5" customHeight="1">
      <c r="A626" s="33"/>
      <c r="B626" s="139"/>
      <c r="C626" s="173" t="s">
        <v>880</v>
      </c>
      <c r="D626" s="173" t="s">
        <v>363</v>
      </c>
      <c r="E626" s="174" t="s">
        <v>881</v>
      </c>
      <c r="F626" s="175" t="s">
        <v>882</v>
      </c>
      <c r="G626" s="176" t="s">
        <v>605</v>
      </c>
      <c r="H626" s="177">
        <v>5.3239999999999998</v>
      </c>
      <c r="I626" s="178"/>
      <c r="J626" s="179">
        <f>ROUND(I626*H626,2)</f>
        <v>0</v>
      </c>
      <c r="K626" s="180"/>
      <c r="L626" s="34"/>
      <c r="M626" s="181" t="s">
        <v>1</v>
      </c>
      <c r="N626" s="182" t="s">
        <v>38</v>
      </c>
      <c r="O626" s="60"/>
      <c r="P626" s="183">
        <f>O626*H626</f>
        <v>0</v>
      </c>
      <c r="Q626" s="183">
        <v>1.0152099999999999</v>
      </c>
      <c r="R626" s="183">
        <f>Q626*H626</f>
        <v>5.4049780399999996</v>
      </c>
      <c r="S626" s="183">
        <v>0</v>
      </c>
      <c r="T626" s="184">
        <f>S626*H626</f>
        <v>0</v>
      </c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R626" s="185" t="s">
        <v>367</v>
      </c>
      <c r="AT626" s="185" t="s">
        <v>363</v>
      </c>
      <c r="AU626" s="185" t="s">
        <v>85</v>
      </c>
      <c r="AY626" s="18" t="s">
        <v>360</v>
      </c>
      <c r="BE626" s="186">
        <f>IF(N626="základná",J626,0)</f>
        <v>0</v>
      </c>
      <c r="BF626" s="186">
        <f>IF(N626="znížená",J626,0)</f>
        <v>0</v>
      </c>
      <c r="BG626" s="186">
        <f>IF(N626="zákl. prenesená",J626,0)</f>
        <v>0</v>
      </c>
      <c r="BH626" s="186">
        <f>IF(N626="zníž. prenesená",J626,0)</f>
        <v>0</v>
      </c>
      <c r="BI626" s="186">
        <f>IF(N626="nulová",J626,0)</f>
        <v>0</v>
      </c>
      <c r="BJ626" s="18" t="s">
        <v>85</v>
      </c>
      <c r="BK626" s="186">
        <f>ROUND(I626*H626,2)</f>
        <v>0</v>
      </c>
      <c r="BL626" s="18" t="s">
        <v>367</v>
      </c>
      <c r="BM626" s="185" t="s">
        <v>883</v>
      </c>
    </row>
    <row r="627" spans="1:65" s="14" customFormat="1">
      <c r="B627" s="196"/>
      <c r="D627" s="188" t="s">
        <v>369</v>
      </c>
      <c r="E627" s="197" t="s">
        <v>1</v>
      </c>
      <c r="F627" s="198" t="s">
        <v>884</v>
      </c>
      <c r="H627" s="197" t="s">
        <v>1</v>
      </c>
      <c r="I627" s="199"/>
      <c r="L627" s="196"/>
      <c r="M627" s="200"/>
      <c r="N627" s="201"/>
      <c r="O627" s="201"/>
      <c r="P627" s="201"/>
      <c r="Q627" s="201"/>
      <c r="R627" s="201"/>
      <c r="S627" s="201"/>
      <c r="T627" s="202"/>
      <c r="AT627" s="197" t="s">
        <v>369</v>
      </c>
      <c r="AU627" s="197" t="s">
        <v>85</v>
      </c>
      <c r="AV627" s="14" t="s">
        <v>79</v>
      </c>
      <c r="AW627" s="14" t="s">
        <v>29</v>
      </c>
      <c r="AX627" s="14" t="s">
        <v>72</v>
      </c>
      <c r="AY627" s="197" t="s">
        <v>360</v>
      </c>
    </row>
    <row r="628" spans="1:65" s="13" customFormat="1">
      <c r="B628" s="187"/>
      <c r="D628" s="188" t="s">
        <v>369</v>
      </c>
      <c r="E628" s="189" t="s">
        <v>1</v>
      </c>
      <c r="F628" s="190" t="s">
        <v>885</v>
      </c>
      <c r="H628" s="191">
        <v>4.2839999999999998</v>
      </c>
      <c r="I628" s="192"/>
      <c r="L628" s="187"/>
      <c r="M628" s="193"/>
      <c r="N628" s="194"/>
      <c r="O628" s="194"/>
      <c r="P628" s="194"/>
      <c r="Q628" s="194"/>
      <c r="R628" s="194"/>
      <c r="S628" s="194"/>
      <c r="T628" s="195"/>
      <c r="AT628" s="189" t="s">
        <v>369</v>
      </c>
      <c r="AU628" s="189" t="s">
        <v>85</v>
      </c>
      <c r="AV628" s="13" t="s">
        <v>85</v>
      </c>
      <c r="AW628" s="13" t="s">
        <v>29</v>
      </c>
      <c r="AX628" s="13" t="s">
        <v>72</v>
      </c>
      <c r="AY628" s="189" t="s">
        <v>360</v>
      </c>
    </row>
    <row r="629" spans="1:65" s="14" customFormat="1">
      <c r="B629" s="196"/>
      <c r="D629" s="188" t="s">
        <v>369</v>
      </c>
      <c r="E629" s="197" t="s">
        <v>1</v>
      </c>
      <c r="F629" s="198" t="s">
        <v>513</v>
      </c>
      <c r="H629" s="197" t="s">
        <v>1</v>
      </c>
      <c r="I629" s="199"/>
      <c r="L629" s="196"/>
      <c r="M629" s="200"/>
      <c r="N629" s="201"/>
      <c r="O629" s="201"/>
      <c r="P629" s="201"/>
      <c r="Q629" s="201"/>
      <c r="R629" s="201"/>
      <c r="S629" s="201"/>
      <c r="T629" s="202"/>
      <c r="AT629" s="197" t="s">
        <v>369</v>
      </c>
      <c r="AU629" s="197" t="s">
        <v>85</v>
      </c>
      <c r="AV629" s="14" t="s">
        <v>79</v>
      </c>
      <c r="AW629" s="14" t="s">
        <v>29</v>
      </c>
      <c r="AX629" s="14" t="s">
        <v>72</v>
      </c>
      <c r="AY629" s="197" t="s">
        <v>360</v>
      </c>
    </row>
    <row r="630" spans="1:65" s="13" customFormat="1">
      <c r="B630" s="187"/>
      <c r="D630" s="188" t="s">
        <v>369</v>
      </c>
      <c r="E630" s="189" t="s">
        <v>1</v>
      </c>
      <c r="F630" s="190" t="s">
        <v>886</v>
      </c>
      <c r="H630" s="191">
        <v>1.04</v>
      </c>
      <c r="I630" s="192"/>
      <c r="L630" s="187"/>
      <c r="M630" s="193"/>
      <c r="N630" s="194"/>
      <c r="O630" s="194"/>
      <c r="P630" s="194"/>
      <c r="Q630" s="194"/>
      <c r="R630" s="194"/>
      <c r="S630" s="194"/>
      <c r="T630" s="195"/>
      <c r="AT630" s="189" t="s">
        <v>369</v>
      </c>
      <c r="AU630" s="189" t="s">
        <v>85</v>
      </c>
      <c r="AV630" s="13" t="s">
        <v>85</v>
      </c>
      <c r="AW630" s="13" t="s">
        <v>29</v>
      </c>
      <c r="AX630" s="13" t="s">
        <v>72</v>
      </c>
      <c r="AY630" s="189" t="s">
        <v>360</v>
      </c>
    </row>
    <row r="631" spans="1:65" s="15" customFormat="1">
      <c r="B631" s="203"/>
      <c r="D631" s="188" t="s">
        <v>369</v>
      </c>
      <c r="E631" s="204" t="s">
        <v>1</v>
      </c>
      <c r="F631" s="205" t="s">
        <v>386</v>
      </c>
      <c r="H631" s="206">
        <v>5.3239999999999998</v>
      </c>
      <c r="I631" s="207"/>
      <c r="L631" s="203"/>
      <c r="M631" s="208"/>
      <c r="N631" s="209"/>
      <c r="O631" s="209"/>
      <c r="P631" s="209"/>
      <c r="Q631" s="209"/>
      <c r="R631" s="209"/>
      <c r="S631" s="209"/>
      <c r="T631" s="210"/>
      <c r="AT631" s="204" t="s">
        <v>369</v>
      </c>
      <c r="AU631" s="204" t="s">
        <v>85</v>
      </c>
      <c r="AV631" s="15" t="s">
        <v>367</v>
      </c>
      <c r="AW631" s="15" t="s">
        <v>29</v>
      </c>
      <c r="AX631" s="15" t="s">
        <v>79</v>
      </c>
      <c r="AY631" s="204" t="s">
        <v>360</v>
      </c>
    </row>
    <row r="632" spans="1:65" s="2" customFormat="1" ht="33" customHeight="1">
      <c r="A632" s="33"/>
      <c r="B632" s="139"/>
      <c r="C632" s="173" t="s">
        <v>887</v>
      </c>
      <c r="D632" s="173" t="s">
        <v>363</v>
      </c>
      <c r="E632" s="174" t="s">
        <v>888</v>
      </c>
      <c r="F632" s="175" t="s">
        <v>889</v>
      </c>
      <c r="G632" s="176" t="s">
        <v>375</v>
      </c>
      <c r="H632" s="177">
        <v>6</v>
      </c>
      <c r="I632" s="178"/>
      <c r="J632" s="179">
        <f>ROUND(I632*H632,2)</f>
        <v>0</v>
      </c>
      <c r="K632" s="180"/>
      <c r="L632" s="34"/>
      <c r="M632" s="181" t="s">
        <v>1</v>
      </c>
      <c r="N632" s="182" t="s">
        <v>38</v>
      </c>
      <c r="O632" s="60"/>
      <c r="P632" s="183">
        <f>O632*H632</f>
        <v>0</v>
      </c>
      <c r="Q632" s="183">
        <v>1.4919999999999999E-2</v>
      </c>
      <c r="R632" s="183">
        <f>Q632*H632</f>
        <v>8.9519999999999988E-2</v>
      </c>
      <c r="S632" s="183">
        <v>0</v>
      </c>
      <c r="T632" s="184">
        <f>S632*H632</f>
        <v>0</v>
      </c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R632" s="185" t="s">
        <v>367</v>
      </c>
      <c r="AT632" s="185" t="s">
        <v>363</v>
      </c>
      <c r="AU632" s="185" t="s">
        <v>85</v>
      </c>
      <c r="AY632" s="18" t="s">
        <v>360</v>
      </c>
      <c r="BE632" s="186">
        <f>IF(N632="základná",J632,0)</f>
        <v>0</v>
      </c>
      <c r="BF632" s="186">
        <f>IF(N632="znížená",J632,0)</f>
        <v>0</v>
      </c>
      <c r="BG632" s="186">
        <f>IF(N632="zákl. prenesená",J632,0)</f>
        <v>0</v>
      </c>
      <c r="BH632" s="186">
        <f>IF(N632="zníž. prenesená",J632,0)</f>
        <v>0</v>
      </c>
      <c r="BI632" s="186">
        <f>IF(N632="nulová",J632,0)</f>
        <v>0</v>
      </c>
      <c r="BJ632" s="18" t="s">
        <v>85</v>
      </c>
      <c r="BK632" s="186">
        <f>ROUND(I632*H632,2)</f>
        <v>0</v>
      </c>
      <c r="BL632" s="18" t="s">
        <v>367</v>
      </c>
      <c r="BM632" s="185" t="s">
        <v>890</v>
      </c>
    </row>
    <row r="633" spans="1:65" s="13" customFormat="1">
      <c r="B633" s="187"/>
      <c r="D633" s="188" t="s">
        <v>369</v>
      </c>
      <c r="E633" s="189" t="s">
        <v>1</v>
      </c>
      <c r="F633" s="190" t="s">
        <v>891</v>
      </c>
      <c r="H633" s="191">
        <v>5</v>
      </c>
      <c r="I633" s="192"/>
      <c r="L633" s="187"/>
      <c r="M633" s="193"/>
      <c r="N633" s="194"/>
      <c r="O633" s="194"/>
      <c r="P633" s="194"/>
      <c r="Q633" s="194"/>
      <c r="R633" s="194"/>
      <c r="S633" s="194"/>
      <c r="T633" s="195"/>
      <c r="AT633" s="189" t="s">
        <v>369</v>
      </c>
      <c r="AU633" s="189" t="s">
        <v>85</v>
      </c>
      <c r="AV633" s="13" t="s">
        <v>85</v>
      </c>
      <c r="AW633" s="13" t="s">
        <v>29</v>
      </c>
      <c r="AX633" s="13" t="s">
        <v>72</v>
      </c>
      <c r="AY633" s="189" t="s">
        <v>360</v>
      </c>
    </row>
    <row r="634" spans="1:65" s="13" customFormat="1">
      <c r="B634" s="187"/>
      <c r="D634" s="188" t="s">
        <v>369</v>
      </c>
      <c r="E634" s="189" t="s">
        <v>1</v>
      </c>
      <c r="F634" s="190" t="s">
        <v>892</v>
      </c>
      <c r="H634" s="191">
        <v>1</v>
      </c>
      <c r="I634" s="192"/>
      <c r="L634" s="187"/>
      <c r="M634" s="193"/>
      <c r="N634" s="194"/>
      <c r="O634" s="194"/>
      <c r="P634" s="194"/>
      <c r="Q634" s="194"/>
      <c r="R634" s="194"/>
      <c r="S634" s="194"/>
      <c r="T634" s="195"/>
      <c r="AT634" s="189" t="s">
        <v>369</v>
      </c>
      <c r="AU634" s="189" t="s">
        <v>85</v>
      </c>
      <c r="AV634" s="13" t="s">
        <v>85</v>
      </c>
      <c r="AW634" s="13" t="s">
        <v>29</v>
      </c>
      <c r="AX634" s="13" t="s">
        <v>72</v>
      </c>
      <c r="AY634" s="189" t="s">
        <v>360</v>
      </c>
    </row>
    <row r="635" spans="1:65" s="15" customFormat="1">
      <c r="B635" s="203"/>
      <c r="D635" s="188" t="s">
        <v>369</v>
      </c>
      <c r="E635" s="204" t="s">
        <v>1</v>
      </c>
      <c r="F635" s="205" t="s">
        <v>386</v>
      </c>
      <c r="H635" s="206">
        <v>6</v>
      </c>
      <c r="I635" s="207"/>
      <c r="L635" s="203"/>
      <c r="M635" s="208"/>
      <c r="N635" s="209"/>
      <c r="O635" s="209"/>
      <c r="P635" s="209"/>
      <c r="Q635" s="209"/>
      <c r="R635" s="209"/>
      <c r="S635" s="209"/>
      <c r="T635" s="210"/>
      <c r="AT635" s="204" t="s">
        <v>369</v>
      </c>
      <c r="AU635" s="204" t="s">
        <v>85</v>
      </c>
      <c r="AV635" s="15" t="s">
        <v>367</v>
      </c>
      <c r="AW635" s="15" t="s">
        <v>29</v>
      </c>
      <c r="AX635" s="15" t="s">
        <v>79</v>
      </c>
      <c r="AY635" s="204" t="s">
        <v>360</v>
      </c>
    </row>
    <row r="636" spans="1:65" s="2" customFormat="1" ht="33" customHeight="1">
      <c r="A636" s="33"/>
      <c r="B636" s="139"/>
      <c r="C636" s="173" t="s">
        <v>893</v>
      </c>
      <c r="D636" s="173" t="s">
        <v>363</v>
      </c>
      <c r="E636" s="174" t="s">
        <v>894</v>
      </c>
      <c r="F636" s="175" t="s">
        <v>895</v>
      </c>
      <c r="G636" s="176" t="s">
        <v>375</v>
      </c>
      <c r="H636" s="177">
        <v>7</v>
      </c>
      <c r="I636" s="178"/>
      <c r="J636" s="179">
        <f>ROUND(I636*H636,2)</f>
        <v>0</v>
      </c>
      <c r="K636" s="180"/>
      <c r="L636" s="34"/>
      <c r="M636" s="181" t="s">
        <v>1</v>
      </c>
      <c r="N636" s="182" t="s">
        <v>38</v>
      </c>
      <c r="O636" s="60"/>
      <c r="P636" s="183">
        <f>O636*H636</f>
        <v>0</v>
      </c>
      <c r="Q636" s="183">
        <v>1.9130000000000001E-2</v>
      </c>
      <c r="R636" s="183">
        <f>Q636*H636</f>
        <v>0.13391</v>
      </c>
      <c r="S636" s="183">
        <v>0</v>
      </c>
      <c r="T636" s="184">
        <f>S636*H636</f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85" t="s">
        <v>367</v>
      </c>
      <c r="AT636" s="185" t="s">
        <v>363</v>
      </c>
      <c r="AU636" s="185" t="s">
        <v>85</v>
      </c>
      <c r="AY636" s="18" t="s">
        <v>360</v>
      </c>
      <c r="BE636" s="186">
        <f>IF(N636="základná",J636,0)</f>
        <v>0</v>
      </c>
      <c r="BF636" s="186">
        <f>IF(N636="znížená",J636,0)</f>
        <v>0</v>
      </c>
      <c r="BG636" s="186">
        <f>IF(N636="zákl. prenesená",J636,0)</f>
        <v>0</v>
      </c>
      <c r="BH636" s="186">
        <f>IF(N636="zníž. prenesená",J636,0)</f>
        <v>0</v>
      </c>
      <c r="BI636" s="186">
        <f>IF(N636="nulová",J636,0)</f>
        <v>0</v>
      </c>
      <c r="BJ636" s="18" t="s">
        <v>85</v>
      </c>
      <c r="BK636" s="186">
        <f>ROUND(I636*H636,2)</f>
        <v>0</v>
      </c>
      <c r="BL636" s="18" t="s">
        <v>367</v>
      </c>
      <c r="BM636" s="185" t="s">
        <v>896</v>
      </c>
    </row>
    <row r="637" spans="1:65" s="13" customFormat="1">
      <c r="B637" s="187"/>
      <c r="D637" s="188" t="s">
        <v>369</v>
      </c>
      <c r="E637" s="189" t="s">
        <v>1</v>
      </c>
      <c r="F637" s="190" t="s">
        <v>897</v>
      </c>
      <c r="H637" s="191">
        <v>7</v>
      </c>
      <c r="I637" s="192"/>
      <c r="L637" s="187"/>
      <c r="M637" s="193"/>
      <c r="N637" s="194"/>
      <c r="O637" s="194"/>
      <c r="P637" s="194"/>
      <c r="Q637" s="194"/>
      <c r="R637" s="194"/>
      <c r="S637" s="194"/>
      <c r="T637" s="195"/>
      <c r="AT637" s="189" t="s">
        <v>369</v>
      </c>
      <c r="AU637" s="189" t="s">
        <v>85</v>
      </c>
      <c r="AV637" s="13" t="s">
        <v>85</v>
      </c>
      <c r="AW637" s="13" t="s">
        <v>29</v>
      </c>
      <c r="AX637" s="13" t="s">
        <v>72</v>
      </c>
      <c r="AY637" s="189" t="s">
        <v>360</v>
      </c>
    </row>
    <row r="638" spans="1:65" s="15" customFormat="1">
      <c r="B638" s="203"/>
      <c r="D638" s="188" t="s">
        <v>369</v>
      </c>
      <c r="E638" s="204" t="s">
        <v>1</v>
      </c>
      <c r="F638" s="205" t="s">
        <v>386</v>
      </c>
      <c r="H638" s="206">
        <v>7</v>
      </c>
      <c r="I638" s="207"/>
      <c r="L638" s="203"/>
      <c r="M638" s="208"/>
      <c r="N638" s="209"/>
      <c r="O638" s="209"/>
      <c r="P638" s="209"/>
      <c r="Q638" s="209"/>
      <c r="R638" s="209"/>
      <c r="S638" s="209"/>
      <c r="T638" s="210"/>
      <c r="AT638" s="204" t="s">
        <v>369</v>
      </c>
      <c r="AU638" s="204" t="s">
        <v>85</v>
      </c>
      <c r="AV638" s="15" t="s">
        <v>367</v>
      </c>
      <c r="AW638" s="15" t="s">
        <v>29</v>
      </c>
      <c r="AX638" s="15" t="s">
        <v>79</v>
      </c>
      <c r="AY638" s="204" t="s">
        <v>360</v>
      </c>
    </row>
    <row r="639" spans="1:65" s="2" customFormat="1" ht="37.9" customHeight="1">
      <c r="A639" s="33"/>
      <c r="B639" s="139"/>
      <c r="C639" s="173" t="s">
        <v>898</v>
      </c>
      <c r="D639" s="173" t="s">
        <v>363</v>
      </c>
      <c r="E639" s="174" t="s">
        <v>899</v>
      </c>
      <c r="F639" s="175" t="s">
        <v>900</v>
      </c>
      <c r="G639" s="176" t="s">
        <v>394</v>
      </c>
      <c r="H639" s="177">
        <v>17.690999999999999</v>
      </c>
      <c r="I639" s="178"/>
      <c r="J639" s="179">
        <f>ROUND(I639*H639,2)</f>
        <v>0</v>
      </c>
      <c r="K639" s="180"/>
      <c r="L639" s="34"/>
      <c r="M639" s="181" t="s">
        <v>1</v>
      </c>
      <c r="N639" s="182" t="s">
        <v>38</v>
      </c>
      <c r="O639" s="60"/>
      <c r="P639" s="183">
        <f>O639*H639</f>
        <v>0</v>
      </c>
      <c r="Q639" s="183">
        <v>2.3140399999999999</v>
      </c>
      <c r="R639" s="183">
        <f>Q639*H639</f>
        <v>40.937681639999994</v>
      </c>
      <c r="S639" s="183">
        <v>0</v>
      </c>
      <c r="T639" s="184">
        <f>S639*H639</f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85" t="s">
        <v>367</v>
      </c>
      <c r="AT639" s="185" t="s">
        <v>363</v>
      </c>
      <c r="AU639" s="185" t="s">
        <v>85</v>
      </c>
      <c r="AY639" s="18" t="s">
        <v>360</v>
      </c>
      <c r="BE639" s="186">
        <f>IF(N639="základná",J639,0)</f>
        <v>0</v>
      </c>
      <c r="BF639" s="186">
        <f>IF(N639="znížená",J639,0)</f>
        <v>0</v>
      </c>
      <c r="BG639" s="186">
        <f>IF(N639="zákl. prenesená",J639,0)</f>
        <v>0</v>
      </c>
      <c r="BH639" s="186">
        <f>IF(N639="zníž. prenesená",J639,0)</f>
        <v>0</v>
      </c>
      <c r="BI639" s="186">
        <f>IF(N639="nulová",J639,0)</f>
        <v>0</v>
      </c>
      <c r="BJ639" s="18" t="s">
        <v>85</v>
      </c>
      <c r="BK639" s="186">
        <f>ROUND(I639*H639,2)</f>
        <v>0</v>
      </c>
      <c r="BL639" s="18" t="s">
        <v>367</v>
      </c>
      <c r="BM639" s="185" t="s">
        <v>901</v>
      </c>
    </row>
    <row r="640" spans="1:65" s="14" customFormat="1">
      <c r="B640" s="196"/>
      <c r="D640" s="188" t="s">
        <v>369</v>
      </c>
      <c r="E640" s="197" t="s">
        <v>1</v>
      </c>
      <c r="F640" s="198" t="s">
        <v>902</v>
      </c>
      <c r="H640" s="197" t="s">
        <v>1</v>
      </c>
      <c r="I640" s="199"/>
      <c r="L640" s="196"/>
      <c r="M640" s="200"/>
      <c r="N640" s="201"/>
      <c r="O640" s="201"/>
      <c r="P640" s="201"/>
      <c r="Q640" s="201"/>
      <c r="R640" s="201"/>
      <c r="S640" s="201"/>
      <c r="T640" s="202"/>
      <c r="AT640" s="197" t="s">
        <v>369</v>
      </c>
      <c r="AU640" s="197" t="s">
        <v>85</v>
      </c>
      <c r="AV640" s="14" t="s">
        <v>79</v>
      </c>
      <c r="AW640" s="14" t="s">
        <v>29</v>
      </c>
      <c r="AX640" s="14" t="s">
        <v>72</v>
      </c>
      <c r="AY640" s="197" t="s">
        <v>360</v>
      </c>
    </row>
    <row r="641" spans="2:51" s="14" customFormat="1">
      <c r="B641" s="196"/>
      <c r="D641" s="188" t="s">
        <v>369</v>
      </c>
      <c r="E641" s="197" t="s">
        <v>1</v>
      </c>
      <c r="F641" s="198" t="s">
        <v>903</v>
      </c>
      <c r="H641" s="197" t="s">
        <v>1</v>
      </c>
      <c r="I641" s="199"/>
      <c r="L641" s="196"/>
      <c r="M641" s="200"/>
      <c r="N641" s="201"/>
      <c r="O641" s="201"/>
      <c r="P641" s="201"/>
      <c r="Q641" s="201"/>
      <c r="R641" s="201"/>
      <c r="S641" s="201"/>
      <c r="T641" s="202"/>
      <c r="AT641" s="197" t="s">
        <v>369</v>
      </c>
      <c r="AU641" s="197" t="s">
        <v>85</v>
      </c>
      <c r="AV641" s="14" t="s">
        <v>79</v>
      </c>
      <c r="AW641" s="14" t="s">
        <v>29</v>
      </c>
      <c r="AX641" s="14" t="s">
        <v>72</v>
      </c>
      <c r="AY641" s="197" t="s">
        <v>360</v>
      </c>
    </row>
    <row r="642" spans="2:51" s="13" customFormat="1">
      <c r="B642" s="187"/>
      <c r="D642" s="188" t="s">
        <v>369</v>
      </c>
      <c r="E642" s="189" t="s">
        <v>1</v>
      </c>
      <c r="F642" s="190" t="s">
        <v>904</v>
      </c>
      <c r="H642" s="191">
        <v>2.9929999999999999</v>
      </c>
      <c r="I642" s="192"/>
      <c r="L642" s="187"/>
      <c r="M642" s="193"/>
      <c r="N642" s="194"/>
      <c r="O642" s="194"/>
      <c r="P642" s="194"/>
      <c r="Q642" s="194"/>
      <c r="R642" s="194"/>
      <c r="S642" s="194"/>
      <c r="T642" s="195"/>
      <c r="AT642" s="189" t="s">
        <v>369</v>
      </c>
      <c r="AU642" s="189" t="s">
        <v>85</v>
      </c>
      <c r="AV642" s="13" t="s">
        <v>85</v>
      </c>
      <c r="AW642" s="13" t="s">
        <v>29</v>
      </c>
      <c r="AX642" s="13" t="s">
        <v>72</v>
      </c>
      <c r="AY642" s="189" t="s">
        <v>360</v>
      </c>
    </row>
    <row r="643" spans="2:51" s="13" customFormat="1">
      <c r="B643" s="187"/>
      <c r="D643" s="188" t="s">
        <v>369</v>
      </c>
      <c r="E643" s="189" t="s">
        <v>1</v>
      </c>
      <c r="F643" s="190" t="s">
        <v>905</v>
      </c>
      <c r="H643" s="191">
        <v>4.4630000000000001</v>
      </c>
      <c r="I643" s="192"/>
      <c r="L643" s="187"/>
      <c r="M643" s="193"/>
      <c r="N643" s="194"/>
      <c r="O643" s="194"/>
      <c r="P643" s="194"/>
      <c r="Q643" s="194"/>
      <c r="R643" s="194"/>
      <c r="S643" s="194"/>
      <c r="T643" s="195"/>
      <c r="AT643" s="189" t="s">
        <v>369</v>
      </c>
      <c r="AU643" s="189" t="s">
        <v>85</v>
      </c>
      <c r="AV643" s="13" t="s">
        <v>85</v>
      </c>
      <c r="AW643" s="13" t="s">
        <v>29</v>
      </c>
      <c r="AX643" s="13" t="s">
        <v>72</v>
      </c>
      <c r="AY643" s="189" t="s">
        <v>360</v>
      </c>
    </row>
    <row r="644" spans="2:51" s="13" customFormat="1">
      <c r="B644" s="187"/>
      <c r="D644" s="188" t="s">
        <v>369</v>
      </c>
      <c r="E644" s="189" t="s">
        <v>1</v>
      </c>
      <c r="F644" s="190" t="s">
        <v>906</v>
      </c>
      <c r="H644" s="191">
        <v>2.8879999999999999</v>
      </c>
      <c r="I644" s="192"/>
      <c r="L644" s="187"/>
      <c r="M644" s="193"/>
      <c r="N644" s="194"/>
      <c r="O644" s="194"/>
      <c r="P644" s="194"/>
      <c r="Q644" s="194"/>
      <c r="R644" s="194"/>
      <c r="S644" s="194"/>
      <c r="T644" s="195"/>
      <c r="AT644" s="189" t="s">
        <v>369</v>
      </c>
      <c r="AU644" s="189" t="s">
        <v>85</v>
      </c>
      <c r="AV644" s="13" t="s">
        <v>85</v>
      </c>
      <c r="AW644" s="13" t="s">
        <v>29</v>
      </c>
      <c r="AX644" s="13" t="s">
        <v>72</v>
      </c>
      <c r="AY644" s="189" t="s">
        <v>360</v>
      </c>
    </row>
    <row r="645" spans="2:51" s="13" customFormat="1">
      <c r="B645" s="187"/>
      <c r="D645" s="188" t="s">
        <v>369</v>
      </c>
      <c r="E645" s="189" t="s">
        <v>1</v>
      </c>
      <c r="F645" s="190" t="s">
        <v>907</v>
      </c>
      <c r="H645" s="191">
        <v>-0.85499999999999998</v>
      </c>
      <c r="I645" s="192"/>
      <c r="L645" s="187"/>
      <c r="M645" s="193"/>
      <c r="N645" s="194"/>
      <c r="O645" s="194"/>
      <c r="P645" s="194"/>
      <c r="Q645" s="194"/>
      <c r="R645" s="194"/>
      <c r="S645" s="194"/>
      <c r="T645" s="195"/>
      <c r="AT645" s="189" t="s">
        <v>369</v>
      </c>
      <c r="AU645" s="189" t="s">
        <v>85</v>
      </c>
      <c r="AV645" s="13" t="s">
        <v>85</v>
      </c>
      <c r="AW645" s="13" t="s">
        <v>29</v>
      </c>
      <c r="AX645" s="13" t="s">
        <v>72</v>
      </c>
      <c r="AY645" s="189" t="s">
        <v>360</v>
      </c>
    </row>
    <row r="646" spans="2:51" s="13" customFormat="1">
      <c r="B646" s="187"/>
      <c r="D646" s="188" t="s">
        <v>369</v>
      </c>
      <c r="E646" s="189" t="s">
        <v>1</v>
      </c>
      <c r="F646" s="190" t="s">
        <v>908</v>
      </c>
      <c r="H646" s="191">
        <v>-0.96799999999999997</v>
      </c>
      <c r="I646" s="192"/>
      <c r="L646" s="187"/>
      <c r="M646" s="193"/>
      <c r="N646" s="194"/>
      <c r="O646" s="194"/>
      <c r="P646" s="194"/>
      <c r="Q646" s="194"/>
      <c r="R646" s="194"/>
      <c r="S646" s="194"/>
      <c r="T646" s="195"/>
      <c r="AT646" s="189" t="s">
        <v>369</v>
      </c>
      <c r="AU646" s="189" t="s">
        <v>85</v>
      </c>
      <c r="AV646" s="13" t="s">
        <v>85</v>
      </c>
      <c r="AW646" s="13" t="s">
        <v>29</v>
      </c>
      <c r="AX646" s="13" t="s">
        <v>72</v>
      </c>
      <c r="AY646" s="189" t="s">
        <v>360</v>
      </c>
    </row>
    <row r="647" spans="2:51" s="13" customFormat="1">
      <c r="B647" s="187"/>
      <c r="D647" s="188" t="s">
        <v>369</v>
      </c>
      <c r="E647" s="189" t="s">
        <v>1</v>
      </c>
      <c r="F647" s="190" t="s">
        <v>909</v>
      </c>
      <c r="H647" s="191">
        <v>-7.2999999999999995E-2</v>
      </c>
      <c r="I647" s="192"/>
      <c r="L647" s="187"/>
      <c r="M647" s="193"/>
      <c r="N647" s="194"/>
      <c r="O647" s="194"/>
      <c r="P647" s="194"/>
      <c r="Q647" s="194"/>
      <c r="R647" s="194"/>
      <c r="S647" s="194"/>
      <c r="T647" s="195"/>
      <c r="AT647" s="189" t="s">
        <v>369</v>
      </c>
      <c r="AU647" s="189" t="s">
        <v>85</v>
      </c>
      <c r="AV647" s="13" t="s">
        <v>85</v>
      </c>
      <c r="AW647" s="13" t="s">
        <v>29</v>
      </c>
      <c r="AX647" s="13" t="s">
        <v>72</v>
      </c>
      <c r="AY647" s="189" t="s">
        <v>360</v>
      </c>
    </row>
    <row r="648" spans="2:51" s="13" customFormat="1">
      <c r="B648" s="187"/>
      <c r="D648" s="188" t="s">
        <v>369</v>
      </c>
      <c r="E648" s="189" t="s">
        <v>1</v>
      </c>
      <c r="F648" s="190" t="s">
        <v>910</v>
      </c>
      <c r="H648" s="191">
        <v>-0.33700000000000002</v>
      </c>
      <c r="I648" s="192"/>
      <c r="L648" s="187"/>
      <c r="M648" s="193"/>
      <c r="N648" s="194"/>
      <c r="O648" s="194"/>
      <c r="P648" s="194"/>
      <c r="Q648" s="194"/>
      <c r="R648" s="194"/>
      <c r="S648" s="194"/>
      <c r="T648" s="195"/>
      <c r="AT648" s="189" t="s">
        <v>369</v>
      </c>
      <c r="AU648" s="189" t="s">
        <v>85</v>
      </c>
      <c r="AV648" s="13" t="s">
        <v>85</v>
      </c>
      <c r="AW648" s="13" t="s">
        <v>29</v>
      </c>
      <c r="AX648" s="13" t="s">
        <v>72</v>
      </c>
      <c r="AY648" s="189" t="s">
        <v>360</v>
      </c>
    </row>
    <row r="649" spans="2:51" s="16" customFormat="1">
      <c r="B649" s="211"/>
      <c r="D649" s="188" t="s">
        <v>369</v>
      </c>
      <c r="E649" s="212" t="s">
        <v>1</v>
      </c>
      <c r="F649" s="213" t="s">
        <v>581</v>
      </c>
      <c r="H649" s="214">
        <v>8.1110000000000007</v>
      </c>
      <c r="I649" s="215"/>
      <c r="L649" s="211"/>
      <c r="M649" s="216"/>
      <c r="N649" s="217"/>
      <c r="O649" s="217"/>
      <c r="P649" s="217"/>
      <c r="Q649" s="217"/>
      <c r="R649" s="217"/>
      <c r="S649" s="217"/>
      <c r="T649" s="218"/>
      <c r="AT649" s="212" t="s">
        <v>369</v>
      </c>
      <c r="AU649" s="212" t="s">
        <v>85</v>
      </c>
      <c r="AV649" s="16" t="s">
        <v>282</v>
      </c>
      <c r="AW649" s="16" t="s">
        <v>29</v>
      </c>
      <c r="AX649" s="16" t="s">
        <v>72</v>
      </c>
      <c r="AY649" s="212" t="s">
        <v>360</v>
      </c>
    </row>
    <row r="650" spans="2:51" s="14" customFormat="1">
      <c r="B650" s="196"/>
      <c r="D650" s="188" t="s">
        <v>369</v>
      </c>
      <c r="E650" s="197" t="s">
        <v>1</v>
      </c>
      <c r="F650" s="198" t="s">
        <v>911</v>
      </c>
      <c r="H650" s="197" t="s">
        <v>1</v>
      </c>
      <c r="I650" s="199"/>
      <c r="L650" s="196"/>
      <c r="M650" s="200"/>
      <c r="N650" s="201"/>
      <c r="O650" s="201"/>
      <c r="P650" s="201"/>
      <c r="Q650" s="201"/>
      <c r="R650" s="201"/>
      <c r="S650" s="201"/>
      <c r="T650" s="202"/>
      <c r="AT650" s="197" t="s">
        <v>369</v>
      </c>
      <c r="AU650" s="197" t="s">
        <v>85</v>
      </c>
      <c r="AV650" s="14" t="s">
        <v>79</v>
      </c>
      <c r="AW650" s="14" t="s">
        <v>29</v>
      </c>
      <c r="AX650" s="14" t="s">
        <v>72</v>
      </c>
      <c r="AY650" s="197" t="s">
        <v>360</v>
      </c>
    </row>
    <row r="651" spans="2:51" s="13" customFormat="1">
      <c r="B651" s="187"/>
      <c r="D651" s="188" t="s">
        <v>369</v>
      </c>
      <c r="E651" s="189" t="s">
        <v>1</v>
      </c>
      <c r="F651" s="190" t="s">
        <v>912</v>
      </c>
      <c r="H651" s="191">
        <v>3.024</v>
      </c>
      <c r="I651" s="192"/>
      <c r="L651" s="187"/>
      <c r="M651" s="193"/>
      <c r="N651" s="194"/>
      <c r="O651" s="194"/>
      <c r="P651" s="194"/>
      <c r="Q651" s="194"/>
      <c r="R651" s="194"/>
      <c r="S651" s="194"/>
      <c r="T651" s="195"/>
      <c r="AT651" s="189" t="s">
        <v>369</v>
      </c>
      <c r="AU651" s="189" t="s">
        <v>85</v>
      </c>
      <c r="AV651" s="13" t="s">
        <v>85</v>
      </c>
      <c r="AW651" s="13" t="s">
        <v>29</v>
      </c>
      <c r="AX651" s="13" t="s">
        <v>72</v>
      </c>
      <c r="AY651" s="189" t="s">
        <v>360</v>
      </c>
    </row>
    <row r="652" spans="2:51" s="13" customFormat="1">
      <c r="B652" s="187"/>
      <c r="D652" s="188" t="s">
        <v>369</v>
      </c>
      <c r="E652" s="189" t="s">
        <v>1</v>
      </c>
      <c r="F652" s="190" t="s">
        <v>913</v>
      </c>
      <c r="H652" s="191">
        <v>0.52</v>
      </c>
      <c r="I652" s="192"/>
      <c r="L652" s="187"/>
      <c r="M652" s="193"/>
      <c r="N652" s="194"/>
      <c r="O652" s="194"/>
      <c r="P652" s="194"/>
      <c r="Q652" s="194"/>
      <c r="R652" s="194"/>
      <c r="S652" s="194"/>
      <c r="T652" s="195"/>
      <c r="AT652" s="189" t="s">
        <v>369</v>
      </c>
      <c r="AU652" s="189" t="s">
        <v>85</v>
      </c>
      <c r="AV652" s="13" t="s">
        <v>85</v>
      </c>
      <c r="AW652" s="13" t="s">
        <v>29</v>
      </c>
      <c r="AX652" s="13" t="s">
        <v>72</v>
      </c>
      <c r="AY652" s="189" t="s">
        <v>360</v>
      </c>
    </row>
    <row r="653" spans="2:51" s="13" customFormat="1">
      <c r="B653" s="187"/>
      <c r="D653" s="188" t="s">
        <v>369</v>
      </c>
      <c r="E653" s="189" t="s">
        <v>1</v>
      </c>
      <c r="F653" s="190" t="s">
        <v>914</v>
      </c>
      <c r="H653" s="191">
        <v>1.4039999999999999</v>
      </c>
      <c r="I653" s="192"/>
      <c r="L653" s="187"/>
      <c r="M653" s="193"/>
      <c r="N653" s="194"/>
      <c r="O653" s="194"/>
      <c r="P653" s="194"/>
      <c r="Q653" s="194"/>
      <c r="R653" s="194"/>
      <c r="S653" s="194"/>
      <c r="T653" s="195"/>
      <c r="AT653" s="189" t="s">
        <v>369</v>
      </c>
      <c r="AU653" s="189" t="s">
        <v>85</v>
      </c>
      <c r="AV653" s="13" t="s">
        <v>85</v>
      </c>
      <c r="AW653" s="13" t="s">
        <v>29</v>
      </c>
      <c r="AX653" s="13" t="s">
        <v>72</v>
      </c>
      <c r="AY653" s="189" t="s">
        <v>360</v>
      </c>
    </row>
    <row r="654" spans="2:51" s="13" customFormat="1">
      <c r="B654" s="187"/>
      <c r="D654" s="188" t="s">
        <v>369</v>
      </c>
      <c r="E654" s="189" t="s">
        <v>1</v>
      </c>
      <c r="F654" s="190" t="s">
        <v>915</v>
      </c>
      <c r="H654" s="191">
        <v>-0.315</v>
      </c>
      <c r="I654" s="192"/>
      <c r="L654" s="187"/>
      <c r="M654" s="193"/>
      <c r="N654" s="194"/>
      <c r="O654" s="194"/>
      <c r="P654" s="194"/>
      <c r="Q654" s="194"/>
      <c r="R654" s="194"/>
      <c r="S654" s="194"/>
      <c r="T654" s="195"/>
      <c r="AT654" s="189" t="s">
        <v>369</v>
      </c>
      <c r="AU654" s="189" t="s">
        <v>85</v>
      </c>
      <c r="AV654" s="13" t="s">
        <v>85</v>
      </c>
      <c r="AW654" s="13" t="s">
        <v>29</v>
      </c>
      <c r="AX654" s="13" t="s">
        <v>72</v>
      </c>
      <c r="AY654" s="189" t="s">
        <v>360</v>
      </c>
    </row>
    <row r="655" spans="2:51" s="13" customFormat="1">
      <c r="B655" s="187"/>
      <c r="D655" s="188" t="s">
        <v>369</v>
      </c>
      <c r="E655" s="189" t="s">
        <v>1</v>
      </c>
      <c r="F655" s="190" t="s">
        <v>916</v>
      </c>
      <c r="H655" s="191">
        <v>-0.189</v>
      </c>
      <c r="I655" s="192"/>
      <c r="L655" s="187"/>
      <c r="M655" s="193"/>
      <c r="N655" s="194"/>
      <c r="O655" s="194"/>
      <c r="P655" s="194"/>
      <c r="Q655" s="194"/>
      <c r="R655" s="194"/>
      <c r="S655" s="194"/>
      <c r="T655" s="195"/>
      <c r="AT655" s="189" t="s">
        <v>369</v>
      </c>
      <c r="AU655" s="189" t="s">
        <v>85</v>
      </c>
      <c r="AV655" s="13" t="s">
        <v>85</v>
      </c>
      <c r="AW655" s="13" t="s">
        <v>29</v>
      </c>
      <c r="AX655" s="13" t="s">
        <v>72</v>
      </c>
      <c r="AY655" s="189" t="s">
        <v>360</v>
      </c>
    </row>
    <row r="656" spans="2:51" s="13" customFormat="1">
      <c r="B656" s="187"/>
      <c r="D656" s="188" t="s">
        <v>369</v>
      </c>
      <c r="E656" s="189" t="s">
        <v>1</v>
      </c>
      <c r="F656" s="190" t="s">
        <v>917</v>
      </c>
      <c r="H656" s="191">
        <v>-0.312</v>
      </c>
      <c r="I656" s="192"/>
      <c r="L656" s="187"/>
      <c r="M656" s="193"/>
      <c r="N656" s="194"/>
      <c r="O656" s="194"/>
      <c r="P656" s="194"/>
      <c r="Q656" s="194"/>
      <c r="R656" s="194"/>
      <c r="S656" s="194"/>
      <c r="T656" s="195"/>
      <c r="AT656" s="189" t="s">
        <v>369</v>
      </c>
      <c r="AU656" s="189" t="s">
        <v>85</v>
      </c>
      <c r="AV656" s="13" t="s">
        <v>85</v>
      </c>
      <c r="AW656" s="13" t="s">
        <v>29</v>
      </c>
      <c r="AX656" s="13" t="s">
        <v>72</v>
      </c>
      <c r="AY656" s="189" t="s">
        <v>360</v>
      </c>
    </row>
    <row r="657" spans="2:51" s="13" customFormat="1">
      <c r="B657" s="187"/>
      <c r="D657" s="188" t="s">
        <v>369</v>
      </c>
      <c r="E657" s="189" t="s">
        <v>1</v>
      </c>
      <c r="F657" s="190" t="s">
        <v>918</v>
      </c>
      <c r="H657" s="191">
        <v>-0.29399999999999998</v>
      </c>
      <c r="I657" s="192"/>
      <c r="L657" s="187"/>
      <c r="M657" s="193"/>
      <c r="N657" s="194"/>
      <c r="O657" s="194"/>
      <c r="P657" s="194"/>
      <c r="Q657" s="194"/>
      <c r="R657" s="194"/>
      <c r="S657" s="194"/>
      <c r="T657" s="195"/>
      <c r="AT657" s="189" t="s">
        <v>369</v>
      </c>
      <c r="AU657" s="189" t="s">
        <v>85</v>
      </c>
      <c r="AV657" s="13" t="s">
        <v>85</v>
      </c>
      <c r="AW657" s="13" t="s">
        <v>29</v>
      </c>
      <c r="AX657" s="13" t="s">
        <v>72</v>
      </c>
      <c r="AY657" s="189" t="s">
        <v>360</v>
      </c>
    </row>
    <row r="658" spans="2:51" s="13" customFormat="1">
      <c r="B658" s="187"/>
      <c r="D658" s="188" t="s">
        <v>369</v>
      </c>
      <c r="E658" s="189" t="s">
        <v>1</v>
      </c>
      <c r="F658" s="190" t="s">
        <v>919</v>
      </c>
      <c r="H658" s="191">
        <v>-0.156</v>
      </c>
      <c r="I658" s="192"/>
      <c r="L658" s="187"/>
      <c r="M658" s="193"/>
      <c r="N658" s="194"/>
      <c r="O658" s="194"/>
      <c r="P658" s="194"/>
      <c r="Q658" s="194"/>
      <c r="R658" s="194"/>
      <c r="S658" s="194"/>
      <c r="T658" s="195"/>
      <c r="AT658" s="189" t="s">
        <v>369</v>
      </c>
      <c r="AU658" s="189" t="s">
        <v>85</v>
      </c>
      <c r="AV658" s="13" t="s">
        <v>85</v>
      </c>
      <c r="AW658" s="13" t="s">
        <v>29</v>
      </c>
      <c r="AX658" s="13" t="s">
        <v>72</v>
      </c>
      <c r="AY658" s="189" t="s">
        <v>360</v>
      </c>
    </row>
    <row r="659" spans="2:51" s="16" customFormat="1">
      <c r="B659" s="211"/>
      <c r="D659" s="188" t="s">
        <v>369</v>
      </c>
      <c r="E659" s="212" t="s">
        <v>1</v>
      </c>
      <c r="F659" s="213" t="s">
        <v>581</v>
      </c>
      <c r="H659" s="214">
        <v>3.6819999999999999</v>
      </c>
      <c r="I659" s="215"/>
      <c r="L659" s="211"/>
      <c r="M659" s="216"/>
      <c r="N659" s="217"/>
      <c r="O659" s="217"/>
      <c r="P659" s="217"/>
      <c r="Q659" s="217"/>
      <c r="R659" s="217"/>
      <c r="S659" s="217"/>
      <c r="T659" s="218"/>
      <c r="AT659" s="212" t="s">
        <v>369</v>
      </c>
      <c r="AU659" s="212" t="s">
        <v>85</v>
      </c>
      <c r="AV659" s="16" t="s">
        <v>282</v>
      </c>
      <c r="AW659" s="16" t="s">
        <v>29</v>
      </c>
      <c r="AX659" s="16" t="s">
        <v>72</v>
      </c>
      <c r="AY659" s="212" t="s">
        <v>360</v>
      </c>
    </row>
    <row r="660" spans="2:51" s="14" customFormat="1">
      <c r="B660" s="196"/>
      <c r="D660" s="188" t="s">
        <v>369</v>
      </c>
      <c r="E660" s="197" t="s">
        <v>1</v>
      </c>
      <c r="F660" s="198" t="s">
        <v>920</v>
      </c>
      <c r="H660" s="197" t="s">
        <v>1</v>
      </c>
      <c r="I660" s="199"/>
      <c r="L660" s="196"/>
      <c r="M660" s="200"/>
      <c r="N660" s="201"/>
      <c r="O660" s="201"/>
      <c r="P660" s="201"/>
      <c r="Q660" s="201"/>
      <c r="R660" s="201"/>
      <c r="S660" s="201"/>
      <c r="T660" s="202"/>
      <c r="AT660" s="197" t="s">
        <v>369</v>
      </c>
      <c r="AU660" s="197" t="s">
        <v>85</v>
      </c>
      <c r="AV660" s="14" t="s">
        <v>79</v>
      </c>
      <c r="AW660" s="14" t="s">
        <v>29</v>
      </c>
      <c r="AX660" s="14" t="s">
        <v>72</v>
      </c>
      <c r="AY660" s="197" t="s">
        <v>360</v>
      </c>
    </row>
    <row r="661" spans="2:51" s="13" customFormat="1">
      <c r="B661" s="187"/>
      <c r="D661" s="188" t="s">
        <v>369</v>
      </c>
      <c r="E661" s="189" t="s">
        <v>1</v>
      </c>
      <c r="F661" s="190" t="s">
        <v>921</v>
      </c>
      <c r="H661" s="191">
        <v>3.024</v>
      </c>
      <c r="I661" s="192"/>
      <c r="L661" s="187"/>
      <c r="M661" s="193"/>
      <c r="N661" s="194"/>
      <c r="O661" s="194"/>
      <c r="P661" s="194"/>
      <c r="Q661" s="194"/>
      <c r="R661" s="194"/>
      <c r="S661" s="194"/>
      <c r="T661" s="195"/>
      <c r="AT661" s="189" t="s">
        <v>369</v>
      </c>
      <c r="AU661" s="189" t="s">
        <v>85</v>
      </c>
      <c r="AV661" s="13" t="s">
        <v>85</v>
      </c>
      <c r="AW661" s="13" t="s">
        <v>29</v>
      </c>
      <c r="AX661" s="13" t="s">
        <v>72</v>
      </c>
      <c r="AY661" s="189" t="s">
        <v>360</v>
      </c>
    </row>
    <row r="662" spans="2:51" s="13" customFormat="1">
      <c r="B662" s="187"/>
      <c r="D662" s="188" t="s">
        <v>369</v>
      </c>
      <c r="E662" s="189" t="s">
        <v>1</v>
      </c>
      <c r="F662" s="190" t="s">
        <v>922</v>
      </c>
      <c r="H662" s="191">
        <v>0.52</v>
      </c>
      <c r="I662" s="192"/>
      <c r="L662" s="187"/>
      <c r="M662" s="193"/>
      <c r="N662" s="194"/>
      <c r="O662" s="194"/>
      <c r="P662" s="194"/>
      <c r="Q662" s="194"/>
      <c r="R662" s="194"/>
      <c r="S662" s="194"/>
      <c r="T662" s="195"/>
      <c r="AT662" s="189" t="s">
        <v>369</v>
      </c>
      <c r="AU662" s="189" t="s">
        <v>85</v>
      </c>
      <c r="AV662" s="13" t="s">
        <v>85</v>
      </c>
      <c r="AW662" s="13" t="s">
        <v>29</v>
      </c>
      <c r="AX662" s="13" t="s">
        <v>72</v>
      </c>
      <c r="AY662" s="189" t="s">
        <v>360</v>
      </c>
    </row>
    <row r="663" spans="2:51" s="13" customFormat="1">
      <c r="B663" s="187"/>
      <c r="D663" s="188" t="s">
        <v>369</v>
      </c>
      <c r="E663" s="189" t="s">
        <v>1</v>
      </c>
      <c r="F663" s="190" t="s">
        <v>923</v>
      </c>
      <c r="H663" s="191">
        <v>1.4039999999999999</v>
      </c>
      <c r="I663" s="192"/>
      <c r="L663" s="187"/>
      <c r="M663" s="193"/>
      <c r="N663" s="194"/>
      <c r="O663" s="194"/>
      <c r="P663" s="194"/>
      <c r="Q663" s="194"/>
      <c r="R663" s="194"/>
      <c r="S663" s="194"/>
      <c r="T663" s="195"/>
      <c r="AT663" s="189" t="s">
        <v>369</v>
      </c>
      <c r="AU663" s="189" t="s">
        <v>85</v>
      </c>
      <c r="AV663" s="13" t="s">
        <v>85</v>
      </c>
      <c r="AW663" s="13" t="s">
        <v>29</v>
      </c>
      <c r="AX663" s="13" t="s">
        <v>72</v>
      </c>
      <c r="AY663" s="189" t="s">
        <v>360</v>
      </c>
    </row>
    <row r="664" spans="2:51" s="13" customFormat="1">
      <c r="B664" s="187"/>
      <c r="D664" s="188" t="s">
        <v>369</v>
      </c>
      <c r="E664" s="189" t="s">
        <v>1</v>
      </c>
      <c r="F664" s="190" t="s">
        <v>924</v>
      </c>
      <c r="H664" s="191">
        <v>1.0920000000000001</v>
      </c>
      <c r="I664" s="192"/>
      <c r="L664" s="187"/>
      <c r="M664" s="193"/>
      <c r="N664" s="194"/>
      <c r="O664" s="194"/>
      <c r="P664" s="194"/>
      <c r="Q664" s="194"/>
      <c r="R664" s="194"/>
      <c r="S664" s="194"/>
      <c r="T664" s="195"/>
      <c r="AT664" s="189" t="s">
        <v>369</v>
      </c>
      <c r="AU664" s="189" t="s">
        <v>85</v>
      </c>
      <c r="AV664" s="13" t="s">
        <v>85</v>
      </c>
      <c r="AW664" s="13" t="s">
        <v>29</v>
      </c>
      <c r="AX664" s="13" t="s">
        <v>72</v>
      </c>
      <c r="AY664" s="189" t="s">
        <v>360</v>
      </c>
    </row>
    <row r="665" spans="2:51" s="13" customFormat="1">
      <c r="B665" s="187"/>
      <c r="D665" s="188" t="s">
        <v>369</v>
      </c>
      <c r="E665" s="189" t="s">
        <v>1</v>
      </c>
      <c r="F665" s="190" t="s">
        <v>925</v>
      </c>
      <c r="H665" s="191">
        <v>-0.312</v>
      </c>
      <c r="I665" s="192"/>
      <c r="L665" s="187"/>
      <c r="M665" s="193"/>
      <c r="N665" s="194"/>
      <c r="O665" s="194"/>
      <c r="P665" s="194"/>
      <c r="Q665" s="194"/>
      <c r="R665" s="194"/>
      <c r="S665" s="194"/>
      <c r="T665" s="195"/>
      <c r="AT665" s="189" t="s">
        <v>369</v>
      </c>
      <c r="AU665" s="189" t="s">
        <v>85</v>
      </c>
      <c r="AV665" s="13" t="s">
        <v>85</v>
      </c>
      <c r="AW665" s="13" t="s">
        <v>29</v>
      </c>
      <c r="AX665" s="13" t="s">
        <v>72</v>
      </c>
      <c r="AY665" s="189" t="s">
        <v>360</v>
      </c>
    </row>
    <row r="666" spans="2:51" s="13" customFormat="1">
      <c r="B666" s="187"/>
      <c r="D666" s="188" t="s">
        <v>369</v>
      </c>
      <c r="E666" s="189" t="s">
        <v>1</v>
      </c>
      <c r="F666" s="190" t="s">
        <v>926</v>
      </c>
      <c r="H666" s="191">
        <v>-0.24</v>
      </c>
      <c r="I666" s="192"/>
      <c r="L666" s="187"/>
      <c r="M666" s="193"/>
      <c r="N666" s="194"/>
      <c r="O666" s="194"/>
      <c r="P666" s="194"/>
      <c r="Q666" s="194"/>
      <c r="R666" s="194"/>
      <c r="S666" s="194"/>
      <c r="T666" s="195"/>
      <c r="AT666" s="189" t="s">
        <v>369</v>
      </c>
      <c r="AU666" s="189" t="s">
        <v>85</v>
      </c>
      <c r="AV666" s="13" t="s">
        <v>85</v>
      </c>
      <c r="AW666" s="13" t="s">
        <v>29</v>
      </c>
      <c r="AX666" s="13" t="s">
        <v>72</v>
      </c>
      <c r="AY666" s="189" t="s">
        <v>360</v>
      </c>
    </row>
    <row r="667" spans="2:51" s="13" customFormat="1">
      <c r="B667" s="187"/>
      <c r="D667" s="188" t="s">
        <v>369</v>
      </c>
      <c r="E667" s="189" t="s">
        <v>1</v>
      </c>
      <c r="F667" s="190" t="s">
        <v>927</v>
      </c>
      <c r="H667" s="191">
        <v>-0.17599999999999999</v>
      </c>
      <c r="I667" s="192"/>
      <c r="L667" s="187"/>
      <c r="M667" s="193"/>
      <c r="N667" s="194"/>
      <c r="O667" s="194"/>
      <c r="P667" s="194"/>
      <c r="Q667" s="194"/>
      <c r="R667" s="194"/>
      <c r="S667" s="194"/>
      <c r="T667" s="195"/>
      <c r="AT667" s="189" t="s">
        <v>369</v>
      </c>
      <c r="AU667" s="189" t="s">
        <v>85</v>
      </c>
      <c r="AV667" s="13" t="s">
        <v>85</v>
      </c>
      <c r="AW667" s="13" t="s">
        <v>29</v>
      </c>
      <c r="AX667" s="13" t="s">
        <v>72</v>
      </c>
      <c r="AY667" s="189" t="s">
        <v>360</v>
      </c>
    </row>
    <row r="668" spans="2:51" s="13" customFormat="1">
      <c r="B668" s="187"/>
      <c r="D668" s="188" t="s">
        <v>369</v>
      </c>
      <c r="E668" s="189" t="s">
        <v>1</v>
      </c>
      <c r="F668" s="190" t="s">
        <v>928</v>
      </c>
      <c r="H668" s="191">
        <v>-8.7999999999999995E-2</v>
      </c>
      <c r="I668" s="192"/>
      <c r="L668" s="187"/>
      <c r="M668" s="193"/>
      <c r="N668" s="194"/>
      <c r="O668" s="194"/>
      <c r="P668" s="194"/>
      <c r="Q668" s="194"/>
      <c r="R668" s="194"/>
      <c r="S668" s="194"/>
      <c r="T668" s="195"/>
      <c r="AT668" s="189" t="s">
        <v>369</v>
      </c>
      <c r="AU668" s="189" t="s">
        <v>85</v>
      </c>
      <c r="AV668" s="13" t="s">
        <v>85</v>
      </c>
      <c r="AW668" s="13" t="s">
        <v>29</v>
      </c>
      <c r="AX668" s="13" t="s">
        <v>72</v>
      </c>
      <c r="AY668" s="189" t="s">
        <v>360</v>
      </c>
    </row>
    <row r="669" spans="2:51" s="13" customFormat="1">
      <c r="B669" s="187"/>
      <c r="D669" s="188" t="s">
        <v>369</v>
      </c>
      <c r="E669" s="189" t="s">
        <v>1</v>
      </c>
      <c r="F669" s="190" t="s">
        <v>928</v>
      </c>
      <c r="H669" s="191">
        <v>-8.7999999999999995E-2</v>
      </c>
      <c r="I669" s="192"/>
      <c r="L669" s="187"/>
      <c r="M669" s="193"/>
      <c r="N669" s="194"/>
      <c r="O669" s="194"/>
      <c r="P669" s="194"/>
      <c r="Q669" s="194"/>
      <c r="R669" s="194"/>
      <c r="S669" s="194"/>
      <c r="T669" s="195"/>
      <c r="AT669" s="189" t="s">
        <v>369</v>
      </c>
      <c r="AU669" s="189" t="s">
        <v>85</v>
      </c>
      <c r="AV669" s="13" t="s">
        <v>85</v>
      </c>
      <c r="AW669" s="13" t="s">
        <v>29</v>
      </c>
      <c r="AX669" s="13" t="s">
        <v>72</v>
      </c>
      <c r="AY669" s="189" t="s">
        <v>360</v>
      </c>
    </row>
    <row r="670" spans="2:51" s="13" customFormat="1">
      <c r="B670" s="187"/>
      <c r="D670" s="188" t="s">
        <v>369</v>
      </c>
      <c r="E670" s="189" t="s">
        <v>1</v>
      </c>
      <c r="F670" s="190" t="s">
        <v>929</v>
      </c>
      <c r="H670" s="191">
        <v>-0.12</v>
      </c>
      <c r="I670" s="192"/>
      <c r="L670" s="187"/>
      <c r="M670" s="193"/>
      <c r="N670" s="194"/>
      <c r="O670" s="194"/>
      <c r="P670" s="194"/>
      <c r="Q670" s="194"/>
      <c r="R670" s="194"/>
      <c r="S670" s="194"/>
      <c r="T670" s="195"/>
      <c r="AT670" s="189" t="s">
        <v>369</v>
      </c>
      <c r="AU670" s="189" t="s">
        <v>85</v>
      </c>
      <c r="AV670" s="13" t="s">
        <v>85</v>
      </c>
      <c r="AW670" s="13" t="s">
        <v>29</v>
      </c>
      <c r="AX670" s="13" t="s">
        <v>72</v>
      </c>
      <c r="AY670" s="189" t="s">
        <v>360</v>
      </c>
    </row>
    <row r="671" spans="2:51" s="16" customFormat="1">
      <c r="B671" s="211"/>
      <c r="D671" s="188" t="s">
        <v>369</v>
      </c>
      <c r="E671" s="212" t="s">
        <v>1</v>
      </c>
      <c r="F671" s="213" t="s">
        <v>581</v>
      </c>
      <c r="H671" s="214">
        <v>5.016</v>
      </c>
      <c r="I671" s="215"/>
      <c r="L671" s="211"/>
      <c r="M671" s="216"/>
      <c r="N671" s="217"/>
      <c r="O671" s="217"/>
      <c r="P671" s="217"/>
      <c r="Q671" s="217"/>
      <c r="R671" s="217"/>
      <c r="S671" s="217"/>
      <c r="T671" s="218"/>
      <c r="AT671" s="212" t="s">
        <v>369</v>
      </c>
      <c r="AU671" s="212" t="s">
        <v>85</v>
      </c>
      <c r="AV671" s="16" t="s">
        <v>282</v>
      </c>
      <c r="AW671" s="16" t="s">
        <v>29</v>
      </c>
      <c r="AX671" s="16" t="s">
        <v>72</v>
      </c>
      <c r="AY671" s="212" t="s">
        <v>360</v>
      </c>
    </row>
    <row r="672" spans="2:51" s="14" customFormat="1">
      <c r="B672" s="196"/>
      <c r="D672" s="188" t="s">
        <v>369</v>
      </c>
      <c r="E672" s="197" t="s">
        <v>1</v>
      </c>
      <c r="F672" s="198" t="s">
        <v>930</v>
      </c>
      <c r="H672" s="197" t="s">
        <v>1</v>
      </c>
      <c r="I672" s="199"/>
      <c r="L672" s="196"/>
      <c r="M672" s="200"/>
      <c r="N672" s="201"/>
      <c r="O672" s="201"/>
      <c r="P672" s="201"/>
      <c r="Q672" s="201"/>
      <c r="R672" s="201"/>
      <c r="S672" s="201"/>
      <c r="T672" s="202"/>
      <c r="AT672" s="197" t="s">
        <v>369</v>
      </c>
      <c r="AU672" s="197" t="s">
        <v>85</v>
      </c>
      <c r="AV672" s="14" t="s">
        <v>79</v>
      </c>
      <c r="AW672" s="14" t="s">
        <v>29</v>
      </c>
      <c r="AX672" s="14" t="s">
        <v>72</v>
      </c>
      <c r="AY672" s="197" t="s">
        <v>360</v>
      </c>
    </row>
    <row r="673" spans="1:65" s="13" customFormat="1">
      <c r="B673" s="187"/>
      <c r="D673" s="188" t="s">
        <v>369</v>
      </c>
      <c r="E673" s="189" t="s">
        <v>1</v>
      </c>
      <c r="F673" s="190" t="s">
        <v>931</v>
      </c>
      <c r="H673" s="191">
        <v>0.58799999999999997</v>
      </c>
      <c r="I673" s="192"/>
      <c r="L673" s="187"/>
      <c r="M673" s="193"/>
      <c r="N673" s="194"/>
      <c r="O673" s="194"/>
      <c r="P673" s="194"/>
      <c r="Q673" s="194"/>
      <c r="R673" s="194"/>
      <c r="S673" s="194"/>
      <c r="T673" s="195"/>
      <c r="AT673" s="189" t="s">
        <v>369</v>
      </c>
      <c r="AU673" s="189" t="s">
        <v>85</v>
      </c>
      <c r="AV673" s="13" t="s">
        <v>85</v>
      </c>
      <c r="AW673" s="13" t="s">
        <v>29</v>
      </c>
      <c r="AX673" s="13" t="s">
        <v>72</v>
      </c>
      <c r="AY673" s="189" t="s">
        <v>360</v>
      </c>
    </row>
    <row r="674" spans="1:65" s="13" customFormat="1">
      <c r="B674" s="187"/>
      <c r="D674" s="188" t="s">
        <v>369</v>
      </c>
      <c r="E674" s="189" t="s">
        <v>1</v>
      </c>
      <c r="F674" s="190" t="s">
        <v>932</v>
      </c>
      <c r="H674" s="191">
        <v>0.29399999999999998</v>
      </c>
      <c r="I674" s="192"/>
      <c r="L674" s="187"/>
      <c r="M674" s="193"/>
      <c r="N674" s="194"/>
      <c r="O674" s="194"/>
      <c r="P674" s="194"/>
      <c r="Q674" s="194"/>
      <c r="R674" s="194"/>
      <c r="S674" s="194"/>
      <c r="T674" s="195"/>
      <c r="AT674" s="189" t="s">
        <v>369</v>
      </c>
      <c r="AU674" s="189" t="s">
        <v>85</v>
      </c>
      <c r="AV674" s="13" t="s">
        <v>85</v>
      </c>
      <c r="AW674" s="13" t="s">
        <v>29</v>
      </c>
      <c r="AX674" s="13" t="s">
        <v>72</v>
      </c>
      <c r="AY674" s="189" t="s">
        <v>360</v>
      </c>
    </row>
    <row r="675" spans="1:65" s="16" customFormat="1">
      <c r="B675" s="211"/>
      <c r="D675" s="188" t="s">
        <v>369</v>
      </c>
      <c r="E675" s="212" t="s">
        <v>1</v>
      </c>
      <c r="F675" s="213" t="s">
        <v>581</v>
      </c>
      <c r="H675" s="214">
        <v>0.88200000000000001</v>
      </c>
      <c r="I675" s="215"/>
      <c r="L675" s="211"/>
      <c r="M675" s="216"/>
      <c r="N675" s="217"/>
      <c r="O675" s="217"/>
      <c r="P675" s="217"/>
      <c r="Q675" s="217"/>
      <c r="R675" s="217"/>
      <c r="S675" s="217"/>
      <c r="T675" s="218"/>
      <c r="AT675" s="212" t="s">
        <v>369</v>
      </c>
      <c r="AU675" s="212" t="s">
        <v>85</v>
      </c>
      <c r="AV675" s="16" t="s">
        <v>282</v>
      </c>
      <c r="AW675" s="16" t="s">
        <v>29</v>
      </c>
      <c r="AX675" s="16" t="s">
        <v>72</v>
      </c>
      <c r="AY675" s="212" t="s">
        <v>360</v>
      </c>
    </row>
    <row r="676" spans="1:65" s="15" customFormat="1">
      <c r="B676" s="203"/>
      <c r="D676" s="188" t="s">
        <v>369</v>
      </c>
      <c r="E676" s="204" t="s">
        <v>1</v>
      </c>
      <c r="F676" s="205" t="s">
        <v>386</v>
      </c>
      <c r="H676" s="206">
        <v>17.690999999999999</v>
      </c>
      <c r="I676" s="207"/>
      <c r="L676" s="203"/>
      <c r="M676" s="208"/>
      <c r="N676" s="209"/>
      <c r="O676" s="209"/>
      <c r="P676" s="209"/>
      <c r="Q676" s="209"/>
      <c r="R676" s="209"/>
      <c r="S676" s="209"/>
      <c r="T676" s="210"/>
      <c r="AT676" s="204" t="s">
        <v>369</v>
      </c>
      <c r="AU676" s="204" t="s">
        <v>85</v>
      </c>
      <c r="AV676" s="15" t="s">
        <v>367</v>
      </c>
      <c r="AW676" s="15" t="s">
        <v>29</v>
      </c>
      <c r="AX676" s="15" t="s">
        <v>79</v>
      </c>
      <c r="AY676" s="204" t="s">
        <v>360</v>
      </c>
    </row>
    <row r="677" spans="1:65" s="2" customFormat="1" ht="24.2" customHeight="1">
      <c r="A677" s="33"/>
      <c r="B677" s="139"/>
      <c r="C677" s="173" t="s">
        <v>933</v>
      </c>
      <c r="D677" s="173" t="s">
        <v>363</v>
      </c>
      <c r="E677" s="174" t="s">
        <v>934</v>
      </c>
      <c r="F677" s="175" t="s">
        <v>935</v>
      </c>
      <c r="G677" s="176" t="s">
        <v>366</v>
      </c>
      <c r="H677" s="177">
        <v>138.80600000000001</v>
      </c>
      <c r="I677" s="178"/>
      <c r="J677" s="179">
        <f>ROUND(I677*H677,2)</f>
        <v>0</v>
      </c>
      <c r="K677" s="180"/>
      <c r="L677" s="34"/>
      <c r="M677" s="181" t="s">
        <v>1</v>
      </c>
      <c r="N677" s="182" t="s">
        <v>38</v>
      </c>
      <c r="O677" s="60"/>
      <c r="P677" s="183">
        <f>O677*H677</f>
        <v>0</v>
      </c>
      <c r="Q677" s="183">
        <v>1.5399999999999999E-3</v>
      </c>
      <c r="R677" s="183">
        <f>Q677*H677</f>
        <v>0.21376124000000002</v>
      </c>
      <c r="S677" s="183">
        <v>0</v>
      </c>
      <c r="T677" s="184">
        <f>S677*H677</f>
        <v>0</v>
      </c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R677" s="185" t="s">
        <v>367</v>
      </c>
      <c r="AT677" s="185" t="s">
        <v>363</v>
      </c>
      <c r="AU677" s="185" t="s">
        <v>85</v>
      </c>
      <c r="AY677" s="18" t="s">
        <v>360</v>
      </c>
      <c r="BE677" s="186">
        <f>IF(N677="základná",J677,0)</f>
        <v>0</v>
      </c>
      <c r="BF677" s="186">
        <f>IF(N677="znížená",J677,0)</f>
        <v>0</v>
      </c>
      <c r="BG677" s="186">
        <f>IF(N677="zákl. prenesená",J677,0)</f>
        <v>0</v>
      </c>
      <c r="BH677" s="186">
        <f>IF(N677="zníž. prenesená",J677,0)</f>
        <v>0</v>
      </c>
      <c r="BI677" s="186">
        <f>IF(N677="nulová",J677,0)</f>
        <v>0</v>
      </c>
      <c r="BJ677" s="18" t="s">
        <v>85</v>
      </c>
      <c r="BK677" s="186">
        <f>ROUND(I677*H677,2)</f>
        <v>0</v>
      </c>
      <c r="BL677" s="18" t="s">
        <v>367</v>
      </c>
      <c r="BM677" s="185" t="s">
        <v>936</v>
      </c>
    </row>
    <row r="678" spans="1:65" s="14" customFormat="1">
      <c r="B678" s="196"/>
      <c r="D678" s="188" t="s">
        <v>369</v>
      </c>
      <c r="E678" s="197" t="s">
        <v>1</v>
      </c>
      <c r="F678" s="198" t="s">
        <v>902</v>
      </c>
      <c r="H678" s="197" t="s">
        <v>1</v>
      </c>
      <c r="I678" s="199"/>
      <c r="L678" s="196"/>
      <c r="M678" s="200"/>
      <c r="N678" s="201"/>
      <c r="O678" s="201"/>
      <c r="P678" s="201"/>
      <c r="Q678" s="201"/>
      <c r="R678" s="201"/>
      <c r="S678" s="201"/>
      <c r="T678" s="202"/>
      <c r="AT678" s="197" t="s">
        <v>369</v>
      </c>
      <c r="AU678" s="197" t="s">
        <v>85</v>
      </c>
      <c r="AV678" s="14" t="s">
        <v>79</v>
      </c>
      <c r="AW678" s="14" t="s">
        <v>29</v>
      </c>
      <c r="AX678" s="14" t="s">
        <v>72</v>
      </c>
      <c r="AY678" s="197" t="s">
        <v>360</v>
      </c>
    </row>
    <row r="679" spans="1:65" s="14" customFormat="1">
      <c r="B679" s="196"/>
      <c r="D679" s="188" t="s">
        <v>369</v>
      </c>
      <c r="E679" s="197" t="s">
        <v>1</v>
      </c>
      <c r="F679" s="198" t="s">
        <v>903</v>
      </c>
      <c r="H679" s="197" t="s">
        <v>1</v>
      </c>
      <c r="I679" s="199"/>
      <c r="L679" s="196"/>
      <c r="M679" s="200"/>
      <c r="N679" s="201"/>
      <c r="O679" s="201"/>
      <c r="P679" s="201"/>
      <c r="Q679" s="201"/>
      <c r="R679" s="201"/>
      <c r="S679" s="201"/>
      <c r="T679" s="202"/>
      <c r="AT679" s="197" t="s">
        <v>369</v>
      </c>
      <c r="AU679" s="197" t="s">
        <v>85</v>
      </c>
      <c r="AV679" s="14" t="s">
        <v>79</v>
      </c>
      <c r="AW679" s="14" t="s">
        <v>29</v>
      </c>
      <c r="AX679" s="14" t="s">
        <v>72</v>
      </c>
      <c r="AY679" s="197" t="s">
        <v>360</v>
      </c>
    </row>
    <row r="680" spans="1:65" s="13" customFormat="1">
      <c r="B680" s="187"/>
      <c r="D680" s="188" t="s">
        <v>369</v>
      </c>
      <c r="E680" s="189" t="s">
        <v>1</v>
      </c>
      <c r="F680" s="190" t="s">
        <v>937</v>
      </c>
      <c r="H680" s="191">
        <v>19.95</v>
      </c>
      <c r="I680" s="192"/>
      <c r="L680" s="187"/>
      <c r="M680" s="193"/>
      <c r="N680" s="194"/>
      <c r="O680" s="194"/>
      <c r="P680" s="194"/>
      <c r="Q680" s="194"/>
      <c r="R680" s="194"/>
      <c r="S680" s="194"/>
      <c r="T680" s="195"/>
      <c r="AT680" s="189" t="s">
        <v>369</v>
      </c>
      <c r="AU680" s="189" t="s">
        <v>85</v>
      </c>
      <c r="AV680" s="13" t="s">
        <v>85</v>
      </c>
      <c r="AW680" s="13" t="s">
        <v>29</v>
      </c>
      <c r="AX680" s="13" t="s">
        <v>72</v>
      </c>
      <c r="AY680" s="189" t="s">
        <v>360</v>
      </c>
    </row>
    <row r="681" spans="1:65" s="13" customFormat="1">
      <c r="B681" s="187"/>
      <c r="D681" s="188" t="s">
        <v>369</v>
      </c>
      <c r="E681" s="189" t="s">
        <v>1</v>
      </c>
      <c r="F681" s="190" t="s">
        <v>938</v>
      </c>
      <c r="H681" s="191">
        <v>35.700000000000003</v>
      </c>
      <c r="I681" s="192"/>
      <c r="L681" s="187"/>
      <c r="M681" s="193"/>
      <c r="N681" s="194"/>
      <c r="O681" s="194"/>
      <c r="P681" s="194"/>
      <c r="Q681" s="194"/>
      <c r="R681" s="194"/>
      <c r="S681" s="194"/>
      <c r="T681" s="195"/>
      <c r="AT681" s="189" t="s">
        <v>369</v>
      </c>
      <c r="AU681" s="189" t="s">
        <v>85</v>
      </c>
      <c r="AV681" s="13" t="s">
        <v>85</v>
      </c>
      <c r="AW681" s="13" t="s">
        <v>29</v>
      </c>
      <c r="AX681" s="13" t="s">
        <v>72</v>
      </c>
      <c r="AY681" s="189" t="s">
        <v>360</v>
      </c>
    </row>
    <row r="682" spans="1:65" s="13" customFormat="1">
      <c r="B682" s="187"/>
      <c r="D682" s="188" t="s">
        <v>369</v>
      </c>
      <c r="E682" s="189" t="s">
        <v>1</v>
      </c>
      <c r="F682" s="190" t="s">
        <v>939</v>
      </c>
      <c r="H682" s="191">
        <v>38.5</v>
      </c>
      <c r="I682" s="192"/>
      <c r="L682" s="187"/>
      <c r="M682" s="193"/>
      <c r="N682" s="194"/>
      <c r="O682" s="194"/>
      <c r="P682" s="194"/>
      <c r="Q682" s="194"/>
      <c r="R682" s="194"/>
      <c r="S682" s="194"/>
      <c r="T682" s="195"/>
      <c r="AT682" s="189" t="s">
        <v>369</v>
      </c>
      <c r="AU682" s="189" t="s">
        <v>85</v>
      </c>
      <c r="AV682" s="13" t="s">
        <v>85</v>
      </c>
      <c r="AW682" s="13" t="s">
        <v>29</v>
      </c>
      <c r="AX682" s="13" t="s">
        <v>72</v>
      </c>
      <c r="AY682" s="189" t="s">
        <v>360</v>
      </c>
    </row>
    <row r="683" spans="1:65" s="13" customFormat="1">
      <c r="B683" s="187"/>
      <c r="D683" s="188" t="s">
        <v>369</v>
      </c>
      <c r="E683" s="189" t="s">
        <v>1</v>
      </c>
      <c r="F683" s="190" t="s">
        <v>940</v>
      </c>
      <c r="H683" s="191">
        <v>-5.7</v>
      </c>
      <c r="I683" s="192"/>
      <c r="L683" s="187"/>
      <c r="M683" s="193"/>
      <c r="N683" s="194"/>
      <c r="O683" s="194"/>
      <c r="P683" s="194"/>
      <c r="Q683" s="194"/>
      <c r="R683" s="194"/>
      <c r="S683" s="194"/>
      <c r="T683" s="195"/>
      <c r="AT683" s="189" t="s">
        <v>369</v>
      </c>
      <c r="AU683" s="189" t="s">
        <v>85</v>
      </c>
      <c r="AV683" s="13" t="s">
        <v>85</v>
      </c>
      <c r="AW683" s="13" t="s">
        <v>29</v>
      </c>
      <c r="AX683" s="13" t="s">
        <v>72</v>
      </c>
      <c r="AY683" s="189" t="s">
        <v>360</v>
      </c>
    </row>
    <row r="684" spans="1:65" s="13" customFormat="1">
      <c r="B684" s="187"/>
      <c r="D684" s="188" t="s">
        <v>369</v>
      </c>
      <c r="E684" s="189" t="s">
        <v>1</v>
      </c>
      <c r="F684" s="190" t="s">
        <v>941</v>
      </c>
      <c r="H684" s="191">
        <v>-7.74</v>
      </c>
      <c r="I684" s="192"/>
      <c r="L684" s="187"/>
      <c r="M684" s="193"/>
      <c r="N684" s="194"/>
      <c r="O684" s="194"/>
      <c r="P684" s="194"/>
      <c r="Q684" s="194"/>
      <c r="R684" s="194"/>
      <c r="S684" s="194"/>
      <c r="T684" s="195"/>
      <c r="AT684" s="189" t="s">
        <v>369</v>
      </c>
      <c r="AU684" s="189" t="s">
        <v>85</v>
      </c>
      <c r="AV684" s="13" t="s">
        <v>85</v>
      </c>
      <c r="AW684" s="13" t="s">
        <v>29</v>
      </c>
      <c r="AX684" s="13" t="s">
        <v>72</v>
      </c>
      <c r="AY684" s="189" t="s">
        <v>360</v>
      </c>
    </row>
    <row r="685" spans="1:65" s="13" customFormat="1">
      <c r="B685" s="187"/>
      <c r="D685" s="188" t="s">
        <v>369</v>
      </c>
      <c r="E685" s="189" t="s">
        <v>1</v>
      </c>
      <c r="F685" s="190" t="s">
        <v>942</v>
      </c>
      <c r="H685" s="191">
        <v>2.6</v>
      </c>
      <c r="I685" s="192"/>
      <c r="L685" s="187"/>
      <c r="M685" s="193"/>
      <c r="N685" s="194"/>
      <c r="O685" s="194"/>
      <c r="P685" s="194"/>
      <c r="Q685" s="194"/>
      <c r="R685" s="194"/>
      <c r="S685" s="194"/>
      <c r="T685" s="195"/>
      <c r="AT685" s="189" t="s">
        <v>369</v>
      </c>
      <c r="AU685" s="189" t="s">
        <v>85</v>
      </c>
      <c r="AV685" s="13" t="s">
        <v>85</v>
      </c>
      <c r="AW685" s="13" t="s">
        <v>29</v>
      </c>
      <c r="AX685" s="13" t="s">
        <v>72</v>
      </c>
      <c r="AY685" s="189" t="s">
        <v>360</v>
      </c>
    </row>
    <row r="686" spans="1:65" s="13" customFormat="1">
      <c r="B686" s="187"/>
      <c r="D686" s="188" t="s">
        <v>369</v>
      </c>
      <c r="E686" s="189" t="s">
        <v>1</v>
      </c>
      <c r="F686" s="190" t="s">
        <v>943</v>
      </c>
      <c r="H686" s="191">
        <v>0.42</v>
      </c>
      <c r="I686" s="192"/>
      <c r="L686" s="187"/>
      <c r="M686" s="193"/>
      <c r="N686" s="194"/>
      <c r="O686" s="194"/>
      <c r="P686" s="194"/>
      <c r="Q686" s="194"/>
      <c r="R686" s="194"/>
      <c r="S686" s="194"/>
      <c r="T686" s="195"/>
      <c r="AT686" s="189" t="s">
        <v>369</v>
      </c>
      <c r="AU686" s="189" t="s">
        <v>85</v>
      </c>
      <c r="AV686" s="13" t="s">
        <v>85</v>
      </c>
      <c r="AW686" s="13" t="s">
        <v>29</v>
      </c>
      <c r="AX686" s="13" t="s">
        <v>72</v>
      </c>
      <c r="AY686" s="189" t="s">
        <v>360</v>
      </c>
    </row>
    <row r="687" spans="1:65" s="13" customFormat="1">
      <c r="B687" s="187"/>
      <c r="D687" s="188" t="s">
        <v>369</v>
      </c>
      <c r="E687" s="189" t="s">
        <v>1</v>
      </c>
      <c r="F687" s="190" t="s">
        <v>944</v>
      </c>
      <c r="H687" s="191">
        <v>0.91800000000000004</v>
      </c>
      <c r="I687" s="192"/>
      <c r="L687" s="187"/>
      <c r="M687" s="193"/>
      <c r="N687" s="194"/>
      <c r="O687" s="194"/>
      <c r="P687" s="194"/>
      <c r="Q687" s="194"/>
      <c r="R687" s="194"/>
      <c r="S687" s="194"/>
      <c r="T687" s="195"/>
      <c r="AT687" s="189" t="s">
        <v>369</v>
      </c>
      <c r="AU687" s="189" t="s">
        <v>85</v>
      </c>
      <c r="AV687" s="13" t="s">
        <v>85</v>
      </c>
      <c r="AW687" s="13" t="s">
        <v>29</v>
      </c>
      <c r="AX687" s="13" t="s">
        <v>72</v>
      </c>
      <c r="AY687" s="189" t="s">
        <v>360</v>
      </c>
    </row>
    <row r="688" spans="1:65" s="16" customFormat="1">
      <c r="B688" s="211"/>
      <c r="D688" s="188" t="s">
        <v>369</v>
      </c>
      <c r="E688" s="212" t="s">
        <v>1</v>
      </c>
      <c r="F688" s="213" t="s">
        <v>581</v>
      </c>
      <c r="H688" s="214">
        <v>84.647999999999996</v>
      </c>
      <c r="I688" s="215"/>
      <c r="L688" s="211"/>
      <c r="M688" s="216"/>
      <c r="N688" s="217"/>
      <c r="O688" s="217"/>
      <c r="P688" s="217"/>
      <c r="Q688" s="217"/>
      <c r="R688" s="217"/>
      <c r="S688" s="217"/>
      <c r="T688" s="218"/>
      <c r="AT688" s="212" t="s">
        <v>369</v>
      </c>
      <c r="AU688" s="212" t="s">
        <v>85</v>
      </c>
      <c r="AV688" s="16" t="s">
        <v>282</v>
      </c>
      <c r="AW688" s="16" t="s">
        <v>29</v>
      </c>
      <c r="AX688" s="16" t="s">
        <v>72</v>
      </c>
      <c r="AY688" s="212" t="s">
        <v>360</v>
      </c>
    </row>
    <row r="689" spans="2:51" s="14" customFormat="1">
      <c r="B689" s="196"/>
      <c r="D689" s="188" t="s">
        <v>369</v>
      </c>
      <c r="E689" s="197" t="s">
        <v>1</v>
      </c>
      <c r="F689" s="198" t="s">
        <v>911</v>
      </c>
      <c r="H689" s="197" t="s">
        <v>1</v>
      </c>
      <c r="I689" s="199"/>
      <c r="L689" s="196"/>
      <c r="M689" s="200"/>
      <c r="N689" s="201"/>
      <c r="O689" s="201"/>
      <c r="P689" s="201"/>
      <c r="Q689" s="201"/>
      <c r="R689" s="201"/>
      <c r="S689" s="201"/>
      <c r="T689" s="202"/>
      <c r="AT689" s="197" t="s">
        <v>369</v>
      </c>
      <c r="AU689" s="197" t="s">
        <v>85</v>
      </c>
      <c r="AV689" s="14" t="s">
        <v>79</v>
      </c>
      <c r="AW689" s="14" t="s">
        <v>29</v>
      </c>
      <c r="AX689" s="14" t="s">
        <v>72</v>
      </c>
      <c r="AY689" s="197" t="s">
        <v>360</v>
      </c>
    </row>
    <row r="690" spans="2:51" s="13" customFormat="1">
      <c r="B690" s="187"/>
      <c r="D690" s="188" t="s">
        <v>369</v>
      </c>
      <c r="E690" s="189" t="s">
        <v>1</v>
      </c>
      <c r="F690" s="190" t="s">
        <v>945</v>
      </c>
      <c r="H690" s="191">
        <v>20.16</v>
      </c>
      <c r="I690" s="192"/>
      <c r="L690" s="187"/>
      <c r="M690" s="193"/>
      <c r="N690" s="194"/>
      <c r="O690" s="194"/>
      <c r="P690" s="194"/>
      <c r="Q690" s="194"/>
      <c r="R690" s="194"/>
      <c r="S690" s="194"/>
      <c r="T690" s="195"/>
      <c r="AT690" s="189" t="s">
        <v>369</v>
      </c>
      <c r="AU690" s="189" t="s">
        <v>85</v>
      </c>
      <c r="AV690" s="13" t="s">
        <v>85</v>
      </c>
      <c r="AW690" s="13" t="s">
        <v>29</v>
      </c>
      <c r="AX690" s="13" t="s">
        <v>72</v>
      </c>
      <c r="AY690" s="189" t="s">
        <v>360</v>
      </c>
    </row>
    <row r="691" spans="2:51" s="13" customFormat="1">
      <c r="B691" s="187"/>
      <c r="D691" s="188" t="s">
        <v>369</v>
      </c>
      <c r="E691" s="189" t="s">
        <v>1</v>
      </c>
      <c r="F691" s="190" t="s">
        <v>946</v>
      </c>
      <c r="H691" s="191">
        <v>4.16</v>
      </c>
      <c r="I691" s="192"/>
      <c r="L691" s="187"/>
      <c r="M691" s="193"/>
      <c r="N691" s="194"/>
      <c r="O691" s="194"/>
      <c r="P691" s="194"/>
      <c r="Q691" s="194"/>
      <c r="R691" s="194"/>
      <c r="S691" s="194"/>
      <c r="T691" s="195"/>
      <c r="AT691" s="189" t="s">
        <v>369</v>
      </c>
      <c r="AU691" s="189" t="s">
        <v>85</v>
      </c>
      <c r="AV691" s="13" t="s">
        <v>85</v>
      </c>
      <c r="AW691" s="13" t="s">
        <v>29</v>
      </c>
      <c r="AX691" s="13" t="s">
        <v>72</v>
      </c>
      <c r="AY691" s="189" t="s">
        <v>360</v>
      </c>
    </row>
    <row r="692" spans="2:51" s="13" customFormat="1">
      <c r="B692" s="187"/>
      <c r="D692" s="188" t="s">
        <v>369</v>
      </c>
      <c r="E692" s="189" t="s">
        <v>1</v>
      </c>
      <c r="F692" s="190" t="s">
        <v>947</v>
      </c>
      <c r="H692" s="191">
        <v>18.72</v>
      </c>
      <c r="I692" s="192"/>
      <c r="L692" s="187"/>
      <c r="M692" s="193"/>
      <c r="N692" s="194"/>
      <c r="O692" s="194"/>
      <c r="P692" s="194"/>
      <c r="Q692" s="194"/>
      <c r="R692" s="194"/>
      <c r="S692" s="194"/>
      <c r="T692" s="195"/>
      <c r="AT692" s="189" t="s">
        <v>369</v>
      </c>
      <c r="AU692" s="189" t="s">
        <v>85</v>
      </c>
      <c r="AV692" s="13" t="s">
        <v>85</v>
      </c>
      <c r="AW692" s="13" t="s">
        <v>29</v>
      </c>
      <c r="AX692" s="13" t="s">
        <v>72</v>
      </c>
      <c r="AY692" s="189" t="s">
        <v>360</v>
      </c>
    </row>
    <row r="693" spans="2:51" s="13" customFormat="1">
      <c r="B693" s="187"/>
      <c r="D693" s="188" t="s">
        <v>369</v>
      </c>
      <c r="E693" s="189" t="s">
        <v>1</v>
      </c>
      <c r="F693" s="190" t="s">
        <v>948</v>
      </c>
      <c r="H693" s="191">
        <v>1.32</v>
      </c>
      <c r="I693" s="192"/>
      <c r="L693" s="187"/>
      <c r="M693" s="193"/>
      <c r="N693" s="194"/>
      <c r="O693" s="194"/>
      <c r="P693" s="194"/>
      <c r="Q693" s="194"/>
      <c r="R693" s="194"/>
      <c r="S693" s="194"/>
      <c r="T693" s="195"/>
      <c r="AT693" s="189" t="s">
        <v>369</v>
      </c>
      <c r="AU693" s="189" t="s">
        <v>85</v>
      </c>
      <c r="AV693" s="13" t="s">
        <v>85</v>
      </c>
      <c r="AW693" s="13" t="s">
        <v>29</v>
      </c>
      <c r="AX693" s="13" t="s">
        <v>72</v>
      </c>
      <c r="AY693" s="189" t="s">
        <v>360</v>
      </c>
    </row>
    <row r="694" spans="2:51" s="13" customFormat="1">
      <c r="B694" s="187"/>
      <c r="D694" s="188" t="s">
        <v>369</v>
      </c>
      <c r="E694" s="189" t="s">
        <v>1</v>
      </c>
      <c r="F694" s="190" t="s">
        <v>949</v>
      </c>
      <c r="H694" s="191">
        <v>0.96</v>
      </c>
      <c r="I694" s="192"/>
      <c r="L694" s="187"/>
      <c r="M694" s="193"/>
      <c r="N694" s="194"/>
      <c r="O694" s="194"/>
      <c r="P694" s="194"/>
      <c r="Q694" s="194"/>
      <c r="R694" s="194"/>
      <c r="S694" s="194"/>
      <c r="T694" s="195"/>
      <c r="AT694" s="189" t="s">
        <v>369</v>
      </c>
      <c r="AU694" s="189" t="s">
        <v>85</v>
      </c>
      <c r="AV694" s="13" t="s">
        <v>85</v>
      </c>
      <c r="AW694" s="13" t="s">
        <v>29</v>
      </c>
      <c r="AX694" s="13" t="s">
        <v>72</v>
      </c>
      <c r="AY694" s="189" t="s">
        <v>360</v>
      </c>
    </row>
    <row r="695" spans="2:51" s="13" customFormat="1">
      <c r="B695" s="187"/>
      <c r="D695" s="188" t="s">
        <v>369</v>
      </c>
      <c r="E695" s="189" t="s">
        <v>1</v>
      </c>
      <c r="F695" s="190" t="s">
        <v>950</v>
      </c>
      <c r="H695" s="191">
        <v>1.26</v>
      </c>
      <c r="I695" s="192"/>
      <c r="L695" s="187"/>
      <c r="M695" s="193"/>
      <c r="N695" s="194"/>
      <c r="O695" s="194"/>
      <c r="P695" s="194"/>
      <c r="Q695" s="194"/>
      <c r="R695" s="194"/>
      <c r="S695" s="194"/>
      <c r="T695" s="195"/>
      <c r="AT695" s="189" t="s">
        <v>369</v>
      </c>
      <c r="AU695" s="189" t="s">
        <v>85</v>
      </c>
      <c r="AV695" s="13" t="s">
        <v>85</v>
      </c>
      <c r="AW695" s="13" t="s">
        <v>29</v>
      </c>
      <c r="AX695" s="13" t="s">
        <v>72</v>
      </c>
      <c r="AY695" s="189" t="s">
        <v>360</v>
      </c>
    </row>
    <row r="696" spans="2:51" s="13" customFormat="1">
      <c r="B696" s="187"/>
      <c r="D696" s="188" t="s">
        <v>369</v>
      </c>
      <c r="E696" s="189" t="s">
        <v>1</v>
      </c>
      <c r="F696" s="190" t="s">
        <v>951</v>
      </c>
      <c r="H696" s="191">
        <v>1.05</v>
      </c>
      <c r="I696" s="192"/>
      <c r="L696" s="187"/>
      <c r="M696" s="193"/>
      <c r="N696" s="194"/>
      <c r="O696" s="194"/>
      <c r="P696" s="194"/>
      <c r="Q696" s="194"/>
      <c r="R696" s="194"/>
      <c r="S696" s="194"/>
      <c r="T696" s="195"/>
      <c r="AT696" s="189" t="s">
        <v>369</v>
      </c>
      <c r="AU696" s="189" t="s">
        <v>85</v>
      </c>
      <c r="AV696" s="13" t="s">
        <v>85</v>
      </c>
      <c r="AW696" s="13" t="s">
        <v>29</v>
      </c>
      <c r="AX696" s="13" t="s">
        <v>72</v>
      </c>
      <c r="AY696" s="189" t="s">
        <v>360</v>
      </c>
    </row>
    <row r="697" spans="2:51" s="13" customFormat="1">
      <c r="B697" s="187"/>
      <c r="D697" s="188" t="s">
        <v>369</v>
      </c>
      <c r="E697" s="189" t="s">
        <v>1</v>
      </c>
      <c r="F697" s="190" t="s">
        <v>952</v>
      </c>
      <c r="H697" s="191">
        <v>0.63</v>
      </c>
      <c r="I697" s="192"/>
      <c r="L697" s="187"/>
      <c r="M697" s="193"/>
      <c r="N697" s="194"/>
      <c r="O697" s="194"/>
      <c r="P697" s="194"/>
      <c r="Q697" s="194"/>
      <c r="R697" s="194"/>
      <c r="S697" s="194"/>
      <c r="T697" s="195"/>
      <c r="AT697" s="189" t="s">
        <v>369</v>
      </c>
      <c r="AU697" s="189" t="s">
        <v>85</v>
      </c>
      <c r="AV697" s="13" t="s">
        <v>85</v>
      </c>
      <c r="AW697" s="13" t="s">
        <v>29</v>
      </c>
      <c r="AX697" s="13" t="s">
        <v>72</v>
      </c>
      <c r="AY697" s="189" t="s">
        <v>360</v>
      </c>
    </row>
    <row r="698" spans="2:51" s="16" customFormat="1">
      <c r="B698" s="211"/>
      <c r="D698" s="188" t="s">
        <v>369</v>
      </c>
      <c r="E698" s="212" t="s">
        <v>1</v>
      </c>
      <c r="F698" s="213" t="s">
        <v>581</v>
      </c>
      <c r="H698" s="214">
        <v>48.26</v>
      </c>
      <c r="I698" s="215"/>
      <c r="L698" s="211"/>
      <c r="M698" s="216"/>
      <c r="N698" s="217"/>
      <c r="O698" s="217"/>
      <c r="P698" s="217"/>
      <c r="Q698" s="217"/>
      <c r="R698" s="217"/>
      <c r="S698" s="217"/>
      <c r="T698" s="218"/>
      <c r="AT698" s="212" t="s">
        <v>369</v>
      </c>
      <c r="AU698" s="212" t="s">
        <v>85</v>
      </c>
      <c r="AV698" s="16" t="s">
        <v>282</v>
      </c>
      <c r="AW698" s="16" t="s">
        <v>29</v>
      </c>
      <c r="AX698" s="16" t="s">
        <v>72</v>
      </c>
      <c r="AY698" s="212" t="s">
        <v>360</v>
      </c>
    </row>
    <row r="699" spans="2:51" s="14" customFormat="1">
      <c r="B699" s="196"/>
      <c r="D699" s="188" t="s">
        <v>369</v>
      </c>
      <c r="E699" s="197" t="s">
        <v>1</v>
      </c>
      <c r="F699" s="198" t="s">
        <v>920</v>
      </c>
      <c r="H699" s="197" t="s">
        <v>1</v>
      </c>
      <c r="I699" s="199"/>
      <c r="L699" s="196"/>
      <c r="M699" s="200"/>
      <c r="N699" s="201"/>
      <c r="O699" s="201"/>
      <c r="P699" s="201"/>
      <c r="Q699" s="201"/>
      <c r="R699" s="201"/>
      <c r="S699" s="201"/>
      <c r="T699" s="202"/>
      <c r="AT699" s="197" t="s">
        <v>369</v>
      </c>
      <c r="AU699" s="197" t="s">
        <v>85</v>
      </c>
      <c r="AV699" s="14" t="s">
        <v>79</v>
      </c>
      <c r="AW699" s="14" t="s">
        <v>29</v>
      </c>
      <c r="AX699" s="14" t="s">
        <v>72</v>
      </c>
      <c r="AY699" s="197" t="s">
        <v>360</v>
      </c>
    </row>
    <row r="700" spans="2:51" s="13" customFormat="1">
      <c r="B700" s="187"/>
      <c r="D700" s="188" t="s">
        <v>369</v>
      </c>
      <c r="E700" s="189" t="s">
        <v>1</v>
      </c>
      <c r="F700" s="190" t="s">
        <v>921</v>
      </c>
      <c r="H700" s="191">
        <v>3.024</v>
      </c>
      <c r="I700" s="192"/>
      <c r="L700" s="187"/>
      <c r="M700" s="193"/>
      <c r="N700" s="194"/>
      <c r="O700" s="194"/>
      <c r="P700" s="194"/>
      <c r="Q700" s="194"/>
      <c r="R700" s="194"/>
      <c r="S700" s="194"/>
      <c r="T700" s="195"/>
      <c r="AT700" s="189" t="s">
        <v>369</v>
      </c>
      <c r="AU700" s="189" t="s">
        <v>85</v>
      </c>
      <c r="AV700" s="13" t="s">
        <v>85</v>
      </c>
      <c r="AW700" s="13" t="s">
        <v>29</v>
      </c>
      <c r="AX700" s="13" t="s">
        <v>72</v>
      </c>
      <c r="AY700" s="189" t="s">
        <v>360</v>
      </c>
    </row>
    <row r="701" spans="2:51" s="13" customFormat="1">
      <c r="B701" s="187"/>
      <c r="D701" s="188" t="s">
        <v>369</v>
      </c>
      <c r="E701" s="189" t="s">
        <v>1</v>
      </c>
      <c r="F701" s="190" t="s">
        <v>922</v>
      </c>
      <c r="H701" s="191">
        <v>0.52</v>
      </c>
      <c r="I701" s="192"/>
      <c r="L701" s="187"/>
      <c r="M701" s="193"/>
      <c r="N701" s="194"/>
      <c r="O701" s="194"/>
      <c r="P701" s="194"/>
      <c r="Q701" s="194"/>
      <c r="R701" s="194"/>
      <c r="S701" s="194"/>
      <c r="T701" s="195"/>
      <c r="AT701" s="189" t="s">
        <v>369</v>
      </c>
      <c r="AU701" s="189" t="s">
        <v>85</v>
      </c>
      <c r="AV701" s="13" t="s">
        <v>85</v>
      </c>
      <c r="AW701" s="13" t="s">
        <v>29</v>
      </c>
      <c r="AX701" s="13" t="s">
        <v>72</v>
      </c>
      <c r="AY701" s="189" t="s">
        <v>360</v>
      </c>
    </row>
    <row r="702" spans="2:51" s="13" customFormat="1">
      <c r="B702" s="187"/>
      <c r="D702" s="188" t="s">
        <v>369</v>
      </c>
      <c r="E702" s="189" t="s">
        <v>1</v>
      </c>
      <c r="F702" s="190" t="s">
        <v>923</v>
      </c>
      <c r="H702" s="191">
        <v>1.4039999999999999</v>
      </c>
      <c r="I702" s="192"/>
      <c r="L702" s="187"/>
      <c r="M702" s="193"/>
      <c r="N702" s="194"/>
      <c r="O702" s="194"/>
      <c r="P702" s="194"/>
      <c r="Q702" s="194"/>
      <c r="R702" s="194"/>
      <c r="S702" s="194"/>
      <c r="T702" s="195"/>
      <c r="AT702" s="189" t="s">
        <v>369</v>
      </c>
      <c r="AU702" s="189" t="s">
        <v>85</v>
      </c>
      <c r="AV702" s="13" t="s">
        <v>85</v>
      </c>
      <c r="AW702" s="13" t="s">
        <v>29</v>
      </c>
      <c r="AX702" s="13" t="s">
        <v>72</v>
      </c>
      <c r="AY702" s="189" t="s">
        <v>360</v>
      </c>
    </row>
    <row r="703" spans="2:51" s="13" customFormat="1">
      <c r="B703" s="187"/>
      <c r="D703" s="188" t="s">
        <v>369</v>
      </c>
      <c r="E703" s="189" t="s">
        <v>1</v>
      </c>
      <c r="F703" s="190" t="s">
        <v>924</v>
      </c>
      <c r="H703" s="191">
        <v>1.0920000000000001</v>
      </c>
      <c r="I703" s="192"/>
      <c r="L703" s="187"/>
      <c r="M703" s="193"/>
      <c r="N703" s="194"/>
      <c r="O703" s="194"/>
      <c r="P703" s="194"/>
      <c r="Q703" s="194"/>
      <c r="R703" s="194"/>
      <c r="S703" s="194"/>
      <c r="T703" s="195"/>
      <c r="AT703" s="189" t="s">
        <v>369</v>
      </c>
      <c r="AU703" s="189" t="s">
        <v>85</v>
      </c>
      <c r="AV703" s="13" t="s">
        <v>85</v>
      </c>
      <c r="AW703" s="13" t="s">
        <v>29</v>
      </c>
      <c r="AX703" s="13" t="s">
        <v>72</v>
      </c>
      <c r="AY703" s="189" t="s">
        <v>360</v>
      </c>
    </row>
    <row r="704" spans="2:51" s="13" customFormat="1">
      <c r="B704" s="187"/>
      <c r="D704" s="188" t="s">
        <v>369</v>
      </c>
      <c r="E704" s="189" t="s">
        <v>1</v>
      </c>
      <c r="F704" s="190" t="s">
        <v>925</v>
      </c>
      <c r="H704" s="191">
        <v>-0.312</v>
      </c>
      <c r="I704" s="192"/>
      <c r="L704" s="187"/>
      <c r="M704" s="193"/>
      <c r="N704" s="194"/>
      <c r="O704" s="194"/>
      <c r="P704" s="194"/>
      <c r="Q704" s="194"/>
      <c r="R704" s="194"/>
      <c r="S704" s="194"/>
      <c r="T704" s="195"/>
      <c r="AT704" s="189" t="s">
        <v>369</v>
      </c>
      <c r="AU704" s="189" t="s">
        <v>85</v>
      </c>
      <c r="AV704" s="13" t="s">
        <v>85</v>
      </c>
      <c r="AW704" s="13" t="s">
        <v>29</v>
      </c>
      <c r="AX704" s="13" t="s">
        <v>72</v>
      </c>
      <c r="AY704" s="189" t="s">
        <v>360</v>
      </c>
    </row>
    <row r="705" spans="1:65" s="13" customFormat="1">
      <c r="B705" s="187"/>
      <c r="D705" s="188" t="s">
        <v>369</v>
      </c>
      <c r="E705" s="189" t="s">
        <v>1</v>
      </c>
      <c r="F705" s="190" t="s">
        <v>926</v>
      </c>
      <c r="H705" s="191">
        <v>-0.24</v>
      </c>
      <c r="I705" s="192"/>
      <c r="L705" s="187"/>
      <c r="M705" s="193"/>
      <c r="N705" s="194"/>
      <c r="O705" s="194"/>
      <c r="P705" s="194"/>
      <c r="Q705" s="194"/>
      <c r="R705" s="194"/>
      <c r="S705" s="194"/>
      <c r="T705" s="195"/>
      <c r="AT705" s="189" t="s">
        <v>369</v>
      </c>
      <c r="AU705" s="189" t="s">
        <v>85</v>
      </c>
      <c r="AV705" s="13" t="s">
        <v>85</v>
      </c>
      <c r="AW705" s="13" t="s">
        <v>29</v>
      </c>
      <c r="AX705" s="13" t="s">
        <v>72</v>
      </c>
      <c r="AY705" s="189" t="s">
        <v>360</v>
      </c>
    </row>
    <row r="706" spans="1:65" s="13" customFormat="1">
      <c r="B706" s="187"/>
      <c r="D706" s="188" t="s">
        <v>369</v>
      </c>
      <c r="E706" s="189" t="s">
        <v>1</v>
      </c>
      <c r="F706" s="190" t="s">
        <v>927</v>
      </c>
      <c r="H706" s="191">
        <v>-0.17599999999999999</v>
      </c>
      <c r="I706" s="192"/>
      <c r="L706" s="187"/>
      <c r="M706" s="193"/>
      <c r="N706" s="194"/>
      <c r="O706" s="194"/>
      <c r="P706" s="194"/>
      <c r="Q706" s="194"/>
      <c r="R706" s="194"/>
      <c r="S706" s="194"/>
      <c r="T706" s="195"/>
      <c r="AT706" s="189" t="s">
        <v>369</v>
      </c>
      <c r="AU706" s="189" t="s">
        <v>85</v>
      </c>
      <c r="AV706" s="13" t="s">
        <v>85</v>
      </c>
      <c r="AW706" s="13" t="s">
        <v>29</v>
      </c>
      <c r="AX706" s="13" t="s">
        <v>72</v>
      </c>
      <c r="AY706" s="189" t="s">
        <v>360</v>
      </c>
    </row>
    <row r="707" spans="1:65" s="13" customFormat="1">
      <c r="B707" s="187"/>
      <c r="D707" s="188" t="s">
        <v>369</v>
      </c>
      <c r="E707" s="189" t="s">
        <v>1</v>
      </c>
      <c r="F707" s="190" t="s">
        <v>928</v>
      </c>
      <c r="H707" s="191">
        <v>-8.7999999999999995E-2</v>
      </c>
      <c r="I707" s="192"/>
      <c r="L707" s="187"/>
      <c r="M707" s="193"/>
      <c r="N707" s="194"/>
      <c r="O707" s="194"/>
      <c r="P707" s="194"/>
      <c r="Q707" s="194"/>
      <c r="R707" s="194"/>
      <c r="S707" s="194"/>
      <c r="T707" s="195"/>
      <c r="AT707" s="189" t="s">
        <v>369</v>
      </c>
      <c r="AU707" s="189" t="s">
        <v>85</v>
      </c>
      <c r="AV707" s="13" t="s">
        <v>85</v>
      </c>
      <c r="AW707" s="13" t="s">
        <v>29</v>
      </c>
      <c r="AX707" s="13" t="s">
        <v>72</v>
      </c>
      <c r="AY707" s="189" t="s">
        <v>360</v>
      </c>
    </row>
    <row r="708" spans="1:65" s="13" customFormat="1">
      <c r="B708" s="187"/>
      <c r="D708" s="188" t="s">
        <v>369</v>
      </c>
      <c r="E708" s="189" t="s">
        <v>1</v>
      </c>
      <c r="F708" s="190" t="s">
        <v>928</v>
      </c>
      <c r="H708" s="191">
        <v>-8.7999999999999995E-2</v>
      </c>
      <c r="I708" s="192"/>
      <c r="L708" s="187"/>
      <c r="M708" s="193"/>
      <c r="N708" s="194"/>
      <c r="O708" s="194"/>
      <c r="P708" s="194"/>
      <c r="Q708" s="194"/>
      <c r="R708" s="194"/>
      <c r="S708" s="194"/>
      <c r="T708" s="195"/>
      <c r="AT708" s="189" t="s">
        <v>369</v>
      </c>
      <c r="AU708" s="189" t="s">
        <v>85</v>
      </c>
      <c r="AV708" s="13" t="s">
        <v>85</v>
      </c>
      <c r="AW708" s="13" t="s">
        <v>29</v>
      </c>
      <c r="AX708" s="13" t="s">
        <v>72</v>
      </c>
      <c r="AY708" s="189" t="s">
        <v>360</v>
      </c>
    </row>
    <row r="709" spans="1:65" s="13" customFormat="1">
      <c r="B709" s="187"/>
      <c r="D709" s="188" t="s">
        <v>369</v>
      </c>
      <c r="E709" s="189" t="s">
        <v>1</v>
      </c>
      <c r="F709" s="190" t="s">
        <v>929</v>
      </c>
      <c r="H709" s="191">
        <v>-0.12</v>
      </c>
      <c r="I709" s="192"/>
      <c r="L709" s="187"/>
      <c r="M709" s="193"/>
      <c r="N709" s="194"/>
      <c r="O709" s="194"/>
      <c r="P709" s="194"/>
      <c r="Q709" s="194"/>
      <c r="R709" s="194"/>
      <c r="S709" s="194"/>
      <c r="T709" s="195"/>
      <c r="AT709" s="189" t="s">
        <v>369</v>
      </c>
      <c r="AU709" s="189" t="s">
        <v>85</v>
      </c>
      <c r="AV709" s="13" t="s">
        <v>85</v>
      </c>
      <c r="AW709" s="13" t="s">
        <v>29</v>
      </c>
      <c r="AX709" s="13" t="s">
        <v>72</v>
      </c>
      <c r="AY709" s="189" t="s">
        <v>360</v>
      </c>
    </row>
    <row r="710" spans="1:65" s="16" customFormat="1">
      <c r="B710" s="211"/>
      <c r="D710" s="188" t="s">
        <v>369</v>
      </c>
      <c r="E710" s="212" t="s">
        <v>1</v>
      </c>
      <c r="F710" s="213" t="s">
        <v>581</v>
      </c>
      <c r="H710" s="214">
        <v>5.016</v>
      </c>
      <c r="I710" s="215"/>
      <c r="L710" s="211"/>
      <c r="M710" s="216"/>
      <c r="N710" s="217"/>
      <c r="O710" s="217"/>
      <c r="P710" s="217"/>
      <c r="Q710" s="217"/>
      <c r="R710" s="217"/>
      <c r="S710" s="217"/>
      <c r="T710" s="218"/>
      <c r="AT710" s="212" t="s">
        <v>369</v>
      </c>
      <c r="AU710" s="212" t="s">
        <v>85</v>
      </c>
      <c r="AV710" s="16" t="s">
        <v>282</v>
      </c>
      <c r="AW710" s="16" t="s">
        <v>29</v>
      </c>
      <c r="AX710" s="16" t="s">
        <v>72</v>
      </c>
      <c r="AY710" s="212" t="s">
        <v>360</v>
      </c>
    </row>
    <row r="711" spans="1:65" s="14" customFormat="1">
      <c r="B711" s="196"/>
      <c r="D711" s="188" t="s">
        <v>369</v>
      </c>
      <c r="E711" s="197" t="s">
        <v>1</v>
      </c>
      <c r="F711" s="198" t="s">
        <v>930</v>
      </c>
      <c r="H711" s="197" t="s">
        <v>1</v>
      </c>
      <c r="I711" s="199"/>
      <c r="L711" s="196"/>
      <c r="M711" s="200"/>
      <c r="N711" s="201"/>
      <c r="O711" s="201"/>
      <c r="P711" s="201"/>
      <c r="Q711" s="201"/>
      <c r="R711" s="201"/>
      <c r="S711" s="201"/>
      <c r="T711" s="202"/>
      <c r="AT711" s="197" t="s">
        <v>369</v>
      </c>
      <c r="AU711" s="197" t="s">
        <v>85</v>
      </c>
      <c r="AV711" s="14" t="s">
        <v>79</v>
      </c>
      <c r="AW711" s="14" t="s">
        <v>29</v>
      </c>
      <c r="AX711" s="14" t="s">
        <v>72</v>
      </c>
      <c r="AY711" s="197" t="s">
        <v>360</v>
      </c>
    </row>
    <row r="712" spans="1:65" s="13" customFormat="1">
      <c r="B712" s="187"/>
      <c r="D712" s="188" t="s">
        <v>369</v>
      </c>
      <c r="E712" s="189" t="s">
        <v>1</v>
      </c>
      <c r="F712" s="190" t="s">
        <v>931</v>
      </c>
      <c r="H712" s="191">
        <v>0.58799999999999997</v>
      </c>
      <c r="I712" s="192"/>
      <c r="L712" s="187"/>
      <c r="M712" s="193"/>
      <c r="N712" s="194"/>
      <c r="O712" s="194"/>
      <c r="P712" s="194"/>
      <c r="Q712" s="194"/>
      <c r="R712" s="194"/>
      <c r="S712" s="194"/>
      <c r="T712" s="195"/>
      <c r="AT712" s="189" t="s">
        <v>369</v>
      </c>
      <c r="AU712" s="189" t="s">
        <v>85</v>
      </c>
      <c r="AV712" s="13" t="s">
        <v>85</v>
      </c>
      <c r="AW712" s="13" t="s">
        <v>29</v>
      </c>
      <c r="AX712" s="13" t="s">
        <v>72</v>
      </c>
      <c r="AY712" s="189" t="s">
        <v>360</v>
      </c>
    </row>
    <row r="713" spans="1:65" s="13" customFormat="1">
      <c r="B713" s="187"/>
      <c r="D713" s="188" t="s">
        <v>369</v>
      </c>
      <c r="E713" s="189" t="s">
        <v>1</v>
      </c>
      <c r="F713" s="190" t="s">
        <v>932</v>
      </c>
      <c r="H713" s="191">
        <v>0.29399999999999998</v>
      </c>
      <c r="I713" s="192"/>
      <c r="L713" s="187"/>
      <c r="M713" s="193"/>
      <c r="N713" s="194"/>
      <c r="O713" s="194"/>
      <c r="P713" s="194"/>
      <c r="Q713" s="194"/>
      <c r="R713" s="194"/>
      <c r="S713" s="194"/>
      <c r="T713" s="195"/>
      <c r="AT713" s="189" t="s">
        <v>369</v>
      </c>
      <c r="AU713" s="189" t="s">
        <v>85</v>
      </c>
      <c r="AV713" s="13" t="s">
        <v>85</v>
      </c>
      <c r="AW713" s="13" t="s">
        <v>29</v>
      </c>
      <c r="AX713" s="13" t="s">
        <v>72</v>
      </c>
      <c r="AY713" s="189" t="s">
        <v>360</v>
      </c>
    </row>
    <row r="714" spans="1:65" s="16" customFormat="1">
      <c r="B714" s="211"/>
      <c r="D714" s="188" t="s">
        <v>369</v>
      </c>
      <c r="E714" s="212" t="s">
        <v>1</v>
      </c>
      <c r="F714" s="213" t="s">
        <v>581</v>
      </c>
      <c r="H714" s="214">
        <v>0.88200000000000001</v>
      </c>
      <c r="I714" s="215"/>
      <c r="L714" s="211"/>
      <c r="M714" s="216"/>
      <c r="N714" s="217"/>
      <c r="O714" s="217"/>
      <c r="P714" s="217"/>
      <c r="Q714" s="217"/>
      <c r="R714" s="217"/>
      <c r="S714" s="217"/>
      <c r="T714" s="218"/>
      <c r="AT714" s="212" t="s">
        <v>369</v>
      </c>
      <c r="AU714" s="212" t="s">
        <v>85</v>
      </c>
      <c r="AV714" s="16" t="s">
        <v>282</v>
      </c>
      <c r="AW714" s="16" t="s">
        <v>29</v>
      </c>
      <c r="AX714" s="16" t="s">
        <v>72</v>
      </c>
      <c r="AY714" s="212" t="s">
        <v>360</v>
      </c>
    </row>
    <row r="715" spans="1:65" s="15" customFormat="1">
      <c r="B715" s="203"/>
      <c r="D715" s="188" t="s">
        <v>369</v>
      </c>
      <c r="E715" s="204" t="s">
        <v>1</v>
      </c>
      <c r="F715" s="205" t="s">
        <v>386</v>
      </c>
      <c r="H715" s="206">
        <v>138.80600000000001</v>
      </c>
      <c r="I715" s="207"/>
      <c r="L715" s="203"/>
      <c r="M715" s="208"/>
      <c r="N715" s="209"/>
      <c r="O715" s="209"/>
      <c r="P715" s="209"/>
      <c r="Q715" s="209"/>
      <c r="R715" s="209"/>
      <c r="S715" s="209"/>
      <c r="T715" s="210"/>
      <c r="AT715" s="204" t="s">
        <v>369</v>
      </c>
      <c r="AU715" s="204" t="s">
        <v>85</v>
      </c>
      <c r="AV715" s="15" t="s">
        <v>367</v>
      </c>
      <c r="AW715" s="15" t="s">
        <v>29</v>
      </c>
      <c r="AX715" s="15" t="s">
        <v>79</v>
      </c>
      <c r="AY715" s="204" t="s">
        <v>360</v>
      </c>
    </row>
    <row r="716" spans="1:65" s="2" customFormat="1" ht="24.2" customHeight="1">
      <c r="A716" s="33"/>
      <c r="B716" s="139"/>
      <c r="C716" s="173" t="s">
        <v>953</v>
      </c>
      <c r="D716" s="173" t="s">
        <v>363</v>
      </c>
      <c r="E716" s="174" t="s">
        <v>954</v>
      </c>
      <c r="F716" s="175" t="s">
        <v>955</v>
      </c>
      <c r="G716" s="176" t="s">
        <v>366</v>
      </c>
      <c r="H716" s="177">
        <v>138.80600000000001</v>
      </c>
      <c r="I716" s="178"/>
      <c r="J716" s="179">
        <f>ROUND(I716*H716,2)</f>
        <v>0</v>
      </c>
      <c r="K716" s="180"/>
      <c r="L716" s="34"/>
      <c r="M716" s="181" t="s">
        <v>1</v>
      </c>
      <c r="N716" s="182" t="s">
        <v>38</v>
      </c>
      <c r="O716" s="60"/>
      <c r="P716" s="183">
        <f>O716*H716</f>
        <v>0</v>
      </c>
      <c r="Q716" s="183">
        <v>0</v>
      </c>
      <c r="R716" s="183">
        <f>Q716*H716</f>
        <v>0</v>
      </c>
      <c r="S716" s="183">
        <v>0</v>
      </c>
      <c r="T716" s="184">
        <f>S716*H716</f>
        <v>0</v>
      </c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R716" s="185" t="s">
        <v>367</v>
      </c>
      <c r="AT716" s="185" t="s">
        <v>363</v>
      </c>
      <c r="AU716" s="185" t="s">
        <v>85</v>
      </c>
      <c r="AY716" s="18" t="s">
        <v>360</v>
      </c>
      <c r="BE716" s="186">
        <f>IF(N716="základná",J716,0)</f>
        <v>0</v>
      </c>
      <c r="BF716" s="186">
        <f>IF(N716="znížená",J716,0)</f>
        <v>0</v>
      </c>
      <c r="BG716" s="186">
        <f>IF(N716="zákl. prenesená",J716,0)</f>
        <v>0</v>
      </c>
      <c r="BH716" s="186">
        <f>IF(N716="zníž. prenesená",J716,0)</f>
        <v>0</v>
      </c>
      <c r="BI716" s="186">
        <f>IF(N716="nulová",J716,0)</f>
        <v>0</v>
      </c>
      <c r="BJ716" s="18" t="s">
        <v>85</v>
      </c>
      <c r="BK716" s="186">
        <f>ROUND(I716*H716,2)</f>
        <v>0</v>
      </c>
      <c r="BL716" s="18" t="s">
        <v>367</v>
      </c>
      <c r="BM716" s="185" t="s">
        <v>956</v>
      </c>
    </row>
    <row r="717" spans="1:65" s="2" customFormat="1" ht="37.9" customHeight="1">
      <c r="A717" s="33"/>
      <c r="B717" s="139"/>
      <c r="C717" s="173" t="s">
        <v>957</v>
      </c>
      <c r="D717" s="173" t="s">
        <v>363</v>
      </c>
      <c r="E717" s="174" t="s">
        <v>958</v>
      </c>
      <c r="F717" s="175" t="s">
        <v>959</v>
      </c>
      <c r="G717" s="176" t="s">
        <v>366</v>
      </c>
      <c r="H717" s="177">
        <v>25.48</v>
      </c>
      <c r="I717" s="178"/>
      <c r="J717" s="179">
        <f>ROUND(I717*H717,2)</f>
        <v>0</v>
      </c>
      <c r="K717" s="180"/>
      <c r="L717" s="34"/>
      <c r="M717" s="181" t="s">
        <v>1</v>
      </c>
      <c r="N717" s="182" t="s">
        <v>38</v>
      </c>
      <c r="O717" s="60"/>
      <c r="P717" s="183">
        <f>O717*H717</f>
        <v>0</v>
      </c>
      <c r="Q717" s="183">
        <v>7.6649999999999996E-2</v>
      </c>
      <c r="R717" s="183">
        <f>Q717*H717</f>
        <v>1.9530419999999999</v>
      </c>
      <c r="S717" s="183">
        <v>0</v>
      </c>
      <c r="T717" s="184">
        <f>S717*H717</f>
        <v>0</v>
      </c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R717" s="185" t="s">
        <v>367</v>
      </c>
      <c r="AT717" s="185" t="s">
        <v>363</v>
      </c>
      <c r="AU717" s="185" t="s">
        <v>85</v>
      </c>
      <c r="AY717" s="18" t="s">
        <v>360</v>
      </c>
      <c r="BE717" s="186">
        <f>IF(N717="základná",J717,0)</f>
        <v>0</v>
      </c>
      <c r="BF717" s="186">
        <f>IF(N717="znížená",J717,0)</f>
        <v>0</v>
      </c>
      <c r="BG717" s="186">
        <f>IF(N717="zákl. prenesená",J717,0)</f>
        <v>0</v>
      </c>
      <c r="BH717" s="186">
        <f>IF(N717="zníž. prenesená",J717,0)</f>
        <v>0</v>
      </c>
      <c r="BI717" s="186">
        <f>IF(N717="nulová",J717,0)</f>
        <v>0</v>
      </c>
      <c r="BJ717" s="18" t="s">
        <v>85</v>
      </c>
      <c r="BK717" s="186">
        <f>ROUND(I717*H717,2)</f>
        <v>0</v>
      </c>
      <c r="BL717" s="18" t="s">
        <v>367</v>
      </c>
      <c r="BM717" s="185" t="s">
        <v>960</v>
      </c>
    </row>
    <row r="718" spans="1:65" s="14" customFormat="1">
      <c r="B718" s="196"/>
      <c r="D718" s="188" t="s">
        <v>369</v>
      </c>
      <c r="E718" s="197" t="s">
        <v>1</v>
      </c>
      <c r="F718" s="198" t="s">
        <v>754</v>
      </c>
      <c r="H718" s="197" t="s">
        <v>1</v>
      </c>
      <c r="I718" s="199"/>
      <c r="L718" s="196"/>
      <c r="M718" s="200"/>
      <c r="N718" s="201"/>
      <c r="O718" s="201"/>
      <c r="P718" s="201"/>
      <c r="Q718" s="201"/>
      <c r="R718" s="201"/>
      <c r="S718" s="201"/>
      <c r="T718" s="202"/>
      <c r="AT718" s="197" t="s">
        <v>369</v>
      </c>
      <c r="AU718" s="197" t="s">
        <v>85</v>
      </c>
      <c r="AV718" s="14" t="s">
        <v>79</v>
      </c>
      <c r="AW718" s="14" t="s">
        <v>29</v>
      </c>
      <c r="AX718" s="14" t="s">
        <v>72</v>
      </c>
      <c r="AY718" s="197" t="s">
        <v>360</v>
      </c>
    </row>
    <row r="719" spans="1:65" s="13" customFormat="1">
      <c r="B719" s="187"/>
      <c r="D719" s="188" t="s">
        <v>369</v>
      </c>
      <c r="E719" s="189" t="s">
        <v>1</v>
      </c>
      <c r="F719" s="190" t="s">
        <v>961</v>
      </c>
      <c r="H719" s="191">
        <v>4.7359999999999998</v>
      </c>
      <c r="I719" s="192"/>
      <c r="L719" s="187"/>
      <c r="M719" s="193"/>
      <c r="N719" s="194"/>
      <c r="O719" s="194"/>
      <c r="P719" s="194"/>
      <c r="Q719" s="194"/>
      <c r="R719" s="194"/>
      <c r="S719" s="194"/>
      <c r="T719" s="195"/>
      <c r="AT719" s="189" t="s">
        <v>369</v>
      </c>
      <c r="AU719" s="189" t="s">
        <v>85</v>
      </c>
      <c r="AV719" s="13" t="s">
        <v>85</v>
      </c>
      <c r="AW719" s="13" t="s">
        <v>29</v>
      </c>
      <c r="AX719" s="13" t="s">
        <v>72</v>
      </c>
      <c r="AY719" s="189" t="s">
        <v>360</v>
      </c>
    </row>
    <row r="720" spans="1:65" s="13" customFormat="1">
      <c r="B720" s="187"/>
      <c r="D720" s="188" t="s">
        <v>369</v>
      </c>
      <c r="E720" s="189" t="s">
        <v>1</v>
      </c>
      <c r="F720" s="190" t="s">
        <v>962</v>
      </c>
      <c r="H720" s="191">
        <v>-7.07</v>
      </c>
      <c r="I720" s="192"/>
      <c r="L720" s="187"/>
      <c r="M720" s="193"/>
      <c r="N720" s="194"/>
      <c r="O720" s="194"/>
      <c r="P720" s="194"/>
      <c r="Q720" s="194"/>
      <c r="R720" s="194"/>
      <c r="S720" s="194"/>
      <c r="T720" s="195"/>
      <c r="AT720" s="189" t="s">
        <v>369</v>
      </c>
      <c r="AU720" s="189" t="s">
        <v>85</v>
      </c>
      <c r="AV720" s="13" t="s">
        <v>85</v>
      </c>
      <c r="AW720" s="13" t="s">
        <v>29</v>
      </c>
      <c r="AX720" s="13" t="s">
        <v>72</v>
      </c>
      <c r="AY720" s="189" t="s">
        <v>360</v>
      </c>
    </row>
    <row r="721" spans="1:65" s="13" customFormat="1">
      <c r="B721" s="187"/>
      <c r="D721" s="188" t="s">
        <v>369</v>
      </c>
      <c r="E721" s="189" t="s">
        <v>1</v>
      </c>
      <c r="F721" s="190" t="s">
        <v>963</v>
      </c>
      <c r="H721" s="191">
        <v>7.02</v>
      </c>
      <c r="I721" s="192"/>
      <c r="L721" s="187"/>
      <c r="M721" s="193"/>
      <c r="N721" s="194"/>
      <c r="O721" s="194"/>
      <c r="P721" s="194"/>
      <c r="Q721" s="194"/>
      <c r="R721" s="194"/>
      <c r="S721" s="194"/>
      <c r="T721" s="195"/>
      <c r="AT721" s="189" t="s">
        <v>369</v>
      </c>
      <c r="AU721" s="189" t="s">
        <v>85</v>
      </c>
      <c r="AV721" s="13" t="s">
        <v>85</v>
      </c>
      <c r="AW721" s="13" t="s">
        <v>29</v>
      </c>
      <c r="AX721" s="13" t="s">
        <v>72</v>
      </c>
      <c r="AY721" s="189" t="s">
        <v>360</v>
      </c>
    </row>
    <row r="722" spans="1:65" s="13" customFormat="1">
      <c r="B722" s="187"/>
      <c r="D722" s="188" t="s">
        <v>369</v>
      </c>
      <c r="E722" s="189" t="s">
        <v>1</v>
      </c>
      <c r="F722" s="190" t="s">
        <v>964</v>
      </c>
      <c r="H722" s="191">
        <v>-1.4139999999999999</v>
      </c>
      <c r="I722" s="192"/>
      <c r="L722" s="187"/>
      <c r="M722" s="193"/>
      <c r="N722" s="194"/>
      <c r="O722" s="194"/>
      <c r="P722" s="194"/>
      <c r="Q722" s="194"/>
      <c r="R722" s="194"/>
      <c r="S722" s="194"/>
      <c r="T722" s="195"/>
      <c r="AT722" s="189" t="s">
        <v>369</v>
      </c>
      <c r="AU722" s="189" t="s">
        <v>85</v>
      </c>
      <c r="AV722" s="13" t="s">
        <v>85</v>
      </c>
      <c r="AW722" s="13" t="s">
        <v>29</v>
      </c>
      <c r="AX722" s="13" t="s">
        <v>72</v>
      </c>
      <c r="AY722" s="189" t="s">
        <v>360</v>
      </c>
    </row>
    <row r="723" spans="1:65" s="13" customFormat="1">
      <c r="B723" s="187"/>
      <c r="D723" s="188" t="s">
        <v>369</v>
      </c>
      <c r="E723" s="189" t="s">
        <v>1</v>
      </c>
      <c r="F723" s="190" t="s">
        <v>965</v>
      </c>
      <c r="H723" s="191">
        <v>2.976</v>
      </c>
      <c r="I723" s="192"/>
      <c r="L723" s="187"/>
      <c r="M723" s="193"/>
      <c r="N723" s="194"/>
      <c r="O723" s="194"/>
      <c r="P723" s="194"/>
      <c r="Q723" s="194"/>
      <c r="R723" s="194"/>
      <c r="S723" s="194"/>
      <c r="T723" s="195"/>
      <c r="AT723" s="189" t="s">
        <v>369</v>
      </c>
      <c r="AU723" s="189" t="s">
        <v>85</v>
      </c>
      <c r="AV723" s="13" t="s">
        <v>85</v>
      </c>
      <c r="AW723" s="13" t="s">
        <v>29</v>
      </c>
      <c r="AX723" s="13" t="s">
        <v>72</v>
      </c>
      <c r="AY723" s="189" t="s">
        <v>360</v>
      </c>
    </row>
    <row r="724" spans="1:65" s="13" customFormat="1">
      <c r="B724" s="187"/>
      <c r="D724" s="188" t="s">
        <v>369</v>
      </c>
      <c r="E724" s="189" t="s">
        <v>1</v>
      </c>
      <c r="F724" s="190" t="s">
        <v>966</v>
      </c>
      <c r="H724" s="191">
        <v>19.231999999999999</v>
      </c>
      <c r="I724" s="192"/>
      <c r="L724" s="187"/>
      <c r="M724" s="193"/>
      <c r="N724" s="194"/>
      <c r="O724" s="194"/>
      <c r="P724" s="194"/>
      <c r="Q724" s="194"/>
      <c r="R724" s="194"/>
      <c r="S724" s="194"/>
      <c r="T724" s="195"/>
      <c r="AT724" s="189" t="s">
        <v>369</v>
      </c>
      <c r="AU724" s="189" t="s">
        <v>85</v>
      </c>
      <c r="AV724" s="13" t="s">
        <v>85</v>
      </c>
      <c r="AW724" s="13" t="s">
        <v>29</v>
      </c>
      <c r="AX724" s="13" t="s">
        <v>72</v>
      </c>
      <c r="AY724" s="189" t="s">
        <v>360</v>
      </c>
    </row>
    <row r="725" spans="1:65" s="15" customFormat="1">
      <c r="B725" s="203"/>
      <c r="D725" s="188" t="s">
        <v>369</v>
      </c>
      <c r="E725" s="204" t="s">
        <v>226</v>
      </c>
      <c r="F725" s="205" t="s">
        <v>386</v>
      </c>
      <c r="H725" s="206">
        <v>25.48</v>
      </c>
      <c r="I725" s="207"/>
      <c r="L725" s="203"/>
      <c r="M725" s="208"/>
      <c r="N725" s="209"/>
      <c r="O725" s="209"/>
      <c r="P725" s="209"/>
      <c r="Q725" s="209"/>
      <c r="R725" s="209"/>
      <c r="S725" s="209"/>
      <c r="T725" s="210"/>
      <c r="AT725" s="204" t="s">
        <v>369</v>
      </c>
      <c r="AU725" s="204" t="s">
        <v>85</v>
      </c>
      <c r="AV725" s="15" t="s">
        <v>367</v>
      </c>
      <c r="AW725" s="15" t="s">
        <v>29</v>
      </c>
      <c r="AX725" s="15" t="s">
        <v>79</v>
      </c>
      <c r="AY725" s="204" t="s">
        <v>360</v>
      </c>
    </row>
    <row r="726" spans="1:65" s="2" customFormat="1" ht="37.9" customHeight="1">
      <c r="A726" s="33"/>
      <c r="B726" s="139"/>
      <c r="C726" s="173" t="s">
        <v>967</v>
      </c>
      <c r="D726" s="173" t="s">
        <v>363</v>
      </c>
      <c r="E726" s="174" t="s">
        <v>968</v>
      </c>
      <c r="F726" s="175" t="s">
        <v>969</v>
      </c>
      <c r="G726" s="176" t="s">
        <v>366</v>
      </c>
      <c r="H726" s="177">
        <v>240.38499999999999</v>
      </c>
      <c r="I726" s="178"/>
      <c r="J726" s="179">
        <f>ROUND(I726*H726,2)</f>
        <v>0</v>
      </c>
      <c r="K726" s="180"/>
      <c r="L726" s="34"/>
      <c r="M726" s="181" t="s">
        <v>1</v>
      </c>
      <c r="N726" s="182" t="s">
        <v>38</v>
      </c>
      <c r="O726" s="60"/>
      <c r="P726" s="183">
        <f>O726*H726</f>
        <v>0</v>
      </c>
      <c r="Q726" s="183">
        <v>0.1341</v>
      </c>
      <c r="R726" s="183">
        <f>Q726*H726</f>
        <v>32.235628499999997</v>
      </c>
      <c r="S726" s="183">
        <v>0</v>
      </c>
      <c r="T726" s="184">
        <f>S726*H726</f>
        <v>0</v>
      </c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R726" s="185" t="s">
        <v>367</v>
      </c>
      <c r="AT726" s="185" t="s">
        <v>363</v>
      </c>
      <c r="AU726" s="185" t="s">
        <v>85</v>
      </c>
      <c r="AY726" s="18" t="s">
        <v>360</v>
      </c>
      <c r="BE726" s="186">
        <f>IF(N726="základná",J726,0)</f>
        <v>0</v>
      </c>
      <c r="BF726" s="186">
        <f>IF(N726="znížená",J726,0)</f>
        <v>0</v>
      </c>
      <c r="BG726" s="186">
        <f>IF(N726="zákl. prenesená",J726,0)</f>
        <v>0</v>
      </c>
      <c r="BH726" s="186">
        <f>IF(N726="zníž. prenesená",J726,0)</f>
        <v>0</v>
      </c>
      <c r="BI726" s="186">
        <f>IF(N726="nulová",J726,0)</f>
        <v>0</v>
      </c>
      <c r="BJ726" s="18" t="s">
        <v>85</v>
      </c>
      <c r="BK726" s="186">
        <f>ROUND(I726*H726,2)</f>
        <v>0</v>
      </c>
      <c r="BL726" s="18" t="s">
        <v>367</v>
      </c>
      <c r="BM726" s="185" t="s">
        <v>970</v>
      </c>
    </row>
    <row r="727" spans="1:65" s="14" customFormat="1">
      <c r="B727" s="196"/>
      <c r="D727" s="188" t="s">
        <v>369</v>
      </c>
      <c r="E727" s="197" t="s">
        <v>1</v>
      </c>
      <c r="F727" s="198" t="s">
        <v>511</v>
      </c>
      <c r="H727" s="197" t="s">
        <v>1</v>
      </c>
      <c r="I727" s="199"/>
      <c r="L727" s="196"/>
      <c r="M727" s="200"/>
      <c r="N727" s="201"/>
      <c r="O727" s="201"/>
      <c r="P727" s="201"/>
      <c r="Q727" s="201"/>
      <c r="R727" s="201"/>
      <c r="S727" s="201"/>
      <c r="T727" s="202"/>
      <c r="AT727" s="197" t="s">
        <v>369</v>
      </c>
      <c r="AU727" s="197" t="s">
        <v>85</v>
      </c>
      <c r="AV727" s="14" t="s">
        <v>79</v>
      </c>
      <c r="AW727" s="14" t="s">
        <v>29</v>
      </c>
      <c r="AX727" s="14" t="s">
        <v>72</v>
      </c>
      <c r="AY727" s="197" t="s">
        <v>360</v>
      </c>
    </row>
    <row r="728" spans="1:65" s="13" customFormat="1">
      <c r="B728" s="187"/>
      <c r="D728" s="188" t="s">
        <v>369</v>
      </c>
      <c r="E728" s="189" t="s">
        <v>1</v>
      </c>
      <c r="F728" s="190" t="s">
        <v>971</v>
      </c>
      <c r="H728" s="191">
        <v>2.9649999999999999</v>
      </c>
      <c r="I728" s="192"/>
      <c r="L728" s="187"/>
      <c r="M728" s="193"/>
      <c r="N728" s="194"/>
      <c r="O728" s="194"/>
      <c r="P728" s="194"/>
      <c r="Q728" s="194"/>
      <c r="R728" s="194"/>
      <c r="S728" s="194"/>
      <c r="T728" s="195"/>
      <c r="AT728" s="189" t="s">
        <v>369</v>
      </c>
      <c r="AU728" s="189" t="s">
        <v>85</v>
      </c>
      <c r="AV728" s="13" t="s">
        <v>85</v>
      </c>
      <c r="AW728" s="13" t="s">
        <v>29</v>
      </c>
      <c r="AX728" s="13" t="s">
        <v>72</v>
      </c>
      <c r="AY728" s="189" t="s">
        <v>360</v>
      </c>
    </row>
    <row r="729" spans="1:65" s="13" customFormat="1">
      <c r="B729" s="187"/>
      <c r="D729" s="188" t="s">
        <v>369</v>
      </c>
      <c r="E729" s="189" t="s">
        <v>1</v>
      </c>
      <c r="F729" s="190" t="s">
        <v>972</v>
      </c>
      <c r="H729" s="191">
        <v>9.9749999999999996</v>
      </c>
      <c r="I729" s="192"/>
      <c r="L729" s="187"/>
      <c r="M729" s="193"/>
      <c r="N729" s="194"/>
      <c r="O729" s="194"/>
      <c r="P729" s="194"/>
      <c r="Q729" s="194"/>
      <c r="R729" s="194"/>
      <c r="S729" s="194"/>
      <c r="T729" s="195"/>
      <c r="AT729" s="189" t="s">
        <v>369</v>
      </c>
      <c r="AU729" s="189" t="s">
        <v>85</v>
      </c>
      <c r="AV729" s="13" t="s">
        <v>85</v>
      </c>
      <c r="AW729" s="13" t="s">
        <v>29</v>
      </c>
      <c r="AX729" s="13" t="s">
        <v>72</v>
      </c>
      <c r="AY729" s="189" t="s">
        <v>360</v>
      </c>
    </row>
    <row r="730" spans="1:65" s="16" customFormat="1">
      <c r="B730" s="211"/>
      <c r="D730" s="188" t="s">
        <v>369</v>
      </c>
      <c r="E730" s="212" t="s">
        <v>1</v>
      </c>
      <c r="F730" s="213" t="s">
        <v>581</v>
      </c>
      <c r="H730" s="214">
        <v>12.94</v>
      </c>
      <c r="I730" s="215"/>
      <c r="L730" s="211"/>
      <c r="M730" s="216"/>
      <c r="N730" s="217"/>
      <c r="O730" s="217"/>
      <c r="P730" s="217"/>
      <c r="Q730" s="217"/>
      <c r="R730" s="217"/>
      <c r="S730" s="217"/>
      <c r="T730" s="218"/>
      <c r="AT730" s="212" t="s">
        <v>369</v>
      </c>
      <c r="AU730" s="212" t="s">
        <v>85</v>
      </c>
      <c r="AV730" s="16" t="s">
        <v>282</v>
      </c>
      <c r="AW730" s="16" t="s">
        <v>29</v>
      </c>
      <c r="AX730" s="16" t="s">
        <v>72</v>
      </c>
      <c r="AY730" s="212" t="s">
        <v>360</v>
      </c>
    </row>
    <row r="731" spans="1:65" s="14" customFormat="1">
      <c r="B731" s="196"/>
      <c r="D731" s="188" t="s">
        <v>369</v>
      </c>
      <c r="E731" s="197" t="s">
        <v>1</v>
      </c>
      <c r="F731" s="198" t="s">
        <v>754</v>
      </c>
      <c r="H731" s="197" t="s">
        <v>1</v>
      </c>
      <c r="I731" s="199"/>
      <c r="L731" s="196"/>
      <c r="M731" s="200"/>
      <c r="N731" s="201"/>
      <c r="O731" s="201"/>
      <c r="P731" s="201"/>
      <c r="Q731" s="201"/>
      <c r="R731" s="201"/>
      <c r="S731" s="201"/>
      <c r="T731" s="202"/>
      <c r="AT731" s="197" t="s">
        <v>369</v>
      </c>
      <c r="AU731" s="197" t="s">
        <v>85</v>
      </c>
      <c r="AV731" s="14" t="s">
        <v>79</v>
      </c>
      <c r="AW731" s="14" t="s">
        <v>29</v>
      </c>
      <c r="AX731" s="14" t="s">
        <v>72</v>
      </c>
      <c r="AY731" s="197" t="s">
        <v>360</v>
      </c>
    </row>
    <row r="732" spans="1:65" s="13" customFormat="1">
      <c r="B732" s="187"/>
      <c r="D732" s="188" t="s">
        <v>369</v>
      </c>
      <c r="E732" s="189" t="s">
        <v>1</v>
      </c>
      <c r="F732" s="190" t="s">
        <v>973</v>
      </c>
      <c r="H732" s="191">
        <v>2.5299999999999998</v>
      </c>
      <c r="I732" s="192"/>
      <c r="L732" s="187"/>
      <c r="M732" s="193"/>
      <c r="N732" s="194"/>
      <c r="O732" s="194"/>
      <c r="P732" s="194"/>
      <c r="Q732" s="194"/>
      <c r="R732" s="194"/>
      <c r="S732" s="194"/>
      <c r="T732" s="195"/>
      <c r="AT732" s="189" t="s">
        <v>369</v>
      </c>
      <c r="AU732" s="189" t="s">
        <v>85</v>
      </c>
      <c r="AV732" s="13" t="s">
        <v>85</v>
      </c>
      <c r="AW732" s="13" t="s">
        <v>29</v>
      </c>
      <c r="AX732" s="13" t="s">
        <v>72</v>
      </c>
      <c r="AY732" s="189" t="s">
        <v>360</v>
      </c>
    </row>
    <row r="733" spans="1:65" s="13" customFormat="1">
      <c r="B733" s="187"/>
      <c r="D733" s="188" t="s">
        <v>369</v>
      </c>
      <c r="E733" s="189" t="s">
        <v>1</v>
      </c>
      <c r="F733" s="190" t="s">
        <v>974</v>
      </c>
      <c r="H733" s="191">
        <v>-1.8180000000000001</v>
      </c>
      <c r="I733" s="192"/>
      <c r="L733" s="187"/>
      <c r="M733" s="193"/>
      <c r="N733" s="194"/>
      <c r="O733" s="194"/>
      <c r="P733" s="194"/>
      <c r="Q733" s="194"/>
      <c r="R733" s="194"/>
      <c r="S733" s="194"/>
      <c r="T733" s="195"/>
      <c r="AT733" s="189" t="s">
        <v>369</v>
      </c>
      <c r="AU733" s="189" t="s">
        <v>85</v>
      </c>
      <c r="AV733" s="13" t="s">
        <v>85</v>
      </c>
      <c r="AW733" s="13" t="s">
        <v>29</v>
      </c>
      <c r="AX733" s="13" t="s">
        <v>72</v>
      </c>
      <c r="AY733" s="189" t="s">
        <v>360</v>
      </c>
    </row>
    <row r="734" spans="1:65" s="13" customFormat="1">
      <c r="B734" s="187"/>
      <c r="D734" s="188" t="s">
        <v>369</v>
      </c>
      <c r="E734" s="189" t="s">
        <v>1</v>
      </c>
      <c r="F734" s="190" t="s">
        <v>975</v>
      </c>
      <c r="H734" s="191">
        <v>2.76</v>
      </c>
      <c r="I734" s="192"/>
      <c r="L734" s="187"/>
      <c r="M734" s="193"/>
      <c r="N734" s="194"/>
      <c r="O734" s="194"/>
      <c r="P734" s="194"/>
      <c r="Q734" s="194"/>
      <c r="R734" s="194"/>
      <c r="S734" s="194"/>
      <c r="T734" s="195"/>
      <c r="AT734" s="189" t="s">
        <v>369</v>
      </c>
      <c r="AU734" s="189" t="s">
        <v>85</v>
      </c>
      <c r="AV734" s="13" t="s">
        <v>85</v>
      </c>
      <c r="AW734" s="13" t="s">
        <v>29</v>
      </c>
      <c r="AX734" s="13" t="s">
        <v>72</v>
      </c>
      <c r="AY734" s="189" t="s">
        <v>360</v>
      </c>
    </row>
    <row r="735" spans="1:65" s="13" customFormat="1">
      <c r="B735" s="187"/>
      <c r="D735" s="188" t="s">
        <v>369</v>
      </c>
      <c r="E735" s="189" t="s">
        <v>1</v>
      </c>
      <c r="F735" s="190" t="s">
        <v>976</v>
      </c>
      <c r="H735" s="191">
        <v>-2.0699999999999998</v>
      </c>
      <c r="I735" s="192"/>
      <c r="L735" s="187"/>
      <c r="M735" s="193"/>
      <c r="N735" s="194"/>
      <c r="O735" s="194"/>
      <c r="P735" s="194"/>
      <c r="Q735" s="194"/>
      <c r="R735" s="194"/>
      <c r="S735" s="194"/>
      <c r="T735" s="195"/>
      <c r="AT735" s="189" t="s">
        <v>369</v>
      </c>
      <c r="AU735" s="189" t="s">
        <v>85</v>
      </c>
      <c r="AV735" s="13" t="s">
        <v>85</v>
      </c>
      <c r="AW735" s="13" t="s">
        <v>29</v>
      </c>
      <c r="AX735" s="13" t="s">
        <v>72</v>
      </c>
      <c r="AY735" s="189" t="s">
        <v>360</v>
      </c>
    </row>
    <row r="736" spans="1:65" s="13" customFormat="1">
      <c r="B736" s="187"/>
      <c r="D736" s="188" t="s">
        <v>369</v>
      </c>
      <c r="E736" s="189" t="s">
        <v>1</v>
      </c>
      <c r="F736" s="190" t="s">
        <v>977</v>
      </c>
      <c r="H736" s="191">
        <v>3.335</v>
      </c>
      <c r="I736" s="192"/>
      <c r="L736" s="187"/>
      <c r="M736" s="193"/>
      <c r="N736" s="194"/>
      <c r="O736" s="194"/>
      <c r="P736" s="194"/>
      <c r="Q736" s="194"/>
      <c r="R736" s="194"/>
      <c r="S736" s="194"/>
      <c r="T736" s="195"/>
      <c r="AT736" s="189" t="s">
        <v>369</v>
      </c>
      <c r="AU736" s="189" t="s">
        <v>85</v>
      </c>
      <c r="AV736" s="13" t="s">
        <v>85</v>
      </c>
      <c r="AW736" s="13" t="s">
        <v>29</v>
      </c>
      <c r="AX736" s="13" t="s">
        <v>72</v>
      </c>
      <c r="AY736" s="189" t="s">
        <v>360</v>
      </c>
    </row>
    <row r="737" spans="2:51" s="13" customFormat="1">
      <c r="B737" s="187"/>
      <c r="D737" s="188" t="s">
        <v>369</v>
      </c>
      <c r="E737" s="189" t="s">
        <v>1</v>
      </c>
      <c r="F737" s="190" t="s">
        <v>976</v>
      </c>
      <c r="H737" s="191">
        <v>-2.0699999999999998</v>
      </c>
      <c r="I737" s="192"/>
      <c r="L737" s="187"/>
      <c r="M737" s="193"/>
      <c r="N737" s="194"/>
      <c r="O737" s="194"/>
      <c r="P737" s="194"/>
      <c r="Q737" s="194"/>
      <c r="R737" s="194"/>
      <c r="S737" s="194"/>
      <c r="T737" s="195"/>
      <c r="AT737" s="189" t="s">
        <v>369</v>
      </c>
      <c r="AU737" s="189" t="s">
        <v>85</v>
      </c>
      <c r="AV737" s="13" t="s">
        <v>85</v>
      </c>
      <c r="AW737" s="13" t="s">
        <v>29</v>
      </c>
      <c r="AX737" s="13" t="s">
        <v>72</v>
      </c>
      <c r="AY737" s="189" t="s">
        <v>360</v>
      </c>
    </row>
    <row r="738" spans="2:51" s="13" customFormat="1">
      <c r="B738" s="187"/>
      <c r="D738" s="188" t="s">
        <v>369</v>
      </c>
      <c r="E738" s="189" t="s">
        <v>1</v>
      </c>
      <c r="F738" s="190" t="s">
        <v>978</v>
      </c>
      <c r="H738" s="191">
        <v>2.76</v>
      </c>
      <c r="I738" s="192"/>
      <c r="L738" s="187"/>
      <c r="M738" s="193"/>
      <c r="N738" s="194"/>
      <c r="O738" s="194"/>
      <c r="P738" s="194"/>
      <c r="Q738" s="194"/>
      <c r="R738" s="194"/>
      <c r="S738" s="194"/>
      <c r="T738" s="195"/>
      <c r="AT738" s="189" t="s">
        <v>369</v>
      </c>
      <c r="AU738" s="189" t="s">
        <v>85</v>
      </c>
      <c r="AV738" s="13" t="s">
        <v>85</v>
      </c>
      <c r="AW738" s="13" t="s">
        <v>29</v>
      </c>
      <c r="AX738" s="13" t="s">
        <v>72</v>
      </c>
      <c r="AY738" s="189" t="s">
        <v>360</v>
      </c>
    </row>
    <row r="739" spans="2:51" s="13" customFormat="1">
      <c r="B739" s="187"/>
      <c r="D739" s="188" t="s">
        <v>369</v>
      </c>
      <c r="E739" s="189" t="s">
        <v>1</v>
      </c>
      <c r="F739" s="190" t="s">
        <v>979</v>
      </c>
      <c r="H739" s="191">
        <v>-2.2999999999999998</v>
      </c>
      <c r="I739" s="192"/>
      <c r="L739" s="187"/>
      <c r="M739" s="193"/>
      <c r="N739" s="194"/>
      <c r="O739" s="194"/>
      <c r="P739" s="194"/>
      <c r="Q739" s="194"/>
      <c r="R739" s="194"/>
      <c r="S739" s="194"/>
      <c r="T739" s="195"/>
      <c r="AT739" s="189" t="s">
        <v>369</v>
      </c>
      <c r="AU739" s="189" t="s">
        <v>85</v>
      </c>
      <c r="AV739" s="13" t="s">
        <v>85</v>
      </c>
      <c r="AW739" s="13" t="s">
        <v>29</v>
      </c>
      <c r="AX739" s="13" t="s">
        <v>72</v>
      </c>
      <c r="AY739" s="189" t="s">
        <v>360</v>
      </c>
    </row>
    <row r="740" spans="2:51" s="13" customFormat="1">
      <c r="B740" s="187"/>
      <c r="D740" s="188" t="s">
        <v>369</v>
      </c>
      <c r="E740" s="189" t="s">
        <v>1</v>
      </c>
      <c r="F740" s="190" t="s">
        <v>980</v>
      </c>
      <c r="H740" s="191">
        <v>2.0699999999999998</v>
      </c>
      <c r="I740" s="192"/>
      <c r="L740" s="187"/>
      <c r="M740" s="193"/>
      <c r="N740" s="194"/>
      <c r="O740" s="194"/>
      <c r="P740" s="194"/>
      <c r="Q740" s="194"/>
      <c r="R740" s="194"/>
      <c r="S740" s="194"/>
      <c r="T740" s="195"/>
      <c r="AT740" s="189" t="s">
        <v>369</v>
      </c>
      <c r="AU740" s="189" t="s">
        <v>85</v>
      </c>
      <c r="AV740" s="13" t="s">
        <v>85</v>
      </c>
      <c r="AW740" s="13" t="s">
        <v>29</v>
      </c>
      <c r="AX740" s="13" t="s">
        <v>72</v>
      </c>
      <c r="AY740" s="189" t="s">
        <v>360</v>
      </c>
    </row>
    <row r="741" spans="2:51" s="13" customFormat="1">
      <c r="B741" s="187"/>
      <c r="D741" s="188" t="s">
        <v>369</v>
      </c>
      <c r="E741" s="189" t="s">
        <v>1</v>
      </c>
      <c r="F741" s="190" t="s">
        <v>981</v>
      </c>
      <c r="H741" s="191">
        <v>-1.84</v>
      </c>
      <c r="I741" s="192"/>
      <c r="L741" s="187"/>
      <c r="M741" s="193"/>
      <c r="N741" s="194"/>
      <c r="O741" s="194"/>
      <c r="P741" s="194"/>
      <c r="Q741" s="194"/>
      <c r="R741" s="194"/>
      <c r="S741" s="194"/>
      <c r="T741" s="195"/>
      <c r="AT741" s="189" t="s">
        <v>369</v>
      </c>
      <c r="AU741" s="189" t="s">
        <v>85</v>
      </c>
      <c r="AV741" s="13" t="s">
        <v>85</v>
      </c>
      <c r="AW741" s="13" t="s">
        <v>29</v>
      </c>
      <c r="AX741" s="13" t="s">
        <v>72</v>
      </c>
      <c r="AY741" s="189" t="s">
        <v>360</v>
      </c>
    </row>
    <row r="742" spans="2:51" s="13" customFormat="1">
      <c r="B742" s="187"/>
      <c r="D742" s="188" t="s">
        <v>369</v>
      </c>
      <c r="E742" s="189" t="s">
        <v>1</v>
      </c>
      <c r="F742" s="190" t="s">
        <v>982</v>
      </c>
      <c r="H742" s="191">
        <v>2.76</v>
      </c>
      <c r="I742" s="192"/>
      <c r="L742" s="187"/>
      <c r="M742" s="193"/>
      <c r="N742" s="194"/>
      <c r="O742" s="194"/>
      <c r="P742" s="194"/>
      <c r="Q742" s="194"/>
      <c r="R742" s="194"/>
      <c r="S742" s="194"/>
      <c r="T742" s="195"/>
      <c r="AT742" s="189" t="s">
        <v>369</v>
      </c>
      <c r="AU742" s="189" t="s">
        <v>85</v>
      </c>
      <c r="AV742" s="13" t="s">
        <v>85</v>
      </c>
      <c r="AW742" s="13" t="s">
        <v>29</v>
      </c>
      <c r="AX742" s="13" t="s">
        <v>72</v>
      </c>
      <c r="AY742" s="189" t="s">
        <v>360</v>
      </c>
    </row>
    <row r="743" spans="2:51" s="13" customFormat="1">
      <c r="B743" s="187"/>
      <c r="D743" s="188" t="s">
        <v>369</v>
      </c>
      <c r="E743" s="189" t="s">
        <v>1</v>
      </c>
      <c r="F743" s="190" t="s">
        <v>979</v>
      </c>
      <c r="H743" s="191">
        <v>-2.2999999999999998</v>
      </c>
      <c r="I743" s="192"/>
      <c r="L743" s="187"/>
      <c r="M743" s="193"/>
      <c r="N743" s="194"/>
      <c r="O743" s="194"/>
      <c r="P743" s="194"/>
      <c r="Q743" s="194"/>
      <c r="R743" s="194"/>
      <c r="S743" s="194"/>
      <c r="T743" s="195"/>
      <c r="AT743" s="189" t="s">
        <v>369</v>
      </c>
      <c r="AU743" s="189" t="s">
        <v>85</v>
      </c>
      <c r="AV743" s="13" t="s">
        <v>85</v>
      </c>
      <c r="AW743" s="13" t="s">
        <v>29</v>
      </c>
      <c r="AX743" s="13" t="s">
        <v>72</v>
      </c>
      <c r="AY743" s="189" t="s">
        <v>360</v>
      </c>
    </row>
    <row r="744" spans="2:51" s="13" customFormat="1">
      <c r="B744" s="187"/>
      <c r="D744" s="188" t="s">
        <v>369</v>
      </c>
      <c r="E744" s="189" t="s">
        <v>1</v>
      </c>
      <c r="F744" s="190" t="s">
        <v>983</v>
      </c>
      <c r="H744" s="191">
        <v>2.76</v>
      </c>
      <c r="I744" s="192"/>
      <c r="L744" s="187"/>
      <c r="M744" s="193"/>
      <c r="N744" s="194"/>
      <c r="O744" s="194"/>
      <c r="P744" s="194"/>
      <c r="Q744" s="194"/>
      <c r="R744" s="194"/>
      <c r="S744" s="194"/>
      <c r="T744" s="195"/>
      <c r="AT744" s="189" t="s">
        <v>369</v>
      </c>
      <c r="AU744" s="189" t="s">
        <v>85</v>
      </c>
      <c r="AV744" s="13" t="s">
        <v>85</v>
      </c>
      <c r="AW744" s="13" t="s">
        <v>29</v>
      </c>
      <c r="AX744" s="13" t="s">
        <v>72</v>
      </c>
      <c r="AY744" s="189" t="s">
        <v>360</v>
      </c>
    </row>
    <row r="745" spans="2:51" s="13" customFormat="1">
      <c r="B745" s="187"/>
      <c r="D745" s="188" t="s">
        <v>369</v>
      </c>
      <c r="E745" s="189" t="s">
        <v>1</v>
      </c>
      <c r="F745" s="190" t="s">
        <v>979</v>
      </c>
      <c r="H745" s="191">
        <v>-2.2999999999999998</v>
      </c>
      <c r="I745" s="192"/>
      <c r="L745" s="187"/>
      <c r="M745" s="193"/>
      <c r="N745" s="194"/>
      <c r="O745" s="194"/>
      <c r="P745" s="194"/>
      <c r="Q745" s="194"/>
      <c r="R745" s="194"/>
      <c r="S745" s="194"/>
      <c r="T745" s="195"/>
      <c r="AT745" s="189" t="s">
        <v>369</v>
      </c>
      <c r="AU745" s="189" t="s">
        <v>85</v>
      </c>
      <c r="AV745" s="13" t="s">
        <v>85</v>
      </c>
      <c r="AW745" s="13" t="s">
        <v>29</v>
      </c>
      <c r="AX745" s="13" t="s">
        <v>72</v>
      </c>
      <c r="AY745" s="189" t="s">
        <v>360</v>
      </c>
    </row>
    <row r="746" spans="2:51" s="13" customFormat="1">
      <c r="B746" s="187"/>
      <c r="D746" s="188" t="s">
        <v>369</v>
      </c>
      <c r="E746" s="189" t="s">
        <v>1</v>
      </c>
      <c r="F746" s="190" t="s">
        <v>984</v>
      </c>
      <c r="H746" s="191">
        <v>5.8650000000000002</v>
      </c>
      <c r="I746" s="192"/>
      <c r="L746" s="187"/>
      <c r="M746" s="193"/>
      <c r="N746" s="194"/>
      <c r="O746" s="194"/>
      <c r="P746" s="194"/>
      <c r="Q746" s="194"/>
      <c r="R746" s="194"/>
      <c r="S746" s="194"/>
      <c r="T746" s="195"/>
      <c r="AT746" s="189" t="s">
        <v>369</v>
      </c>
      <c r="AU746" s="189" t="s">
        <v>85</v>
      </c>
      <c r="AV746" s="13" t="s">
        <v>85</v>
      </c>
      <c r="AW746" s="13" t="s">
        <v>29</v>
      </c>
      <c r="AX746" s="13" t="s">
        <v>72</v>
      </c>
      <c r="AY746" s="189" t="s">
        <v>360</v>
      </c>
    </row>
    <row r="747" spans="2:51" s="13" customFormat="1">
      <c r="B747" s="187"/>
      <c r="D747" s="188" t="s">
        <v>369</v>
      </c>
      <c r="E747" s="189" t="s">
        <v>1</v>
      </c>
      <c r="F747" s="190" t="s">
        <v>985</v>
      </c>
      <c r="H747" s="191">
        <v>-4.5999999999999996</v>
      </c>
      <c r="I747" s="192"/>
      <c r="L747" s="187"/>
      <c r="M747" s="193"/>
      <c r="N747" s="194"/>
      <c r="O747" s="194"/>
      <c r="P747" s="194"/>
      <c r="Q747" s="194"/>
      <c r="R747" s="194"/>
      <c r="S747" s="194"/>
      <c r="T747" s="195"/>
      <c r="AT747" s="189" t="s">
        <v>369</v>
      </c>
      <c r="AU747" s="189" t="s">
        <v>85</v>
      </c>
      <c r="AV747" s="13" t="s">
        <v>85</v>
      </c>
      <c r="AW747" s="13" t="s">
        <v>29</v>
      </c>
      <c r="AX747" s="13" t="s">
        <v>72</v>
      </c>
      <c r="AY747" s="189" t="s">
        <v>360</v>
      </c>
    </row>
    <row r="748" spans="2:51" s="13" customFormat="1">
      <c r="B748" s="187"/>
      <c r="D748" s="188" t="s">
        <v>369</v>
      </c>
      <c r="E748" s="189" t="s">
        <v>1</v>
      </c>
      <c r="F748" s="190" t="s">
        <v>986</v>
      </c>
      <c r="H748" s="191">
        <v>68.88</v>
      </c>
      <c r="I748" s="192"/>
      <c r="L748" s="187"/>
      <c r="M748" s="193"/>
      <c r="N748" s="194"/>
      <c r="O748" s="194"/>
      <c r="P748" s="194"/>
      <c r="Q748" s="194"/>
      <c r="R748" s="194"/>
      <c r="S748" s="194"/>
      <c r="T748" s="195"/>
      <c r="AT748" s="189" t="s">
        <v>369</v>
      </c>
      <c r="AU748" s="189" t="s">
        <v>85</v>
      </c>
      <c r="AV748" s="13" t="s">
        <v>85</v>
      </c>
      <c r="AW748" s="13" t="s">
        <v>29</v>
      </c>
      <c r="AX748" s="13" t="s">
        <v>72</v>
      </c>
      <c r="AY748" s="189" t="s">
        <v>360</v>
      </c>
    </row>
    <row r="749" spans="2:51" s="13" customFormat="1">
      <c r="B749" s="187"/>
      <c r="D749" s="188" t="s">
        <v>369</v>
      </c>
      <c r="E749" s="189" t="s">
        <v>1</v>
      </c>
      <c r="F749" s="190" t="s">
        <v>962</v>
      </c>
      <c r="H749" s="191">
        <v>-7.07</v>
      </c>
      <c r="I749" s="192"/>
      <c r="L749" s="187"/>
      <c r="M749" s="193"/>
      <c r="N749" s="194"/>
      <c r="O749" s="194"/>
      <c r="P749" s="194"/>
      <c r="Q749" s="194"/>
      <c r="R749" s="194"/>
      <c r="S749" s="194"/>
      <c r="T749" s="195"/>
      <c r="AT749" s="189" t="s">
        <v>369</v>
      </c>
      <c r="AU749" s="189" t="s">
        <v>85</v>
      </c>
      <c r="AV749" s="13" t="s">
        <v>85</v>
      </c>
      <c r="AW749" s="13" t="s">
        <v>29</v>
      </c>
      <c r="AX749" s="13" t="s">
        <v>72</v>
      </c>
      <c r="AY749" s="189" t="s">
        <v>360</v>
      </c>
    </row>
    <row r="750" spans="2:51" s="13" customFormat="1">
      <c r="B750" s="187"/>
      <c r="D750" s="188" t="s">
        <v>369</v>
      </c>
      <c r="E750" s="189" t="s">
        <v>1</v>
      </c>
      <c r="F750" s="190" t="s">
        <v>987</v>
      </c>
      <c r="H750" s="191">
        <v>2.76</v>
      </c>
      <c r="I750" s="192"/>
      <c r="L750" s="187"/>
      <c r="M750" s="193"/>
      <c r="N750" s="194"/>
      <c r="O750" s="194"/>
      <c r="P750" s="194"/>
      <c r="Q750" s="194"/>
      <c r="R750" s="194"/>
      <c r="S750" s="194"/>
      <c r="T750" s="195"/>
      <c r="AT750" s="189" t="s">
        <v>369</v>
      </c>
      <c r="AU750" s="189" t="s">
        <v>85</v>
      </c>
      <c r="AV750" s="13" t="s">
        <v>85</v>
      </c>
      <c r="AW750" s="13" t="s">
        <v>29</v>
      </c>
      <c r="AX750" s="13" t="s">
        <v>72</v>
      </c>
      <c r="AY750" s="189" t="s">
        <v>360</v>
      </c>
    </row>
    <row r="751" spans="2:51" s="13" customFormat="1">
      <c r="B751" s="187"/>
      <c r="D751" s="188" t="s">
        <v>369</v>
      </c>
      <c r="E751" s="189" t="s">
        <v>1</v>
      </c>
      <c r="F751" s="190" t="s">
        <v>988</v>
      </c>
      <c r="H751" s="191">
        <v>56.863999999999997</v>
      </c>
      <c r="I751" s="192"/>
      <c r="L751" s="187"/>
      <c r="M751" s="193"/>
      <c r="N751" s="194"/>
      <c r="O751" s="194"/>
      <c r="P751" s="194"/>
      <c r="Q751" s="194"/>
      <c r="R751" s="194"/>
      <c r="S751" s="194"/>
      <c r="T751" s="195"/>
      <c r="AT751" s="189" t="s">
        <v>369</v>
      </c>
      <c r="AU751" s="189" t="s">
        <v>85</v>
      </c>
      <c r="AV751" s="13" t="s">
        <v>85</v>
      </c>
      <c r="AW751" s="13" t="s">
        <v>29</v>
      </c>
      <c r="AX751" s="13" t="s">
        <v>72</v>
      </c>
      <c r="AY751" s="189" t="s">
        <v>360</v>
      </c>
    </row>
    <row r="752" spans="2:51" s="13" customFormat="1">
      <c r="B752" s="187"/>
      <c r="D752" s="188" t="s">
        <v>369</v>
      </c>
      <c r="E752" s="189" t="s">
        <v>1</v>
      </c>
      <c r="F752" s="190" t="s">
        <v>989</v>
      </c>
      <c r="H752" s="191">
        <v>-5.6559999999999997</v>
      </c>
      <c r="I752" s="192"/>
      <c r="L752" s="187"/>
      <c r="M752" s="193"/>
      <c r="N752" s="194"/>
      <c r="O752" s="194"/>
      <c r="P752" s="194"/>
      <c r="Q752" s="194"/>
      <c r="R752" s="194"/>
      <c r="S752" s="194"/>
      <c r="T752" s="195"/>
      <c r="AT752" s="189" t="s">
        <v>369</v>
      </c>
      <c r="AU752" s="189" t="s">
        <v>85</v>
      </c>
      <c r="AV752" s="13" t="s">
        <v>85</v>
      </c>
      <c r="AW752" s="13" t="s">
        <v>29</v>
      </c>
      <c r="AX752" s="13" t="s">
        <v>72</v>
      </c>
      <c r="AY752" s="189" t="s">
        <v>360</v>
      </c>
    </row>
    <row r="753" spans="2:51" s="13" customFormat="1">
      <c r="B753" s="187"/>
      <c r="D753" s="188" t="s">
        <v>369</v>
      </c>
      <c r="E753" s="189" t="s">
        <v>1</v>
      </c>
      <c r="F753" s="190" t="s">
        <v>990</v>
      </c>
      <c r="H753" s="191">
        <v>43.981000000000002</v>
      </c>
      <c r="I753" s="192"/>
      <c r="L753" s="187"/>
      <c r="M753" s="193"/>
      <c r="N753" s="194"/>
      <c r="O753" s="194"/>
      <c r="P753" s="194"/>
      <c r="Q753" s="194"/>
      <c r="R753" s="194"/>
      <c r="S753" s="194"/>
      <c r="T753" s="195"/>
      <c r="AT753" s="189" t="s">
        <v>369</v>
      </c>
      <c r="AU753" s="189" t="s">
        <v>85</v>
      </c>
      <c r="AV753" s="13" t="s">
        <v>85</v>
      </c>
      <c r="AW753" s="13" t="s">
        <v>29</v>
      </c>
      <c r="AX753" s="13" t="s">
        <v>72</v>
      </c>
      <c r="AY753" s="189" t="s">
        <v>360</v>
      </c>
    </row>
    <row r="754" spans="2:51" s="13" customFormat="1">
      <c r="B754" s="187"/>
      <c r="D754" s="188" t="s">
        <v>369</v>
      </c>
      <c r="E754" s="189" t="s">
        <v>1</v>
      </c>
      <c r="F754" s="190" t="s">
        <v>991</v>
      </c>
      <c r="H754" s="191">
        <v>-4.6459999999999999</v>
      </c>
      <c r="I754" s="192"/>
      <c r="L754" s="187"/>
      <c r="M754" s="193"/>
      <c r="N754" s="194"/>
      <c r="O754" s="194"/>
      <c r="P754" s="194"/>
      <c r="Q754" s="194"/>
      <c r="R754" s="194"/>
      <c r="S754" s="194"/>
      <c r="T754" s="195"/>
      <c r="AT754" s="189" t="s">
        <v>369</v>
      </c>
      <c r="AU754" s="189" t="s">
        <v>85</v>
      </c>
      <c r="AV754" s="13" t="s">
        <v>85</v>
      </c>
      <c r="AW754" s="13" t="s">
        <v>29</v>
      </c>
      <c r="AX754" s="13" t="s">
        <v>72</v>
      </c>
      <c r="AY754" s="189" t="s">
        <v>360</v>
      </c>
    </row>
    <row r="755" spans="2:51" s="13" customFormat="1">
      <c r="B755" s="187"/>
      <c r="D755" s="188" t="s">
        <v>369</v>
      </c>
      <c r="E755" s="189" t="s">
        <v>1</v>
      </c>
      <c r="F755" s="190" t="s">
        <v>992</v>
      </c>
      <c r="H755" s="191">
        <v>19.52</v>
      </c>
      <c r="I755" s="192"/>
      <c r="L755" s="187"/>
      <c r="M755" s="193"/>
      <c r="N755" s="194"/>
      <c r="O755" s="194"/>
      <c r="P755" s="194"/>
      <c r="Q755" s="194"/>
      <c r="R755" s="194"/>
      <c r="S755" s="194"/>
      <c r="T755" s="195"/>
      <c r="AT755" s="189" t="s">
        <v>369</v>
      </c>
      <c r="AU755" s="189" t="s">
        <v>85</v>
      </c>
      <c r="AV755" s="13" t="s">
        <v>85</v>
      </c>
      <c r="AW755" s="13" t="s">
        <v>29</v>
      </c>
      <c r="AX755" s="13" t="s">
        <v>72</v>
      </c>
      <c r="AY755" s="189" t="s">
        <v>360</v>
      </c>
    </row>
    <row r="756" spans="2:51" s="13" customFormat="1">
      <c r="B756" s="187"/>
      <c r="D756" s="188" t="s">
        <v>369</v>
      </c>
      <c r="E756" s="189" t="s">
        <v>1</v>
      </c>
      <c r="F756" s="190" t="s">
        <v>993</v>
      </c>
      <c r="H756" s="191">
        <v>4.1399999999999997</v>
      </c>
      <c r="I756" s="192"/>
      <c r="L756" s="187"/>
      <c r="M756" s="193"/>
      <c r="N756" s="194"/>
      <c r="O756" s="194"/>
      <c r="P756" s="194"/>
      <c r="Q756" s="194"/>
      <c r="R756" s="194"/>
      <c r="S756" s="194"/>
      <c r="T756" s="195"/>
      <c r="AT756" s="189" t="s">
        <v>369</v>
      </c>
      <c r="AU756" s="189" t="s">
        <v>85</v>
      </c>
      <c r="AV756" s="13" t="s">
        <v>85</v>
      </c>
      <c r="AW756" s="13" t="s">
        <v>29</v>
      </c>
      <c r="AX756" s="13" t="s">
        <v>72</v>
      </c>
      <c r="AY756" s="189" t="s">
        <v>360</v>
      </c>
    </row>
    <row r="757" spans="2:51" s="13" customFormat="1">
      <c r="B757" s="187"/>
      <c r="D757" s="188" t="s">
        <v>369</v>
      </c>
      <c r="E757" s="189" t="s">
        <v>1</v>
      </c>
      <c r="F757" s="190" t="s">
        <v>994</v>
      </c>
      <c r="H757" s="191">
        <v>-3.68</v>
      </c>
      <c r="I757" s="192"/>
      <c r="L757" s="187"/>
      <c r="M757" s="193"/>
      <c r="N757" s="194"/>
      <c r="O757" s="194"/>
      <c r="P757" s="194"/>
      <c r="Q757" s="194"/>
      <c r="R757" s="194"/>
      <c r="S757" s="194"/>
      <c r="T757" s="195"/>
      <c r="AT757" s="189" t="s">
        <v>369</v>
      </c>
      <c r="AU757" s="189" t="s">
        <v>85</v>
      </c>
      <c r="AV757" s="13" t="s">
        <v>85</v>
      </c>
      <c r="AW757" s="13" t="s">
        <v>29</v>
      </c>
      <c r="AX757" s="13" t="s">
        <v>72</v>
      </c>
      <c r="AY757" s="189" t="s">
        <v>360</v>
      </c>
    </row>
    <row r="758" spans="2:51" s="13" customFormat="1">
      <c r="B758" s="187"/>
      <c r="D758" s="188" t="s">
        <v>369</v>
      </c>
      <c r="E758" s="189" t="s">
        <v>1</v>
      </c>
      <c r="F758" s="190" t="s">
        <v>995</v>
      </c>
      <c r="H758" s="191">
        <v>9.6</v>
      </c>
      <c r="I758" s="192"/>
      <c r="L758" s="187"/>
      <c r="M758" s="193"/>
      <c r="N758" s="194"/>
      <c r="O758" s="194"/>
      <c r="P758" s="194"/>
      <c r="Q758" s="194"/>
      <c r="R758" s="194"/>
      <c r="S758" s="194"/>
      <c r="T758" s="195"/>
      <c r="AT758" s="189" t="s">
        <v>369</v>
      </c>
      <c r="AU758" s="189" t="s">
        <v>85</v>
      </c>
      <c r="AV758" s="13" t="s">
        <v>85</v>
      </c>
      <c r="AW758" s="13" t="s">
        <v>29</v>
      </c>
      <c r="AX758" s="13" t="s">
        <v>72</v>
      </c>
      <c r="AY758" s="189" t="s">
        <v>360</v>
      </c>
    </row>
    <row r="759" spans="2:51" s="16" customFormat="1">
      <c r="B759" s="211"/>
      <c r="D759" s="188" t="s">
        <v>369</v>
      </c>
      <c r="E759" s="212" t="s">
        <v>1</v>
      </c>
      <c r="F759" s="213" t="s">
        <v>581</v>
      </c>
      <c r="H759" s="214">
        <v>190.23500000000001</v>
      </c>
      <c r="I759" s="215"/>
      <c r="L759" s="211"/>
      <c r="M759" s="216"/>
      <c r="N759" s="217"/>
      <c r="O759" s="217"/>
      <c r="P759" s="217"/>
      <c r="Q759" s="217"/>
      <c r="R759" s="217"/>
      <c r="S759" s="217"/>
      <c r="T759" s="218"/>
      <c r="AT759" s="212" t="s">
        <v>369</v>
      </c>
      <c r="AU759" s="212" t="s">
        <v>85</v>
      </c>
      <c r="AV759" s="16" t="s">
        <v>282</v>
      </c>
      <c r="AW759" s="16" t="s">
        <v>29</v>
      </c>
      <c r="AX759" s="16" t="s">
        <v>72</v>
      </c>
      <c r="AY759" s="212" t="s">
        <v>360</v>
      </c>
    </row>
    <row r="760" spans="2:51" s="14" customFormat="1">
      <c r="B760" s="196"/>
      <c r="D760" s="188" t="s">
        <v>369</v>
      </c>
      <c r="E760" s="197" t="s">
        <v>1</v>
      </c>
      <c r="F760" s="198" t="s">
        <v>758</v>
      </c>
      <c r="H760" s="197" t="s">
        <v>1</v>
      </c>
      <c r="I760" s="199"/>
      <c r="L760" s="196"/>
      <c r="M760" s="200"/>
      <c r="N760" s="201"/>
      <c r="O760" s="201"/>
      <c r="P760" s="201"/>
      <c r="Q760" s="201"/>
      <c r="R760" s="201"/>
      <c r="S760" s="201"/>
      <c r="T760" s="202"/>
      <c r="AT760" s="197" t="s">
        <v>369</v>
      </c>
      <c r="AU760" s="197" t="s">
        <v>85</v>
      </c>
      <c r="AV760" s="14" t="s">
        <v>79</v>
      </c>
      <c r="AW760" s="14" t="s">
        <v>29</v>
      </c>
      <c r="AX760" s="14" t="s">
        <v>72</v>
      </c>
      <c r="AY760" s="197" t="s">
        <v>360</v>
      </c>
    </row>
    <row r="761" spans="2:51" s="13" customFormat="1">
      <c r="B761" s="187"/>
      <c r="D761" s="188" t="s">
        <v>369</v>
      </c>
      <c r="E761" s="189" t="s">
        <v>1</v>
      </c>
      <c r="F761" s="190" t="s">
        <v>996</v>
      </c>
      <c r="H761" s="191">
        <v>2.1379999999999999</v>
      </c>
      <c r="I761" s="192"/>
      <c r="L761" s="187"/>
      <c r="M761" s="193"/>
      <c r="N761" s="194"/>
      <c r="O761" s="194"/>
      <c r="P761" s="194"/>
      <c r="Q761" s="194"/>
      <c r="R761" s="194"/>
      <c r="S761" s="194"/>
      <c r="T761" s="195"/>
      <c r="AT761" s="189" t="s">
        <v>369</v>
      </c>
      <c r="AU761" s="189" t="s">
        <v>85</v>
      </c>
      <c r="AV761" s="13" t="s">
        <v>85</v>
      </c>
      <c r="AW761" s="13" t="s">
        <v>29</v>
      </c>
      <c r="AX761" s="13" t="s">
        <v>72</v>
      </c>
      <c r="AY761" s="189" t="s">
        <v>360</v>
      </c>
    </row>
    <row r="762" spans="2:51" s="13" customFormat="1">
      <c r="B762" s="187"/>
      <c r="D762" s="188" t="s">
        <v>369</v>
      </c>
      <c r="E762" s="189" t="s">
        <v>1</v>
      </c>
      <c r="F762" s="190" t="s">
        <v>997</v>
      </c>
      <c r="H762" s="191">
        <v>2.4239999999999999</v>
      </c>
      <c r="I762" s="192"/>
      <c r="L762" s="187"/>
      <c r="M762" s="193"/>
      <c r="N762" s="194"/>
      <c r="O762" s="194"/>
      <c r="P762" s="194"/>
      <c r="Q762" s="194"/>
      <c r="R762" s="194"/>
      <c r="S762" s="194"/>
      <c r="T762" s="195"/>
      <c r="AT762" s="189" t="s">
        <v>369</v>
      </c>
      <c r="AU762" s="189" t="s">
        <v>85</v>
      </c>
      <c r="AV762" s="13" t="s">
        <v>85</v>
      </c>
      <c r="AW762" s="13" t="s">
        <v>29</v>
      </c>
      <c r="AX762" s="13" t="s">
        <v>72</v>
      </c>
      <c r="AY762" s="189" t="s">
        <v>360</v>
      </c>
    </row>
    <row r="763" spans="2:51" s="13" customFormat="1">
      <c r="B763" s="187"/>
      <c r="D763" s="188" t="s">
        <v>369</v>
      </c>
      <c r="E763" s="189" t="s">
        <v>1</v>
      </c>
      <c r="F763" s="190" t="s">
        <v>974</v>
      </c>
      <c r="H763" s="191">
        <v>-1.8180000000000001</v>
      </c>
      <c r="I763" s="192"/>
      <c r="L763" s="187"/>
      <c r="M763" s="193"/>
      <c r="N763" s="194"/>
      <c r="O763" s="194"/>
      <c r="P763" s="194"/>
      <c r="Q763" s="194"/>
      <c r="R763" s="194"/>
      <c r="S763" s="194"/>
      <c r="T763" s="195"/>
      <c r="AT763" s="189" t="s">
        <v>369</v>
      </c>
      <c r="AU763" s="189" t="s">
        <v>85</v>
      </c>
      <c r="AV763" s="13" t="s">
        <v>85</v>
      </c>
      <c r="AW763" s="13" t="s">
        <v>29</v>
      </c>
      <c r="AX763" s="13" t="s">
        <v>72</v>
      </c>
      <c r="AY763" s="189" t="s">
        <v>360</v>
      </c>
    </row>
    <row r="764" spans="2:51" s="13" customFormat="1">
      <c r="B764" s="187"/>
      <c r="D764" s="188" t="s">
        <v>369</v>
      </c>
      <c r="E764" s="189" t="s">
        <v>1</v>
      </c>
      <c r="F764" s="190" t="s">
        <v>998</v>
      </c>
      <c r="H764" s="191">
        <v>2.76</v>
      </c>
      <c r="I764" s="192"/>
      <c r="L764" s="187"/>
      <c r="M764" s="193"/>
      <c r="N764" s="194"/>
      <c r="O764" s="194"/>
      <c r="P764" s="194"/>
      <c r="Q764" s="194"/>
      <c r="R764" s="194"/>
      <c r="S764" s="194"/>
      <c r="T764" s="195"/>
      <c r="AT764" s="189" t="s">
        <v>369</v>
      </c>
      <c r="AU764" s="189" t="s">
        <v>85</v>
      </c>
      <c r="AV764" s="13" t="s">
        <v>85</v>
      </c>
      <c r="AW764" s="13" t="s">
        <v>29</v>
      </c>
      <c r="AX764" s="13" t="s">
        <v>72</v>
      </c>
      <c r="AY764" s="189" t="s">
        <v>360</v>
      </c>
    </row>
    <row r="765" spans="2:51" s="13" customFormat="1">
      <c r="B765" s="187"/>
      <c r="D765" s="188" t="s">
        <v>369</v>
      </c>
      <c r="E765" s="189" t="s">
        <v>1</v>
      </c>
      <c r="F765" s="190" t="s">
        <v>999</v>
      </c>
      <c r="H765" s="191">
        <v>2.2999999999999998</v>
      </c>
      <c r="I765" s="192"/>
      <c r="L765" s="187"/>
      <c r="M765" s="193"/>
      <c r="N765" s="194"/>
      <c r="O765" s="194"/>
      <c r="P765" s="194"/>
      <c r="Q765" s="194"/>
      <c r="R765" s="194"/>
      <c r="S765" s="194"/>
      <c r="T765" s="195"/>
      <c r="AT765" s="189" t="s">
        <v>369</v>
      </c>
      <c r="AU765" s="189" t="s">
        <v>85</v>
      </c>
      <c r="AV765" s="13" t="s">
        <v>85</v>
      </c>
      <c r="AW765" s="13" t="s">
        <v>29</v>
      </c>
      <c r="AX765" s="13" t="s">
        <v>72</v>
      </c>
      <c r="AY765" s="189" t="s">
        <v>360</v>
      </c>
    </row>
    <row r="766" spans="2:51" s="13" customFormat="1">
      <c r="B766" s="187"/>
      <c r="D766" s="188" t="s">
        <v>369</v>
      </c>
      <c r="E766" s="189" t="s">
        <v>1</v>
      </c>
      <c r="F766" s="190" t="s">
        <v>974</v>
      </c>
      <c r="H766" s="191">
        <v>-1.8180000000000001</v>
      </c>
      <c r="I766" s="192"/>
      <c r="L766" s="187"/>
      <c r="M766" s="193"/>
      <c r="N766" s="194"/>
      <c r="O766" s="194"/>
      <c r="P766" s="194"/>
      <c r="Q766" s="194"/>
      <c r="R766" s="194"/>
      <c r="S766" s="194"/>
      <c r="T766" s="195"/>
      <c r="AT766" s="189" t="s">
        <v>369</v>
      </c>
      <c r="AU766" s="189" t="s">
        <v>85</v>
      </c>
      <c r="AV766" s="13" t="s">
        <v>85</v>
      </c>
      <c r="AW766" s="13" t="s">
        <v>29</v>
      </c>
      <c r="AX766" s="13" t="s">
        <v>72</v>
      </c>
      <c r="AY766" s="189" t="s">
        <v>360</v>
      </c>
    </row>
    <row r="767" spans="2:51" s="13" customFormat="1">
      <c r="B767" s="187"/>
      <c r="D767" s="188" t="s">
        <v>369</v>
      </c>
      <c r="E767" s="189" t="s">
        <v>1</v>
      </c>
      <c r="F767" s="190" t="s">
        <v>1000</v>
      </c>
      <c r="H767" s="191">
        <v>5.98</v>
      </c>
      <c r="I767" s="192"/>
      <c r="L767" s="187"/>
      <c r="M767" s="193"/>
      <c r="N767" s="194"/>
      <c r="O767" s="194"/>
      <c r="P767" s="194"/>
      <c r="Q767" s="194"/>
      <c r="R767" s="194"/>
      <c r="S767" s="194"/>
      <c r="T767" s="195"/>
      <c r="AT767" s="189" t="s">
        <v>369</v>
      </c>
      <c r="AU767" s="189" t="s">
        <v>85</v>
      </c>
      <c r="AV767" s="13" t="s">
        <v>85</v>
      </c>
      <c r="AW767" s="13" t="s">
        <v>29</v>
      </c>
      <c r="AX767" s="13" t="s">
        <v>72</v>
      </c>
      <c r="AY767" s="189" t="s">
        <v>360</v>
      </c>
    </row>
    <row r="768" spans="2:51" s="13" customFormat="1">
      <c r="B768" s="187"/>
      <c r="D768" s="188" t="s">
        <v>369</v>
      </c>
      <c r="E768" s="189" t="s">
        <v>1</v>
      </c>
      <c r="F768" s="190" t="s">
        <v>1001</v>
      </c>
      <c r="H768" s="191">
        <v>-3.68</v>
      </c>
      <c r="I768" s="192"/>
      <c r="L768" s="187"/>
      <c r="M768" s="193"/>
      <c r="N768" s="194"/>
      <c r="O768" s="194"/>
      <c r="P768" s="194"/>
      <c r="Q768" s="194"/>
      <c r="R768" s="194"/>
      <c r="S768" s="194"/>
      <c r="T768" s="195"/>
      <c r="AT768" s="189" t="s">
        <v>369</v>
      </c>
      <c r="AU768" s="189" t="s">
        <v>85</v>
      </c>
      <c r="AV768" s="13" t="s">
        <v>85</v>
      </c>
      <c r="AW768" s="13" t="s">
        <v>29</v>
      </c>
      <c r="AX768" s="13" t="s">
        <v>72</v>
      </c>
      <c r="AY768" s="189" t="s">
        <v>360</v>
      </c>
    </row>
    <row r="769" spans="2:51" s="13" customFormat="1">
      <c r="B769" s="187"/>
      <c r="D769" s="188" t="s">
        <v>369</v>
      </c>
      <c r="E769" s="189" t="s">
        <v>1</v>
      </c>
      <c r="F769" s="190" t="s">
        <v>1002</v>
      </c>
      <c r="H769" s="191">
        <v>1.8180000000000001</v>
      </c>
      <c r="I769" s="192"/>
      <c r="L769" s="187"/>
      <c r="M769" s="193"/>
      <c r="N769" s="194"/>
      <c r="O769" s="194"/>
      <c r="P769" s="194"/>
      <c r="Q769" s="194"/>
      <c r="R769" s="194"/>
      <c r="S769" s="194"/>
      <c r="T769" s="195"/>
      <c r="AT769" s="189" t="s">
        <v>369</v>
      </c>
      <c r="AU769" s="189" t="s">
        <v>85</v>
      </c>
      <c r="AV769" s="13" t="s">
        <v>85</v>
      </c>
      <c r="AW769" s="13" t="s">
        <v>29</v>
      </c>
      <c r="AX769" s="13" t="s">
        <v>72</v>
      </c>
      <c r="AY769" s="189" t="s">
        <v>360</v>
      </c>
    </row>
    <row r="770" spans="2:51" s="13" customFormat="1">
      <c r="B770" s="187"/>
      <c r="D770" s="188" t="s">
        <v>369</v>
      </c>
      <c r="E770" s="189" t="s">
        <v>1</v>
      </c>
      <c r="F770" s="190" t="s">
        <v>974</v>
      </c>
      <c r="H770" s="191">
        <v>-1.8180000000000001</v>
      </c>
      <c r="I770" s="192"/>
      <c r="L770" s="187"/>
      <c r="M770" s="193"/>
      <c r="N770" s="194"/>
      <c r="O770" s="194"/>
      <c r="P770" s="194"/>
      <c r="Q770" s="194"/>
      <c r="R770" s="194"/>
      <c r="S770" s="194"/>
      <c r="T770" s="195"/>
      <c r="AT770" s="189" t="s">
        <v>369</v>
      </c>
      <c r="AU770" s="189" t="s">
        <v>85</v>
      </c>
      <c r="AV770" s="13" t="s">
        <v>85</v>
      </c>
      <c r="AW770" s="13" t="s">
        <v>29</v>
      </c>
      <c r="AX770" s="13" t="s">
        <v>72</v>
      </c>
      <c r="AY770" s="189" t="s">
        <v>360</v>
      </c>
    </row>
    <row r="771" spans="2:51" s="13" customFormat="1">
      <c r="B771" s="187"/>
      <c r="D771" s="188" t="s">
        <v>369</v>
      </c>
      <c r="E771" s="189" t="s">
        <v>1</v>
      </c>
      <c r="F771" s="190" t="s">
        <v>1003</v>
      </c>
      <c r="H771" s="191">
        <v>2.76</v>
      </c>
      <c r="I771" s="192"/>
      <c r="L771" s="187"/>
      <c r="M771" s="193"/>
      <c r="N771" s="194"/>
      <c r="O771" s="194"/>
      <c r="P771" s="194"/>
      <c r="Q771" s="194"/>
      <c r="R771" s="194"/>
      <c r="S771" s="194"/>
      <c r="T771" s="195"/>
      <c r="AT771" s="189" t="s">
        <v>369</v>
      </c>
      <c r="AU771" s="189" t="s">
        <v>85</v>
      </c>
      <c r="AV771" s="13" t="s">
        <v>85</v>
      </c>
      <c r="AW771" s="13" t="s">
        <v>29</v>
      </c>
      <c r="AX771" s="13" t="s">
        <v>72</v>
      </c>
      <c r="AY771" s="189" t="s">
        <v>360</v>
      </c>
    </row>
    <row r="772" spans="2:51" s="13" customFormat="1">
      <c r="B772" s="187"/>
      <c r="D772" s="188" t="s">
        <v>369</v>
      </c>
      <c r="E772" s="189" t="s">
        <v>1</v>
      </c>
      <c r="F772" s="190" t="s">
        <v>1004</v>
      </c>
      <c r="H772" s="191">
        <v>2.222</v>
      </c>
      <c r="I772" s="192"/>
      <c r="L772" s="187"/>
      <c r="M772" s="193"/>
      <c r="N772" s="194"/>
      <c r="O772" s="194"/>
      <c r="P772" s="194"/>
      <c r="Q772" s="194"/>
      <c r="R772" s="194"/>
      <c r="S772" s="194"/>
      <c r="T772" s="195"/>
      <c r="AT772" s="189" t="s">
        <v>369</v>
      </c>
      <c r="AU772" s="189" t="s">
        <v>85</v>
      </c>
      <c r="AV772" s="13" t="s">
        <v>85</v>
      </c>
      <c r="AW772" s="13" t="s">
        <v>29</v>
      </c>
      <c r="AX772" s="13" t="s">
        <v>72</v>
      </c>
      <c r="AY772" s="189" t="s">
        <v>360</v>
      </c>
    </row>
    <row r="773" spans="2:51" s="13" customFormat="1">
      <c r="B773" s="187"/>
      <c r="D773" s="188" t="s">
        <v>369</v>
      </c>
      <c r="E773" s="189" t="s">
        <v>1</v>
      </c>
      <c r="F773" s="190" t="s">
        <v>1005</v>
      </c>
      <c r="H773" s="191">
        <v>2.76</v>
      </c>
      <c r="I773" s="192"/>
      <c r="L773" s="187"/>
      <c r="M773" s="193"/>
      <c r="N773" s="194"/>
      <c r="O773" s="194"/>
      <c r="P773" s="194"/>
      <c r="Q773" s="194"/>
      <c r="R773" s="194"/>
      <c r="S773" s="194"/>
      <c r="T773" s="195"/>
      <c r="AT773" s="189" t="s">
        <v>369</v>
      </c>
      <c r="AU773" s="189" t="s">
        <v>85</v>
      </c>
      <c r="AV773" s="13" t="s">
        <v>85</v>
      </c>
      <c r="AW773" s="13" t="s">
        <v>29</v>
      </c>
      <c r="AX773" s="13" t="s">
        <v>72</v>
      </c>
      <c r="AY773" s="189" t="s">
        <v>360</v>
      </c>
    </row>
    <row r="774" spans="2:51" s="13" customFormat="1">
      <c r="B774" s="187"/>
      <c r="D774" s="188" t="s">
        <v>369</v>
      </c>
      <c r="E774" s="189" t="s">
        <v>1</v>
      </c>
      <c r="F774" s="190" t="s">
        <v>974</v>
      </c>
      <c r="H774" s="191">
        <v>-1.8180000000000001</v>
      </c>
      <c r="I774" s="192"/>
      <c r="L774" s="187"/>
      <c r="M774" s="193"/>
      <c r="N774" s="194"/>
      <c r="O774" s="194"/>
      <c r="P774" s="194"/>
      <c r="Q774" s="194"/>
      <c r="R774" s="194"/>
      <c r="S774" s="194"/>
      <c r="T774" s="195"/>
      <c r="AT774" s="189" t="s">
        <v>369</v>
      </c>
      <c r="AU774" s="189" t="s">
        <v>85</v>
      </c>
      <c r="AV774" s="13" t="s">
        <v>85</v>
      </c>
      <c r="AW774" s="13" t="s">
        <v>29</v>
      </c>
      <c r="AX774" s="13" t="s">
        <v>72</v>
      </c>
      <c r="AY774" s="189" t="s">
        <v>360</v>
      </c>
    </row>
    <row r="775" spans="2:51" s="13" customFormat="1">
      <c r="B775" s="187"/>
      <c r="D775" s="188" t="s">
        <v>369</v>
      </c>
      <c r="E775" s="189" t="s">
        <v>1</v>
      </c>
      <c r="F775" s="190" t="s">
        <v>1006</v>
      </c>
      <c r="H775" s="191">
        <v>6.2560000000000002</v>
      </c>
      <c r="I775" s="192"/>
      <c r="L775" s="187"/>
      <c r="M775" s="193"/>
      <c r="N775" s="194"/>
      <c r="O775" s="194"/>
      <c r="P775" s="194"/>
      <c r="Q775" s="194"/>
      <c r="R775" s="194"/>
      <c r="S775" s="194"/>
      <c r="T775" s="195"/>
      <c r="AT775" s="189" t="s">
        <v>369</v>
      </c>
      <c r="AU775" s="189" t="s">
        <v>85</v>
      </c>
      <c r="AV775" s="13" t="s">
        <v>85</v>
      </c>
      <c r="AW775" s="13" t="s">
        <v>29</v>
      </c>
      <c r="AX775" s="13" t="s">
        <v>72</v>
      </c>
      <c r="AY775" s="189" t="s">
        <v>360</v>
      </c>
    </row>
    <row r="776" spans="2:51" s="16" customFormat="1">
      <c r="B776" s="211"/>
      <c r="D776" s="188" t="s">
        <v>369</v>
      </c>
      <c r="E776" s="212" t="s">
        <v>1</v>
      </c>
      <c r="F776" s="213" t="s">
        <v>581</v>
      </c>
      <c r="H776" s="214">
        <v>20.466000000000001</v>
      </c>
      <c r="I776" s="215"/>
      <c r="L776" s="211"/>
      <c r="M776" s="216"/>
      <c r="N776" s="217"/>
      <c r="O776" s="217"/>
      <c r="P776" s="217"/>
      <c r="Q776" s="217"/>
      <c r="R776" s="217"/>
      <c r="S776" s="217"/>
      <c r="T776" s="218"/>
      <c r="AT776" s="212" t="s">
        <v>369</v>
      </c>
      <c r="AU776" s="212" t="s">
        <v>85</v>
      </c>
      <c r="AV776" s="16" t="s">
        <v>282</v>
      </c>
      <c r="AW776" s="16" t="s">
        <v>29</v>
      </c>
      <c r="AX776" s="16" t="s">
        <v>72</v>
      </c>
      <c r="AY776" s="212" t="s">
        <v>360</v>
      </c>
    </row>
    <row r="777" spans="2:51" s="13" customFormat="1">
      <c r="B777" s="187"/>
      <c r="D777" s="188" t="s">
        <v>369</v>
      </c>
      <c r="E777" s="189" t="s">
        <v>1</v>
      </c>
      <c r="F777" s="190" t="s">
        <v>1007</v>
      </c>
      <c r="H777" s="191">
        <v>2.76</v>
      </c>
      <c r="I777" s="192"/>
      <c r="L777" s="187"/>
      <c r="M777" s="193"/>
      <c r="N777" s="194"/>
      <c r="O777" s="194"/>
      <c r="P777" s="194"/>
      <c r="Q777" s="194"/>
      <c r="R777" s="194"/>
      <c r="S777" s="194"/>
      <c r="T777" s="195"/>
      <c r="AT777" s="189" t="s">
        <v>369</v>
      </c>
      <c r="AU777" s="189" t="s">
        <v>85</v>
      </c>
      <c r="AV777" s="13" t="s">
        <v>85</v>
      </c>
      <c r="AW777" s="13" t="s">
        <v>29</v>
      </c>
      <c r="AX777" s="13" t="s">
        <v>72</v>
      </c>
      <c r="AY777" s="189" t="s">
        <v>360</v>
      </c>
    </row>
    <row r="778" spans="2:51" s="13" customFormat="1">
      <c r="B778" s="187"/>
      <c r="D778" s="188" t="s">
        <v>369</v>
      </c>
      <c r="E778" s="189" t="s">
        <v>1</v>
      </c>
      <c r="F778" s="190" t="s">
        <v>979</v>
      </c>
      <c r="H778" s="191">
        <v>-2.2999999999999998</v>
      </c>
      <c r="I778" s="192"/>
      <c r="L778" s="187"/>
      <c r="M778" s="193"/>
      <c r="N778" s="194"/>
      <c r="O778" s="194"/>
      <c r="P778" s="194"/>
      <c r="Q778" s="194"/>
      <c r="R778" s="194"/>
      <c r="S778" s="194"/>
      <c r="T778" s="195"/>
      <c r="AT778" s="189" t="s">
        <v>369</v>
      </c>
      <c r="AU778" s="189" t="s">
        <v>85</v>
      </c>
      <c r="AV778" s="13" t="s">
        <v>85</v>
      </c>
      <c r="AW778" s="13" t="s">
        <v>29</v>
      </c>
      <c r="AX778" s="13" t="s">
        <v>72</v>
      </c>
      <c r="AY778" s="189" t="s">
        <v>360</v>
      </c>
    </row>
    <row r="779" spans="2:51" s="13" customFormat="1">
      <c r="B779" s="187"/>
      <c r="D779" s="188" t="s">
        <v>369</v>
      </c>
      <c r="E779" s="189" t="s">
        <v>1</v>
      </c>
      <c r="F779" s="190" t="s">
        <v>1007</v>
      </c>
      <c r="H779" s="191">
        <v>2.76</v>
      </c>
      <c r="I779" s="192"/>
      <c r="L779" s="187"/>
      <c r="M779" s="193"/>
      <c r="N779" s="194"/>
      <c r="O779" s="194"/>
      <c r="P779" s="194"/>
      <c r="Q779" s="194"/>
      <c r="R779" s="194"/>
      <c r="S779" s="194"/>
      <c r="T779" s="195"/>
      <c r="AT779" s="189" t="s">
        <v>369</v>
      </c>
      <c r="AU779" s="189" t="s">
        <v>85</v>
      </c>
      <c r="AV779" s="13" t="s">
        <v>85</v>
      </c>
      <c r="AW779" s="13" t="s">
        <v>29</v>
      </c>
      <c r="AX779" s="13" t="s">
        <v>72</v>
      </c>
      <c r="AY779" s="189" t="s">
        <v>360</v>
      </c>
    </row>
    <row r="780" spans="2:51" s="13" customFormat="1">
      <c r="B780" s="187"/>
      <c r="D780" s="188" t="s">
        <v>369</v>
      </c>
      <c r="E780" s="189" t="s">
        <v>1</v>
      </c>
      <c r="F780" s="190" t="s">
        <v>979</v>
      </c>
      <c r="H780" s="191">
        <v>-2.2999999999999998</v>
      </c>
      <c r="I780" s="192"/>
      <c r="L780" s="187"/>
      <c r="M780" s="193"/>
      <c r="N780" s="194"/>
      <c r="O780" s="194"/>
      <c r="P780" s="194"/>
      <c r="Q780" s="194"/>
      <c r="R780" s="194"/>
      <c r="S780" s="194"/>
      <c r="T780" s="195"/>
      <c r="AT780" s="189" t="s">
        <v>369</v>
      </c>
      <c r="AU780" s="189" t="s">
        <v>85</v>
      </c>
      <c r="AV780" s="13" t="s">
        <v>85</v>
      </c>
      <c r="AW780" s="13" t="s">
        <v>29</v>
      </c>
      <c r="AX780" s="13" t="s">
        <v>72</v>
      </c>
      <c r="AY780" s="189" t="s">
        <v>360</v>
      </c>
    </row>
    <row r="781" spans="2:51" s="13" customFormat="1">
      <c r="B781" s="187"/>
      <c r="D781" s="188" t="s">
        <v>369</v>
      </c>
      <c r="E781" s="189" t="s">
        <v>1</v>
      </c>
      <c r="F781" s="190" t="s">
        <v>1008</v>
      </c>
      <c r="H781" s="191">
        <v>2.76</v>
      </c>
      <c r="I781" s="192"/>
      <c r="L781" s="187"/>
      <c r="M781" s="193"/>
      <c r="N781" s="194"/>
      <c r="O781" s="194"/>
      <c r="P781" s="194"/>
      <c r="Q781" s="194"/>
      <c r="R781" s="194"/>
      <c r="S781" s="194"/>
      <c r="T781" s="195"/>
      <c r="AT781" s="189" t="s">
        <v>369</v>
      </c>
      <c r="AU781" s="189" t="s">
        <v>85</v>
      </c>
      <c r="AV781" s="13" t="s">
        <v>85</v>
      </c>
      <c r="AW781" s="13" t="s">
        <v>29</v>
      </c>
      <c r="AX781" s="13" t="s">
        <v>72</v>
      </c>
      <c r="AY781" s="189" t="s">
        <v>360</v>
      </c>
    </row>
    <row r="782" spans="2:51" s="13" customFormat="1">
      <c r="B782" s="187"/>
      <c r="D782" s="188" t="s">
        <v>369</v>
      </c>
      <c r="E782" s="189" t="s">
        <v>1</v>
      </c>
      <c r="F782" s="190" t="s">
        <v>979</v>
      </c>
      <c r="H782" s="191">
        <v>-2.2999999999999998</v>
      </c>
      <c r="I782" s="192"/>
      <c r="L782" s="187"/>
      <c r="M782" s="193"/>
      <c r="N782" s="194"/>
      <c r="O782" s="194"/>
      <c r="P782" s="194"/>
      <c r="Q782" s="194"/>
      <c r="R782" s="194"/>
      <c r="S782" s="194"/>
      <c r="T782" s="195"/>
      <c r="AT782" s="189" t="s">
        <v>369</v>
      </c>
      <c r="AU782" s="189" t="s">
        <v>85</v>
      </c>
      <c r="AV782" s="13" t="s">
        <v>85</v>
      </c>
      <c r="AW782" s="13" t="s">
        <v>29</v>
      </c>
      <c r="AX782" s="13" t="s">
        <v>72</v>
      </c>
      <c r="AY782" s="189" t="s">
        <v>360</v>
      </c>
    </row>
    <row r="783" spans="2:51" s="13" customFormat="1">
      <c r="B783" s="187"/>
      <c r="D783" s="188" t="s">
        <v>369</v>
      </c>
      <c r="E783" s="189" t="s">
        <v>1</v>
      </c>
      <c r="F783" s="190" t="s">
        <v>1009</v>
      </c>
      <c r="H783" s="191">
        <v>2.76</v>
      </c>
      <c r="I783" s="192"/>
      <c r="L783" s="187"/>
      <c r="M783" s="193"/>
      <c r="N783" s="194"/>
      <c r="O783" s="194"/>
      <c r="P783" s="194"/>
      <c r="Q783" s="194"/>
      <c r="R783" s="194"/>
      <c r="S783" s="194"/>
      <c r="T783" s="195"/>
      <c r="AT783" s="189" t="s">
        <v>369</v>
      </c>
      <c r="AU783" s="189" t="s">
        <v>85</v>
      </c>
      <c r="AV783" s="13" t="s">
        <v>85</v>
      </c>
      <c r="AW783" s="13" t="s">
        <v>29</v>
      </c>
      <c r="AX783" s="13" t="s">
        <v>72</v>
      </c>
      <c r="AY783" s="189" t="s">
        <v>360</v>
      </c>
    </row>
    <row r="784" spans="2:51" s="13" customFormat="1">
      <c r="B784" s="187"/>
      <c r="D784" s="188" t="s">
        <v>369</v>
      </c>
      <c r="E784" s="189" t="s">
        <v>1</v>
      </c>
      <c r="F784" s="190" t="s">
        <v>979</v>
      </c>
      <c r="H784" s="191">
        <v>-2.2999999999999998</v>
      </c>
      <c r="I784" s="192"/>
      <c r="L784" s="187"/>
      <c r="M784" s="193"/>
      <c r="N784" s="194"/>
      <c r="O784" s="194"/>
      <c r="P784" s="194"/>
      <c r="Q784" s="194"/>
      <c r="R784" s="194"/>
      <c r="S784" s="194"/>
      <c r="T784" s="195"/>
      <c r="AT784" s="189" t="s">
        <v>369</v>
      </c>
      <c r="AU784" s="189" t="s">
        <v>85</v>
      </c>
      <c r="AV784" s="13" t="s">
        <v>85</v>
      </c>
      <c r="AW784" s="13" t="s">
        <v>29</v>
      </c>
      <c r="AX784" s="13" t="s">
        <v>72</v>
      </c>
      <c r="AY784" s="189" t="s">
        <v>360</v>
      </c>
    </row>
    <row r="785" spans="2:51" s="13" customFormat="1">
      <c r="B785" s="187"/>
      <c r="D785" s="188" t="s">
        <v>369</v>
      </c>
      <c r="E785" s="189" t="s">
        <v>1</v>
      </c>
      <c r="F785" s="190" t="s">
        <v>1010</v>
      </c>
      <c r="H785" s="191">
        <v>2.76</v>
      </c>
      <c r="I785" s="192"/>
      <c r="L785" s="187"/>
      <c r="M785" s="193"/>
      <c r="N785" s="194"/>
      <c r="O785" s="194"/>
      <c r="P785" s="194"/>
      <c r="Q785" s="194"/>
      <c r="R785" s="194"/>
      <c r="S785" s="194"/>
      <c r="T785" s="195"/>
      <c r="AT785" s="189" t="s">
        <v>369</v>
      </c>
      <c r="AU785" s="189" t="s">
        <v>85</v>
      </c>
      <c r="AV785" s="13" t="s">
        <v>85</v>
      </c>
      <c r="AW785" s="13" t="s">
        <v>29</v>
      </c>
      <c r="AX785" s="13" t="s">
        <v>72</v>
      </c>
      <c r="AY785" s="189" t="s">
        <v>360</v>
      </c>
    </row>
    <row r="786" spans="2:51" s="13" customFormat="1">
      <c r="B786" s="187"/>
      <c r="D786" s="188" t="s">
        <v>369</v>
      </c>
      <c r="E786" s="189" t="s">
        <v>1</v>
      </c>
      <c r="F786" s="190" t="s">
        <v>979</v>
      </c>
      <c r="H786" s="191">
        <v>-2.2999999999999998</v>
      </c>
      <c r="I786" s="192"/>
      <c r="L786" s="187"/>
      <c r="M786" s="193"/>
      <c r="N786" s="194"/>
      <c r="O786" s="194"/>
      <c r="P786" s="194"/>
      <c r="Q786" s="194"/>
      <c r="R786" s="194"/>
      <c r="S786" s="194"/>
      <c r="T786" s="195"/>
      <c r="AT786" s="189" t="s">
        <v>369</v>
      </c>
      <c r="AU786" s="189" t="s">
        <v>85</v>
      </c>
      <c r="AV786" s="13" t="s">
        <v>85</v>
      </c>
      <c r="AW786" s="13" t="s">
        <v>29</v>
      </c>
      <c r="AX786" s="13" t="s">
        <v>72</v>
      </c>
      <c r="AY786" s="189" t="s">
        <v>360</v>
      </c>
    </row>
    <row r="787" spans="2:51" s="13" customFormat="1">
      <c r="B787" s="187"/>
      <c r="D787" s="188" t="s">
        <v>369</v>
      </c>
      <c r="E787" s="189" t="s">
        <v>1</v>
      </c>
      <c r="F787" s="190" t="s">
        <v>1011</v>
      </c>
      <c r="H787" s="191">
        <v>2.8180000000000001</v>
      </c>
      <c r="I787" s="192"/>
      <c r="L787" s="187"/>
      <c r="M787" s="193"/>
      <c r="N787" s="194"/>
      <c r="O787" s="194"/>
      <c r="P787" s="194"/>
      <c r="Q787" s="194"/>
      <c r="R787" s="194"/>
      <c r="S787" s="194"/>
      <c r="T787" s="195"/>
      <c r="AT787" s="189" t="s">
        <v>369</v>
      </c>
      <c r="AU787" s="189" t="s">
        <v>85</v>
      </c>
      <c r="AV787" s="13" t="s">
        <v>85</v>
      </c>
      <c r="AW787" s="13" t="s">
        <v>29</v>
      </c>
      <c r="AX787" s="13" t="s">
        <v>72</v>
      </c>
      <c r="AY787" s="189" t="s">
        <v>360</v>
      </c>
    </row>
    <row r="788" spans="2:51" s="13" customFormat="1">
      <c r="B788" s="187"/>
      <c r="D788" s="188" t="s">
        <v>369</v>
      </c>
      <c r="E788" s="189" t="s">
        <v>1</v>
      </c>
      <c r="F788" s="190" t="s">
        <v>979</v>
      </c>
      <c r="H788" s="191">
        <v>-2.2999999999999998</v>
      </c>
      <c r="I788" s="192"/>
      <c r="L788" s="187"/>
      <c r="M788" s="193"/>
      <c r="N788" s="194"/>
      <c r="O788" s="194"/>
      <c r="P788" s="194"/>
      <c r="Q788" s="194"/>
      <c r="R788" s="194"/>
      <c r="S788" s="194"/>
      <c r="T788" s="195"/>
      <c r="AT788" s="189" t="s">
        <v>369</v>
      </c>
      <c r="AU788" s="189" t="s">
        <v>85</v>
      </c>
      <c r="AV788" s="13" t="s">
        <v>85</v>
      </c>
      <c r="AW788" s="13" t="s">
        <v>29</v>
      </c>
      <c r="AX788" s="13" t="s">
        <v>72</v>
      </c>
      <c r="AY788" s="189" t="s">
        <v>360</v>
      </c>
    </row>
    <row r="789" spans="2:51" s="13" customFormat="1">
      <c r="B789" s="187"/>
      <c r="D789" s="188" t="s">
        <v>369</v>
      </c>
      <c r="E789" s="189" t="s">
        <v>1</v>
      </c>
      <c r="F789" s="190" t="s">
        <v>1012</v>
      </c>
      <c r="H789" s="191">
        <v>13.8</v>
      </c>
      <c r="I789" s="192"/>
      <c r="L789" s="187"/>
      <c r="M789" s="193"/>
      <c r="N789" s="194"/>
      <c r="O789" s="194"/>
      <c r="P789" s="194"/>
      <c r="Q789" s="194"/>
      <c r="R789" s="194"/>
      <c r="S789" s="194"/>
      <c r="T789" s="195"/>
      <c r="AT789" s="189" t="s">
        <v>369</v>
      </c>
      <c r="AU789" s="189" t="s">
        <v>85</v>
      </c>
      <c r="AV789" s="13" t="s">
        <v>85</v>
      </c>
      <c r="AW789" s="13" t="s">
        <v>29</v>
      </c>
      <c r="AX789" s="13" t="s">
        <v>72</v>
      </c>
      <c r="AY789" s="189" t="s">
        <v>360</v>
      </c>
    </row>
    <row r="790" spans="2:51" s="13" customFormat="1">
      <c r="B790" s="187"/>
      <c r="D790" s="188" t="s">
        <v>369</v>
      </c>
      <c r="E790" s="189" t="s">
        <v>1</v>
      </c>
      <c r="F790" s="190" t="s">
        <v>1013</v>
      </c>
      <c r="H790" s="191">
        <v>-11.5</v>
      </c>
      <c r="I790" s="192"/>
      <c r="L790" s="187"/>
      <c r="M790" s="193"/>
      <c r="N790" s="194"/>
      <c r="O790" s="194"/>
      <c r="P790" s="194"/>
      <c r="Q790" s="194"/>
      <c r="R790" s="194"/>
      <c r="S790" s="194"/>
      <c r="T790" s="195"/>
      <c r="AT790" s="189" t="s">
        <v>369</v>
      </c>
      <c r="AU790" s="189" t="s">
        <v>85</v>
      </c>
      <c r="AV790" s="13" t="s">
        <v>85</v>
      </c>
      <c r="AW790" s="13" t="s">
        <v>29</v>
      </c>
      <c r="AX790" s="13" t="s">
        <v>72</v>
      </c>
      <c r="AY790" s="189" t="s">
        <v>360</v>
      </c>
    </row>
    <row r="791" spans="2:51" s="13" customFormat="1">
      <c r="B791" s="187"/>
      <c r="D791" s="188" t="s">
        <v>369</v>
      </c>
      <c r="E791" s="189" t="s">
        <v>1</v>
      </c>
      <c r="F791" s="190" t="s">
        <v>1014</v>
      </c>
      <c r="H791" s="191">
        <v>5.52</v>
      </c>
      <c r="I791" s="192"/>
      <c r="L791" s="187"/>
      <c r="M791" s="193"/>
      <c r="N791" s="194"/>
      <c r="O791" s="194"/>
      <c r="P791" s="194"/>
      <c r="Q791" s="194"/>
      <c r="R791" s="194"/>
      <c r="S791" s="194"/>
      <c r="T791" s="195"/>
      <c r="AT791" s="189" t="s">
        <v>369</v>
      </c>
      <c r="AU791" s="189" t="s">
        <v>85</v>
      </c>
      <c r="AV791" s="13" t="s">
        <v>85</v>
      </c>
      <c r="AW791" s="13" t="s">
        <v>29</v>
      </c>
      <c r="AX791" s="13" t="s">
        <v>72</v>
      </c>
      <c r="AY791" s="189" t="s">
        <v>360</v>
      </c>
    </row>
    <row r="792" spans="2:51" s="13" customFormat="1">
      <c r="B792" s="187"/>
      <c r="D792" s="188" t="s">
        <v>369</v>
      </c>
      <c r="E792" s="189" t="s">
        <v>1</v>
      </c>
      <c r="F792" s="190" t="s">
        <v>985</v>
      </c>
      <c r="H792" s="191">
        <v>-4.5999999999999996</v>
      </c>
      <c r="I792" s="192"/>
      <c r="L792" s="187"/>
      <c r="M792" s="193"/>
      <c r="N792" s="194"/>
      <c r="O792" s="194"/>
      <c r="P792" s="194"/>
      <c r="Q792" s="194"/>
      <c r="R792" s="194"/>
      <c r="S792" s="194"/>
      <c r="T792" s="195"/>
      <c r="AT792" s="189" t="s">
        <v>369</v>
      </c>
      <c r="AU792" s="189" t="s">
        <v>85</v>
      </c>
      <c r="AV792" s="13" t="s">
        <v>85</v>
      </c>
      <c r="AW792" s="13" t="s">
        <v>29</v>
      </c>
      <c r="AX792" s="13" t="s">
        <v>72</v>
      </c>
      <c r="AY792" s="189" t="s">
        <v>360</v>
      </c>
    </row>
    <row r="793" spans="2:51" s="13" customFormat="1">
      <c r="B793" s="187"/>
      <c r="D793" s="188" t="s">
        <v>369</v>
      </c>
      <c r="E793" s="189" t="s">
        <v>1</v>
      </c>
      <c r="F793" s="190" t="s">
        <v>1015</v>
      </c>
      <c r="H793" s="191">
        <v>2.2999999999999998</v>
      </c>
      <c r="I793" s="192"/>
      <c r="L793" s="187"/>
      <c r="M793" s="193"/>
      <c r="N793" s="194"/>
      <c r="O793" s="194"/>
      <c r="P793" s="194"/>
      <c r="Q793" s="194"/>
      <c r="R793" s="194"/>
      <c r="S793" s="194"/>
      <c r="T793" s="195"/>
      <c r="AT793" s="189" t="s">
        <v>369</v>
      </c>
      <c r="AU793" s="189" t="s">
        <v>85</v>
      </c>
      <c r="AV793" s="13" t="s">
        <v>85</v>
      </c>
      <c r="AW793" s="13" t="s">
        <v>29</v>
      </c>
      <c r="AX793" s="13" t="s">
        <v>72</v>
      </c>
      <c r="AY793" s="189" t="s">
        <v>360</v>
      </c>
    </row>
    <row r="794" spans="2:51" s="13" customFormat="1">
      <c r="B794" s="187"/>
      <c r="D794" s="188" t="s">
        <v>369</v>
      </c>
      <c r="E794" s="189" t="s">
        <v>1</v>
      </c>
      <c r="F794" s="190" t="s">
        <v>976</v>
      </c>
      <c r="H794" s="191">
        <v>-2.0699999999999998</v>
      </c>
      <c r="I794" s="192"/>
      <c r="L794" s="187"/>
      <c r="M794" s="193"/>
      <c r="N794" s="194"/>
      <c r="O794" s="194"/>
      <c r="P794" s="194"/>
      <c r="Q794" s="194"/>
      <c r="R794" s="194"/>
      <c r="S794" s="194"/>
      <c r="T794" s="195"/>
      <c r="AT794" s="189" t="s">
        <v>369</v>
      </c>
      <c r="AU794" s="189" t="s">
        <v>85</v>
      </c>
      <c r="AV794" s="13" t="s">
        <v>85</v>
      </c>
      <c r="AW794" s="13" t="s">
        <v>29</v>
      </c>
      <c r="AX794" s="13" t="s">
        <v>72</v>
      </c>
      <c r="AY794" s="189" t="s">
        <v>360</v>
      </c>
    </row>
    <row r="795" spans="2:51" s="13" customFormat="1">
      <c r="B795" s="187"/>
      <c r="D795" s="188" t="s">
        <v>369</v>
      </c>
      <c r="E795" s="189" t="s">
        <v>1</v>
      </c>
      <c r="F795" s="190" t="s">
        <v>1016</v>
      </c>
      <c r="H795" s="191">
        <v>3.3580000000000001</v>
      </c>
      <c r="I795" s="192"/>
      <c r="L795" s="187"/>
      <c r="M795" s="193"/>
      <c r="N795" s="194"/>
      <c r="O795" s="194"/>
      <c r="P795" s="194"/>
      <c r="Q795" s="194"/>
      <c r="R795" s="194"/>
      <c r="S795" s="194"/>
      <c r="T795" s="195"/>
      <c r="AT795" s="189" t="s">
        <v>369</v>
      </c>
      <c r="AU795" s="189" t="s">
        <v>85</v>
      </c>
      <c r="AV795" s="13" t="s">
        <v>85</v>
      </c>
      <c r="AW795" s="13" t="s">
        <v>29</v>
      </c>
      <c r="AX795" s="13" t="s">
        <v>72</v>
      </c>
      <c r="AY795" s="189" t="s">
        <v>360</v>
      </c>
    </row>
    <row r="796" spans="2:51" s="13" customFormat="1">
      <c r="B796" s="187"/>
      <c r="D796" s="188" t="s">
        <v>369</v>
      </c>
      <c r="E796" s="189" t="s">
        <v>1</v>
      </c>
      <c r="F796" s="190" t="s">
        <v>976</v>
      </c>
      <c r="H796" s="191">
        <v>-2.0699999999999998</v>
      </c>
      <c r="I796" s="192"/>
      <c r="L796" s="187"/>
      <c r="M796" s="193"/>
      <c r="N796" s="194"/>
      <c r="O796" s="194"/>
      <c r="P796" s="194"/>
      <c r="Q796" s="194"/>
      <c r="R796" s="194"/>
      <c r="S796" s="194"/>
      <c r="T796" s="195"/>
      <c r="AT796" s="189" t="s">
        <v>369</v>
      </c>
      <c r="AU796" s="189" t="s">
        <v>85</v>
      </c>
      <c r="AV796" s="13" t="s">
        <v>85</v>
      </c>
      <c r="AW796" s="13" t="s">
        <v>29</v>
      </c>
      <c r="AX796" s="13" t="s">
        <v>72</v>
      </c>
      <c r="AY796" s="189" t="s">
        <v>360</v>
      </c>
    </row>
    <row r="797" spans="2:51" s="13" customFormat="1">
      <c r="B797" s="187"/>
      <c r="D797" s="188" t="s">
        <v>369</v>
      </c>
      <c r="E797" s="189" t="s">
        <v>1</v>
      </c>
      <c r="F797" s="190" t="s">
        <v>1017</v>
      </c>
      <c r="H797" s="191">
        <v>2.2999999999999998</v>
      </c>
      <c r="I797" s="192"/>
      <c r="L797" s="187"/>
      <c r="M797" s="193"/>
      <c r="N797" s="194"/>
      <c r="O797" s="194"/>
      <c r="P797" s="194"/>
      <c r="Q797" s="194"/>
      <c r="R797" s="194"/>
      <c r="S797" s="194"/>
      <c r="T797" s="195"/>
      <c r="AT797" s="189" t="s">
        <v>369</v>
      </c>
      <c r="AU797" s="189" t="s">
        <v>85</v>
      </c>
      <c r="AV797" s="13" t="s">
        <v>85</v>
      </c>
      <c r="AW797" s="13" t="s">
        <v>29</v>
      </c>
      <c r="AX797" s="13" t="s">
        <v>72</v>
      </c>
      <c r="AY797" s="189" t="s">
        <v>360</v>
      </c>
    </row>
    <row r="798" spans="2:51" s="13" customFormat="1">
      <c r="B798" s="187"/>
      <c r="D798" s="188" t="s">
        <v>369</v>
      </c>
      <c r="E798" s="189" t="s">
        <v>1</v>
      </c>
      <c r="F798" s="190" t="s">
        <v>976</v>
      </c>
      <c r="H798" s="191">
        <v>-2.0699999999999998</v>
      </c>
      <c r="I798" s="192"/>
      <c r="L798" s="187"/>
      <c r="M798" s="193"/>
      <c r="N798" s="194"/>
      <c r="O798" s="194"/>
      <c r="P798" s="194"/>
      <c r="Q798" s="194"/>
      <c r="R798" s="194"/>
      <c r="S798" s="194"/>
      <c r="T798" s="195"/>
      <c r="AT798" s="189" t="s">
        <v>369</v>
      </c>
      <c r="AU798" s="189" t="s">
        <v>85</v>
      </c>
      <c r="AV798" s="13" t="s">
        <v>85</v>
      </c>
      <c r="AW798" s="13" t="s">
        <v>29</v>
      </c>
      <c r="AX798" s="13" t="s">
        <v>72</v>
      </c>
      <c r="AY798" s="189" t="s">
        <v>360</v>
      </c>
    </row>
    <row r="799" spans="2:51" s="13" customFormat="1">
      <c r="B799" s="187"/>
      <c r="D799" s="188" t="s">
        <v>369</v>
      </c>
      <c r="E799" s="189" t="s">
        <v>1</v>
      </c>
      <c r="F799" s="190" t="s">
        <v>1018</v>
      </c>
      <c r="H799" s="191">
        <v>2.0699999999999998</v>
      </c>
      <c r="I799" s="192"/>
      <c r="L799" s="187"/>
      <c r="M799" s="193"/>
      <c r="N799" s="194"/>
      <c r="O799" s="194"/>
      <c r="P799" s="194"/>
      <c r="Q799" s="194"/>
      <c r="R799" s="194"/>
      <c r="S799" s="194"/>
      <c r="T799" s="195"/>
      <c r="AT799" s="189" t="s">
        <v>369</v>
      </c>
      <c r="AU799" s="189" t="s">
        <v>85</v>
      </c>
      <c r="AV799" s="13" t="s">
        <v>85</v>
      </c>
      <c r="AW799" s="13" t="s">
        <v>29</v>
      </c>
      <c r="AX799" s="13" t="s">
        <v>72</v>
      </c>
      <c r="AY799" s="189" t="s">
        <v>360</v>
      </c>
    </row>
    <row r="800" spans="2:51" s="13" customFormat="1">
      <c r="B800" s="187"/>
      <c r="D800" s="188" t="s">
        <v>369</v>
      </c>
      <c r="E800" s="189" t="s">
        <v>1</v>
      </c>
      <c r="F800" s="190" t="s">
        <v>981</v>
      </c>
      <c r="H800" s="191">
        <v>-1.84</v>
      </c>
      <c r="I800" s="192"/>
      <c r="L800" s="187"/>
      <c r="M800" s="193"/>
      <c r="N800" s="194"/>
      <c r="O800" s="194"/>
      <c r="P800" s="194"/>
      <c r="Q800" s="194"/>
      <c r="R800" s="194"/>
      <c r="S800" s="194"/>
      <c r="T800" s="195"/>
      <c r="AT800" s="189" t="s">
        <v>369</v>
      </c>
      <c r="AU800" s="189" t="s">
        <v>85</v>
      </c>
      <c r="AV800" s="13" t="s">
        <v>85</v>
      </c>
      <c r="AW800" s="13" t="s">
        <v>29</v>
      </c>
      <c r="AX800" s="13" t="s">
        <v>72</v>
      </c>
      <c r="AY800" s="189" t="s">
        <v>360</v>
      </c>
    </row>
    <row r="801" spans="2:51" s="16" customFormat="1">
      <c r="B801" s="211"/>
      <c r="D801" s="188" t="s">
        <v>369</v>
      </c>
      <c r="E801" s="212" t="s">
        <v>1</v>
      </c>
      <c r="F801" s="213" t="s">
        <v>581</v>
      </c>
      <c r="H801" s="214">
        <v>8.016</v>
      </c>
      <c r="I801" s="215"/>
      <c r="L801" s="211"/>
      <c r="M801" s="216"/>
      <c r="N801" s="217"/>
      <c r="O801" s="217"/>
      <c r="P801" s="217"/>
      <c r="Q801" s="217"/>
      <c r="R801" s="217"/>
      <c r="S801" s="217"/>
      <c r="T801" s="218"/>
      <c r="AT801" s="212" t="s">
        <v>369</v>
      </c>
      <c r="AU801" s="212" t="s">
        <v>85</v>
      </c>
      <c r="AV801" s="16" t="s">
        <v>282</v>
      </c>
      <c r="AW801" s="16" t="s">
        <v>29</v>
      </c>
      <c r="AX801" s="16" t="s">
        <v>72</v>
      </c>
      <c r="AY801" s="212" t="s">
        <v>360</v>
      </c>
    </row>
    <row r="802" spans="2:51" s="14" customFormat="1">
      <c r="B802" s="196"/>
      <c r="D802" s="188" t="s">
        <v>369</v>
      </c>
      <c r="E802" s="197" t="s">
        <v>1</v>
      </c>
      <c r="F802" s="198" t="s">
        <v>787</v>
      </c>
      <c r="H802" s="197" t="s">
        <v>1</v>
      </c>
      <c r="I802" s="199"/>
      <c r="L802" s="196"/>
      <c r="M802" s="200"/>
      <c r="N802" s="201"/>
      <c r="O802" s="201"/>
      <c r="P802" s="201"/>
      <c r="Q802" s="201"/>
      <c r="R802" s="201"/>
      <c r="S802" s="201"/>
      <c r="T802" s="202"/>
      <c r="AT802" s="197" t="s">
        <v>369</v>
      </c>
      <c r="AU802" s="197" t="s">
        <v>85</v>
      </c>
      <c r="AV802" s="14" t="s">
        <v>79</v>
      </c>
      <c r="AW802" s="14" t="s">
        <v>29</v>
      </c>
      <c r="AX802" s="14" t="s">
        <v>72</v>
      </c>
      <c r="AY802" s="197" t="s">
        <v>360</v>
      </c>
    </row>
    <row r="803" spans="2:51" s="13" customFormat="1">
      <c r="B803" s="187"/>
      <c r="D803" s="188" t="s">
        <v>369</v>
      </c>
      <c r="E803" s="189" t="s">
        <v>1</v>
      </c>
      <c r="F803" s="190" t="s">
        <v>1019</v>
      </c>
      <c r="H803" s="191">
        <v>2.76</v>
      </c>
      <c r="I803" s="192"/>
      <c r="L803" s="187"/>
      <c r="M803" s="193"/>
      <c r="N803" s="194"/>
      <c r="O803" s="194"/>
      <c r="P803" s="194"/>
      <c r="Q803" s="194"/>
      <c r="R803" s="194"/>
      <c r="S803" s="194"/>
      <c r="T803" s="195"/>
      <c r="AT803" s="189" t="s">
        <v>369</v>
      </c>
      <c r="AU803" s="189" t="s">
        <v>85</v>
      </c>
      <c r="AV803" s="13" t="s">
        <v>85</v>
      </c>
      <c r="AW803" s="13" t="s">
        <v>29</v>
      </c>
      <c r="AX803" s="13" t="s">
        <v>72</v>
      </c>
      <c r="AY803" s="189" t="s">
        <v>360</v>
      </c>
    </row>
    <row r="804" spans="2:51" s="13" customFormat="1">
      <c r="B804" s="187"/>
      <c r="D804" s="188" t="s">
        <v>369</v>
      </c>
      <c r="E804" s="189" t="s">
        <v>1</v>
      </c>
      <c r="F804" s="190" t="s">
        <v>1020</v>
      </c>
      <c r="H804" s="191">
        <v>-2.2999999999999998</v>
      </c>
      <c r="I804" s="192"/>
      <c r="L804" s="187"/>
      <c r="M804" s="193"/>
      <c r="N804" s="194"/>
      <c r="O804" s="194"/>
      <c r="P804" s="194"/>
      <c r="Q804" s="194"/>
      <c r="R804" s="194"/>
      <c r="S804" s="194"/>
      <c r="T804" s="195"/>
      <c r="AT804" s="189" t="s">
        <v>369</v>
      </c>
      <c r="AU804" s="189" t="s">
        <v>85</v>
      </c>
      <c r="AV804" s="13" t="s">
        <v>85</v>
      </c>
      <c r="AW804" s="13" t="s">
        <v>29</v>
      </c>
      <c r="AX804" s="13" t="s">
        <v>72</v>
      </c>
      <c r="AY804" s="189" t="s">
        <v>360</v>
      </c>
    </row>
    <row r="805" spans="2:51" s="13" customFormat="1">
      <c r="B805" s="187"/>
      <c r="D805" s="188" t="s">
        <v>369</v>
      </c>
      <c r="E805" s="189" t="s">
        <v>1</v>
      </c>
      <c r="F805" s="190" t="s">
        <v>1021</v>
      </c>
      <c r="H805" s="191">
        <v>8.2799999999999994</v>
      </c>
      <c r="I805" s="192"/>
      <c r="L805" s="187"/>
      <c r="M805" s="193"/>
      <c r="N805" s="194"/>
      <c r="O805" s="194"/>
      <c r="P805" s="194"/>
      <c r="Q805" s="194"/>
      <c r="R805" s="194"/>
      <c r="S805" s="194"/>
      <c r="T805" s="195"/>
      <c r="AT805" s="189" t="s">
        <v>369</v>
      </c>
      <c r="AU805" s="189" t="s">
        <v>85</v>
      </c>
      <c r="AV805" s="13" t="s">
        <v>85</v>
      </c>
      <c r="AW805" s="13" t="s">
        <v>29</v>
      </c>
      <c r="AX805" s="13" t="s">
        <v>72</v>
      </c>
      <c r="AY805" s="189" t="s">
        <v>360</v>
      </c>
    </row>
    <row r="806" spans="2:51" s="13" customFormat="1">
      <c r="B806" s="187"/>
      <c r="D806" s="188" t="s">
        <v>369</v>
      </c>
      <c r="E806" s="189" t="s">
        <v>1</v>
      </c>
      <c r="F806" s="190" t="s">
        <v>1022</v>
      </c>
      <c r="H806" s="191">
        <v>-6.9</v>
      </c>
      <c r="I806" s="192"/>
      <c r="L806" s="187"/>
      <c r="M806" s="193"/>
      <c r="N806" s="194"/>
      <c r="O806" s="194"/>
      <c r="P806" s="194"/>
      <c r="Q806" s="194"/>
      <c r="R806" s="194"/>
      <c r="S806" s="194"/>
      <c r="T806" s="195"/>
      <c r="AT806" s="189" t="s">
        <v>369</v>
      </c>
      <c r="AU806" s="189" t="s">
        <v>85</v>
      </c>
      <c r="AV806" s="13" t="s">
        <v>85</v>
      </c>
      <c r="AW806" s="13" t="s">
        <v>29</v>
      </c>
      <c r="AX806" s="13" t="s">
        <v>72</v>
      </c>
      <c r="AY806" s="189" t="s">
        <v>360</v>
      </c>
    </row>
    <row r="807" spans="2:51" s="13" customFormat="1">
      <c r="B807" s="187"/>
      <c r="D807" s="188" t="s">
        <v>369</v>
      </c>
      <c r="E807" s="189" t="s">
        <v>1</v>
      </c>
      <c r="F807" s="190" t="s">
        <v>1023</v>
      </c>
      <c r="H807" s="191">
        <v>2.8180000000000001</v>
      </c>
      <c r="I807" s="192"/>
      <c r="L807" s="187"/>
      <c r="M807" s="193"/>
      <c r="N807" s="194"/>
      <c r="O807" s="194"/>
      <c r="P807" s="194"/>
      <c r="Q807" s="194"/>
      <c r="R807" s="194"/>
      <c r="S807" s="194"/>
      <c r="T807" s="195"/>
      <c r="AT807" s="189" t="s">
        <v>369</v>
      </c>
      <c r="AU807" s="189" t="s">
        <v>85</v>
      </c>
      <c r="AV807" s="13" t="s">
        <v>85</v>
      </c>
      <c r="AW807" s="13" t="s">
        <v>29</v>
      </c>
      <c r="AX807" s="13" t="s">
        <v>72</v>
      </c>
      <c r="AY807" s="189" t="s">
        <v>360</v>
      </c>
    </row>
    <row r="808" spans="2:51" s="13" customFormat="1">
      <c r="B808" s="187"/>
      <c r="D808" s="188" t="s">
        <v>369</v>
      </c>
      <c r="E808" s="189" t="s">
        <v>1</v>
      </c>
      <c r="F808" s="190" t="s">
        <v>979</v>
      </c>
      <c r="H808" s="191">
        <v>-2.2999999999999998</v>
      </c>
      <c r="I808" s="192"/>
      <c r="L808" s="187"/>
      <c r="M808" s="193"/>
      <c r="N808" s="194"/>
      <c r="O808" s="194"/>
      <c r="P808" s="194"/>
      <c r="Q808" s="194"/>
      <c r="R808" s="194"/>
      <c r="S808" s="194"/>
      <c r="T808" s="195"/>
      <c r="AT808" s="189" t="s">
        <v>369</v>
      </c>
      <c r="AU808" s="189" t="s">
        <v>85</v>
      </c>
      <c r="AV808" s="13" t="s">
        <v>85</v>
      </c>
      <c r="AW808" s="13" t="s">
        <v>29</v>
      </c>
      <c r="AX808" s="13" t="s">
        <v>72</v>
      </c>
      <c r="AY808" s="189" t="s">
        <v>360</v>
      </c>
    </row>
    <row r="809" spans="2:51" s="13" customFormat="1">
      <c r="B809" s="187"/>
      <c r="D809" s="188" t="s">
        <v>369</v>
      </c>
      <c r="E809" s="189" t="s">
        <v>1</v>
      </c>
      <c r="F809" s="190" t="s">
        <v>1024</v>
      </c>
      <c r="H809" s="191">
        <v>24.84</v>
      </c>
      <c r="I809" s="192"/>
      <c r="L809" s="187"/>
      <c r="M809" s="193"/>
      <c r="N809" s="194"/>
      <c r="O809" s="194"/>
      <c r="P809" s="194"/>
      <c r="Q809" s="194"/>
      <c r="R809" s="194"/>
      <c r="S809" s="194"/>
      <c r="T809" s="195"/>
      <c r="AT809" s="189" t="s">
        <v>369</v>
      </c>
      <c r="AU809" s="189" t="s">
        <v>85</v>
      </c>
      <c r="AV809" s="13" t="s">
        <v>85</v>
      </c>
      <c r="AW809" s="13" t="s">
        <v>29</v>
      </c>
      <c r="AX809" s="13" t="s">
        <v>72</v>
      </c>
      <c r="AY809" s="189" t="s">
        <v>360</v>
      </c>
    </row>
    <row r="810" spans="2:51" s="13" customFormat="1">
      <c r="B810" s="187"/>
      <c r="D810" s="188" t="s">
        <v>369</v>
      </c>
      <c r="E810" s="189" t="s">
        <v>1</v>
      </c>
      <c r="F810" s="190" t="s">
        <v>1025</v>
      </c>
      <c r="H810" s="191">
        <v>-20.7</v>
      </c>
      <c r="I810" s="192"/>
      <c r="L810" s="187"/>
      <c r="M810" s="193"/>
      <c r="N810" s="194"/>
      <c r="O810" s="194"/>
      <c r="P810" s="194"/>
      <c r="Q810" s="194"/>
      <c r="R810" s="194"/>
      <c r="S810" s="194"/>
      <c r="T810" s="195"/>
      <c r="AT810" s="189" t="s">
        <v>369</v>
      </c>
      <c r="AU810" s="189" t="s">
        <v>85</v>
      </c>
      <c r="AV810" s="13" t="s">
        <v>85</v>
      </c>
      <c r="AW810" s="13" t="s">
        <v>29</v>
      </c>
      <c r="AX810" s="13" t="s">
        <v>72</v>
      </c>
      <c r="AY810" s="189" t="s">
        <v>360</v>
      </c>
    </row>
    <row r="811" spans="2:51" s="13" customFormat="1">
      <c r="B811" s="187"/>
      <c r="D811" s="188" t="s">
        <v>369</v>
      </c>
      <c r="E811" s="189" t="s">
        <v>1</v>
      </c>
      <c r="F811" s="190" t="s">
        <v>1026</v>
      </c>
      <c r="H811" s="191">
        <v>2.2999999999999998</v>
      </c>
      <c r="I811" s="192"/>
      <c r="L811" s="187"/>
      <c r="M811" s="193"/>
      <c r="N811" s="194"/>
      <c r="O811" s="194"/>
      <c r="P811" s="194"/>
      <c r="Q811" s="194"/>
      <c r="R811" s="194"/>
      <c r="S811" s="194"/>
      <c r="T811" s="195"/>
      <c r="AT811" s="189" t="s">
        <v>369</v>
      </c>
      <c r="AU811" s="189" t="s">
        <v>85</v>
      </c>
      <c r="AV811" s="13" t="s">
        <v>85</v>
      </c>
      <c r="AW811" s="13" t="s">
        <v>29</v>
      </c>
      <c r="AX811" s="13" t="s">
        <v>72</v>
      </c>
      <c r="AY811" s="189" t="s">
        <v>360</v>
      </c>
    </row>
    <row r="812" spans="2:51" s="13" customFormat="1">
      <c r="B812" s="187"/>
      <c r="D812" s="188" t="s">
        <v>369</v>
      </c>
      <c r="E812" s="189" t="s">
        <v>1</v>
      </c>
      <c r="F812" s="190" t="s">
        <v>976</v>
      </c>
      <c r="H812" s="191">
        <v>-2.0699999999999998</v>
      </c>
      <c r="I812" s="192"/>
      <c r="L812" s="187"/>
      <c r="M812" s="193"/>
      <c r="N812" s="194"/>
      <c r="O812" s="194"/>
      <c r="P812" s="194"/>
      <c r="Q812" s="194"/>
      <c r="R812" s="194"/>
      <c r="S812" s="194"/>
      <c r="T812" s="195"/>
      <c r="AT812" s="189" t="s">
        <v>369</v>
      </c>
      <c r="AU812" s="189" t="s">
        <v>85</v>
      </c>
      <c r="AV812" s="13" t="s">
        <v>85</v>
      </c>
      <c r="AW812" s="13" t="s">
        <v>29</v>
      </c>
      <c r="AX812" s="13" t="s">
        <v>72</v>
      </c>
      <c r="AY812" s="189" t="s">
        <v>360</v>
      </c>
    </row>
    <row r="813" spans="2:51" s="13" customFormat="1">
      <c r="B813" s="187"/>
      <c r="D813" s="188" t="s">
        <v>369</v>
      </c>
      <c r="E813" s="189" t="s">
        <v>1</v>
      </c>
      <c r="F813" s="190" t="s">
        <v>1027</v>
      </c>
      <c r="H813" s="191">
        <v>3.3580000000000001</v>
      </c>
      <c r="I813" s="192"/>
      <c r="L813" s="187"/>
      <c r="M813" s="193"/>
      <c r="N813" s="194"/>
      <c r="O813" s="194"/>
      <c r="P813" s="194"/>
      <c r="Q813" s="194"/>
      <c r="R813" s="194"/>
      <c r="S813" s="194"/>
      <c r="T813" s="195"/>
      <c r="AT813" s="189" t="s">
        <v>369</v>
      </c>
      <c r="AU813" s="189" t="s">
        <v>85</v>
      </c>
      <c r="AV813" s="13" t="s">
        <v>85</v>
      </c>
      <c r="AW813" s="13" t="s">
        <v>29</v>
      </c>
      <c r="AX813" s="13" t="s">
        <v>72</v>
      </c>
      <c r="AY813" s="189" t="s">
        <v>360</v>
      </c>
    </row>
    <row r="814" spans="2:51" s="13" customFormat="1">
      <c r="B814" s="187"/>
      <c r="D814" s="188" t="s">
        <v>369</v>
      </c>
      <c r="E814" s="189" t="s">
        <v>1</v>
      </c>
      <c r="F814" s="190" t="s">
        <v>976</v>
      </c>
      <c r="H814" s="191">
        <v>-2.0699999999999998</v>
      </c>
      <c r="I814" s="192"/>
      <c r="L814" s="187"/>
      <c r="M814" s="193"/>
      <c r="N814" s="194"/>
      <c r="O814" s="194"/>
      <c r="P814" s="194"/>
      <c r="Q814" s="194"/>
      <c r="R814" s="194"/>
      <c r="S814" s="194"/>
      <c r="T814" s="195"/>
      <c r="AT814" s="189" t="s">
        <v>369</v>
      </c>
      <c r="AU814" s="189" t="s">
        <v>85</v>
      </c>
      <c r="AV814" s="13" t="s">
        <v>85</v>
      </c>
      <c r="AW814" s="13" t="s">
        <v>29</v>
      </c>
      <c r="AX814" s="13" t="s">
        <v>72</v>
      </c>
      <c r="AY814" s="189" t="s">
        <v>360</v>
      </c>
    </row>
    <row r="815" spans="2:51" s="13" customFormat="1">
      <c r="B815" s="187"/>
      <c r="D815" s="188" t="s">
        <v>369</v>
      </c>
      <c r="E815" s="189" t="s">
        <v>1</v>
      </c>
      <c r="F815" s="190" t="s">
        <v>1028</v>
      </c>
      <c r="H815" s="191">
        <v>2.0699999999999998</v>
      </c>
      <c r="I815" s="192"/>
      <c r="L815" s="187"/>
      <c r="M815" s="193"/>
      <c r="N815" s="194"/>
      <c r="O815" s="194"/>
      <c r="P815" s="194"/>
      <c r="Q815" s="194"/>
      <c r="R815" s="194"/>
      <c r="S815" s="194"/>
      <c r="T815" s="195"/>
      <c r="AT815" s="189" t="s">
        <v>369</v>
      </c>
      <c r="AU815" s="189" t="s">
        <v>85</v>
      </c>
      <c r="AV815" s="13" t="s">
        <v>85</v>
      </c>
      <c r="AW815" s="13" t="s">
        <v>29</v>
      </c>
      <c r="AX815" s="13" t="s">
        <v>72</v>
      </c>
      <c r="AY815" s="189" t="s">
        <v>360</v>
      </c>
    </row>
    <row r="816" spans="2:51" s="13" customFormat="1">
      <c r="B816" s="187"/>
      <c r="D816" s="188" t="s">
        <v>369</v>
      </c>
      <c r="E816" s="189" t="s">
        <v>1</v>
      </c>
      <c r="F816" s="190" t="s">
        <v>981</v>
      </c>
      <c r="H816" s="191">
        <v>-1.84</v>
      </c>
      <c r="I816" s="192"/>
      <c r="L816" s="187"/>
      <c r="M816" s="193"/>
      <c r="N816" s="194"/>
      <c r="O816" s="194"/>
      <c r="P816" s="194"/>
      <c r="Q816" s="194"/>
      <c r="R816" s="194"/>
      <c r="S816" s="194"/>
      <c r="T816" s="195"/>
      <c r="AT816" s="189" t="s">
        <v>369</v>
      </c>
      <c r="AU816" s="189" t="s">
        <v>85</v>
      </c>
      <c r="AV816" s="13" t="s">
        <v>85</v>
      </c>
      <c r="AW816" s="13" t="s">
        <v>29</v>
      </c>
      <c r="AX816" s="13" t="s">
        <v>72</v>
      </c>
      <c r="AY816" s="189" t="s">
        <v>360</v>
      </c>
    </row>
    <row r="817" spans="1:65" s="13" customFormat="1">
      <c r="B817" s="187"/>
      <c r="D817" s="188" t="s">
        <v>369</v>
      </c>
      <c r="E817" s="189" t="s">
        <v>1</v>
      </c>
      <c r="F817" s="190" t="s">
        <v>1029</v>
      </c>
      <c r="H817" s="191">
        <v>2.2999999999999998</v>
      </c>
      <c r="I817" s="192"/>
      <c r="L817" s="187"/>
      <c r="M817" s="193"/>
      <c r="N817" s="194"/>
      <c r="O817" s="194"/>
      <c r="P817" s="194"/>
      <c r="Q817" s="194"/>
      <c r="R817" s="194"/>
      <c r="S817" s="194"/>
      <c r="T817" s="195"/>
      <c r="AT817" s="189" t="s">
        <v>369</v>
      </c>
      <c r="AU817" s="189" t="s">
        <v>85</v>
      </c>
      <c r="AV817" s="13" t="s">
        <v>85</v>
      </c>
      <c r="AW817" s="13" t="s">
        <v>29</v>
      </c>
      <c r="AX817" s="13" t="s">
        <v>72</v>
      </c>
      <c r="AY817" s="189" t="s">
        <v>360</v>
      </c>
    </row>
    <row r="818" spans="1:65" s="13" customFormat="1">
      <c r="B818" s="187"/>
      <c r="D818" s="188" t="s">
        <v>369</v>
      </c>
      <c r="E818" s="189" t="s">
        <v>1</v>
      </c>
      <c r="F818" s="190" t="s">
        <v>974</v>
      </c>
      <c r="H818" s="191">
        <v>-1.8180000000000001</v>
      </c>
      <c r="I818" s="192"/>
      <c r="L818" s="187"/>
      <c r="M818" s="193"/>
      <c r="N818" s="194"/>
      <c r="O818" s="194"/>
      <c r="P818" s="194"/>
      <c r="Q818" s="194"/>
      <c r="R818" s="194"/>
      <c r="S818" s="194"/>
      <c r="T818" s="195"/>
      <c r="AT818" s="189" t="s">
        <v>369</v>
      </c>
      <c r="AU818" s="189" t="s">
        <v>85</v>
      </c>
      <c r="AV818" s="13" t="s">
        <v>85</v>
      </c>
      <c r="AW818" s="13" t="s">
        <v>29</v>
      </c>
      <c r="AX818" s="13" t="s">
        <v>72</v>
      </c>
      <c r="AY818" s="189" t="s">
        <v>360</v>
      </c>
    </row>
    <row r="819" spans="1:65" s="16" customFormat="1">
      <c r="B819" s="211"/>
      <c r="D819" s="188" t="s">
        <v>369</v>
      </c>
      <c r="E819" s="212" t="s">
        <v>1</v>
      </c>
      <c r="F819" s="213" t="s">
        <v>581</v>
      </c>
      <c r="H819" s="214">
        <v>8.7279999999999998</v>
      </c>
      <c r="I819" s="215"/>
      <c r="L819" s="211"/>
      <c r="M819" s="216"/>
      <c r="N819" s="217"/>
      <c r="O819" s="217"/>
      <c r="P819" s="217"/>
      <c r="Q819" s="217"/>
      <c r="R819" s="217"/>
      <c r="S819" s="217"/>
      <c r="T819" s="218"/>
      <c r="AT819" s="212" t="s">
        <v>369</v>
      </c>
      <c r="AU819" s="212" t="s">
        <v>85</v>
      </c>
      <c r="AV819" s="16" t="s">
        <v>282</v>
      </c>
      <c r="AW819" s="16" t="s">
        <v>29</v>
      </c>
      <c r="AX819" s="16" t="s">
        <v>72</v>
      </c>
      <c r="AY819" s="212" t="s">
        <v>360</v>
      </c>
    </row>
    <row r="820" spans="1:65" s="15" customFormat="1">
      <c r="B820" s="203"/>
      <c r="D820" s="188" t="s">
        <v>369</v>
      </c>
      <c r="E820" s="204" t="s">
        <v>224</v>
      </c>
      <c r="F820" s="205" t="s">
        <v>386</v>
      </c>
      <c r="H820" s="206">
        <v>240.38499999999999</v>
      </c>
      <c r="I820" s="207"/>
      <c r="L820" s="203"/>
      <c r="M820" s="208"/>
      <c r="N820" s="209"/>
      <c r="O820" s="209"/>
      <c r="P820" s="209"/>
      <c r="Q820" s="209"/>
      <c r="R820" s="209"/>
      <c r="S820" s="209"/>
      <c r="T820" s="210"/>
      <c r="AT820" s="204" t="s">
        <v>369</v>
      </c>
      <c r="AU820" s="204" t="s">
        <v>85</v>
      </c>
      <c r="AV820" s="15" t="s">
        <v>367</v>
      </c>
      <c r="AW820" s="15" t="s">
        <v>29</v>
      </c>
      <c r="AX820" s="15" t="s">
        <v>79</v>
      </c>
      <c r="AY820" s="204" t="s">
        <v>360</v>
      </c>
    </row>
    <row r="821" spans="1:65" s="2" customFormat="1" ht="21.75" customHeight="1">
      <c r="A821" s="33"/>
      <c r="B821" s="139"/>
      <c r="C821" s="173" t="s">
        <v>1030</v>
      </c>
      <c r="D821" s="173" t="s">
        <v>363</v>
      </c>
      <c r="E821" s="174" t="s">
        <v>1031</v>
      </c>
      <c r="F821" s="175" t="s">
        <v>1032</v>
      </c>
      <c r="G821" s="176" t="s">
        <v>366</v>
      </c>
      <c r="H821" s="177">
        <v>2.9550000000000001</v>
      </c>
      <c r="I821" s="178"/>
      <c r="J821" s="179">
        <f>ROUND(I821*H821,2)</f>
        <v>0</v>
      </c>
      <c r="K821" s="180"/>
      <c r="L821" s="34"/>
      <c r="M821" s="181" t="s">
        <v>1</v>
      </c>
      <c r="N821" s="182" t="s">
        <v>38</v>
      </c>
      <c r="O821" s="60"/>
      <c r="P821" s="183">
        <f>O821*H821</f>
        <v>0</v>
      </c>
      <c r="Q821" s="183">
        <v>0.16854</v>
      </c>
      <c r="R821" s="183">
        <f>Q821*H821</f>
        <v>0.49803570000000003</v>
      </c>
      <c r="S821" s="183">
        <v>0</v>
      </c>
      <c r="T821" s="184">
        <f>S821*H821</f>
        <v>0</v>
      </c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R821" s="185" t="s">
        <v>367</v>
      </c>
      <c r="AT821" s="185" t="s">
        <v>363</v>
      </c>
      <c r="AU821" s="185" t="s">
        <v>85</v>
      </c>
      <c r="AY821" s="18" t="s">
        <v>360</v>
      </c>
      <c r="BE821" s="186">
        <f>IF(N821="základná",J821,0)</f>
        <v>0</v>
      </c>
      <c r="BF821" s="186">
        <f>IF(N821="znížená",J821,0)</f>
        <v>0</v>
      </c>
      <c r="BG821" s="186">
        <f>IF(N821="zákl. prenesená",J821,0)</f>
        <v>0</v>
      </c>
      <c r="BH821" s="186">
        <f>IF(N821="zníž. prenesená",J821,0)</f>
        <v>0</v>
      </c>
      <c r="BI821" s="186">
        <f>IF(N821="nulová",J821,0)</f>
        <v>0</v>
      </c>
      <c r="BJ821" s="18" t="s">
        <v>85</v>
      </c>
      <c r="BK821" s="186">
        <f>ROUND(I821*H821,2)</f>
        <v>0</v>
      </c>
      <c r="BL821" s="18" t="s">
        <v>367</v>
      </c>
      <c r="BM821" s="185" t="s">
        <v>1033</v>
      </c>
    </row>
    <row r="822" spans="1:65" s="14" customFormat="1">
      <c r="B822" s="196"/>
      <c r="D822" s="188" t="s">
        <v>369</v>
      </c>
      <c r="E822" s="197" t="s">
        <v>1</v>
      </c>
      <c r="F822" s="198" t="s">
        <v>1034</v>
      </c>
      <c r="H822" s="197" t="s">
        <v>1</v>
      </c>
      <c r="I822" s="199"/>
      <c r="L822" s="196"/>
      <c r="M822" s="200"/>
      <c r="N822" s="201"/>
      <c r="O822" s="201"/>
      <c r="P822" s="201"/>
      <c r="Q822" s="201"/>
      <c r="R822" s="201"/>
      <c r="S822" s="201"/>
      <c r="T822" s="202"/>
      <c r="AT822" s="197" t="s">
        <v>369</v>
      </c>
      <c r="AU822" s="197" t="s">
        <v>85</v>
      </c>
      <c r="AV822" s="14" t="s">
        <v>79</v>
      </c>
      <c r="AW822" s="14" t="s">
        <v>29</v>
      </c>
      <c r="AX822" s="14" t="s">
        <v>72</v>
      </c>
      <c r="AY822" s="197" t="s">
        <v>360</v>
      </c>
    </row>
    <row r="823" spans="1:65" s="13" customFormat="1">
      <c r="B823" s="187"/>
      <c r="D823" s="188" t="s">
        <v>369</v>
      </c>
      <c r="E823" s="189" t="s">
        <v>1</v>
      </c>
      <c r="F823" s="190" t="s">
        <v>1035</v>
      </c>
      <c r="H823" s="191">
        <v>2.0550000000000002</v>
      </c>
      <c r="I823" s="192"/>
      <c r="L823" s="187"/>
      <c r="M823" s="193"/>
      <c r="N823" s="194"/>
      <c r="O823" s="194"/>
      <c r="P823" s="194"/>
      <c r="Q823" s="194"/>
      <c r="R823" s="194"/>
      <c r="S823" s="194"/>
      <c r="T823" s="195"/>
      <c r="AT823" s="189" t="s">
        <v>369</v>
      </c>
      <c r="AU823" s="189" t="s">
        <v>85</v>
      </c>
      <c r="AV823" s="13" t="s">
        <v>85</v>
      </c>
      <c r="AW823" s="13" t="s">
        <v>29</v>
      </c>
      <c r="AX823" s="13" t="s">
        <v>72</v>
      </c>
      <c r="AY823" s="189" t="s">
        <v>360</v>
      </c>
    </row>
    <row r="824" spans="1:65" s="13" customFormat="1">
      <c r="B824" s="187"/>
      <c r="D824" s="188" t="s">
        <v>369</v>
      </c>
      <c r="E824" s="189" t="s">
        <v>1</v>
      </c>
      <c r="F824" s="190" t="s">
        <v>1036</v>
      </c>
      <c r="H824" s="191">
        <v>0.9</v>
      </c>
      <c r="I824" s="192"/>
      <c r="L824" s="187"/>
      <c r="M824" s="193"/>
      <c r="N824" s="194"/>
      <c r="O824" s="194"/>
      <c r="P824" s="194"/>
      <c r="Q824" s="194"/>
      <c r="R824" s="194"/>
      <c r="S824" s="194"/>
      <c r="T824" s="195"/>
      <c r="AT824" s="189" t="s">
        <v>369</v>
      </c>
      <c r="AU824" s="189" t="s">
        <v>85</v>
      </c>
      <c r="AV824" s="13" t="s">
        <v>85</v>
      </c>
      <c r="AW824" s="13" t="s">
        <v>29</v>
      </c>
      <c r="AX824" s="13" t="s">
        <v>72</v>
      </c>
      <c r="AY824" s="189" t="s">
        <v>360</v>
      </c>
    </row>
    <row r="825" spans="1:65" s="15" customFormat="1">
      <c r="B825" s="203"/>
      <c r="D825" s="188" t="s">
        <v>369</v>
      </c>
      <c r="E825" s="204" t="s">
        <v>1</v>
      </c>
      <c r="F825" s="205" t="s">
        <v>386</v>
      </c>
      <c r="H825" s="206">
        <v>2.9550000000000001</v>
      </c>
      <c r="I825" s="207"/>
      <c r="L825" s="203"/>
      <c r="M825" s="208"/>
      <c r="N825" s="209"/>
      <c r="O825" s="209"/>
      <c r="P825" s="209"/>
      <c r="Q825" s="209"/>
      <c r="R825" s="209"/>
      <c r="S825" s="209"/>
      <c r="T825" s="210"/>
      <c r="AT825" s="204" t="s">
        <v>369</v>
      </c>
      <c r="AU825" s="204" t="s">
        <v>85</v>
      </c>
      <c r="AV825" s="15" t="s">
        <v>367</v>
      </c>
      <c r="AW825" s="15" t="s">
        <v>29</v>
      </c>
      <c r="AX825" s="15" t="s">
        <v>79</v>
      </c>
      <c r="AY825" s="204" t="s">
        <v>360</v>
      </c>
    </row>
    <row r="826" spans="1:65" s="12" customFormat="1" ht="22.9" customHeight="1">
      <c r="B826" s="161"/>
      <c r="D826" s="162" t="s">
        <v>71</v>
      </c>
      <c r="E826" s="171" t="s">
        <v>367</v>
      </c>
      <c r="F826" s="171" t="s">
        <v>1037</v>
      </c>
      <c r="I826" s="164"/>
      <c r="J826" s="172">
        <f>BK826</f>
        <v>0</v>
      </c>
      <c r="L826" s="161"/>
      <c r="M826" s="165"/>
      <c r="N826" s="166"/>
      <c r="O826" s="166"/>
      <c r="P826" s="167">
        <f>SUM(P827:P1011)</f>
        <v>0</v>
      </c>
      <c r="Q826" s="166"/>
      <c r="R826" s="167">
        <f>SUM(R827:R1011)</f>
        <v>176.55450416999994</v>
      </c>
      <c r="S826" s="166"/>
      <c r="T826" s="168">
        <f>SUM(T827:T1011)</f>
        <v>0</v>
      </c>
      <c r="AR826" s="162" t="s">
        <v>79</v>
      </c>
      <c r="AT826" s="169" t="s">
        <v>71</v>
      </c>
      <c r="AU826" s="169" t="s">
        <v>79</v>
      </c>
      <c r="AY826" s="162" t="s">
        <v>360</v>
      </c>
      <c r="BK826" s="170">
        <f>SUM(BK827:BK1011)</f>
        <v>0</v>
      </c>
    </row>
    <row r="827" spans="1:65" s="2" customFormat="1" ht="37.9" customHeight="1">
      <c r="A827" s="33"/>
      <c r="B827" s="139"/>
      <c r="C827" s="173" t="s">
        <v>1038</v>
      </c>
      <c r="D827" s="173" t="s">
        <v>363</v>
      </c>
      <c r="E827" s="174" t="s">
        <v>1039</v>
      </c>
      <c r="F827" s="175" t="s">
        <v>1040</v>
      </c>
      <c r="G827" s="176" t="s">
        <v>366</v>
      </c>
      <c r="H827" s="177">
        <v>151.28</v>
      </c>
      <c r="I827" s="178"/>
      <c r="J827" s="179">
        <f>ROUND(I827*H827,2)</f>
        <v>0</v>
      </c>
      <c r="K827" s="180"/>
      <c r="L827" s="34"/>
      <c r="M827" s="181" t="s">
        <v>1</v>
      </c>
      <c r="N827" s="182" t="s">
        <v>38</v>
      </c>
      <c r="O827" s="60"/>
      <c r="P827" s="183">
        <f>O827*H827</f>
        <v>0</v>
      </c>
      <c r="Q827" s="183">
        <v>0.34205000000000002</v>
      </c>
      <c r="R827" s="183">
        <f>Q827*H827</f>
        <v>51.745324000000004</v>
      </c>
      <c r="S827" s="183">
        <v>0</v>
      </c>
      <c r="T827" s="184">
        <f>S827*H827</f>
        <v>0</v>
      </c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R827" s="185" t="s">
        <v>367</v>
      </c>
      <c r="AT827" s="185" t="s">
        <v>363</v>
      </c>
      <c r="AU827" s="185" t="s">
        <v>85</v>
      </c>
      <c r="AY827" s="18" t="s">
        <v>360</v>
      </c>
      <c r="BE827" s="186">
        <f>IF(N827="základná",J827,0)</f>
        <v>0</v>
      </c>
      <c r="BF827" s="186">
        <f>IF(N827="znížená",J827,0)</f>
        <v>0</v>
      </c>
      <c r="BG827" s="186">
        <f>IF(N827="zákl. prenesená",J827,0)</f>
        <v>0</v>
      </c>
      <c r="BH827" s="186">
        <f>IF(N827="zníž. prenesená",J827,0)</f>
        <v>0</v>
      </c>
      <c r="BI827" s="186">
        <f>IF(N827="nulová",J827,0)</f>
        <v>0</v>
      </c>
      <c r="BJ827" s="18" t="s">
        <v>85</v>
      </c>
      <c r="BK827" s="186">
        <f>ROUND(I827*H827,2)</f>
        <v>0</v>
      </c>
      <c r="BL827" s="18" t="s">
        <v>367</v>
      </c>
      <c r="BM827" s="185" t="s">
        <v>1041</v>
      </c>
    </row>
    <row r="828" spans="1:65" s="13" customFormat="1">
      <c r="B828" s="187"/>
      <c r="D828" s="188" t="s">
        <v>369</v>
      </c>
      <c r="E828" s="189" t="s">
        <v>1</v>
      </c>
      <c r="F828" s="190" t="s">
        <v>1042</v>
      </c>
      <c r="H828" s="191">
        <v>151.28</v>
      </c>
      <c r="I828" s="192"/>
      <c r="L828" s="187"/>
      <c r="M828" s="193"/>
      <c r="N828" s="194"/>
      <c r="O828" s="194"/>
      <c r="P828" s="194"/>
      <c r="Q828" s="194"/>
      <c r="R828" s="194"/>
      <c r="S828" s="194"/>
      <c r="T828" s="195"/>
      <c r="AT828" s="189" t="s">
        <v>369</v>
      </c>
      <c r="AU828" s="189" t="s">
        <v>85</v>
      </c>
      <c r="AV828" s="13" t="s">
        <v>85</v>
      </c>
      <c r="AW828" s="13" t="s">
        <v>29</v>
      </c>
      <c r="AX828" s="13" t="s">
        <v>72</v>
      </c>
      <c r="AY828" s="189" t="s">
        <v>360</v>
      </c>
    </row>
    <row r="829" spans="1:65" s="15" customFormat="1">
      <c r="B829" s="203"/>
      <c r="D829" s="188" t="s">
        <v>369</v>
      </c>
      <c r="E829" s="204" t="s">
        <v>1</v>
      </c>
      <c r="F829" s="205" t="s">
        <v>386</v>
      </c>
      <c r="H829" s="206">
        <v>151.28</v>
      </c>
      <c r="I829" s="207"/>
      <c r="L829" s="203"/>
      <c r="M829" s="208"/>
      <c r="N829" s="209"/>
      <c r="O829" s="209"/>
      <c r="P829" s="209"/>
      <c r="Q829" s="209"/>
      <c r="R829" s="209"/>
      <c r="S829" s="209"/>
      <c r="T829" s="210"/>
      <c r="AT829" s="204" t="s">
        <v>369</v>
      </c>
      <c r="AU829" s="204" t="s">
        <v>85</v>
      </c>
      <c r="AV829" s="15" t="s">
        <v>367</v>
      </c>
      <c r="AW829" s="15" t="s">
        <v>29</v>
      </c>
      <c r="AX829" s="15" t="s">
        <v>79</v>
      </c>
      <c r="AY829" s="204" t="s">
        <v>360</v>
      </c>
    </row>
    <row r="830" spans="1:65" s="2" customFormat="1" ht="24.2" customHeight="1">
      <c r="A830" s="33"/>
      <c r="B830" s="139"/>
      <c r="C830" s="173" t="s">
        <v>1043</v>
      </c>
      <c r="D830" s="173" t="s">
        <v>363</v>
      </c>
      <c r="E830" s="174" t="s">
        <v>1044</v>
      </c>
      <c r="F830" s="175" t="s">
        <v>1045</v>
      </c>
      <c r="G830" s="176" t="s">
        <v>366</v>
      </c>
      <c r="H830" s="177">
        <v>151.28</v>
      </c>
      <c r="I830" s="178"/>
      <c r="J830" s="179">
        <f>ROUND(I830*H830,2)</f>
        <v>0</v>
      </c>
      <c r="K830" s="180"/>
      <c r="L830" s="34"/>
      <c r="M830" s="181" t="s">
        <v>1</v>
      </c>
      <c r="N830" s="182" t="s">
        <v>38</v>
      </c>
      <c r="O830" s="60"/>
      <c r="P830" s="183">
        <f>O830*H830</f>
        <v>0</v>
      </c>
      <c r="Q830" s="183">
        <v>0.1106</v>
      </c>
      <c r="R830" s="183">
        <f>Q830*H830</f>
        <v>16.731567999999999</v>
      </c>
      <c r="S830" s="183">
        <v>0</v>
      </c>
      <c r="T830" s="184">
        <f>S830*H830</f>
        <v>0</v>
      </c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R830" s="185" t="s">
        <v>367</v>
      </c>
      <c r="AT830" s="185" t="s">
        <v>363</v>
      </c>
      <c r="AU830" s="185" t="s">
        <v>85</v>
      </c>
      <c r="AY830" s="18" t="s">
        <v>360</v>
      </c>
      <c r="BE830" s="186">
        <f>IF(N830="základná",J830,0)</f>
        <v>0</v>
      </c>
      <c r="BF830" s="186">
        <f>IF(N830="znížená",J830,0)</f>
        <v>0</v>
      </c>
      <c r="BG830" s="186">
        <f>IF(N830="zákl. prenesená",J830,0)</f>
        <v>0</v>
      </c>
      <c r="BH830" s="186">
        <f>IF(N830="zníž. prenesená",J830,0)</f>
        <v>0</v>
      </c>
      <c r="BI830" s="186">
        <f>IF(N830="nulová",J830,0)</f>
        <v>0</v>
      </c>
      <c r="BJ830" s="18" t="s">
        <v>85</v>
      </c>
      <c r="BK830" s="186">
        <f>ROUND(I830*H830,2)</f>
        <v>0</v>
      </c>
      <c r="BL830" s="18" t="s">
        <v>367</v>
      </c>
      <c r="BM830" s="185" t="s">
        <v>1046</v>
      </c>
    </row>
    <row r="831" spans="1:65" s="2" customFormat="1" ht="24.2" customHeight="1">
      <c r="A831" s="33"/>
      <c r="B831" s="139"/>
      <c r="C831" s="173" t="s">
        <v>1047</v>
      </c>
      <c r="D831" s="173" t="s">
        <v>363</v>
      </c>
      <c r="E831" s="174" t="s">
        <v>1048</v>
      </c>
      <c r="F831" s="175" t="s">
        <v>1049</v>
      </c>
      <c r="G831" s="176" t="s">
        <v>394</v>
      </c>
      <c r="H831" s="177">
        <v>1.897</v>
      </c>
      <c r="I831" s="178"/>
      <c r="J831" s="179">
        <f>ROUND(I831*H831,2)</f>
        <v>0</v>
      </c>
      <c r="K831" s="180"/>
      <c r="L831" s="34"/>
      <c r="M831" s="181" t="s">
        <v>1</v>
      </c>
      <c r="N831" s="182" t="s">
        <v>38</v>
      </c>
      <c r="O831" s="60"/>
      <c r="P831" s="183">
        <f>O831*H831</f>
        <v>0</v>
      </c>
      <c r="Q831" s="183">
        <v>2.2970199999999998</v>
      </c>
      <c r="R831" s="183">
        <f>Q831*H831</f>
        <v>4.35744694</v>
      </c>
      <c r="S831" s="183">
        <v>0</v>
      </c>
      <c r="T831" s="184">
        <f>S831*H831</f>
        <v>0</v>
      </c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R831" s="185" t="s">
        <v>367</v>
      </c>
      <c r="AT831" s="185" t="s">
        <v>363</v>
      </c>
      <c r="AU831" s="185" t="s">
        <v>85</v>
      </c>
      <c r="AY831" s="18" t="s">
        <v>360</v>
      </c>
      <c r="BE831" s="186">
        <f>IF(N831="základná",J831,0)</f>
        <v>0</v>
      </c>
      <c r="BF831" s="186">
        <f>IF(N831="znížená",J831,0)</f>
        <v>0</v>
      </c>
      <c r="BG831" s="186">
        <f>IF(N831="zákl. prenesená",J831,0)</f>
        <v>0</v>
      </c>
      <c r="BH831" s="186">
        <f>IF(N831="zníž. prenesená",J831,0)</f>
        <v>0</v>
      </c>
      <c r="BI831" s="186">
        <f>IF(N831="nulová",J831,0)</f>
        <v>0</v>
      </c>
      <c r="BJ831" s="18" t="s">
        <v>85</v>
      </c>
      <c r="BK831" s="186">
        <f>ROUND(I831*H831,2)</f>
        <v>0</v>
      </c>
      <c r="BL831" s="18" t="s">
        <v>367</v>
      </c>
      <c r="BM831" s="185" t="s">
        <v>1050</v>
      </c>
    </row>
    <row r="832" spans="1:65" s="14" customFormat="1">
      <c r="B832" s="196"/>
      <c r="D832" s="188" t="s">
        <v>369</v>
      </c>
      <c r="E832" s="197" t="s">
        <v>1</v>
      </c>
      <c r="F832" s="198" t="s">
        <v>1051</v>
      </c>
      <c r="H832" s="197" t="s">
        <v>1</v>
      </c>
      <c r="I832" s="199"/>
      <c r="L832" s="196"/>
      <c r="M832" s="200"/>
      <c r="N832" s="201"/>
      <c r="O832" s="201"/>
      <c r="P832" s="201"/>
      <c r="Q832" s="201"/>
      <c r="R832" s="201"/>
      <c r="S832" s="201"/>
      <c r="T832" s="202"/>
      <c r="AT832" s="197" t="s">
        <v>369</v>
      </c>
      <c r="AU832" s="197" t="s">
        <v>85</v>
      </c>
      <c r="AV832" s="14" t="s">
        <v>79</v>
      </c>
      <c r="AW832" s="14" t="s">
        <v>29</v>
      </c>
      <c r="AX832" s="14" t="s">
        <v>72</v>
      </c>
      <c r="AY832" s="197" t="s">
        <v>360</v>
      </c>
    </row>
    <row r="833" spans="1:65" s="13" customFormat="1">
      <c r="B833" s="187"/>
      <c r="D833" s="188" t="s">
        <v>369</v>
      </c>
      <c r="E833" s="189" t="s">
        <v>1</v>
      </c>
      <c r="F833" s="190" t="s">
        <v>1052</v>
      </c>
      <c r="H833" s="191">
        <v>0.52600000000000002</v>
      </c>
      <c r="I833" s="192"/>
      <c r="L833" s="187"/>
      <c r="M833" s="193"/>
      <c r="N833" s="194"/>
      <c r="O833" s="194"/>
      <c r="P833" s="194"/>
      <c r="Q833" s="194"/>
      <c r="R833" s="194"/>
      <c r="S833" s="194"/>
      <c r="T833" s="195"/>
      <c r="AT833" s="189" t="s">
        <v>369</v>
      </c>
      <c r="AU833" s="189" t="s">
        <v>85</v>
      </c>
      <c r="AV833" s="13" t="s">
        <v>85</v>
      </c>
      <c r="AW833" s="13" t="s">
        <v>29</v>
      </c>
      <c r="AX833" s="13" t="s">
        <v>72</v>
      </c>
      <c r="AY833" s="189" t="s">
        <v>360</v>
      </c>
    </row>
    <row r="834" spans="1:65" s="13" customFormat="1">
      <c r="B834" s="187"/>
      <c r="D834" s="188" t="s">
        <v>369</v>
      </c>
      <c r="E834" s="189" t="s">
        <v>1</v>
      </c>
      <c r="F834" s="190" t="s">
        <v>1053</v>
      </c>
      <c r="H834" s="191">
        <v>0.51500000000000001</v>
      </c>
      <c r="I834" s="192"/>
      <c r="L834" s="187"/>
      <c r="M834" s="193"/>
      <c r="N834" s="194"/>
      <c r="O834" s="194"/>
      <c r="P834" s="194"/>
      <c r="Q834" s="194"/>
      <c r="R834" s="194"/>
      <c r="S834" s="194"/>
      <c r="T834" s="195"/>
      <c r="AT834" s="189" t="s">
        <v>369</v>
      </c>
      <c r="AU834" s="189" t="s">
        <v>85</v>
      </c>
      <c r="AV834" s="13" t="s">
        <v>85</v>
      </c>
      <c r="AW834" s="13" t="s">
        <v>29</v>
      </c>
      <c r="AX834" s="13" t="s">
        <v>72</v>
      </c>
      <c r="AY834" s="189" t="s">
        <v>360</v>
      </c>
    </row>
    <row r="835" spans="1:65" s="13" customFormat="1">
      <c r="B835" s="187"/>
      <c r="D835" s="188" t="s">
        <v>369</v>
      </c>
      <c r="E835" s="189" t="s">
        <v>1</v>
      </c>
      <c r="F835" s="190" t="s">
        <v>1054</v>
      </c>
      <c r="H835" s="191">
        <v>0.85599999999999998</v>
      </c>
      <c r="I835" s="192"/>
      <c r="L835" s="187"/>
      <c r="M835" s="193"/>
      <c r="N835" s="194"/>
      <c r="O835" s="194"/>
      <c r="P835" s="194"/>
      <c r="Q835" s="194"/>
      <c r="R835" s="194"/>
      <c r="S835" s="194"/>
      <c r="T835" s="195"/>
      <c r="AT835" s="189" t="s">
        <v>369</v>
      </c>
      <c r="AU835" s="189" t="s">
        <v>85</v>
      </c>
      <c r="AV835" s="13" t="s">
        <v>85</v>
      </c>
      <c r="AW835" s="13" t="s">
        <v>29</v>
      </c>
      <c r="AX835" s="13" t="s">
        <v>72</v>
      </c>
      <c r="AY835" s="189" t="s">
        <v>360</v>
      </c>
    </row>
    <row r="836" spans="1:65" s="15" customFormat="1">
      <c r="B836" s="203"/>
      <c r="D836" s="188" t="s">
        <v>369</v>
      </c>
      <c r="E836" s="204" t="s">
        <v>1</v>
      </c>
      <c r="F836" s="205" t="s">
        <v>386</v>
      </c>
      <c r="H836" s="206">
        <v>1.897</v>
      </c>
      <c r="I836" s="207"/>
      <c r="L836" s="203"/>
      <c r="M836" s="208"/>
      <c r="N836" s="209"/>
      <c r="O836" s="209"/>
      <c r="P836" s="209"/>
      <c r="Q836" s="209"/>
      <c r="R836" s="209"/>
      <c r="S836" s="209"/>
      <c r="T836" s="210"/>
      <c r="AT836" s="204" t="s">
        <v>369</v>
      </c>
      <c r="AU836" s="204" t="s">
        <v>85</v>
      </c>
      <c r="AV836" s="15" t="s">
        <v>367</v>
      </c>
      <c r="AW836" s="15" t="s">
        <v>29</v>
      </c>
      <c r="AX836" s="15" t="s">
        <v>79</v>
      </c>
      <c r="AY836" s="204" t="s">
        <v>360</v>
      </c>
    </row>
    <row r="837" spans="1:65" s="2" customFormat="1" ht="33" customHeight="1">
      <c r="A837" s="33"/>
      <c r="B837" s="139"/>
      <c r="C837" s="173" t="s">
        <v>1055</v>
      </c>
      <c r="D837" s="173" t="s">
        <v>363</v>
      </c>
      <c r="E837" s="174" t="s">
        <v>1056</v>
      </c>
      <c r="F837" s="175" t="s">
        <v>1057</v>
      </c>
      <c r="G837" s="176" t="s">
        <v>394</v>
      </c>
      <c r="H837" s="177">
        <v>3.3540000000000001</v>
      </c>
      <c r="I837" s="178"/>
      <c r="J837" s="179">
        <f>ROUND(I837*H837,2)</f>
        <v>0</v>
      </c>
      <c r="K837" s="180"/>
      <c r="L837" s="34"/>
      <c r="M837" s="181" t="s">
        <v>1</v>
      </c>
      <c r="N837" s="182" t="s">
        <v>38</v>
      </c>
      <c r="O837" s="60"/>
      <c r="P837" s="183">
        <f>O837*H837</f>
        <v>0</v>
      </c>
      <c r="Q837" s="183">
        <v>2.4018999999999999</v>
      </c>
      <c r="R837" s="183">
        <f>Q837*H837</f>
        <v>8.0559726000000005</v>
      </c>
      <c r="S837" s="183">
        <v>0</v>
      </c>
      <c r="T837" s="184">
        <f>S837*H837</f>
        <v>0</v>
      </c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R837" s="185" t="s">
        <v>367</v>
      </c>
      <c r="AT837" s="185" t="s">
        <v>363</v>
      </c>
      <c r="AU837" s="185" t="s">
        <v>85</v>
      </c>
      <c r="AY837" s="18" t="s">
        <v>360</v>
      </c>
      <c r="BE837" s="186">
        <f>IF(N837="základná",J837,0)</f>
        <v>0</v>
      </c>
      <c r="BF837" s="186">
        <f>IF(N837="znížená",J837,0)</f>
        <v>0</v>
      </c>
      <c r="BG837" s="186">
        <f>IF(N837="zákl. prenesená",J837,0)</f>
        <v>0</v>
      </c>
      <c r="BH837" s="186">
        <f>IF(N837="zníž. prenesená",J837,0)</f>
        <v>0</v>
      </c>
      <c r="BI837" s="186">
        <f>IF(N837="nulová",J837,0)</f>
        <v>0</v>
      </c>
      <c r="BJ837" s="18" t="s">
        <v>85</v>
      </c>
      <c r="BK837" s="186">
        <f>ROUND(I837*H837,2)</f>
        <v>0</v>
      </c>
      <c r="BL837" s="18" t="s">
        <v>367</v>
      </c>
      <c r="BM837" s="185" t="s">
        <v>1058</v>
      </c>
    </row>
    <row r="838" spans="1:65" s="14" customFormat="1">
      <c r="B838" s="196"/>
      <c r="D838" s="188" t="s">
        <v>369</v>
      </c>
      <c r="E838" s="197" t="s">
        <v>1</v>
      </c>
      <c r="F838" s="198" t="s">
        <v>1059</v>
      </c>
      <c r="H838" s="197" t="s">
        <v>1</v>
      </c>
      <c r="I838" s="199"/>
      <c r="L838" s="196"/>
      <c r="M838" s="200"/>
      <c r="N838" s="201"/>
      <c r="O838" s="201"/>
      <c r="P838" s="201"/>
      <c r="Q838" s="201"/>
      <c r="R838" s="201"/>
      <c r="S838" s="201"/>
      <c r="T838" s="202"/>
      <c r="AT838" s="197" t="s">
        <v>369</v>
      </c>
      <c r="AU838" s="197" t="s">
        <v>85</v>
      </c>
      <c r="AV838" s="14" t="s">
        <v>79</v>
      </c>
      <c r="AW838" s="14" t="s">
        <v>29</v>
      </c>
      <c r="AX838" s="14" t="s">
        <v>72</v>
      </c>
      <c r="AY838" s="197" t="s">
        <v>360</v>
      </c>
    </row>
    <row r="839" spans="1:65" s="14" customFormat="1">
      <c r="B839" s="196"/>
      <c r="D839" s="188" t="s">
        <v>369</v>
      </c>
      <c r="E839" s="197" t="s">
        <v>1</v>
      </c>
      <c r="F839" s="198" t="s">
        <v>1060</v>
      </c>
      <c r="H839" s="197" t="s">
        <v>1</v>
      </c>
      <c r="I839" s="199"/>
      <c r="L839" s="196"/>
      <c r="M839" s="200"/>
      <c r="N839" s="201"/>
      <c r="O839" s="201"/>
      <c r="P839" s="201"/>
      <c r="Q839" s="201"/>
      <c r="R839" s="201"/>
      <c r="S839" s="201"/>
      <c r="T839" s="202"/>
      <c r="AT839" s="197" t="s">
        <v>369</v>
      </c>
      <c r="AU839" s="197" t="s">
        <v>85</v>
      </c>
      <c r="AV839" s="14" t="s">
        <v>79</v>
      </c>
      <c r="AW839" s="14" t="s">
        <v>29</v>
      </c>
      <c r="AX839" s="14" t="s">
        <v>72</v>
      </c>
      <c r="AY839" s="197" t="s">
        <v>360</v>
      </c>
    </row>
    <row r="840" spans="1:65" s="13" customFormat="1">
      <c r="B840" s="187"/>
      <c r="D840" s="188" t="s">
        <v>369</v>
      </c>
      <c r="E840" s="189" t="s">
        <v>1</v>
      </c>
      <c r="F840" s="190" t="s">
        <v>1061</v>
      </c>
      <c r="H840" s="191">
        <v>1.4770000000000001</v>
      </c>
      <c r="I840" s="192"/>
      <c r="L840" s="187"/>
      <c r="M840" s="193"/>
      <c r="N840" s="194"/>
      <c r="O840" s="194"/>
      <c r="P840" s="194"/>
      <c r="Q840" s="194"/>
      <c r="R840" s="194"/>
      <c r="S840" s="194"/>
      <c r="T840" s="195"/>
      <c r="AT840" s="189" t="s">
        <v>369</v>
      </c>
      <c r="AU840" s="189" t="s">
        <v>85</v>
      </c>
      <c r="AV840" s="13" t="s">
        <v>85</v>
      </c>
      <c r="AW840" s="13" t="s">
        <v>29</v>
      </c>
      <c r="AX840" s="13" t="s">
        <v>72</v>
      </c>
      <c r="AY840" s="189" t="s">
        <v>360</v>
      </c>
    </row>
    <row r="841" spans="1:65" s="13" customFormat="1">
      <c r="B841" s="187"/>
      <c r="D841" s="188" t="s">
        <v>369</v>
      </c>
      <c r="E841" s="189" t="s">
        <v>1</v>
      </c>
      <c r="F841" s="190" t="s">
        <v>1062</v>
      </c>
      <c r="H841" s="191">
        <v>1.877</v>
      </c>
      <c r="I841" s="192"/>
      <c r="L841" s="187"/>
      <c r="M841" s="193"/>
      <c r="N841" s="194"/>
      <c r="O841" s="194"/>
      <c r="P841" s="194"/>
      <c r="Q841" s="194"/>
      <c r="R841" s="194"/>
      <c r="S841" s="194"/>
      <c r="T841" s="195"/>
      <c r="AT841" s="189" t="s">
        <v>369</v>
      </c>
      <c r="AU841" s="189" t="s">
        <v>85</v>
      </c>
      <c r="AV841" s="13" t="s">
        <v>85</v>
      </c>
      <c r="AW841" s="13" t="s">
        <v>29</v>
      </c>
      <c r="AX841" s="13" t="s">
        <v>72</v>
      </c>
      <c r="AY841" s="189" t="s">
        <v>360</v>
      </c>
    </row>
    <row r="842" spans="1:65" s="15" customFormat="1">
      <c r="B842" s="203"/>
      <c r="D842" s="188" t="s">
        <v>369</v>
      </c>
      <c r="E842" s="204" t="s">
        <v>1</v>
      </c>
      <c r="F842" s="205" t="s">
        <v>386</v>
      </c>
      <c r="H842" s="206">
        <v>3.3540000000000001</v>
      </c>
      <c r="I842" s="207"/>
      <c r="L842" s="203"/>
      <c r="M842" s="208"/>
      <c r="N842" s="209"/>
      <c r="O842" s="209"/>
      <c r="P842" s="209"/>
      <c r="Q842" s="209"/>
      <c r="R842" s="209"/>
      <c r="S842" s="209"/>
      <c r="T842" s="210"/>
      <c r="AT842" s="204" t="s">
        <v>369</v>
      </c>
      <c r="AU842" s="204" t="s">
        <v>85</v>
      </c>
      <c r="AV842" s="15" t="s">
        <v>367</v>
      </c>
      <c r="AW842" s="15" t="s">
        <v>29</v>
      </c>
      <c r="AX842" s="15" t="s">
        <v>79</v>
      </c>
      <c r="AY842" s="204" t="s">
        <v>360</v>
      </c>
    </row>
    <row r="843" spans="1:65" s="2" customFormat="1" ht="33" customHeight="1">
      <c r="A843" s="33"/>
      <c r="B843" s="139"/>
      <c r="C843" s="173" t="s">
        <v>1063</v>
      </c>
      <c r="D843" s="173" t="s">
        <v>363</v>
      </c>
      <c r="E843" s="174" t="s">
        <v>1064</v>
      </c>
      <c r="F843" s="175" t="s">
        <v>1065</v>
      </c>
      <c r="G843" s="176" t="s">
        <v>394</v>
      </c>
      <c r="H843" s="177">
        <v>15.568</v>
      </c>
      <c r="I843" s="178"/>
      <c r="J843" s="179">
        <f>ROUND(I843*H843,2)</f>
        <v>0</v>
      </c>
      <c r="K843" s="180"/>
      <c r="L843" s="34"/>
      <c r="M843" s="181" t="s">
        <v>1</v>
      </c>
      <c r="N843" s="182" t="s">
        <v>38</v>
      </c>
      <c r="O843" s="60"/>
      <c r="P843" s="183">
        <f>O843*H843</f>
        <v>0</v>
      </c>
      <c r="Q843" s="183">
        <v>2.3141699999999998</v>
      </c>
      <c r="R843" s="183">
        <f>Q843*H843</f>
        <v>36.026998559999996</v>
      </c>
      <c r="S843" s="183">
        <v>0</v>
      </c>
      <c r="T843" s="184">
        <f>S843*H843</f>
        <v>0</v>
      </c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R843" s="185" t="s">
        <v>367</v>
      </c>
      <c r="AT843" s="185" t="s">
        <v>363</v>
      </c>
      <c r="AU843" s="185" t="s">
        <v>85</v>
      </c>
      <c r="AY843" s="18" t="s">
        <v>360</v>
      </c>
      <c r="BE843" s="186">
        <f>IF(N843="základná",J843,0)</f>
        <v>0</v>
      </c>
      <c r="BF843" s="186">
        <f>IF(N843="znížená",J843,0)</f>
        <v>0</v>
      </c>
      <c r="BG843" s="186">
        <f>IF(N843="zákl. prenesená",J843,0)</f>
        <v>0</v>
      </c>
      <c r="BH843" s="186">
        <f>IF(N843="zníž. prenesená",J843,0)</f>
        <v>0</v>
      </c>
      <c r="BI843" s="186">
        <f>IF(N843="nulová",J843,0)</f>
        <v>0</v>
      </c>
      <c r="BJ843" s="18" t="s">
        <v>85</v>
      </c>
      <c r="BK843" s="186">
        <f>ROUND(I843*H843,2)</f>
        <v>0</v>
      </c>
      <c r="BL843" s="18" t="s">
        <v>367</v>
      </c>
      <c r="BM843" s="185" t="s">
        <v>1066</v>
      </c>
    </row>
    <row r="844" spans="1:65" s="14" customFormat="1">
      <c r="B844" s="196"/>
      <c r="D844" s="188" t="s">
        <v>369</v>
      </c>
      <c r="E844" s="197" t="s">
        <v>1</v>
      </c>
      <c r="F844" s="198" t="s">
        <v>1067</v>
      </c>
      <c r="H844" s="197" t="s">
        <v>1</v>
      </c>
      <c r="I844" s="199"/>
      <c r="L844" s="196"/>
      <c r="M844" s="200"/>
      <c r="N844" s="201"/>
      <c r="O844" s="201"/>
      <c r="P844" s="201"/>
      <c r="Q844" s="201"/>
      <c r="R844" s="201"/>
      <c r="S844" s="201"/>
      <c r="T844" s="202"/>
      <c r="AT844" s="197" t="s">
        <v>369</v>
      </c>
      <c r="AU844" s="197" t="s">
        <v>85</v>
      </c>
      <c r="AV844" s="14" t="s">
        <v>79</v>
      </c>
      <c r="AW844" s="14" t="s">
        <v>29</v>
      </c>
      <c r="AX844" s="14" t="s">
        <v>72</v>
      </c>
      <c r="AY844" s="197" t="s">
        <v>360</v>
      </c>
    </row>
    <row r="845" spans="1:65" s="14" customFormat="1">
      <c r="B845" s="196"/>
      <c r="D845" s="188" t="s">
        <v>369</v>
      </c>
      <c r="E845" s="197" t="s">
        <v>1</v>
      </c>
      <c r="F845" s="198" t="s">
        <v>1068</v>
      </c>
      <c r="H845" s="197" t="s">
        <v>1</v>
      </c>
      <c r="I845" s="199"/>
      <c r="L845" s="196"/>
      <c r="M845" s="200"/>
      <c r="N845" s="201"/>
      <c r="O845" s="201"/>
      <c r="P845" s="201"/>
      <c r="Q845" s="201"/>
      <c r="R845" s="201"/>
      <c r="S845" s="201"/>
      <c r="T845" s="202"/>
      <c r="AT845" s="197" t="s">
        <v>369</v>
      </c>
      <c r="AU845" s="197" t="s">
        <v>85</v>
      </c>
      <c r="AV845" s="14" t="s">
        <v>79</v>
      </c>
      <c r="AW845" s="14" t="s">
        <v>29</v>
      </c>
      <c r="AX845" s="14" t="s">
        <v>72</v>
      </c>
      <c r="AY845" s="197" t="s">
        <v>360</v>
      </c>
    </row>
    <row r="846" spans="1:65" s="13" customFormat="1">
      <c r="B846" s="187"/>
      <c r="D846" s="188" t="s">
        <v>369</v>
      </c>
      <c r="E846" s="189" t="s">
        <v>1</v>
      </c>
      <c r="F846" s="190" t="s">
        <v>1069</v>
      </c>
      <c r="H846" s="191">
        <v>20.826000000000001</v>
      </c>
      <c r="I846" s="192"/>
      <c r="L846" s="187"/>
      <c r="M846" s="193"/>
      <c r="N846" s="194"/>
      <c r="O846" s="194"/>
      <c r="P846" s="194"/>
      <c r="Q846" s="194"/>
      <c r="R846" s="194"/>
      <c r="S846" s="194"/>
      <c r="T846" s="195"/>
      <c r="AT846" s="189" t="s">
        <v>369</v>
      </c>
      <c r="AU846" s="189" t="s">
        <v>85</v>
      </c>
      <c r="AV846" s="13" t="s">
        <v>85</v>
      </c>
      <c r="AW846" s="13" t="s">
        <v>29</v>
      </c>
      <c r="AX846" s="13" t="s">
        <v>72</v>
      </c>
      <c r="AY846" s="189" t="s">
        <v>360</v>
      </c>
    </row>
    <row r="847" spans="1:65" s="13" customFormat="1" ht="22.5">
      <c r="B847" s="187"/>
      <c r="D847" s="188" t="s">
        <v>369</v>
      </c>
      <c r="E847" s="189" t="s">
        <v>1</v>
      </c>
      <c r="F847" s="190" t="s">
        <v>1070</v>
      </c>
      <c r="H847" s="191">
        <v>-3.339</v>
      </c>
      <c r="I847" s="192"/>
      <c r="L847" s="187"/>
      <c r="M847" s="193"/>
      <c r="N847" s="194"/>
      <c r="O847" s="194"/>
      <c r="P847" s="194"/>
      <c r="Q847" s="194"/>
      <c r="R847" s="194"/>
      <c r="S847" s="194"/>
      <c r="T847" s="195"/>
      <c r="AT847" s="189" t="s">
        <v>369</v>
      </c>
      <c r="AU847" s="189" t="s">
        <v>85</v>
      </c>
      <c r="AV847" s="13" t="s">
        <v>85</v>
      </c>
      <c r="AW847" s="13" t="s">
        <v>29</v>
      </c>
      <c r="AX847" s="13" t="s">
        <v>72</v>
      </c>
      <c r="AY847" s="189" t="s">
        <v>360</v>
      </c>
    </row>
    <row r="848" spans="1:65" s="13" customFormat="1">
      <c r="B848" s="187"/>
      <c r="D848" s="188" t="s">
        <v>369</v>
      </c>
      <c r="E848" s="189" t="s">
        <v>1</v>
      </c>
      <c r="F848" s="190" t="s">
        <v>1071</v>
      </c>
      <c r="H848" s="191">
        <v>-5.9850000000000003</v>
      </c>
      <c r="I848" s="192"/>
      <c r="L848" s="187"/>
      <c r="M848" s="193"/>
      <c r="N848" s="194"/>
      <c r="O848" s="194"/>
      <c r="P848" s="194"/>
      <c r="Q848" s="194"/>
      <c r="R848" s="194"/>
      <c r="S848" s="194"/>
      <c r="T848" s="195"/>
      <c r="AT848" s="189" t="s">
        <v>369</v>
      </c>
      <c r="AU848" s="189" t="s">
        <v>85</v>
      </c>
      <c r="AV848" s="13" t="s">
        <v>85</v>
      </c>
      <c r="AW848" s="13" t="s">
        <v>29</v>
      </c>
      <c r="AX848" s="13" t="s">
        <v>72</v>
      </c>
      <c r="AY848" s="189" t="s">
        <v>360</v>
      </c>
    </row>
    <row r="849" spans="1:65" s="14" customFormat="1">
      <c r="B849" s="196"/>
      <c r="D849" s="188" t="s">
        <v>369</v>
      </c>
      <c r="E849" s="197" t="s">
        <v>1</v>
      </c>
      <c r="F849" s="198" t="s">
        <v>1072</v>
      </c>
      <c r="H849" s="197" t="s">
        <v>1</v>
      </c>
      <c r="I849" s="199"/>
      <c r="L849" s="196"/>
      <c r="M849" s="200"/>
      <c r="N849" s="201"/>
      <c r="O849" s="201"/>
      <c r="P849" s="201"/>
      <c r="Q849" s="201"/>
      <c r="R849" s="201"/>
      <c r="S849" s="201"/>
      <c r="T849" s="202"/>
      <c r="AT849" s="197" t="s">
        <v>369</v>
      </c>
      <c r="AU849" s="197" t="s">
        <v>85</v>
      </c>
      <c r="AV849" s="14" t="s">
        <v>79</v>
      </c>
      <c r="AW849" s="14" t="s">
        <v>29</v>
      </c>
      <c r="AX849" s="14" t="s">
        <v>72</v>
      </c>
      <c r="AY849" s="197" t="s">
        <v>360</v>
      </c>
    </row>
    <row r="850" spans="1:65" s="13" customFormat="1">
      <c r="B850" s="187"/>
      <c r="D850" s="188" t="s">
        <v>369</v>
      </c>
      <c r="E850" s="189" t="s">
        <v>1</v>
      </c>
      <c r="F850" s="190" t="s">
        <v>1073</v>
      </c>
      <c r="H850" s="191">
        <v>6.4329999999999998</v>
      </c>
      <c r="I850" s="192"/>
      <c r="L850" s="187"/>
      <c r="M850" s="193"/>
      <c r="N850" s="194"/>
      <c r="O850" s="194"/>
      <c r="P850" s="194"/>
      <c r="Q850" s="194"/>
      <c r="R850" s="194"/>
      <c r="S850" s="194"/>
      <c r="T850" s="195"/>
      <c r="AT850" s="189" t="s">
        <v>369</v>
      </c>
      <c r="AU850" s="189" t="s">
        <v>85</v>
      </c>
      <c r="AV850" s="13" t="s">
        <v>85</v>
      </c>
      <c r="AW850" s="13" t="s">
        <v>29</v>
      </c>
      <c r="AX850" s="13" t="s">
        <v>72</v>
      </c>
      <c r="AY850" s="189" t="s">
        <v>360</v>
      </c>
    </row>
    <row r="851" spans="1:65" s="13" customFormat="1">
      <c r="B851" s="187"/>
      <c r="D851" s="188" t="s">
        <v>369</v>
      </c>
      <c r="E851" s="189" t="s">
        <v>1</v>
      </c>
      <c r="F851" s="190" t="s">
        <v>1074</v>
      </c>
      <c r="H851" s="191">
        <v>-0.70199999999999996</v>
      </c>
      <c r="I851" s="192"/>
      <c r="L851" s="187"/>
      <c r="M851" s="193"/>
      <c r="N851" s="194"/>
      <c r="O851" s="194"/>
      <c r="P851" s="194"/>
      <c r="Q851" s="194"/>
      <c r="R851" s="194"/>
      <c r="S851" s="194"/>
      <c r="T851" s="195"/>
      <c r="AT851" s="189" t="s">
        <v>369</v>
      </c>
      <c r="AU851" s="189" t="s">
        <v>85</v>
      </c>
      <c r="AV851" s="13" t="s">
        <v>85</v>
      </c>
      <c r="AW851" s="13" t="s">
        <v>29</v>
      </c>
      <c r="AX851" s="13" t="s">
        <v>72</v>
      </c>
      <c r="AY851" s="189" t="s">
        <v>360</v>
      </c>
    </row>
    <row r="852" spans="1:65" s="13" customFormat="1">
      <c r="B852" s="187"/>
      <c r="D852" s="188" t="s">
        <v>369</v>
      </c>
      <c r="E852" s="189" t="s">
        <v>1</v>
      </c>
      <c r="F852" s="190" t="s">
        <v>1075</v>
      </c>
      <c r="H852" s="191">
        <v>-1.665</v>
      </c>
      <c r="I852" s="192"/>
      <c r="L852" s="187"/>
      <c r="M852" s="193"/>
      <c r="N852" s="194"/>
      <c r="O852" s="194"/>
      <c r="P852" s="194"/>
      <c r="Q852" s="194"/>
      <c r="R852" s="194"/>
      <c r="S852" s="194"/>
      <c r="T852" s="195"/>
      <c r="AT852" s="189" t="s">
        <v>369</v>
      </c>
      <c r="AU852" s="189" t="s">
        <v>85</v>
      </c>
      <c r="AV852" s="13" t="s">
        <v>85</v>
      </c>
      <c r="AW852" s="13" t="s">
        <v>29</v>
      </c>
      <c r="AX852" s="13" t="s">
        <v>72</v>
      </c>
      <c r="AY852" s="189" t="s">
        <v>360</v>
      </c>
    </row>
    <row r="853" spans="1:65" s="15" customFormat="1">
      <c r="B853" s="203"/>
      <c r="D853" s="188" t="s">
        <v>369</v>
      </c>
      <c r="E853" s="204" t="s">
        <v>1</v>
      </c>
      <c r="F853" s="205" t="s">
        <v>386</v>
      </c>
      <c r="H853" s="206">
        <v>15.568</v>
      </c>
      <c r="I853" s="207"/>
      <c r="L853" s="203"/>
      <c r="M853" s="208"/>
      <c r="N853" s="209"/>
      <c r="O853" s="209"/>
      <c r="P853" s="209"/>
      <c r="Q853" s="209"/>
      <c r="R853" s="209"/>
      <c r="S853" s="209"/>
      <c r="T853" s="210"/>
      <c r="AT853" s="204" t="s">
        <v>369</v>
      </c>
      <c r="AU853" s="204" t="s">
        <v>85</v>
      </c>
      <c r="AV853" s="15" t="s">
        <v>367</v>
      </c>
      <c r="AW853" s="15" t="s">
        <v>29</v>
      </c>
      <c r="AX853" s="15" t="s">
        <v>79</v>
      </c>
      <c r="AY853" s="204" t="s">
        <v>360</v>
      </c>
    </row>
    <row r="854" spans="1:65" s="2" customFormat="1" ht="16.5" customHeight="1">
      <c r="A854" s="33"/>
      <c r="B854" s="139"/>
      <c r="C854" s="173" t="s">
        <v>1076</v>
      </c>
      <c r="D854" s="173" t="s">
        <v>363</v>
      </c>
      <c r="E854" s="174" t="s">
        <v>1077</v>
      </c>
      <c r="F854" s="175" t="s">
        <v>1078</v>
      </c>
      <c r="G854" s="176" t="s">
        <v>366</v>
      </c>
      <c r="H854" s="177">
        <v>100.55200000000001</v>
      </c>
      <c r="I854" s="178"/>
      <c r="J854" s="179">
        <f>ROUND(I854*H854,2)</f>
        <v>0</v>
      </c>
      <c r="K854" s="180"/>
      <c r="L854" s="34"/>
      <c r="M854" s="181" t="s">
        <v>1</v>
      </c>
      <c r="N854" s="182" t="s">
        <v>38</v>
      </c>
      <c r="O854" s="60"/>
      <c r="P854" s="183">
        <f>O854*H854</f>
        <v>0</v>
      </c>
      <c r="Q854" s="183">
        <v>1.1299999999999999E-3</v>
      </c>
      <c r="R854" s="183">
        <f>Q854*H854</f>
        <v>0.11362376</v>
      </c>
      <c r="S854" s="183">
        <v>0</v>
      </c>
      <c r="T854" s="184">
        <f>S854*H854</f>
        <v>0</v>
      </c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R854" s="185" t="s">
        <v>367</v>
      </c>
      <c r="AT854" s="185" t="s">
        <v>363</v>
      </c>
      <c r="AU854" s="185" t="s">
        <v>85</v>
      </c>
      <c r="AY854" s="18" t="s">
        <v>360</v>
      </c>
      <c r="BE854" s="186">
        <f>IF(N854="základná",J854,0)</f>
        <v>0</v>
      </c>
      <c r="BF854" s="186">
        <f>IF(N854="znížená",J854,0)</f>
        <v>0</v>
      </c>
      <c r="BG854" s="186">
        <f>IF(N854="zákl. prenesená",J854,0)</f>
        <v>0</v>
      </c>
      <c r="BH854" s="186">
        <f>IF(N854="zníž. prenesená",J854,0)</f>
        <v>0</v>
      </c>
      <c r="BI854" s="186">
        <f>IF(N854="nulová",J854,0)</f>
        <v>0</v>
      </c>
      <c r="BJ854" s="18" t="s">
        <v>85</v>
      </c>
      <c r="BK854" s="186">
        <f>ROUND(I854*H854,2)</f>
        <v>0</v>
      </c>
      <c r="BL854" s="18" t="s">
        <v>367</v>
      </c>
      <c r="BM854" s="185" t="s">
        <v>1079</v>
      </c>
    </row>
    <row r="855" spans="1:65" s="14" customFormat="1">
      <c r="B855" s="196"/>
      <c r="D855" s="188" t="s">
        <v>369</v>
      </c>
      <c r="E855" s="197" t="s">
        <v>1</v>
      </c>
      <c r="F855" s="198" t="s">
        <v>511</v>
      </c>
      <c r="H855" s="197" t="s">
        <v>1</v>
      </c>
      <c r="I855" s="199"/>
      <c r="L855" s="196"/>
      <c r="M855" s="200"/>
      <c r="N855" s="201"/>
      <c r="O855" s="201"/>
      <c r="P855" s="201"/>
      <c r="Q855" s="201"/>
      <c r="R855" s="201"/>
      <c r="S855" s="201"/>
      <c r="T855" s="202"/>
      <c r="AT855" s="197" t="s">
        <v>369</v>
      </c>
      <c r="AU855" s="197" t="s">
        <v>85</v>
      </c>
      <c r="AV855" s="14" t="s">
        <v>79</v>
      </c>
      <c r="AW855" s="14" t="s">
        <v>29</v>
      </c>
      <c r="AX855" s="14" t="s">
        <v>72</v>
      </c>
      <c r="AY855" s="197" t="s">
        <v>360</v>
      </c>
    </row>
    <row r="856" spans="1:65" s="14" customFormat="1">
      <c r="B856" s="196"/>
      <c r="D856" s="188" t="s">
        <v>369</v>
      </c>
      <c r="E856" s="197" t="s">
        <v>1</v>
      </c>
      <c r="F856" s="198" t="s">
        <v>1080</v>
      </c>
      <c r="H856" s="197" t="s">
        <v>1</v>
      </c>
      <c r="I856" s="199"/>
      <c r="L856" s="196"/>
      <c r="M856" s="200"/>
      <c r="N856" s="201"/>
      <c r="O856" s="201"/>
      <c r="P856" s="201"/>
      <c r="Q856" s="201"/>
      <c r="R856" s="201"/>
      <c r="S856" s="201"/>
      <c r="T856" s="202"/>
      <c r="AT856" s="197" t="s">
        <v>369</v>
      </c>
      <c r="AU856" s="197" t="s">
        <v>85</v>
      </c>
      <c r="AV856" s="14" t="s">
        <v>79</v>
      </c>
      <c r="AW856" s="14" t="s">
        <v>29</v>
      </c>
      <c r="AX856" s="14" t="s">
        <v>72</v>
      </c>
      <c r="AY856" s="197" t="s">
        <v>360</v>
      </c>
    </row>
    <row r="857" spans="1:65" s="14" customFormat="1">
      <c r="B857" s="196"/>
      <c r="D857" s="188" t="s">
        <v>369</v>
      </c>
      <c r="E857" s="197" t="s">
        <v>1</v>
      </c>
      <c r="F857" s="198" t="s">
        <v>589</v>
      </c>
      <c r="H857" s="197" t="s">
        <v>1</v>
      </c>
      <c r="I857" s="199"/>
      <c r="L857" s="196"/>
      <c r="M857" s="200"/>
      <c r="N857" s="201"/>
      <c r="O857" s="201"/>
      <c r="P857" s="201"/>
      <c r="Q857" s="201"/>
      <c r="R857" s="201"/>
      <c r="S857" s="201"/>
      <c r="T857" s="202"/>
      <c r="AT857" s="197" t="s">
        <v>369</v>
      </c>
      <c r="AU857" s="197" t="s">
        <v>85</v>
      </c>
      <c r="AV857" s="14" t="s">
        <v>79</v>
      </c>
      <c r="AW857" s="14" t="s">
        <v>29</v>
      </c>
      <c r="AX857" s="14" t="s">
        <v>72</v>
      </c>
      <c r="AY857" s="197" t="s">
        <v>360</v>
      </c>
    </row>
    <row r="858" spans="1:65" s="13" customFormat="1">
      <c r="B858" s="187"/>
      <c r="D858" s="188" t="s">
        <v>369</v>
      </c>
      <c r="E858" s="189" t="s">
        <v>1</v>
      </c>
      <c r="F858" s="190" t="s">
        <v>1081</v>
      </c>
      <c r="H858" s="191">
        <v>10.324999999999999</v>
      </c>
      <c r="I858" s="192"/>
      <c r="L858" s="187"/>
      <c r="M858" s="193"/>
      <c r="N858" s="194"/>
      <c r="O858" s="194"/>
      <c r="P858" s="194"/>
      <c r="Q858" s="194"/>
      <c r="R858" s="194"/>
      <c r="S858" s="194"/>
      <c r="T858" s="195"/>
      <c r="AT858" s="189" t="s">
        <v>369</v>
      </c>
      <c r="AU858" s="189" t="s">
        <v>85</v>
      </c>
      <c r="AV858" s="13" t="s">
        <v>85</v>
      </c>
      <c r="AW858" s="13" t="s">
        <v>29</v>
      </c>
      <c r="AX858" s="13" t="s">
        <v>72</v>
      </c>
      <c r="AY858" s="189" t="s">
        <v>360</v>
      </c>
    </row>
    <row r="859" spans="1:65" s="13" customFormat="1" ht="22.5">
      <c r="B859" s="187"/>
      <c r="D859" s="188" t="s">
        <v>369</v>
      </c>
      <c r="E859" s="189" t="s">
        <v>1</v>
      </c>
      <c r="F859" s="190" t="s">
        <v>1082</v>
      </c>
      <c r="H859" s="191">
        <v>9.4499999999999993</v>
      </c>
      <c r="I859" s="192"/>
      <c r="L859" s="187"/>
      <c r="M859" s="193"/>
      <c r="N859" s="194"/>
      <c r="O859" s="194"/>
      <c r="P859" s="194"/>
      <c r="Q859" s="194"/>
      <c r="R859" s="194"/>
      <c r="S859" s="194"/>
      <c r="T859" s="195"/>
      <c r="AT859" s="189" t="s">
        <v>369</v>
      </c>
      <c r="AU859" s="189" t="s">
        <v>85</v>
      </c>
      <c r="AV859" s="13" t="s">
        <v>85</v>
      </c>
      <c r="AW859" s="13" t="s">
        <v>29</v>
      </c>
      <c r="AX859" s="13" t="s">
        <v>72</v>
      </c>
      <c r="AY859" s="189" t="s">
        <v>360</v>
      </c>
    </row>
    <row r="860" spans="1:65" s="13" customFormat="1">
      <c r="B860" s="187"/>
      <c r="D860" s="188" t="s">
        <v>369</v>
      </c>
      <c r="E860" s="189" t="s">
        <v>1</v>
      </c>
      <c r="F860" s="190" t="s">
        <v>1083</v>
      </c>
      <c r="H860" s="191">
        <v>4.0599999999999996</v>
      </c>
      <c r="I860" s="192"/>
      <c r="L860" s="187"/>
      <c r="M860" s="193"/>
      <c r="N860" s="194"/>
      <c r="O860" s="194"/>
      <c r="P860" s="194"/>
      <c r="Q860" s="194"/>
      <c r="R860" s="194"/>
      <c r="S860" s="194"/>
      <c r="T860" s="195"/>
      <c r="AT860" s="189" t="s">
        <v>369</v>
      </c>
      <c r="AU860" s="189" t="s">
        <v>85</v>
      </c>
      <c r="AV860" s="13" t="s">
        <v>85</v>
      </c>
      <c r="AW860" s="13" t="s">
        <v>29</v>
      </c>
      <c r="AX860" s="13" t="s">
        <v>72</v>
      </c>
      <c r="AY860" s="189" t="s">
        <v>360</v>
      </c>
    </row>
    <row r="861" spans="1:65" s="13" customFormat="1">
      <c r="B861" s="187"/>
      <c r="D861" s="188" t="s">
        <v>369</v>
      </c>
      <c r="E861" s="189" t="s">
        <v>1</v>
      </c>
      <c r="F861" s="190" t="s">
        <v>1084</v>
      </c>
      <c r="H861" s="191">
        <v>2.66</v>
      </c>
      <c r="I861" s="192"/>
      <c r="L861" s="187"/>
      <c r="M861" s="193"/>
      <c r="N861" s="194"/>
      <c r="O861" s="194"/>
      <c r="P861" s="194"/>
      <c r="Q861" s="194"/>
      <c r="R861" s="194"/>
      <c r="S861" s="194"/>
      <c r="T861" s="195"/>
      <c r="AT861" s="189" t="s">
        <v>369</v>
      </c>
      <c r="AU861" s="189" t="s">
        <v>85</v>
      </c>
      <c r="AV861" s="13" t="s">
        <v>85</v>
      </c>
      <c r="AW861" s="13" t="s">
        <v>29</v>
      </c>
      <c r="AX861" s="13" t="s">
        <v>72</v>
      </c>
      <c r="AY861" s="189" t="s">
        <v>360</v>
      </c>
    </row>
    <row r="862" spans="1:65" s="13" customFormat="1">
      <c r="B862" s="187"/>
      <c r="D862" s="188" t="s">
        <v>369</v>
      </c>
      <c r="E862" s="189" t="s">
        <v>1</v>
      </c>
      <c r="F862" s="190" t="s">
        <v>1085</v>
      </c>
      <c r="H862" s="191">
        <v>4.4249999999999998</v>
      </c>
      <c r="I862" s="192"/>
      <c r="L862" s="187"/>
      <c r="M862" s="193"/>
      <c r="N862" s="194"/>
      <c r="O862" s="194"/>
      <c r="P862" s="194"/>
      <c r="Q862" s="194"/>
      <c r="R862" s="194"/>
      <c r="S862" s="194"/>
      <c r="T862" s="195"/>
      <c r="AT862" s="189" t="s">
        <v>369</v>
      </c>
      <c r="AU862" s="189" t="s">
        <v>85</v>
      </c>
      <c r="AV862" s="13" t="s">
        <v>85</v>
      </c>
      <c r="AW862" s="13" t="s">
        <v>29</v>
      </c>
      <c r="AX862" s="13" t="s">
        <v>72</v>
      </c>
      <c r="AY862" s="189" t="s">
        <v>360</v>
      </c>
    </row>
    <row r="863" spans="1:65" s="14" customFormat="1">
      <c r="B863" s="196"/>
      <c r="D863" s="188" t="s">
        <v>369</v>
      </c>
      <c r="E863" s="197" t="s">
        <v>1</v>
      </c>
      <c r="F863" s="198" t="s">
        <v>1086</v>
      </c>
      <c r="H863" s="197" t="s">
        <v>1</v>
      </c>
      <c r="I863" s="199"/>
      <c r="L863" s="196"/>
      <c r="M863" s="200"/>
      <c r="N863" s="201"/>
      <c r="O863" s="201"/>
      <c r="P863" s="201"/>
      <c r="Q863" s="201"/>
      <c r="R863" s="201"/>
      <c r="S863" s="201"/>
      <c r="T863" s="202"/>
      <c r="AT863" s="197" t="s">
        <v>369</v>
      </c>
      <c r="AU863" s="197" t="s">
        <v>85</v>
      </c>
      <c r="AV863" s="14" t="s">
        <v>79</v>
      </c>
      <c r="AW863" s="14" t="s">
        <v>29</v>
      </c>
      <c r="AX863" s="14" t="s">
        <v>72</v>
      </c>
      <c r="AY863" s="197" t="s">
        <v>360</v>
      </c>
    </row>
    <row r="864" spans="1:65" s="13" customFormat="1">
      <c r="B864" s="187"/>
      <c r="D864" s="188" t="s">
        <v>369</v>
      </c>
      <c r="E864" s="189" t="s">
        <v>1</v>
      </c>
      <c r="F864" s="190" t="s">
        <v>1087</v>
      </c>
      <c r="H864" s="191">
        <v>33.530999999999999</v>
      </c>
      <c r="I864" s="192"/>
      <c r="L864" s="187"/>
      <c r="M864" s="193"/>
      <c r="N864" s="194"/>
      <c r="O864" s="194"/>
      <c r="P864" s="194"/>
      <c r="Q864" s="194"/>
      <c r="R864" s="194"/>
      <c r="S864" s="194"/>
      <c r="T864" s="195"/>
      <c r="AT864" s="189" t="s">
        <v>369</v>
      </c>
      <c r="AU864" s="189" t="s">
        <v>85</v>
      </c>
      <c r="AV864" s="13" t="s">
        <v>85</v>
      </c>
      <c r="AW864" s="13" t="s">
        <v>29</v>
      </c>
      <c r="AX864" s="13" t="s">
        <v>72</v>
      </c>
      <c r="AY864" s="189" t="s">
        <v>360</v>
      </c>
    </row>
    <row r="865" spans="1:65" s="13" customFormat="1">
      <c r="B865" s="187"/>
      <c r="D865" s="188" t="s">
        <v>369</v>
      </c>
      <c r="E865" s="189" t="s">
        <v>1</v>
      </c>
      <c r="F865" s="190" t="s">
        <v>1088</v>
      </c>
      <c r="H865" s="191">
        <v>14.25</v>
      </c>
      <c r="I865" s="192"/>
      <c r="L865" s="187"/>
      <c r="M865" s="193"/>
      <c r="N865" s="194"/>
      <c r="O865" s="194"/>
      <c r="P865" s="194"/>
      <c r="Q865" s="194"/>
      <c r="R865" s="194"/>
      <c r="S865" s="194"/>
      <c r="T865" s="195"/>
      <c r="AT865" s="189" t="s">
        <v>369</v>
      </c>
      <c r="AU865" s="189" t="s">
        <v>85</v>
      </c>
      <c r="AV865" s="13" t="s">
        <v>85</v>
      </c>
      <c r="AW865" s="13" t="s">
        <v>29</v>
      </c>
      <c r="AX865" s="13" t="s">
        <v>72</v>
      </c>
      <c r="AY865" s="189" t="s">
        <v>360</v>
      </c>
    </row>
    <row r="866" spans="1:65" s="13" customFormat="1">
      <c r="B866" s="187"/>
      <c r="D866" s="188" t="s">
        <v>369</v>
      </c>
      <c r="E866" s="189" t="s">
        <v>1</v>
      </c>
      <c r="F866" s="190" t="s">
        <v>1089</v>
      </c>
      <c r="H866" s="191">
        <v>13.723000000000001</v>
      </c>
      <c r="I866" s="192"/>
      <c r="L866" s="187"/>
      <c r="M866" s="193"/>
      <c r="N866" s="194"/>
      <c r="O866" s="194"/>
      <c r="P866" s="194"/>
      <c r="Q866" s="194"/>
      <c r="R866" s="194"/>
      <c r="S866" s="194"/>
      <c r="T866" s="195"/>
      <c r="AT866" s="189" t="s">
        <v>369</v>
      </c>
      <c r="AU866" s="189" t="s">
        <v>85</v>
      </c>
      <c r="AV866" s="13" t="s">
        <v>85</v>
      </c>
      <c r="AW866" s="13" t="s">
        <v>29</v>
      </c>
      <c r="AX866" s="13" t="s">
        <v>72</v>
      </c>
      <c r="AY866" s="189" t="s">
        <v>360</v>
      </c>
    </row>
    <row r="867" spans="1:65" s="13" customFormat="1">
      <c r="B867" s="187"/>
      <c r="D867" s="188" t="s">
        <v>369</v>
      </c>
      <c r="E867" s="189" t="s">
        <v>1</v>
      </c>
      <c r="F867" s="190" t="s">
        <v>1090</v>
      </c>
      <c r="H867" s="191">
        <v>2.4500000000000002</v>
      </c>
      <c r="I867" s="192"/>
      <c r="L867" s="187"/>
      <c r="M867" s="193"/>
      <c r="N867" s="194"/>
      <c r="O867" s="194"/>
      <c r="P867" s="194"/>
      <c r="Q867" s="194"/>
      <c r="R867" s="194"/>
      <c r="S867" s="194"/>
      <c r="T867" s="195"/>
      <c r="AT867" s="189" t="s">
        <v>369</v>
      </c>
      <c r="AU867" s="189" t="s">
        <v>85</v>
      </c>
      <c r="AV867" s="13" t="s">
        <v>85</v>
      </c>
      <c r="AW867" s="13" t="s">
        <v>29</v>
      </c>
      <c r="AX867" s="13" t="s">
        <v>72</v>
      </c>
      <c r="AY867" s="189" t="s">
        <v>360</v>
      </c>
    </row>
    <row r="868" spans="1:65" s="16" customFormat="1">
      <c r="B868" s="211"/>
      <c r="D868" s="188" t="s">
        <v>369</v>
      </c>
      <c r="E868" s="212" t="s">
        <v>1</v>
      </c>
      <c r="F868" s="213" t="s">
        <v>581</v>
      </c>
      <c r="H868" s="214">
        <v>94.873999999999995</v>
      </c>
      <c r="I868" s="215"/>
      <c r="L868" s="211"/>
      <c r="M868" s="216"/>
      <c r="N868" s="217"/>
      <c r="O868" s="217"/>
      <c r="P868" s="217"/>
      <c r="Q868" s="217"/>
      <c r="R868" s="217"/>
      <c r="S868" s="217"/>
      <c r="T868" s="218"/>
      <c r="AT868" s="212" t="s">
        <v>369</v>
      </c>
      <c r="AU868" s="212" t="s">
        <v>85</v>
      </c>
      <c r="AV868" s="16" t="s">
        <v>282</v>
      </c>
      <c r="AW868" s="16" t="s">
        <v>29</v>
      </c>
      <c r="AX868" s="16" t="s">
        <v>72</v>
      </c>
      <c r="AY868" s="212" t="s">
        <v>360</v>
      </c>
    </row>
    <row r="869" spans="1:65" s="14" customFormat="1">
      <c r="B869" s="196"/>
      <c r="D869" s="188" t="s">
        <v>369</v>
      </c>
      <c r="E869" s="197" t="s">
        <v>1</v>
      </c>
      <c r="F869" s="198" t="s">
        <v>1051</v>
      </c>
      <c r="H869" s="197" t="s">
        <v>1</v>
      </c>
      <c r="I869" s="199"/>
      <c r="L869" s="196"/>
      <c r="M869" s="200"/>
      <c r="N869" s="201"/>
      <c r="O869" s="201"/>
      <c r="P869" s="201"/>
      <c r="Q869" s="201"/>
      <c r="R869" s="201"/>
      <c r="S869" s="201"/>
      <c r="T869" s="202"/>
      <c r="AT869" s="197" t="s">
        <v>369</v>
      </c>
      <c r="AU869" s="197" t="s">
        <v>85</v>
      </c>
      <c r="AV869" s="14" t="s">
        <v>79</v>
      </c>
      <c r="AW869" s="14" t="s">
        <v>29</v>
      </c>
      <c r="AX869" s="14" t="s">
        <v>72</v>
      </c>
      <c r="AY869" s="197" t="s">
        <v>360</v>
      </c>
    </row>
    <row r="870" spans="1:65" s="13" customFormat="1">
      <c r="B870" s="187"/>
      <c r="D870" s="188" t="s">
        <v>369</v>
      </c>
      <c r="E870" s="189" t="s">
        <v>1</v>
      </c>
      <c r="F870" s="190" t="s">
        <v>1091</v>
      </c>
      <c r="H870" s="191">
        <v>2.5910000000000002</v>
      </c>
      <c r="I870" s="192"/>
      <c r="L870" s="187"/>
      <c r="M870" s="193"/>
      <c r="N870" s="194"/>
      <c r="O870" s="194"/>
      <c r="P870" s="194"/>
      <c r="Q870" s="194"/>
      <c r="R870" s="194"/>
      <c r="S870" s="194"/>
      <c r="T870" s="195"/>
      <c r="AT870" s="189" t="s">
        <v>369</v>
      </c>
      <c r="AU870" s="189" t="s">
        <v>85</v>
      </c>
      <c r="AV870" s="13" t="s">
        <v>85</v>
      </c>
      <c r="AW870" s="13" t="s">
        <v>29</v>
      </c>
      <c r="AX870" s="13" t="s">
        <v>72</v>
      </c>
      <c r="AY870" s="189" t="s">
        <v>360</v>
      </c>
    </row>
    <row r="871" spans="1:65" s="13" customFormat="1">
      <c r="B871" s="187"/>
      <c r="D871" s="188" t="s">
        <v>369</v>
      </c>
      <c r="E871" s="189" t="s">
        <v>1</v>
      </c>
      <c r="F871" s="190" t="s">
        <v>1092</v>
      </c>
      <c r="H871" s="191">
        <v>1.3160000000000001</v>
      </c>
      <c r="I871" s="192"/>
      <c r="L871" s="187"/>
      <c r="M871" s="193"/>
      <c r="N871" s="194"/>
      <c r="O871" s="194"/>
      <c r="P871" s="194"/>
      <c r="Q871" s="194"/>
      <c r="R871" s="194"/>
      <c r="S871" s="194"/>
      <c r="T871" s="195"/>
      <c r="AT871" s="189" t="s">
        <v>369</v>
      </c>
      <c r="AU871" s="189" t="s">
        <v>85</v>
      </c>
      <c r="AV871" s="13" t="s">
        <v>85</v>
      </c>
      <c r="AW871" s="13" t="s">
        <v>29</v>
      </c>
      <c r="AX871" s="13" t="s">
        <v>72</v>
      </c>
      <c r="AY871" s="189" t="s">
        <v>360</v>
      </c>
    </row>
    <row r="872" spans="1:65" s="13" customFormat="1">
      <c r="B872" s="187"/>
      <c r="D872" s="188" t="s">
        <v>369</v>
      </c>
      <c r="E872" s="189" t="s">
        <v>1</v>
      </c>
      <c r="F872" s="190" t="s">
        <v>1093</v>
      </c>
      <c r="H872" s="191">
        <v>1.7709999999999999</v>
      </c>
      <c r="I872" s="192"/>
      <c r="L872" s="187"/>
      <c r="M872" s="193"/>
      <c r="N872" s="194"/>
      <c r="O872" s="194"/>
      <c r="P872" s="194"/>
      <c r="Q872" s="194"/>
      <c r="R872" s="194"/>
      <c r="S872" s="194"/>
      <c r="T872" s="195"/>
      <c r="AT872" s="189" t="s">
        <v>369</v>
      </c>
      <c r="AU872" s="189" t="s">
        <v>85</v>
      </c>
      <c r="AV872" s="13" t="s">
        <v>85</v>
      </c>
      <c r="AW872" s="13" t="s">
        <v>29</v>
      </c>
      <c r="AX872" s="13" t="s">
        <v>72</v>
      </c>
      <c r="AY872" s="189" t="s">
        <v>360</v>
      </c>
    </row>
    <row r="873" spans="1:65" s="16" customFormat="1">
      <c r="B873" s="211"/>
      <c r="D873" s="188" t="s">
        <v>369</v>
      </c>
      <c r="E873" s="212" t="s">
        <v>1</v>
      </c>
      <c r="F873" s="213" t="s">
        <v>581</v>
      </c>
      <c r="H873" s="214">
        <v>5.6779999999999999</v>
      </c>
      <c r="I873" s="215"/>
      <c r="L873" s="211"/>
      <c r="M873" s="216"/>
      <c r="N873" s="217"/>
      <c r="O873" s="217"/>
      <c r="P873" s="217"/>
      <c r="Q873" s="217"/>
      <c r="R873" s="217"/>
      <c r="S873" s="217"/>
      <c r="T873" s="218"/>
      <c r="AT873" s="212" t="s">
        <v>369</v>
      </c>
      <c r="AU873" s="212" t="s">
        <v>85</v>
      </c>
      <c r="AV873" s="16" t="s">
        <v>282</v>
      </c>
      <c r="AW873" s="16" t="s">
        <v>29</v>
      </c>
      <c r="AX873" s="16" t="s">
        <v>72</v>
      </c>
      <c r="AY873" s="212" t="s">
        <v>360</v>
      </c>
    </row>
    <row r="874" spans="1:65" s="15" customFormat="1">
      <c r="B874" s="203"/>
      <c r="D874" s="188" t="s">
        <v>369</v>
      </c>
      <c r="E874" s="204" t="s">
        <v>1</v>
      </c>
      <c r="F874" s="205" t="s">
        <v>386</v>
      </c>
      <c r="H874" s="206">
        <v>100.55200000000001</v>
      </c>
      <c r="I874" s="207"/>
      <c r="L874" s="203"/>
      <c r="M874" s="208"/>
      <c r="N874" s="209"/>
      <c r="O874" s="209"/>
      <c r="P874" s="209"/>
      <c r="Q874" s="209"/>
      <c r="R874" s="209"/>
      <c r="S874" s="209"/>
      <c r="T874" s="210"/>
      <c r="AT874" s="204" t="s">
        <v>369</v>
      </c>
      <c r="AU874" s="204" t="s">
        <v>85</v>
      </c>
      <c r="AV874" s="15" t="s">
        <v>367</v>
      </c>
      <c r="AW874" s="15" t="s">
        <v>29</v>
      </c>
      <c r="AX874" s="15" t="s">
        <v>79</v>
      </c>
      <c r="AY874" s="204" t="s">
        <v>360</v>
      </c>
    </row>
    <row r="875" spans="1:65" s="2" customFormat="1" ht="16.5" customHeight="1">
      <c r="A875" s="33"/>
      <c r="B875" s="139"/>
      <c r="C875" s="173" t="s">
        <v>1094</v>
      </c>
      <c r="D875" s="173" t="s">
        <v>363</v>
      </c>
      <c r="E875" s="174" t="s">
        <v>1095</v>
      </c>
      <c r="F875" s="175" t="s">
        <v>1096</v>
      </c>
      <c r="G875" s="176" t="s">
        <v>366</v>
      </c>
      <c r="H875" s="177">
        <v>100.55200000000001</v>
      </c>
      <c r="I875" s="178"/>
      <c r="J875" s="179">
        <f>ROUND(I875*H875,2)</f>
        <v>0</v>
      </c>
      <c r="K875" s="180"/>
      <c r="L875" s="34"/>
      <c r="M875" s="181" t="s">
        <v>1</v>
      </c>
      <c r="N875" s="182" t="s">
        <v>38</v>
      </c>
      <c r="O875" s="60"/>
      <c r="P875" s="183">
        <f>O875*H875</f>
        <v>0</v>
      </c>
      <c r="Q875" s="183">
        <v>0</v>
      </c>
      <c r="R875" s="183">
        <f>Q875*H875</f>
        <v>0</v>
      </c>
      <c r="S875" s="183">
        <v>0</v>
      </c>
      <c r="T875" s="184">
        <f>S875*H875</f>
        <v>0</v>
      </c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R875" s="185" t="s">
        <v>367</v>
      </c>
      <c r="AT875" s="185" t="s">
        <v>363</v>
      </c>
      <c r="AU875" s="185" t="s">
        <v>85</v>
      </c>
      <c r="AY875" s="18" t="s">
        <v>360</v>
      </c>
      <c r="BE875" s="186">
        <f>IF(N875="základná",J875,0)</f>
        <v>0</v>
      </c>
      <c r="BF875" s="186">
        <f>IF(N875="znížená",J875,0)</f>
        <v>0</v>
      </c>
      <c r="BG875" s="186">
        <f>IF(N875="zákl. prenesená",J875,0)</f>
        <v>0</v>
      </c>
      <c r="BH875" s="186">
        <f>IF(N875="zníž. prenesená",J875,0)</f>
        <v>0</v>
      </c>
      <c r="BI875" s="186">
        <f>IF(N875="nulová",J875,0)</f>
        <v>0</v>
      </c>
      <c r="BJ875" s="18" t="s">
        <v>85</v>
      </c>
      <c r="BK875" s="186">
        <f>ROUND(I875*H875,2)</f>
        <v>0</v>
      </c>
      <c r="BL875" s="18" t="s">
        <v>367</v>
      </c>
      <c r="BM875" s="185" t="s">
        <v>1097</v>
      </c>
    </row>
    <row r="876" spans="1:65" s="2" customFormat="1" ht="24.2" customHeight="1">
      <c r="A876" s="33"/>
      <c r="B876" s="139"/>
      <c r="C876" s="173" t="s">
        <v>1098</v>
      </c>
      <c r="D876" s="173" t="s">
        <v>363</v>
      </c>
      <c r="E876" s="174" t="s">
        <v>1099</v>
      </c>
      <c r="F876" s="175" t="s">
        <v>1100</v>
      </c>
      <c r="G876" s="176" t="s">
        <v>366</v>
      </c>
      <c r="H876" s="177">
        <v>146.38399999999999</v>
      </c>
      <c r="I876" s="178"/>
      <c r="J876" s="179">
        <f>ROUND(I876*H876,2)</f>
        <v>0</v>
      </c>
      <c r="K876" s="180"/>
      <c r="L876" s="34"/>
      <c r="M876" s="181" t="s">
        <v>1</v>
      </c>
      <c r="N876" s="182" t="s">
        <v>38</v>
      </c>
      <c r="O876" s="60"/>
      <c r="P876" s="183">
        <f>O876*H876</f>
        <v>0</v>
      </c>
      <c r="Q876" s="183">
        <v>5.4999999999999997E-3</v>
      </c>
      <c r="R876" s="183">
        <f>Q876*H876</f>
        <v>0.80511199999999983</v>
      </c>
      <c r="S876" s="183">
        <v>0</v>
      </c>
      <c r="T876" s="184">
        <f>S876*H876</f>
        <v>0</v>
      </c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R876" s="185" t="s">
        <v>367</v>
      </c>
      <c r="AT876" s="185" t="s">
        <v>363</v>
      </c>
      <c r="AU876" s="185" t="s">
        <v>85</v>
      </c>
      <c r="AY876" s="18" t="s">
        <v>360</v>
      </c>
      <c r="BE876" s="186">
        <f>IF(N876="základná",J876,0)</f>
        <v>0</v>
      </c>
      <c r="BF876" s="186">
        <f>IF(N876="znížená",J876,0)</f>
        <v>0</v>
      </c>
      <c r="BG876" s="186">
        <f>IF(N876="zákl. prenesená",J876,0)</f>
        <v>0</v>
      </c>
      <c r="BH876" s="186">
        <f>IF(N876="zníž. prenesená",J876,0)</f>
        <v>0</v>
      </c>
      <c r="BI876" s="186">
        <f>IF(N876="nulová",J876,0)</f>
        <v>0</v>
      </c>
      <c r="BJ876" s="18" t="s">
        <v>85</v>
      </c>
      <c r="BK876" s="186">
        <f>ROUND(I876*H876,2)</f>
        <v>0</v>
      </c>
      <c r="BL876" s="18" t="s">
        <v>367</v>
      </c>
      <c r="BM876" s="185" t="s">
        <v>1101</v>
      </c>
    </row>
    <row r="877" spans="1:65" s="14" customFormat="1">
      <c r="B877" s="196"/>
      <c r="D877" s="188" t="s">
        <v>369</v>
      </c>
      <c r="E877" s="197" t="s">
        <v>1</v>
      </c>
      <c r="F877" s="198" t="s">
        <v>1102</v>
      </c>
      <c r="H877" s="197" t="s">
        <v>1</v>
      </c>
      <c r="I877" s="199"/>
      <c r="L877" s="196"/>
      <c r="M877" s="200"/>
      <c r="N877" s="201"/>
      <c r="O877" s="201"/>
      <c r="P877" s="201"/>
      <c r="Q877" s="201"/>
      <c r="R877" s="201"/>
      <c r="S877" s="201"/>
      <c r="T877" s="202"/>
      <c r="AT877" s="197" t="s">
        <v>369</v>
      </c>
      <c r="AU877" s="197" t="s">
        <v>85</v>
      </c>
      <c r="AV877" s="14" t="s">
        <v>79</v>
      </c>
      <c r="AW877" s="14" t="s">
        <v>29</v>
      </c>
      <c r="AX877" s="14" t="s">
        <v>72</v>
      </c>
      <c r="AY877" s="197" t="s">
        <v>360</v>
      </c>
    </row>
    <row r="878" spans="1:65" s="14" customFormat="1">
      <c r="B878" s="196"/>
      <c r="D878" s="188" t="s">
        <v>369</v>
      </c>
      <c r="E878" s="197" t="s">
        <v>1</v>
      </c>
      <c r="F878" s="198" t="s">
        <v>1103</v>
      </c>
      <c r="H878" s="197" t="s">
        <v>1</v>
      </c>
      <c r="I878" s="199"/>
      <c r="L878" s="196"/>
      <c r="M878" s="200"/>
      <c r="N878" s="201"/>
      <c r="O878" s="201"/>
      <c r="P878" s="201"/>
      <c r="Q878" s="201"/>
      <c r="R878" s="201"/>
      <c r="S878" s="201"/>
      <c r="T878" s="202"/>
      <c r="AT878" s="197" t="s">
        <v>369</v>
      </c>
      <c r="AU878" s="197" t="s">
        <v>85</v>
      </c>
      <c r="AV878" s="14" t="s">
        <v>79</v>
      </c>
      <c r="AW878" s="14" t="s">
        <v>29</v>
      </c>
      <c r="AX878" s="14" t="s">
        <v>72</v>
      </c>
      <c r="AY878" s="197" t="s">
        <v>360</v>
      </c>
    </row>
    <row r="879" spans="1:65" s="14" customFormat="1">
      <c r="B879" s="196"/>
      <c r="D879" s="188" t="s">
        <v>369</v>
      </c>
      <c r="E879" s="197" t="s">
        <v>1</v>
      </c>
      <c r="F879" s="198" t="s">
        <v>1104</v>
      </c>
      <c r="H879" s="197" t="s">
        <v>1</v>
      </c>
      <c r="I879" s="199"/>
      <c r="L879" s="196"/>
      <c r="M879" s="200"/>
      <c r="N879" s="201"/>
      <c r="O879" s="201"/>
      <c r="P879" s="201"/>
      <c r="Q879" s="201"/>
      <c r="R879" s="201"/>
      <c r="S879" s="201"/>
      <c r="T879" s="202"/>
      <c r="AT879" s="197" t="s">
        <v>369</v>
      </c>
      <c r="AU879" s="197" t="s">
        <v>85</v>
      </c>
      <c r="AV879" s="14" t="s">
        <v>79</v>
      </c>
      <c r="AW879" s="14" t="s">
        <v>29</v>
      </c>
      <c r="AX879" s="14" t="s">
        <v>72</v>
      </c>
      <c r="AY879" s="197" t="s">
        <v>360</v>
      </c>
    </row>
    <row r="880" spans="1:65" s="13" customFormat="1">
      <c r="B880" s="187"/>
      <c r="D880" s="188" t="s">
        <v>369</v>
      </c>
      <c r="E880" s="189" t="s">
        <v>1</v>
      </c>
      <c r="F880" s="190" t="s">
        <v>1105</v>
      </c>
      <c r="H880" s="191">
        <v>0.68700000000000006</v>
      </c>
      <c r="I880" s="192"/>
      <c r="L880" s="187"/>
      <c r="M880" s="193"/>
      <c r="N880" s="194"/>
      <c r="O880" s="194"/>
      <c r="P880" s="194"/>
      <c r="Q880" s="194"/>
      <c r="R880" s="194"/>
      <c r="S880" s="194"/>
      <c r="T880" s="195"/>
      <c r="AT880" s="189" t="s">
        <v>369</v>
      </c>
      <c r="AU880" s="189" t="s">
        <v>85</v>
      </c>
      <c r="AV880" s="13" t="s">
        <v>85</v>
      </c>
      <c r="AW880" s="13" t="s">
        <v>29</v>
      </c>
      <c r="AX880" s="13" t="s">
        <v>72</v>
      </c>
      <c r="AY880" s="189" t="s">
        <v>360</v>
      </c>
    </row>
    <row r="881" spans="2:51" s="14" customFormat="1">
      <c r="B881" s="196"/>
      <c r="D881" s="188" t="s">
        <v>369</v>
      </c>
      <c r="E881" s="197" t="s">
        <v>1</v>
      </c>
      <c r="F881" s="198" t="s">
        <v>1106</v>
      </c>
      <c r="H881" s="197" t="s">
        <v>1</v>
      </c>
      <c r="I881" s="199"/>
      <c r="L881" s="196"/>
      <c r="M881" s="200"/>
      <c r="N881" s="201"/>
      <c r="O881" s="201"/>
      <c r="P881" s="201"/>
      <c r="Q881" s="201"/>
      <c r="R881" s="201"/>
      <c r="S881" s="201"/>
      <c r="T881" s="202"/>
      <c r="AT881" s="197" t="s">
        <v>369</v>
      </c>
      <c r="AU881" s="197" t="s">
        <v>85</v>
      </c>
      <c r="AV881" s="14" t="s">
        <v>79</v>
      </c>
      <c r="AW881" s="14" t="s">
        <v>29</v>
      </c>
      <c r="AX881" s="14" t="s">
        <v>72</v>
      </c>
      <c r="AY881" s="197" t="s">
        <v>360</v>
      </c>
    </row>
    <row r="882" spans="2:51" s="14" customFormat="1">
      <c r="B882" s="196"/>
      <c r="D882" s="188" t="s">
        <v>369</v>
      </c>
      <c r="E882" s="197" t="s">
        <v>1</v>
      </c>
      <c r="F882" s="198" t="s">
        <v>1107</v>
      </c>
      <c r="H882" s="197" t="s">
        <v>1</v>
      </c>
      <c r="I882" s="199"/>
      <c r="L882" s="196"/>
      <c r="M882" s="200"/>
      <c r="N882" s="201"/>
      <c r="O882" s="201"/>
      <c r="P882" s="201"/>
      <c r="Q882" s="201"/>
      <c r="R882" s="201"/>
      <c r="S882" s="201"/>
      <c r="T882" s="202"/>
      <c r="AT882" s="197" t="s">
        <v>369</v>
      </c>
      <c r="AU882" s="197" t="s">
        <v>85</v>
      </c>
      <c r="AV882" s="14" t="s">
        <v>79</v>
      </c>
      <c r="AW882" s="14" t="s">
        <v>29</v>
      </c>
      <c r="AX882" s="14" t="s">
        <v>72</v>
      </c>
      <c r="AY882" s="197" t="s">
        <v>360</v>
      </c>
    </row>
    <row r="883" spans="2:51" s="13" customFormat="1">
      <c r="B883" s="187"/>
      <c r="D883" s="188" t="s">
        <v>369</v>
      </c>
      <c r="E883" s="189" t="s">
        <v>1</v>
      </c>
      <c r="F883" s="190" t="s">
        <v>1108</v>
      </c>
      <c r="H883" s="191">
        <v>28.559000000000001</v>
      </c>
      <c r="I883" s="192"/>
      <c r="L883" s="187"/>
      <c r="M883" s="193"/>
      <c r="N883" s="194"/>
      <c r="O883" s="194"/>
      <c r="P883" s="194"/>
      <c r="Q883" s="194"/>
      <c r="R883" s="194"/>
      <c r="S883" s="194"/>
      <c r="T883" s="195"/>
      <c r="AT883" s="189" t="s">
        <v>369</v>
      </c>
      <c r="AU883" s="189" t="s">
        <v>85</v>
      </c>
      <c r="AV883" s="13" t="s">
        <v>85</v>
      </c>
      <c r="AW883" s="13" t="s">
        <v>29</v>
      </c>
      <c r="AX883" s="13" t="s">
        <v>72</v>
      </c>
      <c r="AY883" s="189" t="s">
        <v>360</v>
      </c>
    </row>
    <row r="884" spans="2:51" s="14" customFormat="1">
      <c r="B884" s="196"/>
      <c r="D884" s="188" t="s">
        <v>369</v>
      </c>
      <c r="E884" s="197" t="s">
        <v>1</v>
      </c>
      <c r="F884" s="198" t="s">
        <v>1109</v>
      </c>
      <c r="H884" s="197" t="s">
        <v>1</v>
      </c>
      <c r="I884" s="199"/>
      <c r="L884" s="196"/>
      <c r="M884" s="200"/>
      <c r="N884" s="201"/>
      <c r="O884" s="201"/>
      <c r="P884" s="201"/>
      <c r="Q884" s="201"/>
      <c r="R884" s="201"/>
      <c r="S884" s="201"/>
      <c r="T884" s="202"/>
      <c r="AT884" s="197" t="s">
        <v>369</v>
      </c>
      <c r="AU884" s="197" t="s">
        <v>85</v>
      </c>
      <c r="AV884" s="14" t="s">
        <v>79</v>
      </c>
      <c r="AW884" s="14" t="s">
        <v>29</v>
      </c>
      <c r="AX884" s="14" t="s">
        <v>72</v>
      </c>
      <c r="AY884" s="197" t="s">
        <v>360</v>
      </c>
    </row>
    <row r="885" spans="2:51" s="13" customFormat="1">
      <c r="B885" s="187"/>
      <c r="D885" s="188" t="s">
        <v>369</v>
      </c>
      <c r="E885" s="189" t="s">
        <v>1</v>
      </c>
      <c r="F885" s="190" t="s">
        <v>1110</v>
      </c>
      <c r="H885" s="191">
        <v>23.92</v>
      </c>
      <c r="I885" s="192"/>
      <c r="L885" s="187"/>
      <c r="M885" s="193"/>
      <c r="N885" s="194"/>
      <c r="O885" s="194"/>
      <c r="P885" s="194"/>
      <c r="Q885" s="194"/>
      <c r="R885" s="194"/>
      <c r="S885" s="194"/>
      <c r="T885" s="195"/>
      <c r="AT885" s="189" t="s">
        <v>369</v>
      </c>
      <c r="AU885" s="189" t="s">
        <v>85</v>
      </c>
      <c r="AV885" s="13" t="s">
        <v>85</v>
      </c>
      <c r="AW885" s="13" t="s">
        <v>29</v>
      </c>
      <c r="AX885" s="13" t="s">
        <v>72</v>
      </c>
      <c r="AY885" s="189" t="s">
        <v>360</v>
      </c>
    </row>
    <row r="886" spans="2:51" s="14" customFormat="1">
      <c r="B886" s="196"/>
      <c r="D886" s="188" t="s">
        <v>369</v>
      </c>
      <c r="E886" s="197" t="s">
        <v>1</v>
      </c>
      <c r="F886" s="198" t="s">
        <v>1111</v>
      </c>
      <c r="H886" s="197" t="s">
        <v>1</v>
      </c>
      <c r="I886" s="199"/>
      <c r="L886" s="196"/>
      <c r="M886" s="200"/>
      <c r="N886" s="201"/>
      <c r="O886" s="201"/>
      <c r="P886" s="201"/>
      <c r="Q886" s="201"/>
      <c r="R886" s="201"/>
      <c r="S886" s="201"/>
      <c r="T886" s="202"/>
      <c r="AT886" s="197" t="s">
        <v>369</v>
      </c>
      <c r="AU886" s="197" t="s">
        <v>85</v>
      </c>
      <c r="AV886" s="14" t="s">
        <v>79</v>
      </c>
      <c r="AW886" s="14" t="s">
        <v>29</v>
      </c>
      <c r="AX886" s="14" t="s">
        <v>72</v>
      </c>
      <c r="AY886" s="197" t="s">
        <v>360</v>
      </c>
    </row>
    <row r="887" spans="2:51" s="13" customFormat="1">
      <c r="B887" s="187"/>
      <c r="D887" s="188" t="s">
        <v>369</v>
      </c>
      <c r="E887" s="189" t="s">
        <v>1</v>
      </c>
      <c r="F887" s="190" t="s">
        <v>1112</v>
      </c>
      <c r="H887" s="191">
        <v>5.6609999999999996</v>
      </c>
      <c r="I887" s="192"/>
      <c r="L887" s="187"/>
      <c r="M887" s="193"/>
      <c r="N887" s="194"/>
      <c r="O887" s="194"/>
      <c r="P887" s="194"/>
      <c r="Q887" s="194"/>
      <c r="R887" s="194"/>
      <c r="S887" s="194"/>
      <c r="T887" s="195"/>
      <c r="AT887" s="189" t="s">
        <v>369</v>
      </c>
      <c r="AU887" s="189" t="s">
        <v>85</v>
      </c>
      <c r="AV887" s="13" t="s">
        <v>85</v>
      </c>
      <c r="AW887" s="13" t="s">
        <v>29</v>
      </c>
      <c r="AX887" s="13" t="s">
        <v>72</v>
      </c>
      <c r="AY887" s="189" t="s">
        <v>360</v>
      </c>
    </row>
    <row r="888" spans="2:51" s="16" customFormat="1">
      <c r="B888" s="211"/>
      <c r="D888" s="188" t="s">
        <v>369</v>
      </c>
      <c r="E888" s="212" t="s">
        <v>1</v>
      </c>
      <c r="F888" s="213" t="s">
        <v>581</v>
      </c>
      <c r="H888" s="214">
        <v>58.826999999999998</v>
      </c>
      <c r="I888" s="215"/>
      <c r="L888" s="211"/>
      <c r="M888" s="216"/>
      <c r="N888" s="217"/>
      <c r="O888" s="217"/>
      <c r="P888" s="217"/>
      <c r="Q888" s="217"/>
      <c r="R888" s="217"/>
      <c r="S888" s="217"/>
      <c r="T888" s="218"/>
      <c r="AT888" s="212" t="s">
        <v>369</v>
      </c>
      <c r="AU888" s="212" t="s">
        <v>85</v>
      </c>
      <c r="AV888" s="16" t="s">
        <v>282</v>
      </c>
      <c r="AW888" s="16" t="s">
        <v>29</v>
      </c>
      <c r="AX888" s="16" t="s">
        <v>72</v>
      </c>
      <c r="AY888" s="212" t="s">
        <v>360</v>
      </c>
    </row>
    <row r="889" spans="2:51" s="14" customFormat="1">
      <c r="B889" s="196"/>
      <c r="D889" s="188" t="s">
        <v>369</v>
      </c>
      <c r="E889" s="197" t="s">
        <v>1</v>
      </c>
      <c r="F889" s="198" t="s">
        <v>511</v>
      </c>
      <c r="H889" s="197" t="s">
        <v>1</v>
      </c>
      <c r="I889" s="199"/>
      <c r="L889" s="196"/>
      <c r="M889" s="200"/>
      <c r="N889" s="201"/>
      <c r="O889" s="201"/>
      <c r="P889" s="201"/>
      <c r="Q889" s="201"/>
      <c r="R889" s="201"/>
      <c r="S889" s="201"/>
      <c r="T889" s="202"/>
      <c r="AT889" s="197" t="s">
        <v>369</v>
      </c>
      <c r="AU889" s="197" t="s">
        <v>85</v>
      </c>
      <c r="AV889" s="14" t="s">
        <v>79</v>
      </c>
      <c r="AW889" s="14" t="s">
        <v>29</v>
      </c>
      <c r="AX889" s="14" t="s">
        <v>72</v>
      </c>
      <c r="AY889" s="197" t="s">
        <v>360</v>
      </c>
    </row>
    <row r="890" spans="2:51" s="13" customFormat="1">
      <c r="B890" s="187"/>
      <c r="D890" s="188" t="s">
        <v>369</v>
      </c>
      <c r="E890" s="189" t="s">
        <v>1</v>
      </c>
      <c r="F890" s="190" t="s">
        <v>1087</v>
      </c>
      <c r="H890" s="191">
        <v>33.530999999999999</v>
      </c>
      <c r="I890" s="192"/>
      <c r="L890" s="187"/>
      <c r="M890" s="193"/>
      <c r="N890" s="194"/>
      <c r="O890" s="194"/>
      <c r="P890" s="194"/>
      <c r="Q890" s="194"/>
      <c r="R890" s="194"/>
      <c r="S890" s="194"/>
      <c r="T890" s="195"/>
      <c r="AT890" s="189" t="s">
        <v>369</v>
      </c>
      <c r="AU890" s="189" t="s">
        <v>85</v>
      </c>
      <c r="AV890" s="13" t="s">
        <v>85</v>
      </c>
      <c r="AW890" s="13" t="s">
        <v>29</v>
      </c>
      <c r="AX890" s="13" t="s">
        <v>72</v>
      </c>
      <c r="AY890" s="189" t="s">
        <v>360</v>
      </c>
    </row>
    <row r="891" spans="2:51" s="13" customFormat="1">
      <c r="B891" s="187"/>
      <c r="D891" s="188" t="s">
        <v>369</v>
      </c>
      <c r="E891" s="189" t="s">
        <v>1</v>
      </c>
      <c r="F891" s="190" t="s">
        <v>1088</v>
      </c>
      <c r="H891" s="191">
        <v>14.25</v>
      </c>
      <c r="I891" s="192"/>
      <c r="L891" s="187"/>
      <c r="M891" s="193"/>
      <c r="N891" s="194"/>
      <c r="O891" s="194"/>
      <c r="P891" s="194"/>
      <c r="Q891" s="194"/>
      <c r="R891" s="194"/>
      <c r="S891" s="194"/>
      <c r="T891" s="195"/>
      <c r="AT891" s="189" t="s">
        <v>369</v>
      </c>
      <c r="AU891" s="189" t="s">
        <v>85</v>
      </c>
      <c r="AV891" s="13" t="s">
        <v>85</v>
      </c>
      <c r="AW891" s="13" t="s">
        <v>29</v>
      </c>
      <c r="AX891" s="13" t="s">
        <v>72</v>
      </c>
      <c r="AY891" s="189" t="s">
        <v>360</v>
      </c>
    </row>
    <row r="892" spans="2:51" s="13" customFormat="1">
      <c r="B892" s="187"/>
      <c r="D892" s="188" t="s">
        <v>369</v>
      </c>
      <c r="E892" s="189" t="s">
        <v>1</v>
      </c>
      <c r="F892" s="190" t="s">
        <v>1089</v>
      </c>
      <c r="H892" s="191">
        <v>13.723000000000001</v>
      </c>
      <c r="I892" s="192"/>
      <c r="L892" s="187"/>
      <c r="M892" s="193"/>
      <c r="N892" s="194"/>
      <c r="O892" s="194"/>
      <c r="P892" s="194"/>
      <c r="Q892" s="194"/>
      <c r="R892" s="194"/>
      <c r="S892" s="194"/>
      <c r="T892" s="195"/>
      <c r="AT892" s="189" t="s">
        <v>369</v>
      </c>
      <c r="AU892" s="189" t="s">
        <v>85</v>
      </c>
      <c r="AV892" s="13" t="s">
        <v>85</v>
      </c>
      <c r="AW892" s="13" t="s">
        <v>29</v>
      </c>
      <c r="AX892" s="13" t="s">
        <v>72</v>
      </c>
      <c r="AY892" s="189" t="s">
        <v>360</v>
      </c>
    </row>
    <row r="893" spans="2:51" s="13" customFormat="1">
      <c r="B893" s="187"/>
      <c r="D893" s="188" t="s">
        <v>369</v>
      </c>
      <c r="E893" s="189" t="s">
        <v>1</v>
      </c>
      <c r="F893" s="190" t="s">
        <v>1090</v>
      </c>
      <c r="H893" s="191">
        <v>2.4500000000000002</v>
      </c>
      <c r="I893" s="192"/>
      <c r="L893" s="187"/>
      <c r="M893" s="193"/>
      <c r="N893" s="194"/>
      <c r="O893" s="194"/>
      <c r="P893" s="194"/>
      <c r="Q893" s="194"/>
      <c r="R893" s="194"/>
      <c r="S893" s="194"/>
      <c r="T893" s="195"/>
      <c r="AT893" s="189" t="s">
        <v>369</v>
      </c>
      <c r="AU893" s="189" t="s">
        <v>85</v>
      </c>
      <c r="AV893" s="13" t="s">
        <v>85</v>
      </c>
      <c r="AW893" s="13" t="s">
        <v>29</v>
      </c>
      <c r="AX893" s="13" t="s">
        <v>72</v>
      </c>
      <c r="AY893" s="189" t="s">
        <v>360</v>
      </c>
    </row>
    <row r="894" spans="2:51" s="14" customFormat="1">
      <c r="B894" s="196"/>
      <c r="D894" s="188" t="s">
        <v>369</v>
      </c>
      <c r="E894" s="197" t="s">
        <v>1</v>
      </c>
      <c r="F894" s="198" t="s">
        <v>1113</v>
      </c>
      <c r="H894" s="197" t="s">
        <v>1</v>
      </c>
      <c r="I894" s="199"/>
      <c r="L894" s="196"/>
      <c r="M894" s="200"/>
      <c r="N894" s="201"/>
      <c r="O894" s="201"/>
      <c r="P894" s="201"/>
      <c r="Q894" s="201"/>
      <c r="R894" s="201"/>
      <c r="S894" s="201"/>
      <c r="T894" s="202"/>
      <c r="AT894" s="197" t="s">
        <v>369</v>
      </c>
      <c r="AU894" s="197" t="s">
        <v>85</v>
      </c>
      <c r="AV894" s="14" t="s">
        <v>79</v>
      </c>
      <c r="AW894" s="14" t="s">
        <v>29</v>
      </c>
      <c r="AX894" s="14" t="s">
        <v>72</v>
      </c>
      <c r="AY894" s="197" t="s">
        <v>360</v>
      </c>
    </row>
    <row r="895" spans="2:51" s="13" customFormat="1">
      <c r="B895" s="187"/>
      <c r="D895" s="188" t="s">
        <v>369</v>
      </c>
      <c r="E895" s="189" t="s">
        <v>1</v>
      </c>
      <c r="F895" s="190" t="s">
        <v>1114</v>
      </c>
      <c r="H895" s="191">
        <v>2.13</v>
      </c>
      <c r="I895" s="192"/>
      <c r="L895" s="187"/>
      <c r="M895" s="193"/>
      <c r="N895" s="194"/>
      <c r="O895" s="194"/>
      <c r="P895" s="194"/>
      <c r="Q895" s="194"/>
      <c r="R895" s="194"/>
      <c r="S895" s="194"/>
      <c r="T895" s="195"/>
      <c r="AT895" s="189" t="s">
        <v>369</v>
      </c>
      <c r="AU895" s="189" t="s">
        <v>85</v>
      </c>
      <c r="AV895" s="13" t="s">
        <v>85</v>
      </c>
      <c r="AW895" s="13" t="s">
        <v>29</v>
      </c>
      <c r="AX895" s="13" t="s">
        <v>72</v>
      </c>
      <c r="AY895" s="189" t="s">
        <v>360</v>
      </c>
    </row>
    <row r="896" spans="2:51" s="13" customFormat="1">
      <c r="B896" s="187"/>
      <c r="D896" s="188" t="s">
        <v>369</v>
      </c>
      <c r="E896" s="189" t="s">
        <v>1</v>
      </c>
      <c r="F896" s="190" t="s">
        <v>1115</v>
      </c>
      <c r="H896" s="191">
        <v>1.155</v>
      </c>
      <c r="I896" s="192"/>
      <c r="L896" s="187"/>
      <c r="M896" s="193"/>
      <c r="N896" s="194"/>
      <c r="O896" s="194"/>
      <c r="P896" s="194"/>
      <c r="Q896" s="194"/>
      <c r="R896" s="194"/>
      <c r="S896" s="194"/>
      <c r="T896" s="195"/>
      <c r="AT896" s="189" t="s">
        <v>369</v>
      </c>
      <c r="AU896" s="189" t="s">
        <v>85</v>
      </c>
      <c r="AV896" s="13" t="s">
        <v>85</v>
      </c>
      <c r="AW896" s="13" t="s">
        <v>29</v>
      </c>
      <c r="AX896" s="13" t="s">
        <v>72</v>
      </c>
      <c r="AY896" s="189" t="s">
        <v>360</v>
      </c>
    </row>
    <row r="897" spans="1:65" s="16" customFormat="1">
      <c r="B897" s="211"/>
      <c r="D897" s="188" t="s">
        <v>369</v>
      </c>
      <c r="E897" s="212" t="s">
        <v>1</v>
      </c>
      <c r="F897" s="213" t="s">
        <v>581</v>
      </c>
      <c r="H897" s="214">
        <v>67.239000000000004</v>
      </c>
      <c r="I897" s="215"/>
      <c r="L897" s="211"/>
      <c r="M897" s="216"/>
      <c r="N897" s="217"/>
      <c r="O897" s="217"/>
      <c r="P897" s="217"/>
      <c r="Q897" s="217"/>
      <c r="R897" s="217"/>
      <c r="S897" s="217"/>
      <c r="T897" s="218"/>
      <c r="AT897" s="212" t="s">
        <v>369</v>
      </c>
      <c r="AU897" s="212" t="s">
        <v>85</v>
      </c>
      <c r="AV897" s="16" t="s">
        <v>282</v>
      </c>
      <c r="AW897" s="16" t="s">
        <v>29</v>
      </c>
      <c r="AX897" s="16" t="s">
        <v>72</v>
      </c>
      <c r="AY897" s="212" t="s">
        <v>360</v>
      </c>
    </row>
    <row r="898" spans="1:65" s="14" customFormat="1">
      <c r="B898" s="196"/>
      <c r="D898" s="188" t="s">
        <v>369</v>
      </c>
      <c r="E898" s="197" t="s">
        <v>1</v>
      </c>
      <c r="F898" s="198" t="s">
        <v>1051</v>
      </c>
      <c r="H898" s="197" t="s">
        <v>1</v>
      </c>
      <c r="I898" s="199"/>
      <c r="L898" s="196"/>
      <c r="M898" s="200"/>
      <c r="N898" s="201"/>
      <c r="O898" s="201"/>
      <c r="P898" s="201"/>
      <c r="Q898" s="201"/>
      <c r="R898" s="201"/>
      <c r="S898" s="201"/>
      <c r="T898" s="202"/>
      <c r="AT898" s="197" t="s">
        <v>369</v>
      </c>
      <c r="AU898" s="197" t="s">
        <v>85</v>
      </c>
      <c r="AV898" s="14" t="s">
        <v>79</v>
      </c>
      <c r="AW898" s="14" t="s">
        <v>29</v>
      </c>
      <c r="AX898" s="14" t="s">
        <v>72</v>
      </c>
      <c r="AY898" s="197" t="s">
        <v>360</v>
      </c>
    </row>
    <row r="899" spans="1:65" s="13" customFormat="1">
      <c r="B899" s="187"/>
      <c r="D899" s="188" t="s">
        <v>369</v>
      </c>
      <c r="E899" s="189" t="s">
        <v>1</v>
      </c>
      <c r="F899" s="190" t="s">
        <v>1116</v>
      </c>
      <c r="H899" s="191">
        <v>5.6360000000000001</v>
      </c>
      <c r="I899" s="192"/>
      <c r="L899" s="187"/>
      <c r="M899" s="193"/>
      <c r="N899" s="194"/>
      <c r="O899" s="194"/>
      <c r="P899" s="194"/>
      <c r="Q899" s="194"/>
      <c r="R899" s="194"/>
      <c r="S899" s="194"/>
      <c r="T899" s="195"/>
      <c r="AT899" s="189" t="s">
        <v>369</v>
      </c>
      <c r="AU899" s="189" t="s">
        <v>85</v>
      </c>
      <c r="AV899" s="13" t="s">
        <v>85</v>
      </c>
      <c r="AW899" s="13" t="s">
        <v>29</v>
      </c>
      <c r="AX899" s="13" t="s">
        <v>72</v>
      </c>
      <c r="AY899" s="189" t="s">
        <v>360</v>
      </c>
    </row>
    <row r="900" spans="1:65" s="13" customFormat="1">
      <c r="B900" s="187"/>
      <c r="D900" s="188" t="s">
        <v>369</v>
      </c>
      <c r="E900" s="189" t="s">
        <v>1</v>
      </c>
      <c r="F900" s="190" t="s">
        <v>1117</v>
      </c>
      <c r="H900" s="191">
        <v>5.5129999999999999</v>
      </c>
      <c r="I900" s="192"/>
      <c r="L900" s="187"/>
      <c r="M900" s="193"/>
      <c r="N900" s="194"/>
      <c r="O900" s="194"/>
      <c r="P900" s="194"/>
      <c r="Q900" s="194"/>
      <c r="R900" s="194"/>
      <c r="S900" s="194"/>
      <c r="T900" s="195"/>
      <c r="AT900" s="189" t="s">
        <v>369</v>
      </c>
      <c r="AU900" s="189" t="s">
        <v>85</v>
      </c>
      <c r="AV900" s="13" t="s">
        <v>85</v>
      </c>
      <c r="AW900" s="13" t="s">
        <v>29</v>
      </c>
      <c r="AX900" s="13" t="s">
        <v>72</v>
      </c>
      <c r="AY900" s="189" t="s">
        <v>360</v>
      </c>
    </row>
    <row r="901" spans="1:65" s="13" customFormat="1">
      <c r="B901" s="187"/>
      <c r="D901" s="188" t="s">
        <v>369</v>
      </c>
      <c r="E901" s="189" t="s">
        <v>1</v>
      </c>
      <c r="F901" s="190" t="s">
        <v>1118</v>
      </c>
      <c r="H901" s="191">
        <v>9.1690000000000005</v>
      </c>
      <c r="I901" s="192"/>
      <c r="L901" s="187"/>
      <c r="M901" s="193"/>
      <c r="N901" s="194"/>
      <c r="O901" s="194"/>
      <c r="P901" s="194"/>
      <c r="Q901" s="194"/>
      <c r="R901" s="194"/>
      <c r="S901" s="194"/>
      <c r="T901" s="195"/>
      <c r="AT901" s="189" t="s">
        <v>369</v>
      </c>
      <c r="AU901" s="189" t="s">
        <v>85</v>
      </c>
      <c r="AV901" s="13" t="s">
        <v>85</v>
      </c>
      <c r="AW901" s="13" t="s">
        <v>29</v>
      </c>
      <c r="AX901" s="13" t="s">
        <v>72</v>
      </c>
      <c r="AY901" s="189" t="s">
        <v>360</v>
      </c>
    </row>
    <row r="902" spans="1:65" s="16" customFormat="1">
      <c r="B902" s="211"/>
      <c r="D902" s="188" t="s">
        <v>369</v>
      </c>
      <c r="E902" s="212" t="s">
        <v>1</v>
      </c>
      <c r="F902" s="213" t="s">
        <v>581</v>
      </c>
      <c r="H902" s="214">
        <v>20.318000000000001</v>
      </c>
      <c r="I902" s="215"/>
      <c r="L902" s="211"/>
      <c r="M902" s="216"/>
      <c r="N902" s="217"/>
      <c r="O902" s="217"/>
      <c r="P902" s="217"/>
      <c r="Q902" s="217"/>
      <c r="R902" s="217"/>
      <c r="S902" s="217"/>
      <c r="T902" s="218"/>
      <c r="AT902" s="212" t="s">
        <v>369</v>
      </c>
      <c r="AU902" s="212" t="s">
        <v>85</v>
      </c>
      <c r="AV902" s="16" t="s">
        <v>282</v>
      </c>
      <c r="AW902" s="16" t="s">
        <v>29</v>
      </c>
      <c r="AX902" s="16" t="s">
        <v>72</v>
      </c>
      <c r="AY902" s="212" t="s">
        <v>360</v>
      </c>
    </row>
    <row r="903" spans="1:65" s="15" customFormat="1">
      <c r="B903" s="203"/>
      <c r="D903" s="188" t="s">
        <v>369</v>
      </c>
      <c r="E903" s="204" t="s">
        <v>1</v>
      </c>
      <c r="F903" s="205" t="s">
        <v>386</v>
      </c>
      <c r="H903" s="206">
        <v>146.38399999999999</v>
      </c>
      <c r="I903" s="207"/>
      <c r="L903" s="203"/>
      <c r="M903" s="208"/>
      <c r="N903" s="209"/>
      <c r="O903" s="209"/>
      <c r="P903" s="209"/>
      <c r="Q903" s="209"/>
      <c r="R903" s="209"/>
      <c r="S903" s="209"/>
      <c r="T903" s="210"/>
      <c r="AT903" s="204" t="s">
        <v>369</v>
      </c>
      <c r="AU903" s="204" t="s">
        <v>85</v>
      </c>
      <c r="AV903" s="15" t="s">
        <v>367</v>
      </c>
      <c r="AW903" s="15" t="s">
        <v>29</v>
      </c>
      <c r="AX903" s="15" t="s">
        <v>79</v>
      </c>
      <c r="AY903" s="204" t="s">
        <v>360</v>
      </c>
    </row>
    <row r="904" spans="1:65" s="2" customFormat="1" ht="24.2" customHeight="1">
      <c r="A904" s="33"/>
      <c r="B904" s="139"/>
      <c r="C904" s="173" t="s">
        <v>1119</v>
      </c>
      <c r="D904" s="173" t="s">
        <v>363</v>
      </c>
      <c r="E904" s="174" t="s">
        <v>1120</v>
      </c>
      <c r="F904" s="175" t="s">
        <v>1121</v>
      </c>
      <c r="G904" s="176" t="s">
        <v>366</v>
      </c>
      <c r="H904" s="177">
        <v>146.38399999999999</v>
      </c>
      <c r="I904" s="178"/>
      <c r="J904" s="179">
        <f>ROUND(I904*H904,2)</f>
        <v>0</v>
      </c>
      <c r="K904" s="180"/>
      <c r="L904" s="34"/>
      <c r="M904" s="181" t="s">
        <v>1</v>
      </c>
      <c r="N904" s="182" t="s">
        <v>38</v>
      </c>
      <c r="O904" s="60"/>
      <c r="P904" s="183">
        <f>O904*H904</f>
        <v>0</v>
      </c>
      <c r="Q904" s="183">
        <v>0</v>
      </c>
      <c r="R904" s="183">
        <f>Q904*H904</f>
        <v>0</v>
      </c>
      <c r="S904" s="183">
        <v>0</v>
      </c>
      <c r="T904" s="184">
        <f>S904*H904</f>
        <v>0</v>
      </c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R904" s="185" t="s">
        <v>367</v>
      </c>
      <c r="AT904" s="185" t="s">
        <v>363</v>
      </c>
      <c r="AU904" s="185" t="s">
        <v>85</v>
      </c>
      <c r="AY904" s="18" t="s">
        <v>360</v>
      </c>
      <c r="BE904" s="186">
        <f>IF(N904="základná",J904,0)</f>
        <v>0</v>
      </c>
      <c r="BF904" s="186">
        <f>IF(N904="znížená",J904,0)</f>
        <v>0</v>
      </c>
      <c r="BG904" s="186">
        <f>IF(N904="zákl. prenesená",J904,0)</f>
        <v>0</v>
      </c>
      <c r="BH904" s="186">
        <f>IF(N904="zníž. prenesená",J904,0)</f>
        <v>0</v>
      </c>
      <c r="BI904" s="186">
        <f>IF(N904="nulová",J904,0)</f>
        <v>0</v>
      </c>
      <c r="BJ904" s="18" t="s">
        <v>85</v>
      </c>
      <c r="BK904" s="186">
        <f>ROUND(I904*H904,2)</f>
        <v>0</v>
      </c>
      <c r="BL904" s="18" t="s">
        <v>367</v>
      </c>
      <c r="BM904" s="185" t="s">
        <v>1122</v>
      </c>
    </row>
    <row r="905" spans="1:65" s="2" customFormat="1" ht="24.2" customHeight="1">
      <c r="A905" s="33"/>
      <c r="B905" s="139"/>
      <c r="C905" s="173" t="s">
        <v>1123</v>
      </c>
      <c r="D905" s="173" t="s">
        <v>363</v>
      </c>
      <c r="E905" s="174" t="s">
        <v>1124</v>
      </c>
      <c r="F905" s="175" t="s">
        <v>1125</v>
      </c>
      <c r="G905" s="176" t="s">
        <v>366</v>
      </c>
      <c r="H905" s="177">
        <v>16.561</v>
      </c>
      <c r="I905" s="178"/>
      <c r="J905" s="179">
        <f>ROUND(I905*H905,2)</f>
        <v>0</v>
      </c>
      <c r="K905" s="180"/>
      <c r="L905" s="34"/>
      <c r="M905" s="181" t="s">
        <v>1</v>
      </c>
      <c r="N905" s="182" t="s">
        <v>38</v>
      </c>
      <c r="O905" s="60"/>
      <c r="P905" s="183">
        <f>O905*H905</f>
        <v>0</v>
      </c>
      <c r="Q905" s="183">
        <v>1.537E-2</v>
      </c>
      <c r="R905" s="183">
        <f>Q905*H905</f>
        <v>0.25454257000000002</v>
      </c>
      <c r="S905" s="183">
        <v>0</v>
      </c>
      <c r="T905" s="184">
        <f>S905*H905</f>
        <v>0</v>
      </c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R905" s="185" t="s">
        <v>367</v>
      </c>
      <c r="AT905" s="185" t="s">
        <v>363</v>
      </c>
      <c r="AU905" s="185" t="s">
        <v>85</v>
      </c>
      <c r="AY905" s="18" t="s">
        <v>360</v>
      </c>
      <c r="BE905" s="186">
        <f>IF(N905="základná",J905,0)</f>
        <v>0</v>
      </c>
      <c r="BF905" s="186">
        <f>IF(N905="znížená",J905,0)</f>
        <v>0</v>
      </c>
      <c r="BG905" s="186">
        <f>IF(N905="zákl. prenesená",J905,0)</f>
        <v>0</v>
      </c>
      <c r="BH905" s="186">
        <f>IF(N905="zníž. prenesená",J905,0)</f>
        <v>0</v>
      </c>
      <c r="BI905" s="186">
        <f>IF(N905="nulová",J905,0)</f>
        <v>0</v>
      </c>
      <c r="BJ905" s="18" t="s">
        <v>85</v>
      </c>
      <c r="BK905" s="186">
        <f>ROUND(I905*H905,2)</f>
        <v>0</v>
      </c>
      <c r="BL905" s="18" t="s">
        <v>367</v>
      </c>
      <c r="BM905" s="185" t="s">
        <v>1126</v>
      </c>
    </row>
    <row r="906" spans="1:65" s="14" customFormat="1">
      <c r="B906" s="196"/>
      <c r="D906" s="188" t="s">
        <v>369</v>
      </c>
      <c r="E906" s="197" t="s">
        <v>1</v>
      </c>
      <c r="F906" s="198" t="s">
        <v>1127</v>
      </c>
      <c r="H906" s="197" t="s">
        <v>1</v>
      </c>
      <c r="I906" s="199"/>
      <c r="L906" s="196"/>
      <c r="M906" s="200"/>
      <c r="N906" s="201"/>
      <c r="O906" s="201"/>
      <c r="P906" s="201"/>
      <c r="Q906" s="201"/>
      <c r="R906" s="201"/>
      <c r="S906" s="201"/>
      <c r="T906" s="202"/>
      <c r="AT906" s="197" t="s">
        <v>369</v>
      </c>
      <c r="AU906" s="197" t="s">
        <v>85</v>
      </c>
      <c r="AV906" s="14" t="s">
        <v>79</v>
      </c>
      <c r="AW906" s="14" t="s">
        <v>29</v>
      </c>
      <c r="AX906" s="14" t="s">
        <v>72</v>
      </c>
      <c r="AY906" s="197" t="s">
        <v>360</v>
      </c>
    </row>
    <row r="907" spans="1:65" s="13" customFormat="1">
      <c r="B907" s="187"/>
      <c r="D907" s="188" t="s">
        <v>369</v>
      </c>
      <c r="E907" s="189" t="s">
        <v>1</v>
      </c>
      <c r="F907" s="190" t="s">
        <v>1128</v>
      </c>
      <c r="H907" s="191">
        <v>1.879</v>
      </c>
      <c r="I907" s="192"/>
      <c r="L907" s="187"/>
      <c r="M907" s="193"/>
      <c r="N907" s="194"/>
      <c r="O907" s="194"/>
      <c r="P907" s="194"/>
      <c r="Q907" s="194"/>
      <c r="R907" s="194"/>
      <c r="S907" s="194"/>
      <c r="T907" s="195"/>
      <c r="AT907" s="189" t="s">
        <v>369</v>
      </c>
      <c r="AU907" s="189" t="s">
        <v>85</v>
      </c>
      <c r="AV907" s="13" t="s">
        <v>85</v>
      </c>
      <c r="AW907" s="13" t="s">
        <v>29</v>
      </c>
      <c r="AX907" s="13" t="s">
        <v>72</v>
      </c>
      <c r="AY907" s="189" t="s">
        <v>360</v>
      </c>
    </row>
    <row r="908" spans="1:65" s="13" customFormat="1">
      <c r="B908" s="187"/>
      <c r="D908" s="188" t="s">
        <v>369</v>
      </c>
      <c r="E908" s="189" t="s">
        <v>1</v>
      </c>
      <c r="F908" s="190" t="s">
        <v>1129</v>
      </c>
      <c r="H908" s="191">
        <v>9.1690000000000005</v>
      </c>
      <c r="I908" s="192"/>
      <c r="L908" s="187"/>
      <c r="M908" s="193"/>
      <c r="N908" s="194"/>
      <c r="O908" s="194"/>
      <c r="P908" s="194"/>
      <c r="Q908" s="194"/>
      <c r="R908" s="194"/>
      <c r="S908" s="194"/>
      <c r="T908" s="195"/>
      <c r="AT908" s="189" t="s">
        <v>369</v>
      </c>
      <c r="AU908" s="189" t="s">
        <v>85</v>
      </c>
      <c r="AV908" s="13" t="s">
        <v>85</v>
      </c>
      <c r="AW908" s="13" t="s">
        <v>29</v>
      </c>
      <c r="AX908" s="13" t="s">
        <v>72</v>
      </c>
      <c r="AY908" s="189" t="s">
        <v>360</v>
      </c>
    </row>
    <row r="909" spans="1:65" s="13" customFormat="1">
      <c r="B909" s="187"/>
      <c r="D909" s="188" t="s">
        <v>369</v>
      </c>
      <c r="E909" s="189" t="s">
        <v>1</v>
      </c>
      <c r="F909" s="190" t="s">
        <v>1130</v>
      </c>
      <c r="H909" s="191">
        <v>5.5129999999999999</v>
      </c>
      <c r="I909" s="192"/>
      <c r="L909" s="187"/>
      <c r="M909" s="193"/>
      <c r="N909" s="194"/>
      <c r="O909" s="194"/>
      <c r="P909" s="194"/>
      <c r="Q909" s="194"/>
      <c r="R909" s="194"/>
      <c r="S909" s="194"/>
      <c r="T909" s="195"/>
      <c r="AT909" s="189" t="s">
        <v>369</v>
      </c>
      <c r="AU909" s="189" t="s">
        <v>85</v>
      </c>
      <c r="AV909" s="13" t="s">
        <v>85</v>
      </c>
      <c r="AW909" s="13" t="s">
        <v>29</v>
      </c>
      <c r="AX909" s="13" t="s">
        <v>72</v>
      </c>
      <c r="AY909" s="189" t="s">
        <v>360</v>
      </c>
    </row>
    <row r="910" spans="1:65" s="15" customFormat="1">
      <c r="B910" s="203"/>
      <c r="D910" s="188" t="s">
        <v>369</v>
      </c>
      <c r="E910" s="204" t="s">
        <v>1</v>
      </c>
      <c r="F910" s="205" t="s">
        <v>386</v>
      </c>
      <c r="H910" s="206">
        <v>16.561</v>
      </c>
      <c r="I910" s="207"/>
      <c r="L910" s="203"/>
      <c r="M910" s="208"/>
      <c r="N910" s="209"/>
      <c r="O910" s="209"/>
      <c r="P910" s="209"/>
      <c r="Q910" s="209"/>
      <c r="R910" s="209"/>
      <c r="S910" s="209"/>
      <c r="T910" s="210"/>
      <c r="AT910" s="204" t="s">
        <v>369</v>
      </c>
      <c r="AU910" s="204" t="s">
        <v>85</v>
      </c>
      <c r="AV910" s="15" t="s">
        <v>367</v>
      </c>
      <c r="AW910" s="15" t="s">
        <v>29</v>
      </c>
      <c r="AX910" s="15" t="s">
        <v>79</v>
      </c>
      <c r="AY910" s="204" t="s">
        <v>360</v>
      </c>
    </row>
    <row r="911" spans="1:65" s="2" customFormat="1" ht="24.2" customHeight="1">
      <c r="A911" s="33"/>
      <c r="B911" s="139"/>
      <c r="C911" s="173" t="s">
        <v>1131</v>
      </c>
      <c r="D911" s="173" t="s">
        <v>363</v>
      </c>
      <c r="E911" s="174" t="s">
        <v>1132</v>
      </c>
      <c r="F911" s="175" t="s">
        <v>1133</v>
      </c>
      <c r="G911" s="176" t="s">
        <v>605</v>
      </c>
      <c r="H911" s="177">
        <v>1.4830000000000001</v>
      </c>
      <c r="I911" s="178"/>
      <c r="J911" s="179">
        <f>ROUND(I911*H911,2)</f>
        <v>0</v>
      </c>
      <c r="K911" s="180"/>
      <c r="L911" s="34"/>
      <c r="M911" s="181" t="s">
        <v>1</v>
      </c>
      <c r="N911" s="182" t="s">
        <v>38</v>
      </c>
      <c r="O911" s="60"/>
      <c r="P911" s="183">
        <f>O911*H911</f>
        <v>0</v>
      </c>
      <c r="Q911" s="183">
        <v>1.0162899999999999</v>
      </c>
      <c r="R911" s="183">
        <f>Q911*H911</f>
        <v>1.50715807</v>
      </c>
      <c r="S911" s="183">
        <v>0</v>
      </c>
      <c r="T911" s="184">
        <f>S911*H911</f>
        <v>0</v>
      </c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R911" s="185" t="s">
        <v>367</v>
      </c>
      <c r="AT911" s="185" t="s">
        <v>363</v>
      </c>
      <c r="AU911" s="185" t="s">
        <v>85</v>
      </c>
      <c r="AY911" s="18" t="s">
        <v>360</v>
      </c>
      <c r="BE911" s="186">
        <f>IF(N911="základná",J911,0)</f>
        <v>0</v>
      </c>
      <c r="BF911" s="186">
        <f>IF(N911="znížená",J911,0)</f>
        <v>0</v>
      </c>
      <c r="BG911" s="186">
        <f>IF(N911="zákl. prenesená",J911,0)</f>
        <v>0</v>
      </c>
      <c r="BH911" s="186">
        <f>IF(N911="zníž. prenesená",J911,0)</f>
        <v>0</v>
      </c>
      <c r="BI911" s="186">
        <f>IF(N911="nulová",J911,0)</f>
        <v>0</v>
      </c>
      <c r="BJ911" s="18" t="s">
        <v>85</v>
      </c>
      <c r="BK911" s="186">
        <f>ROUND(I911*H911,2)</f>
        <v>0</v>
      </c>
      <c r="BL911" s="18" t="s">
        <v>367</v>
      </c>
      <c r="BM911" s="185" t="s">
        <v>1134</v>
      </c>
    </row>
    <row r="912" spans="1:65" s="14" customFormat="1">
      <c r="B912" s="196"/>
      <c r="D912" s="188" t="s">
        <v>369</v>
      </c>
      <c r="E912" s="197" t="s">
        <v>1</v>
      </c>
      <c r="F912" s="198" t="s">
        <v>1135</v>
      </c>
      <c r="H912" s="197" t="s">
        <v>1</v>
      </c>
      <c r="I912" s="199"/>
      <c r="L912" s="196"/>
      <c r="M912" s="200"/>
      <c r="N912" s="201"/>
      <c r="O912" s="201"/>
      <c r="P912" s="201"/>
      <c r="Q912" s="201"/>
      <c r="R912" s="201"/>
      <c r="S912" s="201"/>
      <c r="T912" s="202"/>
      <c r="AT912" s="197" t="s">
        <v>369</v>
      </c>
      <c r="AU912" s="197" t="s">
        <v>85</v>
      </c>
      <c r="AV912" s="14" t="s">
        <v>79</v>
      </c>
      <c r="AW912" s="14" t="s">
        <v>29</v>
      </c>
      <c r="AX912" s="14" t="s">
        <v>72</v>
      </c>
      <c r="AY912" s="197" t="s">
        <v>360</v>
      </c>
    </row>
    <row r="913" spans="1:65" s="14" customFormat="1">
      <c r="B913" s="196"/>
      <c r="D913" s="188" t="s">
        <v>369</v>
      </c>
      <c r="E913" s="197" t="s">
        <v>1</v>
      </c>
      <c r="F913" s="198" t="s">
        <v>1136</v>
      </c>
      <c r="H913" s="197" t="s">
        <v>1</v>
      </c>
      <c r="I913" s="199"/>
      <c r="L913" s="196"/>
      <c r="M913" s="200"/>
      <c r="N913" s="201"/>
      <c r="O913" s="201"/>
      <c r="P913" s="201"/>
      <c r="Q913" s="201"/>
      <c r="R913" s="201"/>
      <c r="S913" s="201"/>
      <c r="T913" s="202"/>
      <c r="AT913" s="197" t="s">
        <v>369</v>
      </c>
      <c r="AU913" s="197" t="s">
        <v>85</v>
      </c>
      <c r="AV913" s="14" t="s">
        <v>79</v>
      </c>
      <c r="AW913" s="14" t="s">
        <v>29</v>
      </c>
      <c r="AX913" s="14" t="s">
        <v>72</v>
      </c>
      <c r="AY913" s="197" t="s">
        <v>360</v>
      </c>
    </row>
    <row r="914" spans="1:65" s="13" customFormat="1">
      <c r="B914" s="187"/>
      <c r="D914" s="188" t="s">
        <v>369</v>
      </c>
      <c r="E914" s="189" t="s">
        <v>1</v>
      </c>
      <c r="F914" s="190" t="s">
        <v>1137</v>
      </c>
      <c r="H914" s="191">
        <v>1.1140000000000001</v>
      </c>
      <c r="I914" s="192"/>
      <c r="L914" s="187"/>
      <c r="M914" s="193"/>
      <c r="N914" s="194"/>
      <c r="O914" s="194"/>
      <c r="P914" s="194"/>
      <c r="Q914" s="194"/>
      <c r="R914" s="194"/>
      <c r="S914" s="194"/>
      <c r="T914" s="195"/>
      <c r="AT914" s="189" t="s">
        <v>369</v>
      </c>
      <c r="AU914" s="189" t="s">
        <v>85</v>
      </c>
      <c r="AV914" s="13" t="s">
        <v>85</v>
      </c>
      <c r="AW914" s="13" t="s">
        <v>29</v>
      </c>
      <c r="AX914" s="13" t="s">
        <v>72</v>
      </c>
      <c r="AY914" s="189" t="s">
        <v>360</v>
      </c>
    </row>
    <row r="915" spans="1:65" s="14" customFormat="1">
      <c r="B915" s="196"/>
      <c r="D915" s="188" t="s">
        <v>369</v>
      </c>
      <c r="E915" s="197" t="s">
        <v>1</v>
      </c>
      <c r="F915" s="198" t="s">
        <v>1060</v>
      </c>
      <c r="H915" s="197" t="s">
        <v>1</v>
      </c>
      <c r="I915" s="199"/>
      <c r="L915" s="196"/>
      <c r="M915" s="200"/>
      <c r="N915" s="201"/>
      <c r="O915" s="201"/>
      <c r="P915" s="201"/>
      <c r="Q915" s="201"/>
      <c r="R915" s="201"/>
      <c r="S915" s="201"/>
      <c r="T915" s="202"/>
      <c r="AT915" s="197" t="s">
        <v>369</v>
      </c>
      <c r="AU915" s="197" t="s">
        <v>85</v>
      </c>
      <c r="AV915" s="14" t="s">
        <v>79</v>
      </c>
      <c r="AW915" s="14" t="s">
        <v>29</v>
      </c>
      <c r="AX915" s="14" t="s">
        <v>72</v>
      </c>
      <c r="AY915" s="197" t="s">
        <v>360</v>
      </c>
    </row>
    <row r="916" spans="1:65" s="13" customFormat="1">
      <c r="B916" s="187"/>
      <c r="D916" s="188" t="s">
        <v>369</v>
      </c>
      <c r="E916" s="189" t="s">
        <v>1</v>
      </c>
      <c r="F916" s="190" t="s">
        <v>1138</v>
      </c>
      <c r="H916" s="191">
        <v>4.1000000000000002E-2</v>
      </c>
      <c r="I916" s="192"/>
      <c r="L916" s="187"/>
      <c r="M916" s="193"/>
      <c r="N916" s="194"/>
      <c r="O916" s="194"/>
      <c r="P916" s="194"/>
      <c r="Q916" s="194"/>
      <c r="R916" s="194"/>
      <c r="S916" s="194"/>
      <c r="T916" s="195"/>
      <c r="AT916" s="189" t="s">
        <v>369</v>
      </c>
      <c r="AU916" s="189" t="s">
        <v>85</v>
      </c>
      <c r="AV916" s="13" t="s">
        <v>85</v>
      </c>
      <c r="AW916" s="13" t="s">
        <v>29</v>
      </c>
      <c r="AX916" s="13" t="s">
        <v>72</v>
      </c>
      <c r="AY916" s="189" t="s">
        <v>360</v>
      </c>
    </row>
    <row r="917" spans="1:65" s="14" customFormat="1">
      <c r="B917" s="196"/>
      <c r="D917" s="188" t="s">
        <v>369</v>
      </c>
      <c r="E917" s="197" t="s">
        <v>1</v>
      </c>
      <c r="F917" s="198" t="s">
        <v>1139</v>
      </c>
      <c r="H917" s="197" t="s">
        <v>1</v>
      </c>
      <c r="I917" s="199"/>
      <c r="L917" s="196"/>
      <c r="M917" s="200"/>
      <c r="N917" s="201"/>
      <c r="O917" s="201"/>
      <c r="P917" s="201"/>
      <c r="Q917" s="201"/>
      <c r="R917" s="201"/>
      <c r="S917" s="201"/>
      <c r="T917" s="202"/>
      <c r="AT917" s="197" t="s">
        <v>369</v>
      </c>
      <c r="AU917" s="197" t="s">
        <v>85</v>
      </c>
      <c r="AV917" s="14" t="s">
        <v>79</v>
      </c>
      <c r="AW917" s="14" t="s">
        <v>29</v>
      </c>
      <c r="AX917" s="14" t="s">
        <v>72</v>
      </c>
      <c r="AY917" s="197" t="s">
        <v>360</v>
      </c>
    </row>
    <row r="918" spans="1:65" s="13" customFormat="1">
      <c r="B918" s="187"/>
      <c r="D918" s="188" t="s">
        <v>369</v>
      </c>
      <c r="E918" s="189" t="s">
        <v>1</v>
      </c>
      <c r="F918" s="190" t="s">
        <v>1140</v>
      </c>
      <c r="H918" s="191">
        <v>0.27100000000000002</v>
      </c>
      <c r="I918" s="192"/>
      <c r="L918" s="187"/>
      <c r="M918" s="193"/>
      <c r="N918" s="194"/>
      <c r="O918" s="194"/>
      <c r="P918" s="194"/>
      <c r="Q918" s="194"/>
      <c r="R918" s="194"/>
      <c r="S918" s="194"/>
      <c r="T918" s="195"/>
      <c r="AT918" s="189" t="s">
        <v>369</v>
      </c>
      <c r="AU918" s="189" t="s">
        <v>85</v>
      </c>
      <c r="AV918" s="13" t="s">
        <v>85</v>
      </c>
      <c r="AW918" s="13" t="s">
        <v>29</v>
      </c>
      <c r="AX918" s="13" t="s">
        <v>72</v>
      </c>
      <c r="AY918" s="189" t="s">
        <v>360</v>
      </c>
    </row>
    <row r="919" spans="1:65" s="14" customFormat="1">
      <c r="B919" s="196"/>
      <c r="D919" s="188" t="s">
        <v>369</v>
      </c>
      <c r="E919" s="197" t="s">
        <v>1</v>
      </c>
      <c r="F919" s="198" t="s">
        <v>1141</v>
      </c>
      <c r="H919" s="197" t="s">
        <v>1</v>
      </c>
      <c r="I919" s="199"/>
      <c r="L919" s="196"/>
      <c r="M919" s="200"/>
      <c r="N919" s="201"/>
      <c r="O919" s="201"/>
      <c r="P919" s="201"/>
      <c r="Q919" s="201"/>
      <c r="R919" s="201"/>
      <c r="S919" s="201"/>
      <c r="T919" s="202"/>
      <c r="AT919" s="197" t="s">
        <v>369</v>
      </c>
      <c r="AU919" s="197" t="s">
        <v>85</v>
      </c>
      <c r="AV919" s="14" t="s">
        <v>79</v>
      </c>
      <c r="AW919" s="14" t="s">
        <v>29</v>
      </c>
      <c r="AX919" s="14" t="s">
        <v>72</v>
      </c>
      <c r="AY919" s="197" t="s">
        <v>360</v>
      </c>
    </row>
    <row r="920" spans="1:65" s="13" customFormat="1">
      <c r="B920" s="187"/>
      <c r="D920" s="188" t="s">
        <v>369</v>
      </c>
      <c r="E920" s="189" t="s">
        <v>1</v>
      </c>
      <c r="F920" s="190" t="s">
        <v>1142</v>
      </c>
      <c r="H920" s="191">
        <v>5.7000000000000002E-2</v>
      </c>
      <c r="I920" s="192"/>
      <c r="L920" s="187"/>
      <c r="M920" s="193"/>
      <c r="N920" s="194"/>
      <c r="O920" s="194"/>
      <c r="P920" s="194"/>
      <c r="Q920" s="194"/>
      <c r="R920" s="194"/>
      <c r="S920" s="194"/>
      <c r="T920" s="195"/>
      <c r="AT920" s="189" t="s">
        <v>369</v>
      </c>
      <c r="AU920" s="189" t="s">
        <v>85</v>
      </c>
      <c r="AV920" s="13" t="s">
        <v>85</v>
      </c>
      <c r="AW920" s="13" t="s">
        <v>29</v>
      </c>
      <c r="AX920" s="13" t="s">
        <v>72</v>
      </c>
      <c r="AY920" s="189" t="s">
        <v>360</v>
      </c>
    </row>
    <row r="921" spans="1:65" s="15" customFormat="1">
      <c r="B921" s="203"/>
      <c r="D921" s="188" t="s">
        <v>369</v>
      </c>
      <c r="E921" s="204" t="s">
        <v>1</v>
      </c>
      <c r="F921" s="205" t="s">
        <v>386</v>
      </c>
      <c r="H921" s="206">
        <v>1.4830000000000001</v>
      </c>
      <c r="I921" s="207"/>
      <c r="L921" s="203"/>
      <c r="M921" s="208"/>
      <c r="N921" s="209"/>
      <c r="O921" s="209"/>
      <c r="P921" s="209"/>
      <c r="Q921" s="209"/>
      <c r="R921" s="209"/>
      <c r="S921" s="209"/>
      <c r="T921" s="210"/>
      <c r="AT921" s="204" t="s">
        <v>369</v>
      </c>
      <c r="AU921" s="204" t="s">
        <v>85</v>
      </c>
      <c r="AV921" s="15" t="s">
        <v>367</v>
      </c>
      <c r="AW921" s="15" t="s">
        <v>29</v>
      </c>
      <c r="AX921" s="15" t="s">
        <v>79</v>
      </c>
      <c r="AY921" s="204" t="s">
        <v>360</v>
      </c>
    </row>
    <row r="922" spans="1:65" s="2" customFormat="1" ht="37.9" customHeight="1">
      <c r="A922" s="33"/>
      <c r="B922" s="139"/>
      <c r="C922" s="173" t="s">
        <v>1143</v>
      </c>
      <c r="D922" s="173" t="s">
        <v>363</v>
      </c>
      <c r="E922" s="174" t="s">
        <v>1144</v>
      </c>
      <c r="F922" s="175" t="s">
        <v>1145</v>
      </c>
      <c r="G922" s="176" t="s">
        <v>605</v>
      </c>
      <c r="H922" s="177">
        <v>1.1279999999999999</v>
      </c>
      <c r="I922" s="178"/>
      <c r="J922" s="179">
        <f>ROUND(I922*H922,2)</f>
        <v>0</v>
      </c>
      <c r="K922" s="180"/>
      <c r="L922" s="34"/>
      <c r="M922" s="181" t="s">
        <v>1</v>
      </c>
      <c r="N922" s="182" t="s">
        <v>38</v>
      </c>
      <c r="O922" s="60"/>
      <c r="P922" s="183">
        <f>O922*H922</f>
        <v>0</v>
      </c>
      <c r="Q922" s="183">
        <v>1.20296</v>
      </c>
      <c r="R922" s="183">
        <f>Q922*H922</f>
        <v>1.35693888</v>
      </c>
      <c r="S922" s="183">
        <v>0</v>
      </c>
      <c r="T922" s="184">
        <f>S922*H922</f>
        <v>0</v>
      </c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R922" s="185" t="s">
        <v>367</v>
      </c>
      <c r="AT922" s="185" t="s">
        <v>363</v>
      </c>
      <c r="AU922" s="185" t="s">
        <v>85</v>
      </c>
      <c r="AY922" s="18" t="s">
        <v>360</v>
      </c>
      <c r="BE922" s="186">
        <f>IF(N922="základná",J922,0)</f>
        <v>0</v>
      </c>
      <c r="BF922" s="186">
        <f>IF(N922="znížená",J922,0)</f>
        <v>0</v>
      </c>
      <c r="BG922" s="186">
        <f>IF(N922="zákl. prenesená",J922,0)</f>
        <v>0</v>
      </c>
      <c r="BH922" s="186">
        <f>IF(N922="zníž. prenesená",J922,0)</f>
        <v>0</v>
      </c>
      <c r="BI922" s="186">
        <f>IF(N922="nulová",J922,0)</f>
        <v>0</v>
      </c>
      <c r="BJ922" s="18" t="s">
        <v>85</v>
      </c>
      <c r="BK922" s="186">
        <f>ROUND(I922*H922,2)</f>
        <v>0</v>
      </c>
      <c r="BL922" s="18" t="s">
        <v>367</v>
      </c>
      <c r="BM922" s="185" t="s">
        <v>1146</v>
      </c>
    </row>
    <row r="923" spans="1:65" s="14" customFormat="1">
      <c r="B923" s="196"/>
      <c r="D923" s="188" t="s">
        <v>369</v>
      </c>
      <c r="E923" s="197" t="s">
        <v>1</v>
      </c>
      <c r="F923" s="198" t="s">
        <v>511</v>
      </c>
      <c r="H923" s="197" t="s">
        <v>1</v>
      </c>
      <c r="I923" s="199"/>
      <c r="L923" s="196"/>
      <c r="M923" s="200"/>
      <c r="N923" s="201"/>
      <c r="O923" s="201"/>
      <c r="P923" s="201"/>
      <c r="Q923" s="201"/>
      <c r="R923" s="201"/>
      <c r="S923" s="201"/>
      <c r="T923" s="202"/>
      <c r="AT923" s="197" t="s">
        <v>369</v>
      </c>
      <c r="AU923" s="197" t="s">
        <v>85</v>
      </c>
      <c r="AV923" s="14" t="s">
        <v>79</v>
      </c>
      <c r="AW923" s="14" t="s">
        <v>29</v>
      </c>
      <c r="AX923" s="14" t="s">
        <v>72</v>
      </c>
      <c r="AY923" s="197" t="s">
        <v>360</v>
      </c>
    </row>
    <row r="924" spans="1:65" s="14" customFormat="1">
      <c r="B924" s="196"/>
      <c r="D924" s="188" t="s">
        <v>369</v>
      </c>
      <c r="E924" s="197" t="s">
        <v>1</v>
      </c>
      <c r="F924" s="198" t="s">
        <v>1060</v>
      </c>
      <c r="H924" s="197" t="s">
        <v>1</v>
      </c>
      <c r="I924" s="199"/>
      <c r="L924" s="196"/>
      <c r="M924" s="200"/>
      <c r="N924" s="201"/>
      <c r="O924" s="201"/>
      <c r="P924" s="201"/>
      <c r="Q924" s="201"/>
      <c r="R924" s="201"/>
      <c r="S924" s="201"/>
      <c r="T924" s="202"/>
      <c r="AT924" s="197" t="s">
        <v>369</v>
      </c>
      <c r="AU924" s="197" t="s">
        <v>85</v>
      </c>
      <c r="AV924" s="14" t="s">
        <v>79</v>
      </c>
      <c r="AW924" s="14" t="s">
        <v>29</v>
      </c>
      <c r="AX924" s="14" t="s">
        <v>72</v>
      </c>
      <c r="AY924" s="197" t="s">
        <v>360</v>
      </c>
    </row>
    <row r="925" spans="1:65" s="13" customFormat="1">
      <c r="B925" s="187"/>
      <c r="D925" s="188" t="s">
        <v>369</v>
      </c>
      <c r="E925" s="189" t="s">
        <v>1</v>
      </c>
      <c r="F925" s="190" t="s">
        <v>1147</v>
      </c>
      <c r="H925" s="191">
        <v>0.34599999999999997</v>
      </c>
      <c r="I925" s="192"/>
      <c r="L925" s="187"/>
      <c r="M925" s="193"/>
      <c r="N925" s="194"/>
      <c r="O925" s="194"/>
      <c r="P925" s="194"/>
      <c r="Q925" s="194"/>
      <c r="R925" s="194"/>
      <c r="S925" s="194"/>
      <c r="T925" s="195"/>
      <c r="AT925" s="189" t="s">
        <v>369</v>
      </c>
      <c r="AU925" s="189" t="s">
        <v>85</v>
      </c>
      <c r="AV925" s="13" t="s">
        <v>85</v>
      </c>
      <c r="AW925" s="13" t="s">
        <v>29</v>
      </c>
      <c r="AX925" s="13" t="s">
        <v>72</v>
      </c>
      <c r="AY925" s="189" t="s">
        <v>360</v>
      </c>
    </row>
    <row r="926" spans="1:65" s="14" customFormat="1">
      <c r="B926" s="196"/>
      <c r="D926" s="188" t="s">
        <v>369</v>
      </c>
      <c r="E926" s="197" t="s">
        <v>1</v>
      </c>
      <c r="F926" s="198" t="s">
        <v>1148</v>
      </c>
      <c r="H926" s="197" t="s">
        <v>1</v>
      </c>
      <c r="I926" s="199"/>
      <c r="L926" s="196"/>
      <c r="M926" s="200"/>
      <c r="N926" s="201"/>
      <c r="O926" s="201"/>
      <c r="P926" s="201"/>
      <c r="Q926" s="201"/>
      <c r="R926" s="201"/>
      <c r="S926" s="201"/>
      <c r="T926" s="202"/>
      <c r="AT926" s="197" t="s">
        <v>369</v>
      </c>
      <c r="AU926" s="197" t="s">
        <v>85</v>
      </c>
      <c r="AV926" s="14" t="s">
        <v>79</v>
      </c>
      <c r="AW926" s="14" t="s">
        <v>29</v>
      </c>
      <c r="AX926" s="14" t="s">
        <v>72</v>
      </c>
      <c r="AY926" s="197" t="s">
        <v>360</v>
      </c>
    </row>
    <row r="927" spans="1:65" s="13" customFormat="1">
      <c r="B927" s="187"/>
      <c r="D927" s="188" t="s">
        <v>369</v>
      </c>
      <c r="E927" s="189" t="s">
        <v>1</v>
      </c>
      <c r="F927" s="190" t="s">
        <v>1149</v>
      </c>
      <c r="H927" s="191">
        <v>0.64600000000000002</v>
      </c>
      <c r="I927" s="192"/>
      <c r="L927" s="187"/>
      <c r="M927" s="193"/>
      <c r="N927" s="194"/>
      <c r="O927" s="194"/>
      <c r="P927" s="194"/>
      <c r="Q927" s="194"/>
      <c r="R927" s="194"/>
      <c r="S927" s="194"/>
      <c r="T927" s="195"/>
      <c r="AT927" s="189" t="s">
        <v>369</v>
      </c>
      <c r="AU927" s="189" t="s">
        <v>85</v>
      </c>
      <c r="AV927" s="13" t="s">
        <v>85</v>
      </c>
      <c r="AW927" s="13" t="s">
        <v>29</v>
      </c>
      <c r="AX927" s="13" t="s">
        <v>72</v>
      </c>
      <c r="AY927" s="189" t="s">
        <v>360</v>
      </c>
    </row>
    <row r="928" spans="1:65" s="14" customFormat="1">
      <c r="B928" s="196"/>
      <c r="D928" s="188" t="s">
        <v>369</v>
      </c>
      <c r="E928" s="197" t="s">
        <v>1</v>
      </c>
      <c r="F928" s="198" t="s">
        <v>1141</v>
      </c>
      <c r="H928" s="197" t="s">
        <v>1</v>
      </c>
      <c r="I928" s="199"/>
      <c r="L928" s="196"/>
      <c r="M928" s="200"/>
      <c r="N928" s="201"/>
      <c r="O928" s="201"/>
      <c r="P928" s="201"/>
      <c r="Q928" s="201"/>
      <c r="R928" s="201"/>
      <c r="S928" s="201"/>
      <c r="T928" s="202"/>
      <c r="AT928" s="197" t="s">
        <v>369</v>
      </c>
      <c r="AU928" s="197" t="s">
        <v>85</v>
      </c>
      <c r="AV928" s="14" t="s">
        <v>79</v>
      </c>
      <c r="AW928" s="14" t="s">
        <v>29</v>
      </c>
      <c r="AX928" s="14" t="s">
        <v>72</v>
      </c>
      <c r="AY928" s="197" t="s">
        <v>360</v>
      </c>
    </row>
    <row r="929" spans="1:65" s="13" customFormat="1">
      <c r="B929" s="187"/>
      <c r="D929" s="188" t="s">
        <v>369</v>
      </c>
      <c r="E929" s="189" t="s">
        <v>1</v>
      </c>
      <c r="F929" s="190" t="s">
        <v>1150</v>
      </c>
      <c r="H929" s="191">
        <v>0.13600000000000001</v>
      </c>
      <c r="I929" s="192"/>
      <c r="L929" s="187"/>
      <c r="M929" s="193"/>
      <c r="N929" s="194"/>
      <c r="O929" s="194"/>
      <c r="P929" s="194"/>
      <c r="Q929" s="194"/>
      <c r="R929" s="194"/>
      <c r="S929" s="194"/>
      <c r="T929" s="195"/>
      <c r="AT929" s="189" t="s">
        <v>369</v>
      </c>
      <c r="AU929" s="189" t="s">
        <v>85</v>
      </c>
      <c r="AV929" s="13" t="s">
        <v>85</v>
      </c>
      <c r="AW929" s="13" t="s">
        <v>29</v>
      </c>
      <c r="AX929" s="13" t="s">
        <v>72</v>
      </c>
      <c r="AY929" s="189" t="s">
        <v>360</v>
      </c>
    </row>
    <row r="930" spans="1:65" s="15" customFormat="1">
      <c r="B930" s="203"/>
      <c r="D930" s="188" t="s">
        <v>369</v>
      </c>
      <c r="E930" s="204" t="s">
        <v>1</v>
      </c>
      <c r="F930" s="205" t="s">
        <v>386</v>
      </c>
      <c r="H930" s="206">
        <v>1.1279999999999999</v>
      </c>
      <c r="I930" s="207"/>
      <c r="L930" s="203"/>
      <c r="M930" s="208"/>
      <c r="N930" s="209"/>
      <c r="O930" s="209"/>
      <c r="P930" s="209"/>
      <c r="Q930" s="209"/>
      <c r="R930" s="209"/>
      <c r="S930" s="209"/>
      <c r="T930" s="210"/>
      <c r="AT930" s="204" t="s">
        <v>369</v>
      </c>
      <c r="AU930" s="204" t="s">
        <v>85</v>
      </c>
      <c r="AV930" s="15" t="s">
        <v>367</v>
      </c>
      <c r="AW930" s="15" t="s">
        <v>29</v>
      </c>
      <c r="AX930" s="15" t="s">
        <v>79</v>
      </c>
      <c r="AY930" s="204" t="s">
        <v>360</v>
      </c>
    </row>
    <row r="931" spans="1:65" s="2" customFormat="1" ht="44.25" customHeight="1">
      <c r="A931" s="33"/>
      <c r="B931" s="139"/>
      <c r="C931" s="173" t="s">
        <v>1151</v>
      </c>
      <c r="D931" s="173" t="s">
        <v>363</v>
      </c>
      <c r="E931" s="174" t="s">
        <v>1152</v>
      </c>
      <c r="F931" s="175" t="s">
        <v>1153</v>
      </c>
      <c r="G931" s="176" t="s">
        <v>375</v>
      </c>
      <c r="H931" s="177">
        <v>2</v>
      </c>
      <c r="I931" s="178"/>
      <c r="J931" s="179">
        <f>ROUND(I931*H931,2)</f>
        <v>0</v>
      </c>
      <c r="K931" s="180"/>
      <c r="L931" s="34"/>
      <c r="M931" s="181" t="s">
        <v>1</v>
      </c>
      <c r="N931" s="182" t="s">
        <v>38</v>
      </c>
      <c r="O931" s="60"/>
      <c r="P931" s="183">
        <f>O931*H931</f>
        <v>0</v>
      </c>
      <c r="Q931" s="183">
        <v>7.4809999999999999</v>
      </c>
      <c r="R931" s="183">
        <f>Q931*H931</f>
        <v>14.962</v>
      </c>
      <c r="S931" s="183">
        <v>0</v>
      </c>
      <c r="T931" s="184">
        <f>S931*H931</f>
        <v>0</v>
      </c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R931" s="185" t="s">
        <v>367</v>
      </c>
      <c r="AT931" s="185" t="s">
        <v>363</v>
      </c>
      <c r="AU931" s="185" t="s">
        <v>85</v>
      </c>
      <c r="AY931" s="18" t="s">
        <v>360</v>
      </c>
      <c r="BE931" s="186">
        <f>IF(N931="základná",J931,0)</f>
        <v>0</v>
      </c>
      <c r="BF931" s="186">
        <f>IF(N931="znížená",J931,0)</f>
        <v>0</v>
      </c>
      <c r="BG931" s="186">
        <f>IF(N931="zákl. prenesená",J931,0)</f>
        <v>0</v>
      </c>
      <c r="BH931" s="186">
        <f>IF(N931="zníž. prenesená",J931,0)</f>
        <v>0</v>
      </c>
      <c r="BI931" s="186">
        <f>IF(N931="nulová",J931,0)</f>
        <v>0</v>
      </c>
      <c r="BJ931" s="18" t="s">
        <v>85</v>
      </c>
      <c r="BK931" s="186">
        <f>ROUND(I931*H931,2)</f>
        <v>0</v>
      </c>
      <c r="BL931" s="18" t="s">
        <v>367</v>
      </c>
      <c r="BM931" s="185" t="s">
        <v>1154</v>
      </c>
    </row>
    <row r="932" spans="1:65" s="2" customFormat="1" ht="44.25" customHeight="1">
      <c r="A932" s="33"/>
      <c r="B932" s="139"/>
      <c r="C932" s="173" t="s">
        <v>1155</v>
      </c>
      <c r="D932" s="173" t="s">
        <v>363</v>
      </c>
      <c r="E932" s="174" t="s">
        <v>1156</v>
      </c>
      <c r="F932" s="175" t="s">
        <v>1157</v>
      </c>
      <c r="G932" s="176" t="s">
        <v>375</v>
      </c>
      <c r="H932" s="177">
        <v>1</v>
      </c>
      <c r="I932" s="178"/>
      <c r="J932" s="179">
        <f>ROUND(I932*H932,2)</f>
        <v>0</v>
      </c>
      <c r="K932" s="180"/>
      <c r="L932" s="34"/>
      <c r="M932" s="181" t="s">
        <v>1</v>
      </c>
      <c r="N932" s="182" t="s">
        <v>38</v>
      </c>
      <c r="O932" s="60"/>
      <c r="P932" s="183">
        <f>O932*H932</f>
        <v>0</v>
      </c>
      <c r="Q932" s="183">
        <v>4.16</v>
      </c>
      <c r="R932" s="183">
        <f>Q932*H932</f>
        <v>4.16</v>
      </c>
      <c r="S932" s="183">
        <v>0</v>
      </c>
      <c r="T932" s="184">
        <f>S932*H932</f>
        <v>0</v>
      </c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R932" s="185" t="s">
        <v>367</v>
      </c>
      <c r="AT932" s="185" t="s">
        <v>363</v>
      </c>
      <c r="AU932" s="185" t="s">
        <v>85</v>
      </c>
      <c r="AY932" s="18" t="s">
        <v>360</v>
      </c>
      <c r="BE932" s="186">
        <f>IF(N932="základná",J932,0)</f>
        <v>0</v>
      </c>
      <c r="BF932" s="186">
        <f>IF(N932="znížená",J932,0)</f>
        <v>0</v>
      </c>
      <c r="BG932" s="186">
        <f>IF(N932="zákl. prenesená",J932,0)</f>
        <v>0</v>
      </c>
      <c r="BH932" s="186">
        <f>IF(N932="zníž. prenesená",J932,0)</f>
        <v>0</v>
      </c>
      <c r="BI932" s="186">
        <f>IF(N932="nulová",J932,0)</f>
        <v>0</v>
      </c>
      <c r="BJ932" s="18" t="s">
        <v>85</v>
      </c>
      <c r="BK932" s="186">
        <f>ROUND(I932*H932,2)</f>
        <v>0</v>
      </c>
      <c r="BL932" s="18" t="s">
        <v>367</v>
      </c>
      <c r="BM932" s="185" t="s">
        <v>1158</v>
      </c>
    </row>
    <row r="933" spans="1:65" s="2" customFormat="1" ht="24.2" customHeight="1">
      <c r="A933" s="33"/>
      <c r="B933" s="139"/>
      <c r="C933" s="173" t="s">
        <v>1159</v>
      </c>
      <c r="D933" s="173" t="s">
        <v>363</v>
      </c>
      <c r="E933" s="174" t="s">
        <v>1160</v>
      </c>
      <c r="F933" s="175" t="s">
        <v>1161</v>
      </c>
      <c r="G933" s="176" t="s">
        <v>394</v>
      </c>
      <c r="H933" s="177">
        <v>7.6040000000000001</v>
      </c>
      <c r="I933" s="178"/>
      <c r="J933" s="179">
        <f>ROUND(I933*H933,2)</f>
        <v>0</v>
      </c>
      <c r="K933" s="180"/>
      <c r="L933" s="34"/>
      <c r="M933" s="181" t="s">
        <v>1</v>
      </c>
      <c r="N933" s="182" t="s">
        <v>38</v>
      </c>
      <c r="O933" s="60"/>
      <c r="P933" s="183">
        <f>O933*H933</f>
        <v>0</v>
      </c>
      <c r="Q933" s="183">
        <v>2.2970199999999998</v>
      </c>
      <c r="R933" s="183">
        <f>Q933*H933</f>
        <v>17.466540079999998</v>
      </c>
      <c r="S933" s="183">
        <v>0</v>
      </c>
      <c r="T933" s="184">
        <f>S933*H933</f>
        <v>0</v>
      </c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R933" s="185" t="s">
        <v>367</v>
      </c>
      <c r="AT933" s="185" t="s">
        <v>363</v>
      </c>
      <c r="AU933" s="185" t="s">
        <v>85</v>
      </c>
      <c r="AY933" s="18" t="s">
        <v>360</v>
      </c>
      <c r="BE933" s="186">
        <f>IF(N933="základná",J933,0)</f>
        <v>0</v>
      </c>
      <c r="BF933" s="186">
        <f>IF(N933="znížená",J933,0)</f>
        <v>0</v>
      </c>
      <c r="BG933" s="186">
        <f>IF(N933="zákl. prenesená",J933,0)</f>
        <v>0</v>
      </c>
      <c r="BH933" s="186">
        <f>IF(N933="zníž. prenesená",J933,0)</f>
        <v>0</v>
      </c>
      <c r="BI933" s="186">
        <f>IF(N933="nulová",J933,0)</f>
        <v>0</v>
      </c>
      <c r="BJ933" s="18" t="s">
        <v>85</v>
      </c>
      <c r="BK933" s="186">
        <f>ROUND(I933*H933,2)</f>
        <v>0</v>
      </c>
      <c r="BL933" s="18" t="s">
        <v>367</v>
      </c>
      <c r="BM933" s="185" t="s">
        <v>1162</v>
      </c>
    </row>
    <row r="934" spans="1:65" s="14" customFormat="1">
      <c r="B934" s="196"/>
      <c r="D934" s="188" t="s">
        <v>369</v>
      </c>
      <c r="E934" s="197" t="s">
        <v>1</v>
      </c>
      <c r="F934" s="198" t="s">
        <v>1163</v>
      </c>
      <c r="H934" s="197" t="s">
        <v>1</v>
      </c>
      <c r="I934" s="199"/>
      <c r="L934" s="196"/>
      <c r="M934" s="200"/>
      <c r="N934" s="201"/>
      <c r="O934" s="201"/>
      <c r="P934" s="201"/>
      <c r="Q934" s="201"/>
      <c r="R934" s="201"/>
      <c r="S934" s="201"/>
      <c r="T934" s="202"/>
      <c r="AT934" s="197" t="s">
        <v>369</v>
      </c>
      <c r="AU934" s="197" t="s">
        <v>85</v>
      </c>
      <c r="AV934" s="14" t="s">
        <v>79</v>
      </c>
      <c r="AW934" s="14" t="s">
        <v>29</v>
      </c>
      <c r="AX934" s="14" t="s">
        <v>72</v>
      </c>
      <c r="AY934" s="197" t="s">
        <v>360</v>
      </c>
    </row>
    <row r="935" spans="1:65" s="13" customFormat="1">
      <c r="B935" s="187"/>
      <c r="D935" s="188" t="s">
        <v>369</v>
      </c>
      <c r="E935" s="189" t="s">
        <v>1</v>
      </c>
      <c r="F935" s="190" t="s">
        <v>1164</v>
      </c>
      <c r="H935" s="191">
        <v>1.099</v>
      </c>
      <c r="I935" s="192"/>
      <c r="L935" s="187"/>
      <c r="M935" s="193"/>
      <c r="N935" s="194"/>
      <c r="O935" s="194"/>
      <c r="P935" s="194"/>
      <c r="Q935" s="194"/>
      <c r="R935" s="194"/>
      <c r="S935" s="194"/>
      <c r="T935" s="195"/>
      <c r="AT935" s="189" t="s">
        <v>369</v>
      </c>
      <c r="AU935" s="189" t="s">
        <v>85</v>
      </c>
      <c r="AV935" s="13" t="s">
        <v>85</v>
      </c>
      <c r="AW935" s="13" t="s">
        <v>29</v>
      </c>
      <c r="AX935" s="13" t="s">
        <v>72</v>
      </c>
      <c r="AY935" s="189" t="s">
        <v>360</v>
      </c>
    </row>
    <row r="936" spans="1:65" s="14" customFormat="1">
      <c r="B936" s="196"/>
      <c r="D936" s="188" t="s">
        <v>369</v>
      </c>
      <c r="E936" s="197" t="s">
        <v>1</v>
      </c>
      <c r="F936" s="198" t="s">
        <v>1165</v>
      </c>
      <c r="H936" s="197" t="s">
        <v>1</v>
      </c>
      <c r="I936" s="199"/>
      <c r="L936" s="196"/>
      <c r="M936" s="200"/>
      <c r="N936" s="201"/>
      <c r="O936" s="201"/>
      <c r="P936" s="201"/>
      <c r="Q936" s="201"/>
      <c r="R936" s="201"/>
      <c r="S936" s="201"/>
      <c r="T936" s="202"/>
      <c r="AT936" s="197" t="s">
        <v>369</v>
      </c>
      <c r="AU936" s="197" t="s">
        <v>85</v>
      </c>
      <c r="AV936" s="14" t="s">
        <v>79</v>
      </c>
      <c r="AW936" s="14" t="s">
        <v>29</v>
      </c>
      <c r="AX936" s="14" t="s">
        <v>72</v>
      </c>
      <c r="AY936" s="197" t="s">
        <v>360</v>
      </c>
    </row>
    <row r="937" spans="1:65" s="13" customFormat="1">
      <c r="B937" s="187"/>
      <c r="D937" s="188" t="s">
        <v>369</v>
      </c>
      <c r="E937" s="189" t="s">
        <v>1</v>
      </c>
      <c r="F937" s="190" t="s">
        <v>1166</v>
      </c>
      <c r="H937" s="191">
        <v>2.3180000000000001</v>
      </c>
      <c r="I937" s="192"/>
      <c r="L937" s="187"/>
      <c r="M937" s="193"/>
      <c r="N937" s="194"/>
      <c r="O937" s="194"/>
      <c r="P937" s="194"/>
      <c r="Q937" s="194"/>
      <c r="R937" s="194"/>
      <c r="S937" s="194"/>
      <c r="T937" s="195"/>
      <c r="AT937" s="189" t="s">
        <v>369</v>
      </c>
      <c r="AU937" s="189" t="s">
        <v>85</v>
      </c>
      <c r="AV937" s="13" t="s">
        <v>85</v>
      </c>
      <c r="AW937" s="13" t="s">
        <v>29</v>
      </c>
      <c r="AX937" s="13" t="s">
        <v>72</v>
      </c>
      <c r="AY937" s="189" t="s">
        <v>360</v>
      </c>
    </row>
    <row r="938" spans="1:65" s="14" customFormat="1">
      <c r="B938" s="196"/>
      <c r="D938" s="188" t="s">
        <v>369</v>
      </c>
      <c r="E938" s="197" t="s">
        <v>1</v>
      </c>
      <c r="F938" s="198" t="s">
        <v>1167</v>
      </c>
      <c r="H938" s="197" t="s">
        <v>1</v>
      </c>
      <c r="I938" s="199"/>
      <c r="L938" s="196"/>
      <c r="M938" s="200"/>
      <c r="N938" s="201"/>
      <c r="O938" s="201"/>
      <c r="P938" s="201"/>
      <c r="Q938" s="201"/>
      <c r="R938" s="201"/>
      <c r="S938" s="201"/>
      <c r="T938" s="202"/>
      <c r="AT938" s="197" t="s">
        <v>369</v>
      </c>
      <c r="AU938" s="197" t="s">
        <v>85</v>
      </c>
      <c r="AV938" s="14" t="s">
        <v>79</v>
      </c>
      <c r="AW938" s="14" t="s">
        <v>29</v>
      </c>
      <c r="AX938" s="14" t="s">
        <v>72</v>
      </c>
      <c r="AY938" s="197" t="s">
        <v>360</v>
      </c>
    </row>
    <row r="939" spans="1:65" s="13" customFormat="1">
      <c r="B939" s="187"/>
      <c r="D939" s="188" t="s">
        <v>369</v>
      </c>
      <c r="E939" s="189" t="s">
        <v>1</v>
      </c>
      <c r="F939" s="190" t="s">
        <v>1164</v>
      </c>
      <c r="H939" s="191">
        <v>1.099</v>
      </c>
      <c r="I939" s="192"/>
      <c r="L939" s="187"/>
      <c r="M939" s="193"/>
      <c r="N939" s="194"/>
      <c r="O939" s="194"/>
      <c r="P939" s="194"/>
      <c r="Q939" s="194"/>
      <c r="R939" s="194"/>
      <c r="S939" s="194"/>
      <c r="T939" s="195"/>
      <c r="AT939" s="189" t="s">
        <v>369</v>
      </c>
      <c r="AU939" s="189" t="s">
        <v>85</v>
      </c>
      <c r="AV939" s="13" t="s">
        <v>85</v>
      </c>
      <c r="AW939" s="13" t="s">
        <v>29</v>
      </c>
      <c r="AX939" s="13" t="s">
        <v>72</v>
      </c>
      <c r="AY939" s="189" t="s">
        <v>360</v>
      </c>
    </row>
    <row r="940" spans="1:65" s="14" customFormat="1">
      <c r="B940" s="196"/>
      <c r="D940" s="188" t="s">
        <v>369</v>
      </c>
      <c r="E940" s="197" t="s">
        <v>1</v>
      </c>
      <c r="F940" s="198" t="s">
        <v>1168</v>
      </c>
      <c r="H940" s="197" t="s">
        <v>1</v>
      </c>
      <c r="I940" s="199"/>
      <c r="L940" s="196"/>
      <c r="M940" s="200"/>
      <c r="N940" s="201"/>
      <c r="O940" s="201"/>
      <c r="P940" s="201"/>
      <c r="Q940" s="201"/>
      <c r="R940" s="201"/>
      <c r="S940" s="201"/>
      <c r="T940" s="202"/>
      <c r="AT940" s="197" t="s">
        <v>369</v>
      </c>
      <c r="AU940" s="197" t="s">
        <v>85</v>
      </c>
      <c r="AV940" s="14" t="s">
        <v>79</v>
      </c>
      <c r="AW940" s="14" t="s">
        <v>29</v>
      </c>
      <c r="AX940" s="14" t="s">
        <v>72</v>
      </c>
      <c r="AY940" s="197" t="s">
        <v>360</v>
      </c>
    </row>
    <row r="941" spans="1:65" s="13" customFormat="1">
      <c r="B941" s="187"/>
      <c r="D941" s="188" t="s">
        <v>369</v>
      </c>
      <c r="E941" s="189" t="s">
        <v>1</v>
      </c>
      <c r="F941" s="190" t="s">
        <v>1169</v>
      </c>
      <c r="H941" s="191">
        <v>1.65</v>
      </c>
      <c r="I941" s="192"/>
      <c r="L941" s="187"/>
      <c r="M941" s="193"/>
      <c r="N941" s="194"/>
      <c r="O941" s="194"/>
      <c r="P941" s="194"/>
      <c r="Q941" s="194"/>
      <c r="R941" s="194"/>
      <c r="S941" s="194"/>
      <c r="T941" s="195"/>
      <c r="AT941" s="189" t="s">
        <v>369</v>
      </c>
      <c r="AU941" s="189" t="s">
        <v>85</v>
      </c>
      <c r="AV941" s="13" t="s">
        <v>85</v>
      </c>
      <c r="AW941" s="13" t="s">
        <v>29</v>
      </c>
      <c r="AX941" s="13" t="s">
        <v>72</v>
      </c>
      <c r="AY941" s="189" t="s">
        <v>360</v>
      </c>
    </row>
    <row r="942" spans="1:65" s="14" customFormat="1">
      <c r="B942" s="196"/>
      <c r="D942" s="188" t="s">
        <v>369</v>
      </c>
      <c r="E942" s="197" t="s">
        <v>1</v>
      </c>
      <c r="F942" s="198" t="s">
        <v>1170</v>
      </c>
      <c r="H942" s="197" t="s">
        <v>1</v>
      </c>
      <c r="I942" s="199"/>
      <c r="L942" s="196"/>
      <c r="M942" s="200"/>
      <c r="N942" s="201"/>
      <c r="O942" s="201"/>
      <c r="P942" s="201"/>
      <c r="Q942" s="201"/>
      <c r="R942" s="201"/>
      <c r="S942" s="201"/>
      <c r="T942" s="202"/>
      <c r="AT942" s="197" t="s">
        <v>369</v>
      </c>
      <c r="AU942" s="197" t="s">
        <v>85</v>
      </c>
      <c r="AV942" s="14" t="s">
        <v>79</v>
      </c>
      <c r="AW942" s="14" t="s">
        <v>29</v>
      </c>
      <c r="AX942" s="14" t="s">
        <v>72</v>
      </c>
      <c r="AY942" s="197" t="s">
        <v>360</v>
      </c>
    </row>
    <row r="943" spans="1:65" s="13" customFormat="1">
      <c r="B943" s="187"/>
      <c r="D943" s="188" t="s">
        <v>369</v>
      </c>
      <c r="E943" s="189" t="s">
        <v>1</v>
      </c>
      <c r="F943" s="190" t="s">
        <v>1171</v>
      </c>
      <c r="H943" s="191">
        <v>0.17100000000000001</v>
      </c>
      <c r="I943" s="192"/>
      <c r="L943" s="187"/>
      <c r="M943" s="193"/>
      <c r="N943" s="194"/>
      <c r="O943" s="194"/>
      <c r="P943" s="194"/>
      <c r="Q943" s="194"/>
      <c r="R943" s="194"/>
      <c r="S943" s="194"/>
      <c r="T943" s="195"/>
      <c r="AT943" s="189" t="s">
        <v>369</v>
      </c>
      <c r="AU943" s="189" t="s">
        <v>85</v>
      </c>
      <c r="AV943" s="13" t="s">
        <v>85</v>
      </c>
      <c r="AW943" s="13" t="s">
        <v>29</v>
      </c>
      <c r="AX943" s="13" t="s">
        <v>72</v>
      </c>
      <c r="AY943" s="189" t="s">
        <v>360</v>
      </c>
    </row>
    <row r="944" spans="1:65" s="14" customFormat="1">
      <c r="B944" s="196"/>
      <c r="D944" s="188" t="s">
        <v>369</v>
      </c>
      <c r="E944" s="197" t="s">
        <v>1</v>
      </c>
      <c r="F944" s="198" t="s">
        <v>1172</v>
      </c>
      <c r="H944" s="197" t="s">
        <v>1</v>
      </c>
      <c r="I944" s="199"/>
      <c r="L944" s="196"/>
      <c r="M944" s="200"/>
      <c r="N944" s="201"/>
      <c r="O944" s="201"/>
      <c r="P944" s="201"/>
      <c r="Q944" s="201"/>
      <c r="R944" s="201"/>
      <c r="S944" s="201"/>
      <c r="T944" s="202"/>
      <c r="AT944" s="197" t="s">
        <v>369</v>
      </c>
      <c r="AU944" s="197" t="s">
        <v>85</v>
      </c>
      <c r="AV944" s="14" t="s">
        <v>79</v>
      </c>
      <c r="AW944" s="14" t="s">
        <v>29</v>
      </c>
      <c r="AX944" s="14" t="s">
        <v>72</v>
      </c>
      <c r="AY944" s="197" t="s">
        <v>360</v>
      </c>
    </row>
    <row r="945" spans="1:65" s="13" customFormat="1">
      <c r="B945" s="187"/>
      <c r="D945" s="188" t="s">
        <v>369</v>
      </c>
      <c r="E945" s="189" t="s">
        <v>1</v>
      </c>
      <c r="F945" s="190" t="s">
        <v>1173</v>
      </c>
      <c r="H945" s="191">
        <v>0.64800000000000002</v>
      </c>
      <c r="I945" s="192"/>
      <c r="L945" s="187"/>
      <c r="M945" s="193"/>
      <c r="N945" s="194"/>
      <c r="O945" s="194"/>
      <c r="P945" s="194"/>
      <c r="Q945" s="194"/>
      <c r="R945" s="194"/>
      <c r="S945" s="194"/>
      <c r="T945" s="195"/>
      <c r="AT945" s="189" t="s">
        <v>369</v>
      </c>
      <c r="AU945" s="189" t="s">
        <v>85</v>
      </c>
      <c r="AV945" s="13" t="s">
        <v>85</v>
      </c>
      <c r="AW945" s="13" t="s">
        <v>29</v>
      </c>
      <c r="AX945" s="13" t="s">
        <v>72</v>
      </c>
      <c r="AY945" s="189" t="s">
        <v>360</v>
      </c>
    </row>
    <row r="946" spans="1:65" s="14" customFormat="1">
      <c r="B946" s="196"/>
      <c r="D946" s="188" t="s">
        <v>369</v>
      </c>
      <c r="E946" s="197" t="s">
        <v>1</v>
      </c>
      <c r="F946" s="198" t="s">
        <v>1174</v>
      </c>
      <c r="H946" s="197" t="s">
        <v>1</v>
      </c>
      <c r="I946" s="199"/>
      <c r="L946" s="196"/>
      <c r="M946" s="200"/>
      <c r="N946" s="201"/>
      <c r="O946" s="201"/>
      <c r="P946" s="201"/>
      <c r="Q946" s="201"/>
      <c r="R946" s="201"/>
      <c r="S946" s="201"/>
      <c r="T946" s="202"/>
      <c r="AT946" s="197" t="s">
        <v>369</v>
      </c>
      <c r="AU946" s="197" t="s">
        <v>85</v>
      </c>
      <c r="AV946" s="14" t="s">
        <v>79</v>
      </c>
      <c r="AW946" s="14" t="s">
        <v>29</v>
      </c>
      <c r="AX946" s="14" t="s">
        <v>72</v>
      </c>
      <c r="AY946" s="197" t="s">
        <v>360</v>
      </c>
    </row>
    <row r="947" spans="1:65" s="13" customFormat="1">
      <c r="B947" s="187"/>
      <c r="D947" s="188" t="s">
        <v>369</v>
      </c>
      <c r="E947" s="189" t="s">
        <v>1</v>
      </c>
      <c r="F947" s="190" t="s">
        <v>1175</v>
      </c>
      <c r="H947" s="191">
        <v>0.61899999999999999</v>
      </c>
      <c r="I947" s="192"/>
      <c r="L947" s="187"/>
      <c r="M947" s="193"/>
      <c r="N947" s="194"/>
      <c r="O947" s="194"/>
      <c r="P947" s="194"/>
      <c r="Q947" s="194"/>
      <c r="R947" s="194"/>
      <c r="S947" s="194"/>
      <c r="T947" s="195"/>
      <c r="AT947" s="189" t="s">
        <v>369</v>
      </c>
      <c r="AU947" s="189" t="s">
        <v>85</v>
      </c>
      <c r="AV947" s="13" t="s">
        <v>85</v>
      </c>
      <c r="AW947" s="13" t="s">
        <v>29</v>
      </c>
      <c r="AX947" s="13" t="s">
        <v>72</v>
      </c>
      <c r="AY947" s="189" t="s">
        <v>360</v>
      </c>
    </row>
    <row r="948" spans="1:65" s="15" customFormat="1">
      <c r="B948" s="203"/>
      <c r="D948" s="188" t="s">
        <v>369</v>
      </c>
      <c r="E948" s="204" t="s">
        <v>1</v>
      </c>
      <c r="F948" s="205" t="s">
        <v>386</v>
      </c>
      <c r="H948" s="206">
        <v>7.6040000000000001</v>
      </c>
      <c r="I948" s="207"/>
      <c r="L948" s="203"/>
      <c r="M948" s="208"/>
      <c r="N948" s="209"/>
      <c r="O948" s="209"/>
      <c r="P948" s="209"/>
      <c r="Q948" s="209"/>
      <c r="R948" s="209"/>
      <c r="S948" s="209"/>
      <c r="T948" s="210"/>
      <c r="AT948" s="204" t="s">
        <v>369</v>
      </c>
      <c r="AU948" s="204" t="s">
        <v>85</v>
      </c>
      <c r="AV948" s="15" t="s">
        <v>367</v>
      </c>
      <c r="AW948" s="15" t="s">
        <v>29</v>
      </c>
      <c r="AX948" s="15" t="s">
        <v>79</v>
      </c>
      <c r="AY948" s="204" t="s">
        <v>360</v>
      </c>
    </row>
    <row r="949" spans="1:65" s="2" customFormat="1" ht="16.5" customHeight="1">
      <c r="A949" s="33"/>
      <c r="B949" s="139"/>
      <c r="C949" s="173" t="s">
        <v>1176</v>
      </c>
      <c r="D949" s="173" t="s">
        <v>363</v>
      </c>
      <c r="E949" s="174" t="s">
        <v>1177</v>
      </c>
      <c r="F949" s="175" t="s">
        <v>1178</v>
      </c>
      <c r="G949" s="176" t="s">
        <v>366</v>
      </c>
      <c r="H949" s="177">
        <v>17.210999999999999</v>
      </c>
      <c r="I949" s="178"/>
      <c r="J949" s="179">
        <f>ROUND(I949*H949,2)</f>
        <v>0</v>
      </c>
      <c r="K949" s="180"/>
      <c r="L949" s="34"/>
      <c r="M949" s="181" t="s">
        <v>1</v>
      </c>
      <c r="N949" s="182" t="s">
        <v>38</v>
      </c>
      <c r="O949" s="60"/>
      <c r="P949" s="183">
        <f>O949*H949</f>
        <v>0</v>
      </c>
      <c r="Q949" s="183">
        <v>2.7999999999999998E-4</v>
      </c>
      <c r="R949" s="183">
        <f>Q949*H949</f>
        <v>4.819079999999999E-3</v>
      </c>
      <c r="S949" s="183">
        <v>0</v>
      </c>
      <c r="T949" s="184">
        <f>S949*H949</f>
        <v>0</v>
      </c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R949" s="185" t="s">
        <v>367</v>
      </c>
      <c r="AT949" s="185" t="s">
        <v>363</v>
      </c>
      <c r="AU949" s="185" t="s">
        <v>85</v>
      </c>
      <c r="AY949" s="18" t="s">
        <v>360</v>
      </c>
      <c r="BE949" s="186">
        <f>IF(N949="základná",J949,0)</f>
        <v>0</v>
      </c>
      <c r="BF949" s="186">
        <f>IF(N949="znížená",J949,0)</f>
        <v>0</v>
      </c>
      <c r="BG949" s="186">
        <f>IF(N949="zákl. prenesená",J949,0)</f>
        <v>0</v>
      </c>
      <c r="BH949" s="186">
        <f>IF(N949="zníž. prenesená",J949,0)</f>
        <v>0</v>
      </c>
      <c r="BI949" s="186">
        <f>IF(N949="nulová",J949,0)</f>
        <v>0</v>
      </c>
      <c r="BJ949" s="18" t="s">
        <v>85</v>
      </c>
      <c r="BK949" s="186">
        <f>ROUND(I949*H949,2)</f>
        <v>0</v>
      </c>
      <c r="BL949" s="18" t="s">
        <v>367</v>
      </c>
      <c r="BM949" s="185" t="s">
        <v>1179</v>
      </c>
    </row>
    <row r="950" spans="1:65" s="14" customFormat="1">
      <c r="B950" s="196"/>
      <c r="D950" s="188" t="s">
        <v>369</v>
      </c>
      <c r="E950" s="197" t="s">
        <v>1</v>
      </c>
      <c r="F950" s="198" t="s">
        <v>589</v>
      </c>
      <c r="H950" s="197" t="s">
        <v>1</v>
      </c>
      <c r="I950" s="199"/>
      <c r="L950" s="196"/>
      <c r="M950" s="200"/>
      <c r="N950" s="201"/>
      <c r="O950" s="201"/>
      <c r="P950" s="201"/>
      <c r="Q950" s="201"/>
      <c r="R950" s="201"/>
      <c r="S950" s="201"/>
      <c r="T950" s="202"/>
      <c r="AT950" s="197" t="s">
        <v>369</v>
      </c>
      <c r="AU950" s="197" t="s">
        <v>85</v>
      </c>
      <c r="AV950" s="14" t="s">
        <v>79</v>
      </c>
      <c r="AW950" s="14" t="s">
        <v>29</v>
      </c>
      <c r="AX950" s="14" t="s">
        <v>72</v>
      </c>
      <c r="AY950" s="197" t="s">
        <v>360</v>
      </c>
    </row>
    <row r="951" spans="1:65" s="14" customFormat="1">
      <c r="B951" s="196"/>
      <c r="D951" s="188" t="s">
        <v>369</v>
      </c>
      <c r="E951" s="197" t="s">
        <v>1</v>
      </c>
      <c r="F951" s="198" t="s">
        <v>1163</v>
      </c>
      <c r="H951" s="197" t="s">
        <v>1</v>
      </c>
      <c r="I951" s="199"/>
      <c r="L951" s="196"/>
      <c r="M951" s="200"/>
      <c r="N951" s="201"/>
      <c r="O951" s="201"/>
      <c r="P951" s="201"/>
      <c r="Q951" s="201"/>
      <c r="R951" s="201"/>
      <c r="S951" s="201"/>
      <c r="T951" s="202"/>
      <c r="AT951" s="197" t="s">
        <v>369</v>
      </c>
      <c r="AU951" s="197" t="s">
        <v>85</v>
      </c>
      <c r="AV951" s="14" t="s">
        <v>79</v>
      </c>
      <c r="AW951" s="14" t="s">
        <v>29</v>
      </c>
      <c r="AX951" s="14" t="s">
        <v>72</v>
      </c>
      <c r="AY951" s="197" t="s">
        <v>360</v>
      </c>
    </row>
    <row r="952" spans="1:65" s="13" customFormat="1">
      <c r="B952" s="187"/>
      <c r="D952" s="188" t="s">
        <v>369</v>
      </c>
      <c r="E952" s="189" t="s">
        <v>1</v>
      </c>
      <c r="F952" s="190" t="s">
        <v>1180</v>
      </c>
      <c r="H952" s="191">
        <v>2.4329999999999998</v>
      </c>
      <c r="I952" s="192"/>
      <c r="L952" s="187"/>
      <c r="M952" s="193"/>
      <c r="N952" s="194"/>
      <c r="O952" s="194"/>
      <c r="P952" s="194"/>
      <c r="Q952" s="194"/>
      <c r="R952" s="194"/>
      <c r="S952" s="194"/>
      <c r="T952" s="195"/>
      <c r="AT952" s="189" t="s">
        <v>369</v>
      </c>
      <c r="AU952" s="189" t="s">
        <v>85</v>
      </c>
      <c r="AV952" s="13" t="s">
        <v>85</v>
      </c>
      <c r="AW952" s="13" t="s">
        <v>29</v>
      </c>
      <c r="AX952" s="13" t="s">
        <v>72</v>
      </c>
      <c r="AY952" s="189" t="s">
        <v>360</v>
      </c>
    </row>
    <row r="953" spans="1:65" s="14" customFormat="1">
      <c r="B953" s="196"/>
      <c r="D953" s="188" t="s">
        <v>369</v>
      </c>
      <c r="E953" s="197" t="s">
        <v>1</v>
      </c>
      <c r="F953" s="198" t="s">
        <v>1165</v>
      </c>
      <c r="H953" s="197" t="s">
        <v>1</v>
      </c>
      <c r="I953" s="199"/>
      <c r="L953" s="196"/>
      <c r="M953" s="200"/>
      <c r="N953" s="201"/>
      <c r="O953" s="201"/>
      <c r="P953" s="201"/>
      <c r="Q953" s="201"/>
      <c r="R953" s="201"/>
      <c r="S953" s="201"/>
      <c r="T953" s="202"/>
      <c r="AT953" s="197" t="s">
        <v>369</v>
      </c>
      <c r="AU953" s="197" t="s">
        <v>85</v>
      </c>
      <c r="AV953" s="14" t="s">
        <v>79</v>
      </c>
      <c r="AW953" s="14" t="s">
        <v>29</v>
      </c>
      <c r="AX953" s="14" t="s">
        <v>72</v>
      </c>
      <c r="AY953" s="197" t="s">
        <v>360</v>
      </c>
    </row>
    <row r="954" spans="1:65" s="13" customFormat="1">
      <c r="B954" s="187"/>
      <c r="D954" s="188" t="s">
        <v>369</v>
      </c>
      <c r="E954" s="189" t="s">
        <v>1</v>
      </c>
      <c r="F954" s="190" t="s">
        <v>1181</v>
      </c>
      <c r="H954" s="191">
        <v>5.1509999999999998</v>
      </c>
      <c r="I954" s="192"/>
      <c r="L954" s="187"/>
      <c r="M954" s="193"/>
      <c r="N954" s="194"/>
      <c r="O954" s="194"/>
      <c r="P954" s="194"/>
      <c r="Q954" s="194"/>
      <c r="R954" s="194"/>
      <c r="S954" s="194"/>
      <c r="T954" s="195"/>
      <c r="AT954" s="189" t="s">
        <v>369</v>
      </c>
      <c r="AU954" s="189" t="s">
        <v>85</v>
      </c>
      <c r="AV954" s="13" t="s">
        <v>85</v>
      </c>
      <c r="AW954" s="13" t="s">
        <v>29</v>
      </c>
      <c r="AX954" s="13" t="s">
        <v>72</v>
      </c>
      <c r="AY954" s="189" t="s">
        <v>360</v>
      </c>
    </row>
    <row r="955" spans="1:65" s="14" customFormat="1">
      <c r="B955" s="196"/>
      <c r="D955" s="188" t="s">
        <v>369</v>
      </c>
      <c r="E955" s="197" t="s">
        <v>1</v>
      </c>
      <c r="F955" s="198" t="s">
        <v>1172</v>
      </c>
      <c r="H955" s="197" t="s">
        <v>1</v>
      </c>
      <c r="I955" s="199"/>
      <c r="L955" s="196"/>
      <c r="M955" s="200"/>
      <c r="N955" s="201"/>
      <c r="O955" s="201"/>
      <c r="P955" s="201"/>
      <c r="Q955" s="201"/>
      <c r="R955" s="201"/>
      <c r="S955" s="201"/>
      <c r="T955" s="202"/>
      <c r="AT955" s="197" t="s">
        <v>369</v>
      </c>
      <c r="AU955" s="197" t="s">
        <v>85</v>
      </c>
      <c r="AV955" s="14" t="s">
        <v>79</v>
      </c>
      <c r="AW955" s="14" t="s">
        <v>29</v>
      </c>
      <c r="AX955" s="14" t="s">
        <v>72</v>
      </c>
      <c r="AY955" s="197" t="s">
        <v>360</v>
      </c>
    </row>
    <row r="956" spans="1:65" s="13" customFormat="1">
      <c r="B956" s="187"/>
      <c r="D956" s="188" t="s">
        <v>369</v>
      </c>
      <c r="E956" s="189" t="s">
        <v>1</v>
      </c>
      <c r="F956" s="190" t="s">
        <v>1182</v>
      </c>
      <c r="H956" s="191">
        <v>1.395</v>
      </c>
      <c r="I956" s="192"/>
      <c r="L956" s="187"/>
      <c r="M956" s="193"/>
      <c r="N956" s="194"/>
      <c r="O956" s="194"/>
      <c r="P956" s="194"/>
      <c r="Q956" s="194"/>
      <c r="R956" s="194"/>
      <c r="S956" s="194"/>
      <c r="T956" s="195"/>
      <c r="AT956" s="189" t="s">
        <v>369</v>
      </c>
      <c r="AU956" s="189" t="s">
        <v>85</v>
      </c>
      <c r="AV956" s="13" t="s">
        <v>85</v>
      </c>
      <c r="AW956" s="13" t="s">
        <v>29</v>
      </c>
      <c r="AX956" s="13" t="s">
        <v>72</v>
      </c>
      <c r="AY956" s="189" t="s">
        <v>360</v>
      </c>
    </row>
    <row r="957" spans="1:65" s="16" customFormat="1">
      <c r="B957" s="211"/>
      <c r="D957" s="188" t="s">
        <v>369</v>
      </c>
      <c r="E957" s="212" t="s">
        <v>1</v>
      </c>
      <c r="F957" s="213" t="s">
        <v>581</v>
      </c>
      <c r="H957" s="214">
        <v>8.9789999999999992</v>
      </c>
      <c r="I957" s="215"/>
      <c r="L957" s="211"/>
      <c r="M957" s="216"/>
      <c r="N957" s="217"/>
      <c r="O957" s="217"/>
      <c r="P957" s="217"/>
      <c r="Q957" s="217"/>
      <c r="R957" s="217"/>
      <c r="S957" s="217"/>
      <c r="T957" s="218"/>
      <c r="AT957" s="212" t="s">
        <v>369</v>
      </c>
      <c r="AU957" s="212" t="s">
        <v>85</v>
      </c>
      <c r="AV957" s="16" t="s">
        <v>282</v>
      </c>
      <c r="AW957" s="16" t="s">
        <v>29</v>
      </c>
      <c r="AX957" s="16" t="s">
        <v>72</v>
      </c>
      <c r="AY957" s="212" t="s">
        <v>360</v>
      </c>
    </row>
    <row r="958" spans="1:65" s="14" customFormat="1">
      <c r="B958" s="196"/>
      <c r="D958" s="188" t="s">
        <v>369</v>
      </c>
      <c r="E958" s="197" t="s">
        <v>1</v>
      </c>
      <c r="F958" s="198" t="s">
        <v>1086</v>
      </c>
      <c r="H958" s="197" t="s">
        <v>1</v>
      </c>
      <c r="I958" s="199"/>
      <c r="L958" s="196"/>
      <c r="M958" s="200"/>
      <c r="N958" s="201"/>
      <c r="O958" s="201"/>
      <c r="P958" s="201"/>
      <c r="Q958" s="201"/>
      <c r="R958" s="201"/>
      <c r="S958" s="201"/>
      <c r="T958" s="202"/>
      <c r="AT958" s="197" t="s">
        <v>369</v>
      </c>
      <c r="AU958" s="197" t="s">
        <v>85</v>
      </c>
      <c r="AV958" s="14" t="s">
        <v>79</v>
      </c>
      <c r="AW958" s="14" t="s">
        <v>29</v>
      </c>
      <c r="AX958" s="14" t="s">
        <v>72</v>
      </c>
      <c r="AY958" s="197" t="s">
        <v>360</v>
      </c>
    </row>
    <row r="959" spans="1:65" s="14" customFormat="1">
      <c r="B959" s="196"/>
      <c r="D959" s="188" t="s">
        <v>369</v>
      </c>
      <c r="E959" s="197" t="s">
        <v>1</v>
      </c>
      <c r="F959" s="198" t="s">
        <v>1168</v>
      </c>
      <c r="H959" s="197" t="s">
        <v>1</v>
      </c>
      <c r="I959" s="199"/>
      <c r="L959" s="196"/>
      <c r="M959" s="200"/>
      <c r="N959" s="201"/>
      <c r="O959" s="201"/>
      <c r="P959" s="201"/>
      <c r="Q959" s="201"/>
      <c r="R959" s="201"/>
      <c r="S959" s="201"/>
      <c r="T959" s="202"/>
      <c r="AT959" s="197" t="s">
        <v>369</v>
      </c>
      <c r="AU959" s="197" t="s">
        <v>85</v>
      </c>
      <c r="AV959" s="14" t="s">
        <v>79</v>
      </c>
      <c r="AW959" s="14" t="s">
        <v>29</v>
      </c>
      <c r="AX959" s="14" t="s">
        <v>72</v>
      </c>
      <c r="AY959" s="197" t="s">
        <v>360</v>
      </c>
    </row>
    <row r="960" spans="1:65" s="13" customFormat="1">
      <c r="B960" s="187"/>
      <c r="D960" s="188" t="s">
        <v>369</v>
      </c>
      <c r="E960" s="189" t="s">
        <v>1</v>
      </c>
      <c r="F960" s="190" t="s">
        <v>1183</v>
      </c>
      <c r="H960" s="191">
        <v>5.5</v>
      </c>
      <c r="I960" s="192"/>
      <c r="L960" s="187"/>
      <c r="M960" s="193"/>
      <c r="N960" s="194"/>
      <c r="O960" s="194"/>
      <c r="P960" s="194"/>
      <c r="Q960" s="194"/>
      <c r="R960" s="194"/>
      <c r="S960" s="194"/>
      <c r="T960" s="195"/>
      <c r="AT960" s="189" t="s">
        <v>369</v>
      </c>
      <c r="AU960" s="189" t="s">
        <v>85</v>
      </c>
      <c r="AV960" s="13" t="s">
        <v>85</v>
      </c>
      <c r="AW960" s="13" t="s">
        <v>29</v>
      </c>
      <c r="AX960" s="13" t="s">
        <v>72</v>
      </c>
      <c r="AY960" s="189" t="s">
        <v>360</v>
      </c>
    </row>
    <row r="961" spans="1:65" s="14" customFormat="1">
      <c r="B961" s="196"/>
      <c r="D961" s="188" t="s">
        <v>369</v>
      </c>
      <c r="E961" s="197" t="s">
        <v>1</v>
      </c>
      <c r="F961" s="198" t="s">
        <v>1170</v>
      </c>
      <c r="H961" s="197" t="s">
        <v>1</v>
      </c>
      <c r="I961" s="199"/>
      <c r="L961" s="196"/>
      <c r="M961" s="200"/>
      <c r="N961" s="201"/>
      <c r="O961" s="201"/>
      <c r="P961" s="201"/>
      <c r="Q961" s="201"/>
      <c r="R961" s="201"/>
      <c r="S961" s="201"/>
      <c r="T961" s="202"/>
      <c r="AT961" s="197" t="s">
        <v>369</v>
      </c>
      <c r="AU961" s="197" t="s">
        <v>85</v>
      </c>
      <c r="AV961" s="14" t="s">
        <v>79</v>
      </c>
      <c r="AW961" s="14" t="s">
        <v>29</v>
      </c>
      <c r="AX961" s="14" t="s">
        <v>72</v>
      </c>
      <c r="AY961" s="197" t="s">
        <v>360</v>
      </c>
    </row>
    <row r="962" spans="1:65" s="13" customFormat="1">
      <c r="B962" s="187"/>
      <c r="D962" s="188" t="s">
        <v>369</v>
      </c>
      <c r="E962" s="189" t="s">
        <v>1</v>
      </c>
      <c r="F962" s="190" t="s">
        <v>1184</v>
      </c>
      <c r="H962" s="191">
        <v>0.57199999999999995</v>
      </c>
      <c r="I962" s="192"/>
      <c r="L962" s="187"/>
      <c r="M962" s="193"/>
      <c r="N962" s="194"/>
      <c r="O962" s="194"/>
      <c r="P962" s="194"/>
      <c r="Q962" s="194"/>
      <c r="R962" s="194"/>
      <c r="S962" s="194"/>
      <c r="T962" s="195"/>
      <c r="AT962" s="189" t="s">
        <v>369</v>
      </c>
      <c r="AU962" s="189" t="s">
        <v>85</v>
      </c>
      <c r="AV962" s="13" t="s">
        <v>85</v>
      </c>
      <c r="AW962" s="13" t="s">
        <v>29</v>
      </c>
      <c r="AX962" s="13" t="s">
        <v>72</v>
      </c>
      <c r="AY962" s="189" t="s">
        <v>360</v>
      </c>
    </row>
    <row r="963" spans="1:65" s="14" customFormat="1">
      <c r="B963" s="196"/>
      <c r="D963" s="188" t="s">
        <v>369</v>
      </c>
      <c r="E963" s="197" t="s">
        <v>1</v>
      </c>
      <c r="F963" s="198" t="s">
        <v>1172</v>
      </c>
      <c r="H963" s="197" t="s">
        <v>1</v>
      </c>
      <c r="I963" s="199"/>
      <c r="L963" s="196"/>
      <c r="M963" s="200"/>
      <c r="N963" s="201"/>
      <c r="O963" s="201"/>
      <c r="P963" s="201"/>
      <c r="Q963" s="201"/>
      <c r="R963" s="201"/>
      <c r="S963" s="201"/>
      <c r="T963" s="202"/>
      <c r="AT963" s="197" t="s">
        <v>369</v>
      </c>
      <c r="AU963" s="197" t="s">
        <v>85</v>
      </c>
      <c r="AV963" s="14" t="s">
        <v>79</v>
      </c>
      <c r="AW963" s="14" t="s">
        <v>29</v>
      </c>
      <c r="AX963" s="14" t="s">
        <v>72</v>
      </c>
      <c r="AY963" s="197" t="s">
        <v>360</v>
      </c>
    </row>
    <row r="964" spans="1:65" s="13" customFormat="1">
      <c r="B964" s="187"/>
      <c r="D964" s="188" t="s">
        <v>369</v>
      </c>
      <c r="E964" s="189" t="s">
        <v>1</v>
      </c>
      <c r="F964" s="190" t="s">
        <v>1185</v>
      </c>
      <c r="H964" s="191">
        <v>2.16</v>
      </c>
      <c r="I964" s="192"/>
      <c r="L964" s="187"/>
      <c r="M964" s="193"/>
      <c r="N964" s="194"/>
      <c r="O964" s="194"/>
      <c r="P964" s="194"/>
      <c r="Q964" s="194"/>
      <c r="R964" s="194"/>
      <c r="S964" s="194"/>
      <c r="T964" s="195"/>
      <c r="AT964" s="189" t="s">
        <v>369</v>
      </c>
      <c r="AU964" s="189" t="s">
        <v>85</v>
      </c>
      <c r="AV964" s="13" t="s">
        <v>85</v>
      </c>
      <c r="AW964" s="13" t="s">
        <v>29</v>
      </c>
      <c r="AX964" s="13" t="s">
        <v>72</v>
      </c>
      <c r="AY964" s="189" t="s">
        <v>360</v>
      </c>
    </row>
    <row r="965" spans="1:65" s="16" customFormat="1">
      <c r="B965" s="211"/>
      <c r="D965" s="188" t="s">
        <v>369</v>
      </c>
      <c r="E965" s="212" t="s">
        <v>1</v>
      </c>
      <c r="F965" s="213" t="s">
        <v>581</v>
      </c>
      <c r="H965" s="214">
        <v>8.2319999999999993</v>
      </c>
      <c r="I965" s="215"/>
      <c r="L965" s="211"/>
      <c r="M965" s="216"/>
      <c r="N965" s="217"/>
      <c r="O965" s="217"/>
      <c r="P965" s="217"/>
      <c r="Q965" s="217"/>
      <c r="R965" s="217"/>
      <c r="S965" s="217"/>
      <c r="T965" s="218"/>
      <c r="AT965" s="212" t="s">
        <v>369</v>
      </c>
      <c r="AU965" s="212" t="s">
        <v>85</v>
      </c>
      <c r="AV965" s="16" t="s">
        <v>282</v>
      </c>
      <c r="AW965" s="16" t="s">
        <v>29</v>
      </c>
      <c r="AX965" s="16" t="s">
        <v>72</v>
      </c>
      <c r="AY965" s="212" t="s">
        <v>360</v>
      </c>
    </row>
    <row r="966" spans="1:65" s="15" customFormat="1">
      <c r="B966" s="203"/>
      <c r="D966" s="188" t="s">
        <v>369</v>
      </c>
      <c r="E966" s="204" t="s">
        <v>1</v>
      </c>
      <c r="F966" s="205" t="s">
        <v>386</v>
      </c>
      <c r="H966" s="206">
        <v>17.210999999999999</v>
      </c>
      <c r="I966" s="207"/>
      <c r="L966" s="203"/>
      <c r="M966" s="208"/>
      <c r="N966" s="209"/>
      <c r="O966" s="209"/>
      <c r="P966" s="209"/>
      <c r="Q966" s="209"/>
      <c r="R966" s="209"/>
      <c r="S966" s="209"/>
      <c r="T966" s="210"/>
      <c r="AT966" s="204" t="s">
        <v>369</v>
      </c>
      <c r="AU966" s="204" t="s">
        <v>85</v>
      </c>
      <c r="AV966" s="15" t="s">
        <v>367</v>
      </c>
      <c r="AW966" s="15" t="s">
        <v>29</v>
      </c>
      <c r="AX966" s="15" t="s">
        <v>79</v>
      </c>
      <c r="AY966" s="204" t="s">
        <v>360</v>
      </c>
    </row>
    <row r="967" spans="1:65" s="2" customFormat="1" ht="16.5" customHeight="1">
      <c r="A967" s="33"/>
      <c r="B967" s="139"/>
      <c r="C967" s="173" t="s">
        <v>1186</v>
      </c>
      <c r="D967" s="173" t="s">
        <v>363</v>
      </c>
      <c r="E967" s="174" t="s">
        <v>1187</v>
      </c>
      <c r="F967" s="175" t="s">
        <v>1188</v>
      </c>
      <c r="G967" s="176" t="s">
        <v>366</v>
      </c>
      <c r="H967" s="177">
        <v>17.210999999999999</v>
      </c>
      <c r="I967" s="178"/>
      <c r="J967" s="179">
        <f>ROUND(I967*H967,2)</f>
        <v>0</v>
      </c>
      <c r="K967" s="180"/>
      <c r="L967" s="34"/>
      <c r="M967" s="181" t="s">
        <v>1</v>
      </c>
      <c r="N967" s="182" t="s">
        <v>38</v>
      </c>
      <c r="O967" s="60"/>
      <c r="P967" s="183">
        <f>O967*H967</f>
        <v>0</v>
      </c>
      <c r="Q967" s="183">
        <v>0</v>
      </c>
      <c r="R967" s="183">
        <f>Q967*H967</f>
        <v>0</v>
      </c>
      <c r="S967" s="183">
        <v>0</v>
      </c>
      <c r="T967" s="184">
        <f>S967*H967</f>
        <v>0</v>
      </c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R967" s="185" t="s">
        <v>367</v>
      </c>
      <c r="AT967" s="185" t="s">
        <v>363</v>
      </c>
      <c r="AU967" s="185" t="s">
        <v>85</v>
      </c>
      <c r="AY967" s="18" t="s">
        <v>360</v>
      </c>
      <c r="BE967" s="186">
        <f>IF(N967="základná",J967,0)</f>
        <v>0</v>
      </c>
      <c r="BF967" s="186">
        <f>IF(N967="znížená",J967,0)</f>
        <v>0</v>
      </c>
      <c r="BG967" s="186">
        <f>IF(N967="zákl. prenesená",J967,0)</f>
        <v>0</v>
      </c>
      <c r="BH967" s="186">
        <f>IF(N967="zníž. prenesená",J967,0)</f>
        <v>0</v>
      </c>
      <c r="BI967" s="186">
        <f>IF(N967="nulová",J967,0)</f>
        <v>0</v>
      </c>
      <c r="BJ967" s="18" t="s">
        <v>85</v>
      </c>
      <c r="BK967" s="186">
        <f>ROUND(I967*H967,2)</f>
        <v>0</v>
      </c>
      <c r="BL967" s="18" t="s">
        <v>367</v>
      </c>
      <c r="BM967" s="185" t="s">
        <v>1189</v>
      </c>
    </row>
    <row r="968" spans="1:65" s="2" customFormat="1" ht="24.2" customHeight="1">
      <c r="A968" s="33"/>
      <c r="B968" s="139"/>
      <c r="C968" s="173" t="s">
        <v>1190</v>
      </c>
      <c r="D968" s="173" t="s">
        <v>363</v>
      </c>
      <c r="E968" s="174" t="s">
        <v>1191</v>
      </c>
      <c r="F968" s="175" t="s">
        <v>1192</v>
      </c>
      <c r="G968" s="176" t="s">
        <v>366</v>
      </c>
      <c r="H968" s="177">
        <v>8.2319999999999993</v>
      </c>
      <c r="I968" s="178"/>
      <c r="J968" s="179">
        <f>ROUND(I968*H968,2)</f>
        <v>0</v>
      </c>
      <c r="K968" s="180"/>
      <c r="L968" s="34"/>
      <c r="M968" s="181" t="s">
        <v>1</v>
      </c>
      <c r="N968" s="182" t="s">
        <v>38</v>
      </c>
      <c r="O968" s="60"/>
      <c r="P968" s="183">
        <f>O968*H968</f>
        <v>0</v>
      </c>
      <c r="Q968" s="183">
        <v>8.6E-3</v>
      </c>
      <c r="R968" s="183">
        <f>Q968*H968</f>
        <v>7.0795199999999989E-2</v>
      </c>
      <c r="S968" s="183">
        <v>0</v>
      </c>
      <c r="T968" s="184">
        <f>S968*H968</f>
        <v>0</v>
      </c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R968" s="185" t="s">
        <v>367</v>
      </c>
      <c r="AT968" s="185" t="s">
        <v>363</v>
      </c>
      <c r="AU968" s="185" t="s">
        <v>85</v>
      </c>
      <c r="AY968" s="18" t="s">
        <v>360</v>
      </c>
      <c r="BE968" s="186">
        <f>IF(N968="základná",J968,0)</f>
        <v>0</v>
      </c>
      <c r="BF968" s="186">
        <f>IF(N968="znížená",J968,0)</f>
        <v>0</v>
      </c>
      <c r="BG968" s="186">
        <f>IF(N968="zákl. prenesená",J968,0)</f>
        <v>0</v>
      </c>
      <c r="BH968" s="186">
        <f>IF(N968="zníž. prenesená",J968,0)</f>
        <v>0</v>
      </c>
      <c r="BI968" s="186">
        <f>IF(N968="nulová",J968,0)</f>
        <v>0</v>
      </c>
      <c r="BJ968" s="18" t="s">
        <v>85</v>
      </c>
      <c r="BK968" s="186">
        <f>ROUND(I968*H968,2)</f>
        <v>0</v>
      </c>
      <c r="BL968" s="18" t="s">
        <v>367</v>
      </c>
      <c r="BM968" s="185" t="s">
        <v>1193</v>
      </c>
    </row>
    <row r="969" spans="1:65" s="14" customFormat="1">
      <c r="B969" s="196"/>
      <c r="D969" s="188" t="s">
        <v>369</v>
      </c>
      <c r="E969" s="197" t="s">
        <v>1</v>
      </c>
      <c r="F969" s="198" t="s">
        <v>1168</v>
      </c>
      <c r="H969" s="197" t="s">
        <v>1</v>
      </c>
      <c r="I969" s="199"/>
      <c r="L969" s="196"/>
      <c r="M969" s="200"/>
      <c r="N969" s="201"/>
      <c r="O969" s="201"/>
      <c r="P969" s="201"/>
      <c r="Q969" s="201"/>
      <c r="R969" s="201"/>
      <c r="S969" s="201"/>
      <c r="T969" s="202"/>
      <c r="AT969" s="197" t="s">
        <v>369</v>
      </c>
      <c r="AU969" s="197" t="s">
        <v>85</v>
      </c>
      <c r="AV969" s="14" t="s">
        <v>79</v>
      </c>
      <c r="AW969" s="14" t="s">
        <v>29</v>
      </c>
      <c r="AX969" s="14" t="s">
        <v>72</v>
      </c>
      <c r="AY969" s="197" t="s">
        <v>360</v>
      </c>
    </row>
    <row r="970" spans="1:65" s="13" customFormat="1">
      <c r="B970" s="187"/>
      <c r="D970" s="188" t="s">
        <v>369</v>
      </c>
      <c r="E970" s="189" t="s">
        <v>1</v>
      </c>
      <c r="F970" s="190" t="s">
        <v>1183</v>
      </c>
      <c r="H970" s="191">
        <v>5.5</v>
      </c>
      <c r="I970" s="192"/>
      <c r="L970" s="187"/>
      <c r="M970" s="193"/>
      <c r="N970" s="194"/>
      <c r="O970" s="194"/>
      <c r="P970" s="194"/>
      <c r="Q970" s="194"/>
      <c r="R970" s="194"/>
      <c r="S970" s="194"/>
      <c r="T970" s="195"/>
      <c r="AT970" s="189" t="s">
        <v>369</v>
      </c>
      <c r="AU970" s="189" t="s">
        <v>85</v>
      </c>
      <c r="AV970" s="13" t="s">
        <v>85</v>
      </c>
      <c r="AW970" s="13" t="s">
        <v>29</v>
      </c>
      <c r="AX970" s="13" t="s">
        <v>72</v>
      </c>
      <c r="AY970" s="189" t="s">
        <v>360</v>
      </c>
    </row>
    <row r="971" spans="1:65" s="14" customFormat="1">
      <c r="B971" s="196"/>
      <c r="D971" s="188" t="s">
        <v>369</v>
      </c>
      <c r="E971" s="197" t="s">
        <v>1</v>
      </c>
      <c r="F971" s="198" t="s">
        <v>1170</v>
      </c>
      <c r="H971" s="197" t="s">
        <v>1</v>
      </c>
      <c r="I971" s="199"/>
      <c r="L971" s="196"/>
      <c r="M971" s="200"/>
      <c r="N971" s="201"/>
      <c r="O971" s="201"/>
      <c r="P971" s="201"/>
      <c r="Q971" s="201"/>
      <c r="R971" s="201"/>
      <c r="S971" s="201"/>
      <c r="T971" s="202"/>
      <c r="AT971" s="197" t="s">
        <v>369</v>
      </c>
      <c r="AU971" s="197" t="s">
        <v>85</v>
      </c>
      <c r="AV971" s="14" t="s">
        <v>79</v>
      </c>
      <c r="AW971" s="14" t="s">
        <v>29</v>
      </c>
      <c r="AX971" s="14" t="s">
        <v>72</v>
      </c>
      <c r="AY971" s="197" t="s">
        <v>360</v>
      </c>
    </row>
    <row r="972" spans="1:65" s="13" customFormat="1">
      <c r="B972" s="187"/>
      <c r="D972" s="188" t="s">
        <v>369</v>
      </c>
      <c r="E972" s="189" t="s">
        <v>1</v>
      </c>
      <c r="F972" s="190" t="s">
        <v>1184</v>
      </c>
      <c r="H972" s="191">
        <v>0.57199999999999995</v>
      </c>
      <c r="I972" s="192"/>
      <c r="L972" s="187"/>
      <c r="M972" s="193"/>
      <c r="N972" s="194"/>
      <c r="O972" s="194"/>
      <c r="P972" s="194"/>
      <c r="Q972" s="194"/>
      <c r="R972" s="194"/>
      <c r="S972" s="194"/>
      <c r="T972" s="195"/>
      <c r="AT972" s="189" t="s">
        <v>369</v>
      </c>
      <c r="AU972" s="189" t="s">
        <v>85</v>
      </c>
      <c r="AV972" s="13" t="s">
        <v>85</v>
      </c>
      <c r="AW972" s="13" t="s">
        <v>29</v>
      </c>
      <c r="AX972" s="13" t="s">
        <v>72</v>
      </c>
      <c r="AY972" s="189" t="s">
        <v>360</v>
      </c>
    </row>
    <row r="973" spans="1:65" s="14" customFormat="1">
      <c r="B973" s="196"/>
      <c r="D973" s="188" t="s">
        <v>369</v>
      </c>
      <c r="E973" s="197" t="s">
        <v>1</v>
      </c>
      <c r="F973" s="198" t="s">
        <v>1172</v>
      </c>
      <c r="H973" s="197" t="s">
        <v>1</v>
      </c>
      <c r="I973" s="199"/>
      <c r="L973" s="196"/>
      <c r="M973" s="200"/>
      <c r="N973" s="201"/>
      <c r="O973" s="201"/>
      <c r="P973" s="201"/>
      <c r="Q973" s="201"/>
      <c r="R973" s="201"/>
      <c r="S973" s="201"/>
      <c r="T973" s="202"/>
      <c r="AT973" s="197" t="s">
        <v>369</v>
      </c>
      <c r="AU973" s="197" t="s">
        <v>85</v>
      </c>
      <c r="AV973" s="14" t="s">
        <v>79</v>
      </c>
      <c r="AW973" s="14" t="s">
        <v>29</v>
      </c>
      <c r="AX973" s="14" t="s">
        <v>72</v>
      </c>
      <c r="AY973" s="197" t="s">
        <v>360</v>
      </c>
    </row>
    <row r="974" spans="1:65" s="13" customFormat="1">
      <c r="B974" s="187"/>
      <c r="D974" s="188" t="s">
        <v>369</v>
      </c>
      <c r="E974" s="189" t="s">
        <v>1</v>
      </c>
      <c r="F974" s="190" t="s">
        <v>1185</v>
      </c>
      <c r="H974" s="191">
        <v>2.16</v>
      </c>
      <c r="I974" s="192"/>
      <c r="L974" s="187"/>
      <c r="M974" s="193"/>
      <c r="N974" s="194"/>
      <c r="O974" s="194"/>
      <c r="P974" s="194"/>
      <c r="Q974" s="194"/>
      <c r="R974" s="194"/>
      <c r="S974" s="194"/>
      <c r="T974" s="195"/>
      <c r="AT974" s="189" t="s">
        <v>369</v>
      </c>
      <c r="AU974" s="189" t="s">
        <v>85</v>
      </c>
      <c r="AV974" s="13" t="s">
        <v>85</v>
      </c>
      <c r="AW974" s="13" t="s">
        <v>29</v>
      </c>
      <c r="AX974" s="13" t="s">
        <v>72</v>
      </c>
      <c r="AY974" s="189" t="s">
        <v>360</v>
      </c>
    </row>
    <row r="975" spans="1:65" s="15" customFormat="1">
      <c r="B975" s="203"/>
      <c r="D975" s="188" t="s">
        <v>369</v>
      </c>
      <c r="E975" s="204" t="s">
        <v>1</v>
      </c>
      <c r="F975" s="205" t="s">
        <v>386</v>
      </c>
      <c r="H975" s="206">
        <v>8.2319999999999993</v>
      </c>
      <c r="I975" s="207"/>
      <c r="L975" s="203"/>
      <c r="M975" s="208"/>
      <c r="N975" s="209"/>
      <c r="O975" s="209"/>
      <c r="P975" s="209"/>
      <c r="Q975" s="209"/>
      <c r="R975" s="209"/>
      <c r="S975" s="209"/>
      <c r="T975" s="210"/>
      <c r="AT975" s="204" t="s">
        <v>369</v>
      </c>
      <c r="AU975" s="204" t="s">
        <v>85</v>
      </c>
      <c r="AV975" s="15" t="s">
        <v>367</v>
      </c>
      <c r="AW975" s="15" t="s">
        <v>29</v>
      </c>
      <c r="AX975" s="15" t="s">
        <v>79</v>
      </c>
      <c r="AY975" s="204" t="s">
        <v>360</v>
      </c>
    </row>
    <row r="976" spans="1:65" s="2" customFormat="1" ht="24.2" customHeight="1">
      <c r="A976" s="33"/>
      <c r="B976" s="139"/>
      <c r="C976" s="173" t="s">
        <v>1194</v>
      </c>
      <c r="D976" s="173" t="s">
        <v>363</v>
      </c>
      <c r="E976" s="174" t="s">
        <v>1195</v>
      </c>
      <c r="F976" s="175" t="s">
        <v>1196</v>
      </c>
      <c r="G976" s="176" t="s">
        <v>366</v>
      </c>
      <c r="H976" s="177">
        <v>8.2319999999999993</v>
      </c>
      <c r="I976" s="178"/>
      <c r="J976" s="179">
        <f>ROUND(I976*H976,2)</f>
        <v>0</v>
      </c>
      <c r="K976" s="180"/>
      <c r="L976" s="34"/>
      <c r="M976" s="181" t="s">
        <v>1</v>
      </c>
      <c r="N976" s="182" t="s">
        <v>38</v>
      </c>
      <c r="O976" s="60"/>
      <c r="P976" s="183">
        <f>O976*H976</f>
        <v>0</v>
      </c>
      <c r="Q976" s="183">
        <v>0</v>
      </c>
      <c r="R976" s="183">
        <f>Q976*H976</f>
        <v>0</v>
      </c>
      <c r="S976" s="183">
        <v>0</v>
      </c>
      <c r="T976" s="184">
        <f>S976*H976</f>
        <v>0</v>
      </c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R976" s="185" t="s">
        <v>367</v>
      </c>
      <c r="AT976" s="185" t="s">
        <v>363</v>
      </c>
      <c r="AU976" s="185" t="s">
        <v>85</v>
      </c>
      <c r="AY976" s="18" t="s">
        <v>360</v>
      </c>
      <c r="BE976" s="186">
        <f>IF(N976="základná",J976,0)</f>
        <v>0</v>
      </c>
      <c r="BF976" s="186">
        <f>IF(N976="znížená",J976,0)</f>
        <v>0</v>
      </c>
      <c r="BG976" s="186">
        <f>IF(N976="zákl. prenesená",J976,0)</f>
        <v>0</v>
      </c>
      <c r="BH976" s="186">
        <f>IF(N976="zníž. prenesená",J976,0)</f>
        <v>0</v>
      </c>
      <c r="BI976" s="186">
        <f>IF(N976="nulová",J976,0)</f>
        <v>0</v>
      </c>
      <c r="BJ976" s="18" t="s">
        <v>85</v>
      </c>
      <c r="BK976" s="186">
        <f>ROUND(I976*H976,2)</f>
        <v>0</v>
      </c>
      <c r="BL976" s="18" t="s">
        <v>367</v>
      </c>
      <c r="BM976" s="185" t="s">
        <v>1197</v>
      </c>
    </row>
    <row r="977" spans="1:65" s="2" customFormat="1" ht="24.2" customHeight="1">
      <c r="A977" s="33"/>
      <c r="B977" s="139"/>
      <c r="C977" s="173" t="s">
        <v>1198</v>
      </c>
      <c r="D977" s="173" t="s">
        <v>363</v>
      </c>
      <c r="E977" s="174" t="s">
        <v>1199</v>
      </c>
      <c r="F977" s="175" t="s">
        <v>1200</v>
      </c>
      <c r="G977" s="176" t="s">
        <v>366</v>
      </c>
      <c r="H977" s="177">
        <v>1.89</v>
      </c>
      <c r="I977" s="178"/>
      <c r="J977" s="179">
        <f>ROUND(I977*H977,2)</f>
        <v>0</v>
      </c>
      <c r="K977" s="180"/>
      <c r="L977" s="34"/>
      <c r="M977" s="181" t="s">
        <v>1</v>
      </c>
      <c r="N977" s="182" t="s">
        <v>38</v>
      </c>
      <c r="O977" s="60"/>
      <c r="P977" s="183">
        <f>O977*H977</f>
        <v>0</v>
      </c>
      <c r="Q977" s="183">
        <v>1.0880000000000001E-2</v>
      </c>
      <c r="R977" s="183">
        <f>Q977*H977</f>
        <v>2.05632E-2</v>
      </c>
      <c r="S977" s="183">
        <v>0</v>
      </c>
      <c r="T977" s="184">
        <f>S977*H977</f>
        <v>0</v>
      </c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R977" s="185" t="s">
        <v>367</v>
      </c>
      <c r="AT977" s="185" t="s">
        <v>363</v>
      </c>
      <c r="AU977" s="185" t="s">
        <v>85</v>
      </c>
      <c r="AY977" s="18" t="s">
        <v>360</v>
      </c>
      <c r="BE977" s="186">
        <f>IF(N977="základná",J977,0)</f>
        <v>0</v>
      </c>
      <c r="BF977" s="186">
        <f>IF(N977="znížená",J977,0)</f>
        <v>0</v>
      </c>
      <c r="BG977" s="186">
        <f>IF(N977="zákl. prenesená",J977,0)</f>
        <v>0</v>
      </c>
      <c r="BH977" s="186">
        <f>IF(N977="zníž. prenesená",J977,0)</f>
        <v>0</v>
      </c>
      <c r="BI977" s="186">
        <f>IF(N977="nulová",J977,0)</f>
        <v>0</v>
      </c>
      <c r="BJ977" s="18" t="s">
        <v>85</v>
      </c>
      <c r="BK977" s="186">
        <f>ROUND(I977*H977,2)</f>
        <v>0</v>
      </c>
      <c r="BL977" s="18" t="s">
        <v>367</v>
      </c>
      <c r="BM977" s="185" t="s">
        <v>1201</v>
      </c>
    </row>
    <row r="978" spans="1:65" s="14" customFormat="1">
      <c r="B978" s="196"/>
      <c r="D978" s="188" t="s">
        <v>369</v>
      </c>
      <c r="E978" s="197" t="s">
        <v>1</v>
      </c>
      <c r="F978" s="198" t="s">
        <v>511</v>
      </c>
      <c r="H978" s="197" t="s">
        <v>1</v>
      </c>
      <c r="I978" s="199"/>
      <c r="L978" s="196"/>
      <c r="M978" s="200"/>
      <c r="N978" s="201"/>
      <c r="O978" s="201"/>
      <c r="P978" s="201"/>
      <c r="Q978" s="201"/>
      <c r="R978" s="201"/>
      <c r="S978" s="201"/>
      <c r="T978" s="202"/>
      <c r="AT978" s="197" t="s">
        <v>369</v>
      </c>
      <c r="AU978" s="197" t="s">
        <v>85</v>
      </c>
      <c r="AV978" s="14" t="s">
        <v>79</v>
      </c>
      <c r="AW978" s="14" t="s">
        <v>29</v>
      </c>
      <c r="AX978" s="14" t="s">
        <v>72</v>
      </c>
      <c r="AY978" s="197" t="s">
        <v>360</v>
      </c>
    </row>
    <row r="979" spans="1:65" s="14" customFormat="1">
      <c r="B979" s="196"/>
      <c r="D979" s="188" t="s">
        <v>369</v>
      </c>
      <c r="E979" s="197" t="s">
        <v>1</v>
      </c>
      <c r="F979" s="198" t="s">
        <v>1202</v>
      </c>
      <c r="H979" s="197" t="s">
        <v>1</v>
      </c>
      <c r="I979" s="199"/>
      <c r="L979" s="196"/>
      <c r="M979" s="200"/>
      <c r="N979" s="201"/>
      <c r="O979" s="201"/>
      <c r="P979" s="201"/>
      <c r="Q979" s="201"/>
      <c r="R979" s="201"/>
      <c r="S979" s="201"/>
      <c r="T979" s="202"/>
      <c r="AT979" s="197" t="s">
        <v>369</v>
      </c>
      <c r="AU979" s="197" t="s">
        <v>85</v>
      </c>
      <c r="AV979" s="14" t="s">
        <v>79</v>
      </c>
      <c r="AW979" s="14" t="s">
        <v>29</v>
      </c>
      <c r="AX979" s="14" t="s">
        <v>72</v>
      </c>
      <c r="AY979" s="197" t="s">
        <v>360</v>
      </c>
    </row>
    <row r="980" spans="1:65" s="13" customFormat="1">
      <c r="B980" s="187"/>
      <c r="D980" s="188" t="s">
        <v>369</v>
      </c>
      <c r="E980" s="189" t="s">
        <v>1</v>
      </c>
      <c r="F980" s="190" t="s">
        <v>1203</v>
      </c>
      <c r="H980" s="191">
        <v>1.89</v>
      </c>
      <c r="I980" s="192"/>
      <c r="L980" s="187"/>
      <c r="M980" s="193"/>
      <c r="N980" s="194"/>
      <c r="O980" s="194"/>
      <c r="P980" s="194"/>
      <c r="Q980" s="194"/>
      <c r="R980" s="194"/>
      <c r="S980" s="194"/>
      <c r="T980" s="195"/>
      <c r="AT980" s="189" t="s">
        <v>369</v>
      </c>
      <c r="AU980" s="189" t="s">
        <v>85</v>
      </c>
      <c r="AV980" s="13" t="s">
        <v>85</v>
      </c>
      <c r="AW980" s="13" t="s">
        <v>29</v>
      </c>
      <c r="AX980" s="13" t="s">
        <v>72</v>
      </c>
      <c r="AY980" s="189" t="s">
        <v>360</v>
      </c>
    </row>
    <row r="981" spans="1:65" s="15" customFormat="1">
      <c r="B981" s="203"/>
      <c r="D981" s="188" t="s">
        <v>369</v>
      </c>
      <c r="E981" s="204" t="s">
        <v>1</v>
      </c>
      <c r="F981" s="205" t="s">
        <v>386</v>
      </c>
      <c r="H981" s="206">
        <v>1.89</v>
      </c>
      <c r="I981" s="207"/>
      <c r="L981" s="203"/>
      <c r="M981" s="208"/>
      <c r="N981" s="209"/>
      <c r="O981" s="209"/>
      <c r="P981" s="209"/>
      <c r="Q981" s="209"/>
      <c r="R981" s="209"/>
      <c r="S981" s="209"/>
      <c r="T981" s="210"/>
      <c r="AT981" s="204" t="s">
        <v>369</v>
      </c>
      <c r="AU981" s="204" t="s">
        <v>85</v>
      </c>
      <c r="AV981" s="15" t="s">
        <v>367</v>
      </c>
      <c r="AW981" s="15" t="s">
        <v>29</v>
      </c>
      <c r="AX981" s="15" t="s">
        <v>79</v>
      </c>
      <c r="AY981" s="204" t="s">
        <v>360</v>
      </c>
    </row>
    <row r="982" spans="1:65" s="2" customFormat="1" ht="24.2" customHeight="1">
      <c r="A982" s="33"/>
      <c r="B982" s="139"/>
      <c r="C982" s="173" t="s">
        <v>1204</v>
      </c>
      <c r="D982" s="173" t="s">
        <v>363</v>
      </c>
      <c r="E982" s="174" t="s">
        <v>1205</v>
      </c>
      <c r="F982" s="175" t="s">
        <v>1206</v>
      </c>
      <c r="G982" s="176" t="s">
        <v>366</v>
      </c>
      <c r="H982" s="177">
        <v>1.89</v>
      </c>
      <c r="I982" s="178"/>
      <c r="J982" s="179">
        <f>ROUND(I982*H982,2)</f>
        <v>0</v>
      </c>
      <c r="K982" s="180"/>
      <c r="L982" s="34"/>
      <c r="M982" s="181" t="s">
        <v>1</v>
      </c>
      <c r="N982" s="182" t="s">
        <v>38</v>
      </c>
      <c r="O982" s="60"/>
      <c r="P982" s="183">
        <f>O982*H982</f>
        <v>0</v>
      </c>
      <c r="Q982" s="183">
        <v>0</v>
      </c>
      <c r="R982" s="183">
        <f>Q982*H982</f>
        <v>0</v>
      </c>
      <c r="S982" s="183">
        <v>0</v>
      </c>
      <c r="T982" s="184">
        <f>S982*H982</f>
        <v>0</v>
      </c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R982" s="185" t="s">
        <v>367</v>
      </c>
      <c r="AT982" s="185" t="s">
        <v>363</v>
      </c>
      <c r="AU982" s="185" t="s">
        <v>85</v>
      </c>
      <c r="AY982" s="18" t="s">
        <v>360</v>
      </c>
      <c r="BE982" s="186">
        <f>IF(N982="základná",J982,0)</f>
        <v>0</v>
      </c>
      <c r="BF982" s="186">
        <f>IF(N982="znížená",J982,0)</f>
        <v>0</v>
      </c>
      <c r="BG982" s="186">
        <f>IF(N982="zákl. prenesená",J982,0)</f>
        <v>0</v>
      </c>
      <c r="BH982" s="186">
        <f>IF(N982="zníž. prenesená",J982,0)</f>
        <v>0</v>
      </c>
      <c r="BI982" s="186">
        <f>IF(N982="nulová",J982,0)</f>
        <v>0</v>
      </c>
      <c r="BJ982" s="18" t="s">
        <v>85</v>
      </c>
      <c r="BK982" s="186">
        <f>ROUND(I982*H982,2)</f>
        <v>0</v>
      </c>
      <c r="BL982" s="18" t="s">
        <v>367</v>
      </c>
      <c r="BM982" s="185" t="s">
        <v>1207</v>
      </c>
    </row>
    <row r="983" spans="1:65" s="2" customFormat="1" ht="24.2" customHeight="1">
      <c r="A983" s="33"/>
      <c r="B983" s="139"/>
      <c r="C983" s="173" t="s">
        <v>1208</v>
      </c>
      <c r="D983" s="173" t="s">
        <v>363</v>
      </c>
      <c r="E983" s="174" t="s">
        <v>1209</v>
      </c>
      <c r="F983" s="175" t="s">
        <v>1210</v>
      </c>
      <c r="G983" s="176" t="s">
        <v>605</v>
      </c>
      <c r="H983" s="177">
        <v>0.34300000000000003</v>
      </c>
      <c r="I983" s="178"/>
      <c r="J983" s="179">
        <f>ROUND(I983*H983,2)</f>
        <v>0</v>
      </c>
      <c r="K983" s="180"/>
      <c r="L983" s="34"/>
      <c r="M983" s="181" t="s">
        <v>1</v>
      </c>
      <c r="N983" s="182" t="s">
        <v>38</v>
      </c>
      <c r="O983" s="60"/>
      <c r="P983" s="183">
        <f>O983*H983</f>
        <v>0</v>
      </c>
      <c r="Q983" s="183">
        <v>1.0162899999999999</v>
      </c>
      <c r="R983" s="183">
        <f>Q983*H983</f>
        <v>0.34858747000000001</v>
      </c>
      <c r="S983" s="183">
        <v>0</v>
      </c>
      <c r="T983" s="184">
        <f>S983*H983</f>
        <v>0</v>
      </c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R983" s="185" t="s">
        <v>367</v>
      </c>
      <c r="AT983" s="185" t="s">
        <v>363</v>
      </c>
      <c r="AU983" s="185" t="s">
        <v>85</v>
      </c>
      <c r="AY983" s="18" t="s">
        <v>360</v>
      </c>
      <c r="BE983" s="186">
        <f>IF(N983="základná",J983,0)</f>
        <v>0</v>
      </c>
      <c r="BF983" s="186">
        <f>IF(N983="znížená",J983,0)</f>
        <v>0</v>
      </c>
      <c r="BG983" s="186">
        <f>IF(N983="zákl. prenesená",J983,0)</f>
        <v>0</v>
      </c>
      <c r="BH983" s="186">
        <f>IF(N983="zníž. prenesená",J983,0)</f>
        <v>0</v>
      </c>
      <c r="BI983" s="186">
        <f>IF(N983="nulová",J983,0)</f>
        <v>0</v>
      </c>
      <c r="BJ983" s="18" t="s">
        <v>85</v>
      </c>
      <c r="BK983" s="186">
        <f>ROUND(I983*H983,2)</f>
        <v>0</v>
      </c>
      <c r="BL983" s="18" t="s">
        <v>367</v>
      </c>
      <c r="BM983" s="185" t="s">
        <v>1211</v>
      </c>
    </row>
    <row r="984" spans="1:65" s="13" customFormat="1">
      <c r="B984" s="187"/>
      <c r="D984" s="188" t="s">
        <v>369</v>
      </c>
      <c r="E984" s="189" t="s">
        <v>1</v>
      </c>
      <c r="F984" s="190" t="s">
        <v>1212</v>
      </c>
      <c r="H984" s="191">
        <v>0.04</v>
      </c>
      <c r="I984" s="192"/>
      <c r="L984" s="187"/>
      <c r="M984" s="193"/>
      <c r="N984" s="194"/>
      <c r="O984" s="194"/>
      <c r="P984" s="194"/>
      <c r="Q984" s="194"/>
      <c r="R984" s="194"/>
      <c r="S984" s="194"/>
      <c r="T984" s="195"/>
      <c r="AT984" s="189" t="s">
        <v>369</v>
      </c>
      <c r="AU984" s="189" t="s">
        <v>85</v>
      </c>
      <c r="AV984" s="13" t="s">
        <v>85</v>
      </c>
      <c r="AW984" s="13" t="s">
        <v>29</v>
      </c>
      <c r="AX984" s="13" t="s">
        <v>72</v>
      </c>
      <c r="AY984" s="189" t="s">
        <v>360</v>
      </c>
    </row>
    <row r="985" spans="1:65" s="13" customFormat="1">
      <c r="B985" s="187"/>
      <c r="D985" s="188" t="s">
        <v>369</v>
      </c>
      <c r="E985" s="189" t="s">
        <v>1</v>
      </c>
      <c r="F985" s="190" t="s">
        <v>1213</v>
      </c>
      <c r="H985" s="191">
        <v>0.09</v>
      </c>
      <c r="I985" s="192"/>
      <c r="L985" s="187"/>
      <c r="M985" s="193"/>
      <c r="N985" s="194"/>
      <c r="O985" s="194"/>
      <c r="P985" s="194"/>
      <c r="Q985" s="194"/>
      <c r="R985" s="194"/>
      <c r="S985" s="194"/>
      <c r="T985" s="195"/>
      <c r="AT985" s="189" t="s">
        <v>369</v>
      </c>
      <c r="AU985" s="189" t="s">
        <v>85</v>
      </c>
      <c r="AV985" s="13" t="s">
        <v>85</v>
      </c>
      <c r="AW985" s="13" t="s">
        <v>29</v>
      </c>
      <c r="AX985" s="13" t="s">
        <v>72</v>
      </c>
      <c r="AY985" s="189" t="s">
        <v>360</v>
      </c>
    </row>
    <row r="986" spans="1:65" s="13" customFormat="1">
      <c r="B986" s="187"/>
      <c r="D986" s="188" t="s">
        <v>369</v>
      </c>
      <c r="E986" s="189" t="s">
        <v>1</v>
      </c>
      <c r="F986" s="190" t="s">
        <v>1214</v>
      </c>
      <c r="H986" s="191">
        <v>0.04</v>
      </c>
      <c r="I986" s="192"/>
      <c r="L986" s="187"/>
      <c r="M986" s="193"/>
      <c r="N986" s="194"/>
      <c r="O986" s="194"/>
      <c r="P986" s="194"/>
      <c r="Q986" s="194"/>
      <c r="R986" s="194"/>
      <c r="S986" s="194"/>
      <c r="T986" s="195"/>
      <c r="AT986" s="189" t="s">
        <v>369</v>
      </c>
      <c r="AU986" s="189" t="s">
        <v>85</v>
      </c>
      <c r="AV986" s="13" t="s">
        <v>85</v>
      </c>
      <c r="AW986" s="13" t="s">
        <v>29</v>
      </c>
      <c r="AX986" s="13" t="s">
        <v>72</v>
      </c>
      <c r="AY986" s="189" t="s">
        <v>360</v>
      </c>
    </row>
    <row r="987" spans="1:65" s="13" customFormat="1">
      <c r="B987" s="187"/>
      <c r="D987" s="188" t="s">
        <v>369</v>
      </c>
      <c r="E987" s="189" t="s">
        <v>1</v>
      </c>
      <c r="F987" s="190" t="s">
        <v>1215</v>
      </c>
      <c r="H987" s="191">
        <v>0.10299999999999999</v>
      </c>
      <c r="I987" s="192"/>
      <c r="L987" s="187"/>
      <c r="M987" s="193"/>
      <c r="N987" s="194"/>
      <c r="O987" s="194"/>
      <c r="P987" s="194"/>
      <c r="Q987" s="194"/>
      <c r="R987" s="194"/>
      <c r="S987" s="194"/>
      <c r="T987" s="195"/>
      <c r="AT987" s="189" t="s">
        <v>369</v>
      </c>
      <c r="AU987" s="189" t="s">
        <v>85</v>
      </c>
      <c r="AV987" s="13" t="s">
        <v>85</v>
      </c>
      <c r="AW987" s="13" t="s">
        <v>29</v>
      </c>
      <c r="AX987" s="13" t="s">
        <v>72</v>
      </c>
      <c r="AY987" s="189" t="s">
        <v>360</v>
      </c>
    </row>
    <row r="988" spans="1:65" s="13" customFormat="1">
      <c r="B988" s="187"/>
      <c r="D988" s="188" t="s">
        <v>369</v>
      </c>
      <c r="E988" s="189" t="s">
        <v>1</v>
      </c>
      <c r="F988" s="190" t="s">
        <v>1216</v>
      </c>
      <c r="H988" s="191">
        <v>2.5999999999999999E-2</v>
      </c>
      <c r="I988" s="192"/>
      <c r="L988" s="187"/>
      <c r="M988" s="193"/>
      <c r="N988" s="194"/>
      <c r="O988" s="194"/>
      <c r="P988" s="194"/>
      <c r="Q988" s="194"/>
      <c r="R988" s="194"/>
      <c r="S988" s="194"/>
      <c r="T988" s="195"/>
      <c r="AT988" s="189" t="s">
        <v>369</v>
      </c>
      <c r="AU988" s="189" t="s">
        <v>85</v>
      </c>
      <c r="AV988" s="13" t="s">
        <v>85</v>
      </c>
      <c r="AW988" s="13" t="s">
        <v>29</v>
      </c>
      <c r="AX988" s="13" t="s">
        <v>72</v>
      </c>
      <c r="AY988" s="189" t="s">
        <v>360</v>
      </c>
    </row>
    <row r="989" spans="1:65" s="13" customFormat="1">
      <c r="B989" s="187"/>
      <c r="D989" s="188" t="s">
        <v>369</v>
      </c>
      <c r="E989" s="189" t="s">
        <v>1</v>
      </c>
      <c r="F989" s="190" t="s">
        <v>1217</v>
      </c>
      <c r="H989" s="191">
        <v>4.3999999999999997E-2</v>
      </c>
      <c r="I989" s="192"/>
      <c r="L989" s="187"/>
      <c r="M989" s="193"/>
      <c r="N989" s="194"/>
      <c r="O989" s="194"/>
      <c r="P989" s="194"/>
      <c r="Q989" s="194"/>
      <c r="R989" s="194"/>
      <c r="S989" s="194"/>
      <c r="T989" s="195"/>
      <c r="AT989" s="189" t="s">
        <v>369</v>
      </c>
      <c r="AU989" s="189" t="s">
        <v>85</v>
      </c>
      <c r="AV989" s="13" t="s">
        <v>85</v>
      </c>
      <c r="AW989" s="13" t="s">
        <v>29</v>
      </c>
      <c r="AX989" s="13" t="s">
        <v>72</v>
      </c>
      <c r="AY989" s="189" t="s">
        <v>360</v>
      </c>
    </row>
    <row r="990" spans="1:65" s="15" customFormat="1">
      <c r="B990" s="203"/>
      <c r="D990" s="188" t="s">
        <v>369</v>
      </c>
      <c r="E990" s="204" t="s">
        <v>1</v>
      </c>
      <c r="F990" s="205" t="s">
        <v>386</v>
      </c>
      <c r="H990" s="206">
        <v>0.34300000000000003</v>
      </c>
      <c r="I990" s="207"/>
      <c r="L990" s="203"/>
      <c r="M990" s="208"/>
      <c r="N990" s="209"/>
      <c r="O990" s="209"/>
      <c r="P990" s="209"/>
      <c r="Q990" s="209"/>
      <c r="R990" s="209"/>
      <c r="S990" s="209"/>
      <c r="T990" s="210"/>
      <c r="AT990" s="204" t="s">
        <v>369</v>
      </c>
      <c r="AU990" s="204" t="s">
        <v>85</v>
      </c>
      <c r="AV990" s="15" t="s">
        <v>367</v>
      </c>
      <c r="AW990" s="15" t="s">
        <v>29</v>
      </c>
      <c r="AX990" s="15" t="s">
        <v>79</v>
      </c>
      <c r="AY990" s="204" t="s">
        <v>360</v>
      </c>
    </row>
    <row r="991" spans="1:65" s="2" customFormat="1" ht="24.2" customHeight="1">
      <c r="A991" s="33"/>
      <c r="B991" s="139"/>
      <c r="C991" s="173" t="s">
        <v>1218</v>
      </c>
      <c r="D991" s="173" t="s">
        <v>363</v>
      </c>
      <c r="E991" s="174" t="s">
        <v>1219</v>
      </c>
      <c r="F991" s="175" t="s">
        <v>1220</v>
      </c>
      <c r="G991" s="176" t="s">
        <v>605</v>
      </c>
      <c r="H991" s="177">
        <v>15.522</v>
      </c>
      <c r="I991" s="178"/>
      <c r="J991" s="179">
        <f>ROUND(I991*H991,2)</f>
        <v>0</v>
      </c>
      <c r="K991" s="180"/>
      <c r="L991" s="34"/>
      <c r="M991" s="181" t="s">
        <v>1</v>
      </c>
      <c r="N991" s="182" t="s">
        <v>38</v>
      </c>
      <c r="O991" s="60"/>
      <c r="P991" s="183">
        <f>O991*H991</f>
        <v>0</v>
      </c>
      <c r="Q991" s="183">
        <v>1.221E-2</v>
      </c>
      <c r="R991" s="183">
        <f>Q991*H991</f>
        <v>0.18952362</v>
      </c>
      <c r="S991" s="183">
        <v>0</v>
      </c>
      <c r="T991" s="184">
        <f>S991*H991</f>
        <v>0</v>
      </c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R991" s="185" t="s">
        <v>367</v>
      </c>
      <c r="AT991" s="185" t="s">
        <v>363</v>
      </c>
      <c r="AU991" s="185" t="s">
        <v>85</v>
      </c>
      <c r="AY991" s="18" t="s">
        <v>360</v>
      </c>
      <c r="BE991" s="186">
        <f>IF(N991="základná",J991,0)</f>
        <v>0</v>
      </c>
      <c r="BF991" s="186">
        <f>IF(N991="znížená",J991,0)</f>
        <v>0</v>
      </c>
      <c r="BG991" s="186">
        <f>IF(N991="zákl. prenesená",J991,0)</f>
        <v>0</v>
      </c>
      <c r="BH991" s="186">
        <f>IF(N991="zníž. prenesená",J991,0)</f>
        <v>0</v>
      </c>
      <c r="BI991" s="186">
        <f>IF(N991="nulová",J991,0)</f>
        <v>0</v>
      </c>
      <c r="BJ991" s="18" t="s">
        <v>85</v>
      </c>
      <c r="BK991" s="186">
        <f>ROUND(I991*H991,2)</f>
        <v>0</v>
      </c>
      <c r="BL991" s="18" t="s">
        <v>367</v>
      </c>
      <c r="BM991" s="185" t="s">
        <v>1221</v>
      </c>
    </row>
    <row r="992" spans="1:65" s="14" customFormat="1">
      <c r="B992" s="196"/>
      <c r="D992" s="188" t="s">
        <v>369</v>
      </c>
      <c r="E992" s="197" t="s">
        <v>1</v>
      </c>
      <c r="F992" s="198" t="s">
        <v>1222</v>
      </c>
      <c r="H992" s="197" t="s">
        <v>1</v>
      </c>
      <c r="I992" s="199"/>
      <c r="L992" s="196"/>
      <c r="M992" s="200"/>
      <c r="N992" s="201"/>
      <c r="O992" s="201"/>
      <c r="P992" s="201"/>
      <c r="Q992" s="201"/>
      <c r="R992" s="201"/>
      <c r="S992" s="201"/>
      <c r="T992" s="202"/>
      <c r="AT992" s="197" t="s">
        <v>369</v>
      </c>
      <c r="AU992" s="197" t="s">
        <v>85</v>
      </c>
      <c r="AV992" s="14" t="s">
        <v>79</v>
      </c>
      <c r="AW992" s="14" t="s">
        <v>29</v>
      </c>
      <c r="AX992" s="14" t="s">
        <v>72</v>
      </c>
      <c r="AY992" s="197" t="s">
        <v>360</v>
      </c>
    </row>
    <row r="993" spans="1:65" s="13" customFormat="1">
      <c r="B993" s="187"/>
      <c r="D993" s="188" t="s">
        <v>369</v>
      </c>
      <c r="E993" s="189" t="s">
        <v>1</v>
      </c>
      <c r="F993" s="190" t="s">
        <v>1223</v>
      </c>
      <c r="H993" s="191">
        <v>4.0259999999999998</v>
      </c>
      <c r="I993" s="192"/>
      <c r="L993" s="187"/>
      <c r="M993" s="193"/>
      <c r="N993" s="194"/>
      <c r="O993" s="194"/>
      <c r="P993" s="194"/>
      <c r="Q993" s="194"/>
      <c r="R993" s="194"/>
      <c r="S993" s="194"/>
      <c r="T993" s="195"/>
      <c r="AT993" s="189" t="s">
        <v>369</v>
      </c>
      <c r="AU993" s="189" t="s">
        <v>85</v>
      </c>
      <c r="AV993" s="13" t="s">
        <v>85</v>
      </c>
      <c r="AW993" s="13" t="s">
        <v>29</v>
      </c>
      <c r="AX993" s="13" t="s">
        <v>72</v>
      </c>
      <c r="AY993" s="189" t="s">
        <v>360</v>
      </c>
    </row>
    <row r="994" spans="1:65" s="14" customFormat="1">
      <c r="B994" s="196"/>
      <c r="D994" s="188" t="s">
        <v>369</v>
      </c>
      <c r="E994" s="197" t="s">
        <v>1</v>
      </c>
      <c r="F994" s="198" t="s">
        <v>1224</v>
      </c>
      <c r="H994" s="197" t="s">
        <v>1</v>
      </c>
      <c r="I994" s="199"/>
      <c r="L994" s="196"/>
      <c r="M994" s="200"/>
      <c r="N994" s="201"/>
      <c r="O994" s="201"/>
      <c r="P994" s="201"/>
      <c r="Q994" s="201"/>
      <c r="R994" s="201"/>
      <c r="S994" s="201"/>
      <c r="T994" s="202"/>
      <c r="AT994" s="197" t="s">
        <v>369</v>
      </c>
      <c r="AU994" s="197" t="s">
        <v>85</v>
      </c>
      <c r="AV994" s="14" t="s">
        <v>79</v>
      </c>
      <c r="AW994" s="14" t="s">
        <v>29</v>
      </c>
      <c r="AX994" s="14" t="s">
        <v>72</v>
      </c>
      <c r="AY994" s="197" t="s">
        <v>360</v>
      </c>
    </row>
    <row r="995" spans="1:65" s="13" customFormat="1">
      <c r="B995" s="187"/>
      <c r="D995" s="188" t="s">
        <v>369</v>
      </c>
      <c r="E995" s="189" t="s">
        <v>1</v>
      </c>
      <c r="F995" s="190" t="s">
        <v>1225</v>
      </c>
      <c r="H995" s="191">
        <v>2.9460000000000002</v>
      </c>
      <c r="I995" s="192"/>
      <c r="L995" s="187"/>
      <c r="M995" s="193"/>
      <c r="N995" s="194"/>
      <c r="O995" s="194"/>
      <c r="P995" s="194"/>
      <c r="Q995" s="194"/>
      <c r="R995" s="194"/>
      <c r="S995" s="194"/>
      <c r="T995" s="195"/>
      <c r="AT995" s="189" t="s">
        <v>369</v>
      </c>
      <c r="AU995" s="189" t="s">
        <v>85</v>
      </c>
      <c r="AV995" s="13" t="s">
        <v>85</v>
      </c>
      <c r="AW995" s="13" t="s">
        <v>29</v>
      </c>
      <c r="AX995" s="13" t="s">
        <v>72</v>
      </c>
      <c r="AY995" s="189" t="s">
        <v>360</v>
      </c>
    </row>
    <row r="996" spans="1:65" s="14" customFormat="1">
      <c r="B996" s="196"/>
      <c r="D996" s="188" t="s">
        <v>369</v>
      </c>
      <c r="E996" s="197" t="s">
        <v>1</v>
      </c>
      <c r="F996" s="198" t="s">
        <v>1127</v>
      </c>
      <c r="H996" s="197" t="s">
        <v>1</v>
      </c>
      <c r="I996" s="199"/>
      <c r="L996" s="196"/>
      <c r="M996" s="200"/>
      <c r="N996" s="201"/>
      <c r="O996" s="201"/>
      <c r="P996" s="201"/>
      <c r="Q996" s="201"/>
      <c r="R996" s="201"/>
      <c r="S996" s="201"/>
      <c r="T996" s="202"/>
      <c r="AT996" s="197" t="s">
        <v>369</v>
      </c>
      <c r="AU996" s="197" t="s">
        <v>85</v>
      </c>
      <c r="AV996" s="14" t="s">
        <v>79</v>
      </c>
      <c r="AW996" s="14" t="s">
        <v>29</v>
      </c>
      <c r="AX996" s="14" t="s">
        <v>72</v>
      </c>
      <c r="AY996" s="197" t="s">
        <v>360</v>
      </c>
    </row>
    <row r="997" spans="1:65" s="13" customFormat="1">
      <c r="B997" s="187"/>
      <c r="D997" s="188" t="s">
        <v>369</v>
      </c>
      <c r="E997" s="189" t="s">
        <v>1</v>
      </c>
      <c r="F997" s="190" t="s">
        <v>1226</v>
      </c>
      <c r="H997" s="191">
        <v>6.84</v>
      </c>
      <c r="I997" s="192"/>
      <c r="L997" s="187"/>
      <c r="M997" s="193"/>
      <c r="N997" s="194"/>
      <c r="O997" s="194"/>
      <c r="P997" s="194"/>
      <c r="Q997" s="194"/>
      <c r="R997" s="194"/>
      <c r="S997" s="194"/>
      <c r="T997" s="195"/>
      <c r="AT997" s="189" t="s">
        <v>369</v>
      </c>
      <c r="AU997" s="189" t="s">
        <v>85</v>
      </c>
      <c r="AV997" s="13" t="s">
        <v>85</v>
      </c>
      <c r="AW997" s="13" t="s">
        <v>29</v>
      </c>
      <c r="AX997" s="13" t="s">
        <v>72</v>
      </c>
      <c r="AY997" s="189" t="s">
        <v>360</v>
      </c>
    </row>
    <row r="998" spans="1:65" s="13" customFormat="1">
      <c r="B998" s="187"/>
      <c r="D998" s="188" t="s">
        <v>369</v>
      </c>
      <c r="E998" s="189" t="s">
        <v>1</v>
      </c>
      <c r="F998" s="190" t="s">
        <v>1227</v>
      </c>
      <c r="H998" s="191">
        <v>-0.16400000000000001</v>
      </c>
      <c r="I998" s="192"/>
      <c r="L998" s="187"/>
      <c r="M998" s="193"/>
      <c r="N998" s="194"/>
      <c r="O998" s="194"/>
      <c r="P998" s="194"/>
      <c r="Q998" s="194"/>
      <c r="R998" s="194"/>
      <c r="S998" s="194"/>
      <c r="T998" s="195"/>
      <c r="AT998" s="189" t="s">
        <v>369</v>
      </c>
      <c r="AU998" s="189" t="s">
        <v>85</v>
      </c>
      <c r="AV998" s="13" t="s">
        <v>85</v>
      </c>
      <c r="AW998" s="13" t="s">
        <v>29</v>
      </c>
      <c r="AX998" s="13" t="s">
        <v>72</v>
      </c>
      <c r="AY998" s="189" t="s">
        <v>360</v>
      </c>
    </row>
    <row r="999" spans="1:65" s="14" customFormat="1">
      <c r="B999" s="196"/>
      <c r="D999" s="188" t="s">
        <v>369</v>
      </c>
      <c r="E999" s="197" t="s">
        <v>1</v>
      </c>
      <c r="F999" s="198" t="s">
        <v>1228</v>
      </c>
      <c r="H999" s="197" t="s">
        <v>1</v>
      </c>
      <c r="I999" s="199"/>
      <c r="L999" s="196"/>
      <c r="M999" s="200"/>
      <c r="N999" s="201"/>
      <c r="O999" s="201"/>
      <c r="P999" s="201"/>
      <c r="Q999" s="201"/>
      <c r="R999" s="201"/>
      <c r="S999" s="201"/>
      <c r="T999" s="202"/>
      <c r="AT999" s="197" t="s">
        <v>369</v>
      </c>
      <c r="AU999" s="197" t="s">
        <v>85</v>
      </c>
      <c r="AV999" s="14" t="s">
        <v>79</v>
      </c>
      <c r="AW999" s="14" t="s">
        <v>29</v>
      </c>
      <c r="AX999" s="14" t="s">
        <v>72</v>
      </c>
      <c r="AY999" s="197" t="s">
        <v>360</v>
      </c>
    </row>
    <row r="1000" spans="1:65" s="13" customFormat="1">
      <c r="B1000" s="187"/>
      <c r="D1000" s="188" t="s">
        <v>369</v>
      </c>
      <c r="E1000" s="189" t="s">
        <v>1</v>
      </c>
      <c r="F1000" s="190" t="s">
        <v>1229</v>
      </c>
      <c r="H1000" s="191">
        <v>1.8740000000000001</v>
      </c>
      <c r="I1000" s="192"/>
      <c r="L1000" s="187"/>
      <c r="M1000" s="193"/>
      <c r="N1000" s="194"/>
      <c r="O1000" s="194"/>
      <c r="P1000" s="194"/>
      <c r="Q1000" s="194"/>
      <c r="R1000" s="194"/>
      <c r="S1000" s="194"/>
      <c r="T1000" s="195"/>
      <c r="AT1000" s="189" t="s">
        <v>369</v>
      </c>
      <c r="AU1000" s="189" t="s">
        <v>85</v>
      </c>
      <c r="AV1000" s="13" t="s">
        <v>85</v>
      </c>
      <c r="AW1000" s="13" t="s">
        <v>29</v>
      </c>
      <c r="AX1000" s="13" t="s">
        <v>72</v>
      </c>
      <c r="AY1000" s="189" t="s">
        <v>360</v>
      </c>
    </row>
    <row r="1001" spans="1:65" s="15" customFormat="1">
      <c r="B1001" s="203"/>
      <c r="D1001" s="188" t="s">
        <v>369</v>
      </c>
      <c r="E1001" s="204" t="s">
        <v>1</v>
      </c>
      <c r="F1001" s="205" t="s">
        <v>386</v>
      </c>
      <c r="H1001" s="206">
        <v>15.522</v>
      </c>
      <c r="I1001" s="207"/>
      <c r="L1001" s="203"/>
      <c r="M1001" s="208"/>
      <c r="N1001" s="209"/>
      <c r="O1001" s="209"/>
      <c r="P1001" s="209"/>
      <c r="Q1001" s="209"/>
      <c r="R1001" s="209"/>
      <c r="S1001" s="209"/>
      <c r="T1001" s="210"/>
      <c r="AT1001" s="204" t="s">
        <v>369</v>
      </c>
      <c r="AU1001" s="204" t="s">
        <v>85</v>
      </c>
      <c r="AV1001" s="15" t="s">
        <v>367</v>
      </c>
      <c r="AW1001" s="15" t="s">
        <v>29</v>
      </c>
      <c r="AX1001" s="15" t="s">
        <v>79</v>
      </c>
      <c r="AY1001" s="204" t="s">
        <v>360</v>
      </c>
    </row>
    <row r="1002" spans="1:65" s="2" customFormat="1" ht="16.5" customHeight="1">
      <c r="A1002" s="33"/>
      <c r="B1002" s="139"/>
      <c r="C1002" s="219" t="s">
        <v>1230</v>
      </c>
      <c r="D1002" s="219" t="s">
        <v>724</v>
      </c>
      <c r="E1002" s="220" t="s">
        <v>1231</v>
      </c>
      <c r="F1002" s="221" t="s">
        <v>1232</v>
      </c>
      <c r="G1002" s="222" t="s">
        <v>605</v>
      </c>
      <c r="H1002" s="223">
        <v>15.522</v>
      </c>
      <c r="I1002" s="224"/>
      <c r="J1002" s="225">
        <f>ROUND(I1002*H1002,2)</f>
        <v>0</v>
      </c>
      <c r="K1002" s="226"/>
      <c r="L1002" s="227"/>
      <c r="M1002" s="228" t="s">
        <v>1</v>
      </c>
      <c r="N1002" s="229" t="s">
        <v>38</v>
      </c>
      <c r="O1002" s="60"/>
      <c r="P1002" s="183">
        <f>O1002*H1002</f>
        <v>0</v>
      </c>
      <c r="Q1002" s="183">
        <v>1</v>
      </c>
      <c r="R1002" s="183">
        <f>Q1002*H1002</f>
        <v>15.522</v>
      </c>
      <c r="S1002" s="183">
        <v>0</v>
      </c>
      <c r="T1002" s="184">
        <f>S1002*H1002</f>
        <v>0</v>
      </c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R1002" s="185" t="s">
        <v>450</v>
      </c>
      <c r="AT1002" s="185" t="s">
        <v>724</v>
      </c>
      <c r="AU1002" s="185" t="s">
        <v>85</v>
      </c>
      <c r="AY1002" s="18" t="s">
        <v>360</v>
      </c>
      <c r="BE1002" s="186">
        <f>IF(N1002="základná",J1002,0)</f>
        <v>0</v>
      </c>
      <c r="BF1002" s="186">
        <f>IF(N1002="znížená",J1002,0)</f>
        <v>0</v>
      </c>
      <c r="BG1002" s="186">
        <f>IF(N1002="zákl. prenesená",J1002,0)</f>
        <v>0</v>
      </c>
      <c r="BH1002" s="186">
        <f>IF(N1002="zníž. prenesená",J1002,0)</f>
        <v>0</v>
      </c>
      <c r="BI1002" s="186">
        <f>IF(N1002="nulová",J1002,0)</f>
        <v>0</v>
      </c>
      <c r="BJ1002" s="18" t="s">
        <v>85</v>
      </c>
      <c r="BK1002" s="186">
        <f>ROUND(I1002*H1002,2)</f>
        <v>0</v>
      </c>
      <c r="BL1002" s="18" t="s">
        <v>367</v>
      </c>
      <c r="BM1002" s="185" t="s">
        <v>1233</v>
      </c>
    </row>
    <row r="1003" spans="1:65" s="2" customFormat="1" ht="24.2" customHeight="1">
      <c r="A1003" s="33"/>
      <c r="B1003" s="139"/>
      <c r="C1003" s="173" t="s">
        <v>1234</v>
      </c>
      <c r="D1003" s="173" t="s">
        <v>363</v>
      </c>
      <c r="E1003" s="174" t="s">
        <v>1235</v>
      </c>
      <c r="F1003" s="175" t="s">
        <v>1236</v>
      </c>
      <c r="G1003" s="176" t="s">
        <v>605</v>
      </c>
      <c r="H1003" s="177">
        <v>4.2999999999999997E-2</v>
      </c>
      <c r="I1003" s="178"/>
      <c r="J1003" s="179">
        <f>ROUND(I1003*H1003,2)</f>
        <v>0</v>
      </c>
      <c r="K1003" s="180"/>
      <c r="L1003" s="34"/>
      <c r="M1003" s="181" t="s">
        <v>1</v>
      </c>
      <c r="N1003" s="182" t="s">
        <v>38</v>
      </c>
      <c r="O1003" s="60"/>
      <c r="P1003" s="183">
        <f>O1003*H1003</f>
        <v>0</v>
      </c>
      <c r="Q1003" s="183">
        <v>1.20296</v>
      </c>
      <c r="R1003" s="183">
        <f>Q1003*H1003</f>
        <v>5.172728E-2</v>
      </c>
      <c r="S1003" s="183">
        <v>0</v>
      </c>
      <c r="T1003" s="184">
        <f>S1003*H1003</f>
        <v>0</v>
      </c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R1003" s="185" t="s">
        <v>367</v>
      </c>
      <c r="AT1003" s="185" t="s">
        <v>363</v>
      </c>
      <c r="AU1003" s="185" t="s">
        <v>85</v>
      </c>
      <c r="AY1003" s="18" t="s">
        <v>360</v>
      </c>
      <c r="BE1003" s="186">
        <f>IF(N1003="základná",J1003,0)</f>
        <v>0</v>
      </c>
      <c r="BF1003" s="186">
        <f>IF(N1003="znížená",J1003,0)</f>
        <v>0</v>
      </c>
      <c r="BG1003" s="186">
        <f>IF(N1003="zákl. prenesená",J1003,0)</f>
        <v>0</v>
      </c>
      <c r="BH1003" s="186">
        <f>IF(N1003="zníž. prenesená",J1003,0)</f>
        <v>0</v>
      </c>
      <c r="BI1003" s="186">
        <f>IF(N1003="nulová",J1003,0)</f>
        <v>0</v>
      </c>
      <c r="BJ1003" s="18" t="s">
        <v>85</v>
      </c>
      <c r="BK1003" s="186">
        <f>ROUND(I1003*H1003,2)</f>
        <v>0</v>
      </c>
      <c r="BL1003" s="18" t="s">
        <v>367</v>
      </c>
      <c r="BM1003" s="185" t="s">
        <v>1237</v>
      </c>
    </row>
    <row r="1004" spans="1:65" s="13" customFormat="1">
      <c r="B1004" s="187"/>
      <c r="D1004" s="188" t="s">
        <v>369</v>
      </c>
      <c r="E1004" s="189" t="s">
        <v>1</v>
      </c>
      <c r="F1004" s="190" t="s">
        <v>1238</v>
      </c>
      <c r="H1004" s="191">
        <v>4.2999999999999997E-2</v>
      </c>
      <c r="I1004" s="192"/>
      <c r="L1004" s="187"/>
      <c r="M1004" s="193"/>
      <c r="N1004" s="194"/>
      <c r="O1004" s="194"/>
      <c r="P1004" s="194"/>
      <c r="Q1004" s="194"/>
      <c r="R1004" s="194"/>
      <c r="S1004" s="194"/>
      <c r="T1004" s="195"/>
      <c r="AT1004" s="189" t="s">
        <v>369</v>
      </c>
      <c r="AU1004" s="189" t="s">
        <v>85</v>
      </c>
      <c r="AV1004" s="13" t="s">
        <v>85</v>
      </c>
      <c r="AW1004" s="13" t="s">
        <v>29</v>
      </c>
      <c r="AX1004" s="13" t="s">
        <v>79</v>
      </c>
      <c r="AY1004" s="189" t="s">
        <v>360</v>
      </c>
    </row>
    <row r="1005" spans="1:65" s="2" customFormat="1" ht="24.2" customHeight="1">
      <c r="A1005" s="33"/>
      <c r="B1005" s="139"/>
      <c r="C1005" s="173" t="s">
        <v>1239</v>
      </c>
      <c r="D1005" s="173" t="s">
        <v>363</v>
      </c>
      <c r="E1005" s="174" t="s">
        <v>1240</v>
      </c>
      <c r="F1005" s="175" t="s">
        <v>1241</v>
      </c>
      <c r="G1005" s="176" t="s">
        <v>795</v>
      </c>
      <c r="H1005" s="177">
        <v>27.63</v>
      </c>
      <c r="I1005" s="178"/>
      <c r="J1005" s="179">
        <f>ROUND(I1005*H1005,2)</f>
        <v>0</v>
      </c>
      <c r="K1005" s="180"/>
      <c r="L1005" s="34"/>
      <c r="M1005" s="181" t="s">
        <v>1</v>
      </c>
      <c r="N1005" s="182" t="s">
        <v>38</v>
      </c>
      <c r="O1005" s="60"/>
      <c r="P1005" s="183">
        <f>O1005*H1005</f>
        <v>0</v>
      </c>
      <c r="Q1005" s="183">
        <v>9.9599999999999994E-2</v>
      </c>
      <c r="R1005" s="183">
        <f>Q1005*H1005</f>
        <v>2.7519479999999996</v>
      </c>
      <c r="S1005" s="183">
        <v>0</v>
      </c>
      <c r="T1005" s="184">
        <f>S1005*H1005</f>
        <v>0</v>
      </c>
      <c r="U1005" s="33"/>
      <c r="V1005" s="33"/>
      <c r="W1005" s="33"/>
      <c r="X1005" s="33"/>
      <c r="Y1005" s="33"/>
      <c r="Z1005" s="33"/>
      <c r="AA1005" s="33"/>
      <c r="AB1005" s="33"/>
      <c r="AC1005" s="33"/>
      <c r="AD1005" s="33"/>
      <c r="AE1005" s="33"/>
      <c r="AR1005" s="185" t="s">
        <v>367</v>
      </c>
      <c r="AT1005" s="185" t="s">
        <v>363</v>
      </c>
      <c r="AU1005" s="185" t="s">
        <v>85</v>
      </c>
      <c r="AY1005" s="18" t="s">
        <v>360</v>
      </c>
      <c r="BE1005" s="186">
        <f>IF(N1005="základná",J1005,0)</f>
        <v>0</v>
      </c>
      <c r="BF1005" s="186">
        <f>IF(N1005="znížená",J1005,0)</f>
        <v>0</v>
      </c>
      <c r="BG1005" s="186">
        <f>IF(N1005="zákl. prenesená",J1005,0)</f>
        <v>0</v>
      </c>
      <c r="BH1005" s="186">
        <f>IF(N1005="zníž. prenesená",J1005,0)</f>
        <v>0</v>
      </c>
      <c r="BI1005" s="186">
        <f>IF(N1005="nulová",J1005,0)</f>
        <v>0</v>
      </c>
      <c r="BJ1005" s="18" t="s">
        <v>85</v>
      </c>
      <c r="BK1005" s="186">
        <f>ROUND(I1005*H1005,2)</f>
        <v>0</v>
      </c>
      <c r="BL1005" s="18" t="s">
        <v>367</v>
      </c>
      <c r="BM1005" s="185" t="s">
        <v>1242</v>
      </c>
    </row>
    <row r="1006" spans="1:65" s="13" customFormat="1">
      <c r="B1006" s="187"/>
      <c r="D1006" s="188" t="s">
        <v>369</v>
      </c>
      <c r="E1006" s="189" t="s">
        <v>1</v>
      </c>
      <c r="F1006" s="190" t="s">
        <v>1243</v>
      </c>
      <c r="H1006" s="191">
        <v>27.63</v>
      </c>
      <c r="I1006" s="192"/>
      <c r="L1006" s="187"/>
      <c r="M1006" s="193"/>
      <c r="N1006" s="194"/>
      <c r="O1006" s="194"/>
      <c r="P1006" s="194"/>
      <c r="Q1006" s="194"/>
      <c r="R1006" s="194"/>
      <c r="S1006" s="194"/>
      <c r="T1006" s="195"/>
      <c r="AT1006" s="189" t="s">
        <v>369</v>
      </c>
      <c r="AU1006" s="189" t="s">
        <v>85</v>
      </c>
      <c r="AV1006" s="13" t="s">
        <v>85</v>
      </c>
      <c r="AW1006" s="13" t="s">
        <v>29</v>
      </c>
      <c r="AX1006" s="13" t="s">
        <v>79</v>
      </c>
      <c r="AY1006" s="189" t="s">
        <v>360</v>
      </c>
    </row>
    <row r="1007" spans="1:65" s="2" customFormat="1" ht="24.2" customHeight="1">
      <c r="A1007" s="33"/>
      <c r="B1007" s="139"/>
      <c r="C1007" s="173" t="s">
        <v>1244</v>
      </c>
      <c r="D1007" s="173" t="s">
        <v>363</v>
      </c>
      <c r="E1007" s="174" t="s">
        <v>1245</v>
      </c>
      <c r="F1007" s="175" t="s">
        <v>1246</v>
      </c>
      <c r="G1007" s="176" t="s">
        <v>366</v>
      </c>
      <c r="H1007" s="177">
        <v>11.906000000000001</v>
      </c>
      <c r="I1007" s="178"/>
      <c r="J1007" s="179">
        <f>ROUND(I1007*H1007,2)</f>
        <v>0</v>
      </c>
      <c r="K1007" s="180"/>
      <c r="L1007" s="34"/>
      <c r="M1007" s="181" t="s">
        <v>1</v>
      </c>
      <c r="N1007" s="182" t="s">
        <v>38</v>
      </c>
      <c r="O1007" s="60"/>
      <c r="P1007" s="183">
        <f>O1007*H1007</f>
        <v>0</v>
      </c>
      <c r="Q1007" s="183">
        <v>4.3099999999999996E-3</v>
      </c>
      <c r="R1007" s="183">
        <f>Q1007*H1007</f>
        <v>5.1314859999999997E-2</v>
      </c>
      <c r="S1007" s="183">
        <v>0</v>
      </c>
      <c r="T1007" s="184">
        <f>S1007*H1007</f>
        <v>0</v>
      </c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R1007" s="185" t="s">
        <v>367</v>
      </c>
      <c r="AT1007" s="185" t="s">
        <v>363</v>
      </c>
      <c r="AU1007" s="185" t="s">
        <v>85</v>
      </c>
      <c r="AY1007" s="18" t="s">
        <v>360</v>
      </c>
      <c r="BE1007" s="186">
        <f>IF(N1007="základná",J1007,0)</f>
        <v>0</v>
      </c>
      <c r="BF1007" s="186">
        <f>IF(N1007="znížená",J1007,0)</f>
        <v>0</v>
      </c>
      <c r="BG1007" s="186">
        <f>IF(N1007="zákl. prenesená",J1007,0)</f>
        <v>0</v>
      </c>
      <c r="BH1007" s="186">
        <f>IF(N1007="zníž. prenesená",J1007,0)</f>
        <v>0</v>
      </c>
      <c r="BI1007" s="186">
        <f>IF(N1007="nulová",J1007,0)</f>
        <v>0</v>
      </c>
      <c r="BJ1007" s="18" t="s">
        <v>85</v>
      </c>
      <c r="BK1007" s="186">
        <f>ROUND(I1007*H1007,2)</f>
        <v>0</v>
      </c>
      <c r="BL1007" s="18" t="s">
        <v>367</v>
      </c>
      <c r="BM1007" s="185" t="s">
        <v>1247</v>
      </c>
    </row>
    <row r="1008" spans="1:65" s="13" customFormat="1">
      <c r="B1008" s="187"/>
      <c r="D1008" s="188" t="s">
        <v>369</v>
      </c>
      <c r="E1008" s="189" t="s">
        <v>1</v>
      </c>
      <c r="F1008" s="190" t="s">
        <v>1248</v>
      </c>
      <c r="H1008" s="191">
        <v>4.1449999999999996</v>
      </c>
      <c r="I1008" s="192"/>
      <c r="L1008" s="187"/>
      <c r="M1008" s="193"/>
      <c r="N1008" s="194"/>
      <c r="O1008" s="194"/>
      <c r="P1008" s="194"/>
      <c r="Q1008" s="194"/>
      <c r="R1008" s="194"/>
      <c r="S1008" s="194"/>
      <c r="T1008" s="195"/>
      <c r="AT1008" s="189" t="s">
        <v>369</v>
      </c>
      <c r="AU1008" s="189" t="s">
        <v>85</v>
      </c>
      <c r="AV1008" s="13" t="s">
        <v>85</v>
      </c>
      <c r="AW1008" s="13" t="s">
        <v>29</v>
      </c>
      <c r="AX1008" s="13" t="s">
        <v>72</v>
      </c>
      <c r="AY1008" s="189" t="s">
        <v>360</v>
      </c>
    </row>
    <row r="1009" spans="1:65" s="13" customFormat="1">
      <c r="B1009" s="187"/>
      <c r="D1009" s="188" t="s">
        <v>369</v>
      </c>
      <c r="E1009" s="189" t="s">
        <v>1</v>
      </c>
      <c r="F1009" s="190" t="s">
        <v>1249</v>
      </c>
      <c r="H1009" s="191">
        <v>7.7610000000000001</v>
      </c>
      <c r="I1009" s="192"/>
      <c r="L1009" s="187"/>
      <c r="M1009" s="193"/>
      <c r="N1009" s="194"/>
      <c r="O1009" s="194"/>
      <c r="P1009" s="194"/>
      <c r="Q1009" s="194"/>
      <c r="R1009" s="194"/>
      <c r="S1009" s="194"/>
      <c r="T1009" s="195"/>
      <c r="AT1009" s="189" t="s">
        <v>369</v>
      </c>
      <c r="AU1009" s="189" t="s">
        <v>85</v>
      </c>
      <c r="AV1009" s="13" t="s">
        <v>85</v>
      </c>
      <c r="AW1009" s="13" t="s">
        <v>29</v>
      </c>
      <c r="AX1009" s="13" t="s">
        <v>72</v>
      </c>
      <c r="AY1009" s="189" t="s">
        <v>360</v>
      </c>
    </row>
    <row r="1010" spans="1:65" s="15" customFormat="1">
      <c r="B1010" s="203"/>
      <c r="D1010" s="188" t="s">
        <v>369</v>
      </c>
      <c r="E1010" s="204" t="s">
        <v>1</v>
      </c>
      <c r="F1010" s="205" t="s">
        <v>386</v>
      </c>
      <c r="H1010" s="206">
        <v>11.906000000000001</v>
      </c>
      <c r="I1010" s="207"/>
      <c r="L1010" s="203"/>
      <c r="M1010" s="208"/>
      <c r="N1010" s="209"/>
      <c r="O1010" s="209"/>
      <c r="P1010" s="209"/>
      <c r="Q1010" s="209"/>
      <c r="R1010" s="209"/>
      <c r="S1010" s="209"/>
      <c r="T1010" s="210"/>
      <c r="AT1010" s="204" t="s">
        <v>369</v>
      </c>
      <c r="AU1010" s="204" t="s">
        <v>85</v>
      </c>
      <c r="AV1010" s="15" t="s">
        <v>367</v>
      </c>
      <c r="AW1010" s="15" t="s">
        <v>29</v>
      </c>
      <c r="AX1010" s="15" t="s">
        <v>79</v>
      </c>
      <c r="AY1010" s="204" t="s">
        <v>360</v>
      </c>
    </row>
    <row r="1011" spans="1:65" s="2" customFormat="1" ht="24.2" customHeight="1">
      <c r="A1011" s="33"/>
      <c r="B1011" s="139"/>
      <c r="C1011" s="173" t="s">
        <v>1250</v>
      </c>
      <c r="D1011" s="173" t="s">
        <v>363</v>
      </c>
      <c r="E1011" s="174" t="s">
        <v>1251</v>
      </c>
      <c r="F1011" s="175" t="s">
        <v>1252</v>
      </c>
      <c r="G1011" s="176" t="s">
        <v>366</v>
      </c>
      <c r="H1011" s="177">
        <v>11.906000000000001</v>
      </c>
      <c r="I1011" s="178"/>
      <c r="J1011" s="179">
        <f>ROUND(I1011*H1011,2)</f>
        <v>0</v>
      </c>
      <c r="K1011" s="180"/>
      <c r="L1011" s="34"/>
      <c r="M1011" s="181" t="s">
        <v>1</v>
      </c>
      <c r="N1011" s="182" t="s">
        <v>38</v>
      </c>
      <c r="O1011" s="60"/>
      <c r="P1011" s="183">
        <f>O1011*H1011</f>
        <v>0</v>
      </c>
      <c r="Q1011" s="183">
        <v>0</v>
      </c>
      <c r="R1011" s="183">
        <f>Q1011*H1011</f>
        <v>0</v>
      </c>
      <c r="S1011" s="183">
        <v>0</v>
      </c>
      <c r="T1011" s="184">
        <f>S1011*H1011</f>
        <v>0</v>
      </c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R1011" s="185" t="s">
        <v>367</v>
      </c>
      <c r="AT1011" s="185" t="s">
        <v>363</v>
      </c>
      <c r="AU1011" s="185" t="s">
        <v>85</v>
      </c>
      <c r="AY1011" s="18" t="s">
        <v>360</v>
      </c>
      <c r="BE1011" s="186">
        <f>IF(N1011="základná",J1011,0)</f>
        <v>0</v>
      </c>
      <c r="BF1011" s="186">
        <f>IF(N1011="znížená",J1011,0)</f>
        <v>0</v>
      </c>
      <c r="BG1011" s="186">
        <f>IF(N1011="zákl. prenesená",J1011,0)</f>
        <v>0</v>
      </c>
      <c r="BH1011" s="186">
        <f>IF(N1011="zníž. prenesená",J1011,0)</f>
        <v>0</v>
      </c>
      <c r="BI1011" s="186">
        <f>IF(N1011="nulová",J1011,0)</f>
        <v>0</v>
      </c>
      <c r="BJ1011" s="18" t="s">
        <v>85</v>
      </c>
      <c r="BK1011" s="186">
        <f>ROUND(I1011*H1011,2)</f>
        <v>0</v>
      </c>
      <c r="BL1011" s="18" t="s">
        <v>367</v>
      </c>
      <c r="BM1011" s="185" t="s">
        <v>1253</v>
      </c>
    </row>
    <row r="1012" spans="1:65" s="12" customFormat="1" ht="22.9" customHeight="1">
      <c r="B1012" s="161"/>
      <c r="D1012" s="162" t="s">
        <v>71</v>
      </c>
      <c r="E1012" s="171" t="s">
        <v>429</v>
      </c>
      <c r="F1012" s="171" t="s">
        <v>1254</v>
      </c>
      <c r="I1012" s="164"/>
      <c r="J1012" s="172">
        <f>BK1012</f>
        <v>0</v>
      </c>
      <c r="L1012" s="161"/>
      <c r="M1012" s="165"/>
      <c r="N1012" s="166"/>
      <c r="O1012" s="166"/>
      <c r="P1012" s="167">
        <f>SUM(P1013:P1026)</f>
        <v>0</v>
      </c>
      <c r="Q1012" s="166"/>
      <c r="R1012" s="167">
        <f>SUM(R1013:R1026)</f>
        <v>103.84557271999999</v>
      </c>
      <c r="S1012" s="166"/>
      <c r="T1012" s="168">
        <f>SUM(T1013:T1026)</f>
        <v>0</v>
      </c>
      <c r="AR1012" s="162" t="s">
        <v>79</v>
      </c>
      <c r="AT1012" s="169" t="s">
        <v>71</v>
      </c>
      <c r="AU1012" s="169" t="s">
        <v>79</v>
      </c>
      <c r="AY1012" s="162" t="s">
        <v>360</v>
      </c>
      <c r="BK1012" s="170">
        <f>SUM(BK1013:BK1026)</f>
        <v>0</v>
      </c>
    </row>
    <row r="1013" spans="1:65" s="2" customFormat="1" ht="33" customHeight="1">
      <c r="A1013" s="33"/>
      <c r="B1013" s="139"/>
      <c r="C1013" s="173" t="s">
        <v>1255</v>
      </c>
      <c r="D1013" s="173" t="s">
        <v>363</v>
      </c>
      <c r="E1013" s="174" t="s">
        <v>1256</v>
      </c>
      <c r="F1013" s="175" t="s">
        <v>1257</v>
      </c>
      <c r="G1013" s="176" t="s">
        <v>366</v>
      </c>
      <c r="H1013" s="177">
        <v>183.066</v>
      </c>
      <c r="I1013" s="178"/>
      <c r="J1013" s="179">
        <f>ROUND(I1013*H1013,2)</f>
        <v>0</v>
      </c>
      <c r="K1013" s="180"/>
      <c r="L1013" s="34"/>
      <c r="M1013" s="181" t="s">
        <v>1</v>
      </c>
      <c r="N1013" s="182" t="s">
        <v>38</v>
      </c>
      <c r="O1013" s="60"/>
      <c r="P1013" s="183">
        <f>O1013*H1013</f>
        <v>0</v>
      </c>
      <c r="Q1013" s="183">
        <v>0.18906999999999999</v>
      </c>
      <c r="R1013" s="183">
        <f>Q1013*H1013</f>
        <v>34.612288620000001</v>
      </c>
      <c r="S1013" s="183">
        <v>0</v>
      </c>
      <c r="T1013" s="184">
        <f>S1013*H1013</f>
        <v>0</v>
      </c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R1013" s="185" t="s">
        <v>367</v>
      </c>
      <c r="AT1013" s="185" t="s">
        <v>363</v>
      </c>
      <c r="AU1013" s="185" t="s">
        <v>85</v>
      </c>
      <c r="AY1013" s="18" t="s">
        <v>360</v>
      </c>
      <c r="BE1013" s="186">
        <f>IF(N1013="základná",J1013,0)</f>
        <v>0</v>
      </c>
      <c r="BF1013" s="186">
        <f>IF(N1013="znížená",J1013,0)</f>
        <v>0</v>
      </c>
      <c r="BG1013" s="186">
        <f>IF(N1013="zákl. prenesená",J1013,0)</f>
        <v>0</v>
      </c>
      <c r="BH1013" s="186">
        <f>IF(N1013="zníž. prenesená",J1013,0)</f>
        <v>0</v>
      </c>
      <c r="BI1013" s="186">
        <f>IF(N1013="nulová",J1013,0)</f>
        <v>0</v>
      </c>
      <c r="BJ1013" s="18" t="s">
        <v>85</v>
      </c>
      <c r="BK1013" s="186">
        <f>ROUND(I1013*H1013,2)</f>
        <v>0</v>
      </c>
      <c r="BL1013" s="18" t="s">
        <v>367</v>
      </c>
      <c r="BM1013" s="185" t="s">
        <v>1258</v>
      </c>
    </row>
    <row r="1014" spans="1:65" s="13" customFormat="1">
      <c r="B1014" s="187"/>
      <c r="D1014" s="188" t="s">
        <v>369</v>
      </c>
      <c r="E1014" s="189" t="s">
        <v>1</v>
      </c>
      <c r="F1014" s="190" t="s">
        <v>163</v>
      </c>
      <c r="H1014" s="191">
        <v>183.066</v>
      </c>
      <c r="I1014" s="192"/>
      <c r="L1014" s="187"/>
      <c r="M1014" s="193"/>
      <c r="N1014" s="194"/>
      <c r="O1014" s="194"/>
      <c r="P1014" s="194"/>
      <c r="Q1014" s="194"/>
      <c r="R1014" s="194"/>
      <c r="S1014" s="194"/>
      <c r="T1014" s="195"/>
      <c r="AT1014" s="189" t="s">
        <v>369</v>
      </c>
      <c r="AU1014" s="189" t="s">
        <v>85</v>
      </c>
      <c r="AV1014" s="13" t="s">
        <v>85</v>
      </c>
      <c r="AW1014" s="13" t="s">
        <v>29</v>
      </c>
      <c r="AX1014" s="13" t="s">
        <v>72</v>
      </c>
      <c r="AY1014" s="189" t="s">
        <v>360</v>
      </c>
    </row>
    <row r="1015" spans="1:65" s="15" customFormat="1">
      <c r="B1015" s="203"/>
      <c r="D1015" s="188" t="s">
        <v>369</v>
      </c>
      <c r="E1015" s="204" t="s">
        <v>1</v>
      </c>
      <c r="F1015" s="205" t="s">
        <v>386</v>
      </c>
      <c r="H1015" s="206">
        <v>183.066</v>
      </c>
      <c r="I1015" s="207"/>
      <c r="L1015" s="203"/>
      <c r="M1015" s="208"/>
      <c r="N1015" s="209"/>
      <c r="O1015" s="209"/>
      <c r="P1015" s="209"/>
      <c r="Q1015" s="209"/>
      <c r="R1015" s="209"/>
      <c r="S1015" s="209"/>
      <c r="T1015" s="210"/>
      <c r="AT1015" s="204" t="s">
        <v>369</v>
      </c>
      <c r="AU1015" s="204" t="s">
        <v>85</v>
      </c>
      <c r="AV1015" s="15" t="s">
        <v>367</v>
      </c>
      <c r="AW1015" s="15" t="s">
        <v>29</v>
      </c>
      <c r="AX1015" s="15" t="s">
        <v>79</v>
      </c>
      <c r="AY1015" s="204" t="s">
        <v>360</v>
      </c>
    </row>
    <row r="1016" spans="1:65" s="2" customFormat="1" ht="33" customHeight="1">
      <c r="A1016" s="33"/>
      <c r="B1016" s="139"/>
      <c r="C1016" s="173" t="s">
        <v>1259</v>
      </c>
      <c r="D1016" s="173" t="s">
        <v>363</v>
      </c>
      <c r="E1016" s="174" t="s">
        <v>1260</v>
      </c>
      <c r="F1016" s="175" t="s">
        <v>1261</v>
      </c>
      <c r="G1016" s="176" t="s">
        <v>366</v>
      </c>
      <c r="H1016" s="177">
        <v>77.835999999999999</v>
      </c>
      <c r="I1016" s="178"/>
      <c r="J1016" s="179">
        <f>ROUND(I1016*H1016,2)</f>
        <v>0</v>
      </c>
      <c r="K1016" s="180"/>
      <c r="L1016" s="34"/>
      <c r="M1016" s="181" t="s">
        <v>1</v>
      </c>
      <c r="N1016" s="182" t="s">
        <v>38</v>
      </c>
      <c r="O1016" s="60"/>
      <c r="P1016" s="183">
        <f>O1016*H1016</f>
        <v>0</v>
      </c>
      <c r="Q1016" s="183">
        <v>0.18906999999999999</v>
      </c>
      <c r="R1016" s="183">
        <f>Q1016*H1016</f>
        <v>14.716452519999999</v>
      </c>
      <c r="S1016" s="183">
        <v>0</v>
      </c>
      <c r="T1016" s="184">
        <f>S1016*H1016</f>
        <v>0</v>
      </c>
      <c r="U1016" s="33"/>
      <c r="V1016" s="33"/>
      <c r="W1016" s="33"/>
      <c r="X1016" s="33"/>
      <c r="Y1016" s="33"/>
      <c r="Z1016" s="33"/>
      <c r="AA1016" s="33"/>
      <c r="AB1016" s="33"/>
      <c r="AC1016" s="33"/>
      <c r="AD1016" s="33"/>
      <c r="AE1016" s="33"/>
      <c r="AR1016" s="185" t="s">
        <v>367</v>
      </c>
      <c r="AT1016" s="185" t="s">
        <v>363</v>
      </c>
      <c r="AU1016" s="185" t="s">
        <v>85</v>
      </c>
      <c r="AY1016" s="18" t="s">
        <v>360</v>
      </c>
      <c r="BE1016" s="186">
        <f>IF(N1016="základná",J1016,0)</f>
        <v>0</v>
      </c>
      <c r="BF1016" s="186">
        <f>IF(N1016="znížená",J1016,0)</f>
        <v>0</v>
      </c>
      <c r="BG1016" s="186">
        <f>IF(N1016="zákl. prenesená",J1016,0)</f>
        <v>0</v>
      </c>
      <c r="BH1016" s="186">
        <f>IF(N1016="zníž. prenesená",J1016,0)</f>
        <v>0</v>
      </c>
      <c r="BI1016" s="186">
        <f>IF(N1016="nulová",J1016,0)</f>
        <v>0</v>
      </c>
      <c r="BJ1016" s="18" t="s">
        <v>85</v>
      </c>
      <c r="BK1016" s="186">
        <f>ROUND(I1016*H1016,2)</f>
        <v>0</v>
      </c>
      <c r="BL1016" s="18" t="s">
        <v>367</v>
      </c>
      <c r="BM1016" s="185" t="s">
        <v>1262</v>
      </c>
    </row>
    <row r="1017" spans="1:65" s="13" customFormat="1">
      <c r="B1017" s="187"/>
      <c r="D1017" s="188" t="s">
        <v>369</v>
      </c>
      <c r="E1017" s="189" t="s">
        <v>1</v>
      </c>
      <c r="F1017" s="190" t="s">
        <v>236</v>
      </c>
      <c r="H1017" s="191">
        <v>77.835999999999999</v>
      </c>
      <c r="I1017" s="192"/>
      <c r="L1017" s="187"/>
      <c r="M1017" s="193"/>
      <c r="N1017" s="194"/>
      <c r="O1017" s="194"/>
      <c r="P1017" s="194"/>
      <c r="Q1017" s="194"/>
      <c r="R1017" s="194"/>
      <c r="S1017" s="194"/>
      <c r="T1017" s="195"/>
      <c r="AT1017" s="189" t="s">
        <v>369</v>
      </c>
      <c r="AU1017" s="189" t="s">
        <v>85</v>
      </c>
      <c r="AV1017" s="13" t="s">
        <v>85</v>
      </c>
      <c r="AW1017" s="13" t="s">
        <v>29</v>
      </c>
      <c r="AX1017" s="13" t="s">
        <v>72</v>
      </c>
      <c r="AY1017" s="189" t="s">
        <v>360</v>
      </c>
    </row>
    <row r="1018" spans="1:65" s="15" customFormat="1">
      <c r="B1018" s="203"/>
      <c r="D1018" s="188" t="s">
        <v>369</v>
      </c>
      <c r="E1018" s="204" t="s">
        <v>1</v>
      </c>
      <c r="F1018" s="205" t="s">
        <v>386</v>
      </c>
      <c r="H1018" s="206">
        <v>77.835999999999999</v>
      </c>
      <c r="I1018" s="207"/>
      <c r="L1018" s="203"/>
      <c r="M1018" s="208"/>
      <c r="N1018" s="209"/>
      <c r="O1018" s="209"/>
      <c r="P1018" s="209"/>
      <c r="Q1018" s="209"/>
      <c r="R1018" s="209"/>
      <c r="S1018" s="209"/>
      <c r="T1018" s="210"/>
      <c r="AT1018" s="204" t="s">
        <v>369</v>
      </c>
      <c r="AU1018" s="204" t="s">
        <v>85</v>
      </c>
      <c r="AV1018" s="15" t="s">
        <v>367</v>
      </c>
      <c r="AW1018" s="15" t="s">
        <v>29</v>
      </c>
      <c r="AX1018" s="15" t="s">
        <v>79</v>
      </c>
      <c r="AY1018" s="204" t="s">
        <v>360</v>
      </c>
    </row>
    <row r="1019" spans="1:65" s="2" customFormat="1" ht="33" customHeight="1">
      <c r="A1019" s="33"/>
      <c r="B1019" s="139"/>
      <c r="C1019" s="173" t="s">
        <v>1263</v>
      </c>
      <c r="D1019" s="173" t="s">
        <v>363</v>
      </c>
      <c r="E1019" s="174" t="s">
        <v>1264</v>
      </c>
      <c r="F1019" s="175" t="s">
        <v>1265</v>
      </c>
      <c r="G1019" s="176" t="s">
        <v>366</v>
      </c>
      <c r="H1019" s="177">
        <v>77.835999999999999</v>
      </c>
      <c r="I1019" s="178"/>
      <c r="J1019" s="179">
        <f>ROUND(I1019*H1019,2)</f>
        <v>0</v>
      </c>
      <c r="K1019" s="180"/>
      <c r="L1019" s="34"/>
      <c r="M1019" s="181" t="s">
        <v>1</v>
      </c>
      <c r="N1019" s="182" t="s">
        <v>38</v>
      </c>
      <c r="O1019" s="60"/>
      <c r="P1019" s="183">
        <f>O1019*H1019</f>
        <v>0</v>
      </c>
      <c r="Q1019" s="183">
        <v>0.18906999999999999</v>
      </c>
      <c r="R1019" s="183">
        <f>Q1019*H1019</f>
        <v>14.716452519999999</v>
      </c>
      <c r="S1019" s="183">
        <v>0</v>
      </c>
      <c r="T1019" s="184">
        <f>S1019*H1019</f>
        <v>0</v>
      </c>
      <c r="U1019" s="33"/>
      <c r="V1019" s="33"/>
      <c r="W1019" s="33"/>
      <c r="X1019" s="33"/>
      <c r="Y1019" s="33"/>
      <c r="Z1019" s="33"/>
      <c r="AA1019" s="33"/>
      <c r="AB1019" s="33"/>
      <c r="AC1019" s="33"/>
      <c r="AD1019" s="33"/>
      <c r="AE1019" s="33"/>
      <c r="AR1019" s="185" t="s">
        <v>367</v>
      </c>
      <c r="AT1019" s="185" t="s">
        <v>363</v>
      </c>
      <c r="AU1019" s="185" t="s">
        <v>85</v>
      </c>
      <c r="AY1019" s="18" t="s">
        <v>360</v>
      </c>
      <c r="BE1019" s="186">
        <f>IF(N1019="základná",J1019,0)</f>
        <v>0</v>
      </c>
      <c r="BF1019" s="186">
        <f>IF(N1019="znížená",J1019,0)</f>
        <v>0</v>
      </c>
      <c r="BG1019" s="186">
        <f>IF(N1019="zákl. prenesená",J1019,0)</f>
        <v>0</v>
      </c>
      <c r="BH1019" s="186">
        <f>IF(N1019="zníž. prenesená",J1019,0)</f>
        <v>0</v>
      </c>
      <c r="BI1019" s="186">
        <f>IF(N1019="nulová",J1019,0)</f>
        <v>0</v>
      </c>
      <c r="BJ1019" s="18" t="s">
        <v>85</v>
      </c>
      <c r="BK1019" s="186">
        <f>ROUND(I1019*H1019,2)</f>
        <v>0</v>
      </c>
      <c r="BL1019" s="18" t="s">
        <v>367</v>
      </c>
      <c r="BM1019" s="185" t="s">
        <v>1266</v>
      </c>
    </row>
    <row r="1020" spans="1:65" s="13" customFormat="1">
      <c r="B1020" s="187"/>
      <c r="D1020" s="188" t="s">
        <v>369</v>
      </c>
      <c r="E1020" s="189" t="s">
        <v>1</v>
      </c>
      <c r="F1020" s="190" t="s">
        <v>236</v>
      </c>
      <c r="H1020" s="191">
        <v>77.835999999999999</v>
      </c>
      <c r="I1020" s="192"/>
      <c r="L1020" s="187"/>
      <c r="M1020" s="193"/>
      <c r="N1020" s="194"/>
      <c r="O1020" s="194"/>
      <c r="P1020" s="194"/>
      <c r="Q1020" s="194"/>
      <c r="R1020" s="194"/>
      <c r="S1020" s="194"/>
      <c r="T1020" s="195"/>
      <c r="AT1020" s="189" t="s">
        <v>369</v>
      </c>
      <c r="AU1020" s="189" t="s">
        <v>85</v>
      </c>
      <c r="AV1020" s="13" t="s">
        <v>85</v>
      </c>
      <c r="AW1020" s="13" t="s">
        <v>29</v>
      </c>
      <c r="AX1020" s="13" t="s">
        <v>72</v>
      </c>
      <c r="AY1020" s="189" t="s">
        <v>360</v>
      </c>
    </row>
    <row r="1021" spans="1:65" s="15" customFormat="1">
      <c r="B1021" s="203"/>
      <c r="D1021" s="188" t="s">
        <v>369</v>
      </c>
      <c r="E1021" s="204" t="s">
        <v>1</v>
      </c>
      <c r="F1021" s="205" t="s">
        <v>386</v>
      </c>
      <c r="H1021" s="206">
        <v>77.835999999999999</v>
      </c>
      <c r="I1021" s="207"/>
      <c r="L1021" s="203"/>
      <c r="M1021" s="208"/>
      <c r="N1021" s="209"/>
      <c r="O1021" s="209"/>
      <c r="P1021" s="209"/>
      <c r="Q1021" s="209"/>
      <c r="R1021" s="209"/>
      <c r="S1021" s="209"/>
      <c r="T1021" s="210"/>
      <c r="AT1021" s="204" t="s">
        <v>369</v>
      </c>
      <c r="AU1021" s="204" t="s">
        <v>85</v>
      </c>
      <c r="AV1021" s="15" t="s">
        <v>367</v>
      </c>
      <c r="AW1021" s="15" t="s">
        <v>29</v>
      </c>
      <c r="AX1021" s="15" t="s">
        <v>79</v>
      </c>
      <c r="AY1021" s="204" t="s">
        <v>360</v>
      </c>
    </row>
    <row r="1022" spans="1:65" s="2" customFormat="1" ht="24.2" customHeight="1">
      <c r="A1022" s="33"/>
      <c r="B1022" s="139"/>
      <c r="C1022" s="173" t="s">
        <v>1267</v>
      </c>
      <c r="D1022" s="173" t="s">
        <v>363</v>
      </c>
      <c r="E1022" s="174" t="s">
        <v>1268</v>
      </c>
      <c r="F1022" s="175" t="s">
        <v>1269</v>
      </c>
      <c r="G1022" s="176" t="s">
        <v>366</v>
      </c>
      <c r="H1022" s="177">
        <v>183.066</v>
      </c>
      <c r="I1022" s="178"/>
      <c r="J1022" s="179">
        <f>ROUND(I1022*H1022,2)</f>
        <v>0</v>
      </c>
      <c r="K1022" s="180"/>
      <c r="L1022" s="34"/>
      <c r="M1022" s="181" t="s">
        <v>1</v>
      </c>
      <c r="N1022" s="182" t="s">
        <v>38</v>
      </c>
      <c r="O1022" s="60"/>
      <c r="P1022" s="183">
        <f>O1022*H1022</f>
        <v>0</v>
      </c>
      <c r="Q1022" s="183">
        <v>0.21740999999999999</v>
      </c>
      <c r="R1022" s="183">
        <f>Q1022*H1022</f>
        <v>39.800379059999997</v>
      </c>
      <c r="S1022" s="183">
        <v>0</v>
      </c>
      <c r="T1022" s="184">
        <f>S1022*H1022</f>
        <v>0</v>
      </c>
      <c r="U1022" s="33"/>
      <c r="V1022" s="33"/>
      <c r="W1022" s="33"/>
      <c r="X1022" s="33"/>
      <c r="Y1022" s="33"/>
      <c r="Z1022" s="33"/>
      <c r="AA1022" s="33"/>
      <c r="AB1022" s="33"/>
      <c r="AC1022" s="33"/>
      <c r="AD1022" s="33"/>
      <c r="AE1022" s="33"/>
      <c r="AR1022" s="185" t="s">
        <v>367</v>
      </c>
      <c r="AT1022" s="185" t="s">
        <v>363</v>
      </c>
      <c r="AU1022" s="185" t="s">
        <v>85</v>
      </c>
      <c r="AY1022" s="18" t="s">
        <v>360</v>
      </c>
      <c r="BE1022" s="186">
        <f>IF(N1022="základná",J1022,0)</f>
        <v>0</v>
      </c>
      <c r="BF1022" s="186">
        <f>IF(N1022="znížená",J1022,0)</f>
        <v>0</v>
      </c>
      <c r="BG1022" s="186">
        <f>IF(N1022="zákl. prenesená",J1022,0)</f>
        <v>0</v>
      </c>
      <c r="BH1022" s="186">
        <f>IF(N1022="zníž. prenesená",J1022,0)</f>
        <v>0</v>
      </c>
      <c r="BI1022" s="186">
        <f>IF(N1022="nulová",J1022,0)</f>
        <v>0</v>
      </c>
      <c r="BJ1022" s="18" t="s">
        <v>85</v>
      </c>
      <c r="BK1022" s="186">
        <f>ROUND(I1022*H1022,2)</f>
        <v>0</v>
      </c>
      <c r="BL1022" s="18" t="s">
        <v>367</v>
      </c>
      <c r="BM1022" s="185" t="s">
        <v>1270</v>
      </c>
    </row>
    <row r="1023" spans="1:65" s="14" customFormat="1">
      <c r="B1023" s="196"/>
      <c r="D1023" s="188" t="s">
        <v>369</v>
      </c>
      <c r="E1023" s="197" t="s">
        <v>1</v>
      </c>
      <c r="F1023" s="198" t="s">
        <v>1271</v>
      </c>
      <c r="H1023" s="197" t="s">
        <v>1</v>
      </c>
      <c r="I1023" s="199"/>
      <c r="L1023" s="196"/>
      <c r="M1023" s="200"/>
      <c r="N1023" s="201"/>
      <c r="O1023" s="201"/>
      <c r="P1023" s="201"/>
      <c r="Q1023" s="201"/>
      <c r="R1023" s="201"/>
      <c r="S1023" s="201"/>
      <c r="T1023" s="202"/>
      <c r="AT1023" s="197" t="s">
        <v>369</v>
      </c>
      <c r="AU1023" s="197" t="s">
        <v>85</v>
      </c>
      <c r="AV1023" s="14" t="s">
        <v>79</v>
      </c>
      <c r="AW1023" s="14" t="s">
        <v>29</v>
      </c>
      <c r="AX1023" s="14" t="s">
        <v>72</v>
      </c>
      <c r="AY1023" s="197" t="s">
        <v>360</v>
      </c>
    </row>
    <row r="1024" spans="1:65" s="13" customFormat="1" ht="22.5">
      <c r="B1024" s="187"/>
      <c r="D1024" s="188" t="s">
        <v>369</v>
      </c>
      <c r="E1024" s="189" t="s">
        <v>1</v>
      </c>
      <c r="F1024" s="190" t="s">
        <v>1272</v>
      </c>
      <c r="H1024" s="191">
        <v>183.066</v>
      </c>
      <c r="I1024" s="192"/>
      <c r="L1024" s="187"/>
      <c r="M1024" s="193"/>
      <c r="N1024" s="194"/>
      <c r="O1024" s="194"/>
      <c r="P1024" s="194"/>
      <c r="Q1024" s="194"/>
      <c r="R1024" s="194"/>
      <c r="S1024" s="194"/>
      <c r="T1024" s="195"/>
      <c r="AT1024" s="189" t="s">
        <v>369</v>
      </c>
      <c r="AU1024" s="189" t="s">
        <v>85</v>
      </c>
      <c r="AV1024" s="13" t="s">
        <v>85</v>
      </c>
      <c r="AW1024" s="13" t="s">
        <v>29</v>
      </c>
      <c r="AX1024" s="13" t="s">
        <v>72</v>
      </c>
      <c r="AY1024" s="189" t="s">
        <v>360</v>
      </c>
    </row>
    <row r="1025" spans="1:65" s="15" customFormat="1">
      <c r="B1025" s="203"/>
      <c r="D1025" s="188" t="s">
        <v>369</v>
      </c>
      <c r="E1025" s="204" t="s">
        <v>163</v>
      </c>
      <c r="F1025" s="205" t="s">
        <v>386</v>
      </c>
      <c r="H1025" s="206">
        <v>183.066</v>
      </c>
      <c r="I1025" s="207"/>
      <c r="L1025" s="203"/>
      <c r="M1025" s="208"/>
      <c r="N1025" s="209"/>
      <c r="O1025" s="209"/>
      <c r="P1025" s="209"/>
      <c r="Q1025" s="209"/>
      <c r="R1025" s="209"/>
      <c r="S1025" s="209"/>
      <c r="T1025" s="210"/>
      <c r="AT1025" s="204" t="s">
        <v>369</v>
      </c>
      <c r="AU1025" s="204" t="s">
        <v>85</v>
      </c>
      <c r="AV1025" s="15" t="s">
        <v>367</v>
      </c>
      <c r="AW1025" s="15" t="s">
        <v>29</v>
      </c>
      <c r="AX1025" s="15" t="s">
        <v>79</v>
      </c>
      <c r="AY1025" s="204" t="s">
        <v>360</v>
      </c>
    </row>
    <row r="1026" spans="1:65" s="14" customFormat="1">
      <c r="B1026" s="196"/>
      <c r="D1026" s="188" t="s">
        <v>369</v>
      </c>
      <c r="E1026" s="197" t="s">
        <v>1</v>
      </c>
      <c r="F1026" s="198" t="s">
        <v>1273</v>
      </c>
      <c r="H1026" s="197" t="s">
        <v>1</v>
      </c>
      <c r="I1026" s="199"/>
      <c r="L1026" s="196"/>
      <c r="M1026" s="200"/>
      <c r="N1026" s="201"/>
      <c r="O1026" s="201"/>
      <c r="P1026" s="201"/>
      <c r="Q1026" s="201"/>
      <c r="R1026" s="201"/>
      <c r="S1026" s="201"/>
      <c r="T1026" s="202"/>
      <c r="AT1026" s="197" t="s">
        <v>369</v>
      </c>
      <c r="AU1026" s="197" t="s">
        <v>85</v>
      </c>
      <c r="AV1026" s="14" t="s">
        <v>79</v>
      </c>
      <c r="AW1026" s="14" t="s">
        <v>29</v>
      </c>
      <c r="AX1026" s="14" t="s">
        <v>72</v>
      </c>
      <c r="AY1026" s="197" t="s">
        <v>360</v>
      </c>
    </row>
    <row r="1027" spans="1:65" s="12" customFormat="1" ht="22.9" customHeight="1">
      <c r="B1027" s="161"/>
      <c r="D1027" s="162" t="s">
        <v>71</v>
      </c>
      <c r="E1027" s="171" t="s">
        <v>434</v>
      </c>
      <c r="F1027" s="171" t="s">
        <v>1274</v>
      </c>
      <c r="I1027" s="164"/>
      <c r="J1027" s="172">
        <f>BK1027</f>
        <v>0</v>
      </c>
      <c r="L1027" s="161"/>
      <c r="M1027" s="165"/>
      <c r="N1027" s="166"/>
      <c r="O1027" s="166"/>
      <c r="P1027" s="167">
        <f>SUM(P1028:P2214)</f>
        <v>0</v>
      </c>
      <c r="Q1027" s="166"/>
      <c r="R1027" s="167">
        <f>SUM(R1028:R2214)</f>
        <v>387.45984913000001</v>
      </c>
      <c r="S1027" s="166"/>
      <c r="T1027" s="168">
        <f>SUM(T1028:T2214)</f>
        <v>0</v>
      </c>
      <c r="AR1027" s="162" t="s">
        <v>79</v>
      </c>
      <c r="AT1027" s="169" t="s">
        <v>71</v>
      </c>
      <c r="AU1027" s="169" t="s">
        <v>79</v>
      </c>
      <c r="AY1027" s="162" t="s">
        <v>360</v>
      </c>
      <c r="BK1027" s="170">
        <f>SUM(BK1028:BK2214)</f>
        <v>0</v>
      </c>
    </row>
    <row r="1028" spans="1:65" s="2" customFormat="1" ht="24.2" customHeight="1">
      <c r="A1028" s="33"/>
      <c r="B1028" s="139"/>
      <c r="C1028" s="173" t="s">
        <v>1275</v>
      </c>
      <c r="D1028" s="173" t="s">
        <v>363</v>
      </c>
      <c r="E1028" s="174" t="s">
        <v>1276</v>
      </c>
      <c r="F1028" s="175" t="s">
        <v>1277</v>
      </c>
      <c r="G1028" s="176" t="s">
        <v>375</v>
      </c>
      <c r="H1028" s="177">
        <v>38</v>
      </c>
      <c r="I1028" s="178"/>
      <c r="J1028" s="179">
        <f>ROUND(I1028*H1028,2)</f>
        <v>0</v>
      </c>
      <c r="K1028" s="180"/>
      <c r="L1028" s="34"/>
      <c r="M1028" s="181" t="s">
        <v>1</v>
      </c>
      <c r="N1028" s="182" t="s">
        <v>38</v>
      </c>
      <c r="O1028" s="60"/>
      <c r="P1028" s="183">
        <f>O1028*H1028</f>
        <v>0</v>
      </c>
      <c r="Q1028" s="183">
        <v>3.031E-2</v>
      </c>
      <c r="R1028" s="183">
        <f>Q1028*H1028</f>
        <v>1.15178</v>
      </c>
      <c r="S1028" s="183">
        <v>0</v>
      </c>
      <c r="T1028" s="184">
        <f>S1028*H1028</f>
        <v>0</v>
      </c>
      <c r="U1028" s="33"/>
      <c r="V1028" s="33"/>
      <c r="W1028" s="33"/>
      <c r="X1028" s="33"/>
      <c r="Y1028" s="33"/>
      <c r="Z1028" s="33"/>
      <c r="AA1028" s="33"/>
      <c r="AB1028" s="33"/>
      <c r="AC1028" s="33"/>
      <c r="AD1028" s="33"/>
      <c r="AE1028" s="33"/>
      <c r="AR1028" s="185" t="s">
        <v>367</v>
      </c>
      <c r="AT1028" s="185" t="s">
        <v>363</v>
      </c>
      <c r="AU1028" s="185" t="s">
        <v>85</v>
      </c>
      <c r="AY1028" s="18" t="s">
        <v>360</v>
      </c>
      <c r="BE1028" s="186">
        <f>IF(N1028="základná",J1028,0)</f>
        <v>0</v>
      </c>
      <c r="BF1028" s="186">
        <f>IF(N1028="znížená",J1028,0)</f>
        <v>0</v>
      </c>
      <c r="BG1028" s="186">
        <f>IF(N1028="zákl. prenesená",J1028,0)</f>
        <v>0</v>
      </c>
      <c r="BH1028" s="186">
        <f>IF(N1028="zníž. prenesená",J1028,0)</f>
        <v>0</v>
      </c>
      <c r="BI1028" s="186">
        <f>IF(N1028="nulová",J1028,0)</f>
        <v>0</v>
      </c>
      <c r="BJ1028" s="18" t="s">
        <v>85</v>
      </c>
      <c r="BK1028" s="186">
        <f>ROUND(I1028*H1028,2)</f>
        <v>0</v>
      </c>
      <c r="BL1028" s="18" t="s">
        <v>367</v>
      </c>
      <c r="BM1028" s="185" t="s">
        <v>1278</v>
      </c>
    </row>
    <row r="1029" spans="1:65" s="14" customFormat="1">
      <c r="B1029" s="196"/>
      <c r="D1029" s="188" t="s">
        <v>369</v>
      </c>
      <c r="E1029" s="197" t="s">
        <v>1</v>
      </c>
      <c r="F1029" s="198" t="s">
        <v>1279</v>
      </c>
      <c r="H1029" s="197" t="s">
        <v>1</v>
      </c>
      <c r="I1029" s="199"/>
      <c r="L1029" s="196"/>
      <c r="M1029" s="200"/>
      <c r="N1029" s="201"/>
      <c r="O1029" s="201"/>
      <c r="P1029" s="201"/>
      <c r="Q1029" s="201"/>
      <c r="R1029" s="201"/>
      <c r="S1029" s="201"/>
      <c r="T1029" s="202"/>
      <c r="AT1029" s="197" t="s">
        <v>369</v>
      </c>
      <c r="AU1029" s="197" t="s">
        <v>85</v>
      </c>
      <c r="AV1029" s="14" t="s">
        <v>79</v>
      </c>
      <c r="AW1029" s="14" t="s">
        <v>29</v>
      </c>
      <c r="AX1029" s="14" t="s">
        <v>72</v>
      </c>
      <c r="AY1029" s="197" t="s">
        <v>360</v>
      </c>
    </row>
    <row r="1030" spans="1:65" s="14" customFormat="1">
      <c r="B1030" s="196"/>
      <c r="D1030" s="188" t="s">
        <v>369</v>
      </c>
      <c r="E1030" s="197" t="s">
        <v>1</v>
      </c>
      <c r="F1030" s="198" t="s">
        <v>1280</v>
      </c>
      <c r="H1030" s="197" t="s">
        <v>1</v>
      </c>
      <c r="I1030" s="199"/>
      <c r="L1030" s="196"/>
      <c r="M1030" s="200"/>
      <c r="N1030" s="201"/>
      <c r="O1030" s="201"/>
      <c r="P1030" s="201"/>
      <c r="Q1030" s="201"/>
      <c r="R1030" s="201"/>
      <c r="S1030" s="201"/>
      <c r="T1030" s="202"/>
      <c r="AT1030" s="197" t="s">
        <v>369</v>
      </c>
      <c r="AU1030" s="197" t="s">
        <v>85</v>
      </c>
      <c r="AV1030" s="14" t="s">
        <v>79</v>
      </c>
      <c r="AW1030" s="14" t="s">
        <v>29</v>
      </c>
      <c r="AX1030" s="14" t="s">
        <v>72</v>
      </c>
      <c r="AY1030" s="197" t="s">
        <v>360</v>
      </c>
    </row>
    <row r="1031" spans="1:65" s="14" customFormat="1">
      <c r="B1031" s="196"/>
      <c r="D1031" s="188" t="s">
        <v>369</v>
      </c>
      <c r="E1031" s="197" t="s">
        <v>1</v>
      </c>
      <c r="F1031" s="198" t="s">
        <v>758</v>
      </c>
      <c r="H1031" s="197" t="s">
        <v>1</v>
      </c>
      <c r="I1031" s="199"/>
      <c r="L1031" s="196"/>
      <c r="M1031" s="200"/>
      <c r="N1031" s="201"/>
      <c r="O1031" s="201"/>
      <c r="P1031" s="201"/>
      <c r="Q1031" s="201"/>
      <c r="R1031" s="201"/>
      <c r="S1031" s="201"/>
      <c r="T1031" s="202"/>
      <c r="AT1031" s="197" t="s">
        <v>369</v>
      </c>
      <c r="AU1031" s="197" t="s">
        <v>85</v>
      </c>
      <c r="AV1031" s="14" t="s">
        <v>79</v>
      </c>
      <c r="AW1031" s="14" t="s">
        <v>29</v>
      </c>
      <c r="AX1031" s="14" t="s">
        <v>72</v>
      </c>
      <c r="AY1031" s="197" t="s">
        <v>360</v>
      </c>
    </row>
    <row r="1032" spans="1:65" s="13" customFormat="1">
      <c r="B1032" s="187"/>
      <c r="D1032" s="188" t="s">
        <v>369</v>
      </c>
      <c r="E1032" s="189" t="s">
        <v>1</v>
      </c>
      <c r="F1032" s="190" t="s">
        <v>1281</v>
      </c>
      <c r="H1032" s="191">
        <v>10</v>
      </c>
      <c r="I1032" s="192"/>
      <c r="L1032" s="187"/>
      <c r="M1032" s="193"/>
      <c r="N1032" s="194"/>
      <c r="O1032" s="194"/>
      <c r="P1032" s="194"/>
      <c r="Q1032" s="194"/>
      <c r="R1032" s="194"/>
      <c r="S1032" s="194"/>
      <c r="T1032" s="195"/>
      <c r="AT1032" s="189" t="s">
        <v>369</v>
      </c>
      <c r="AU1032" s="189" t="s">
        <v>85</v>
      </c>
      <c r="AV1032" s="13" t="s">
        <v>85</v>
      </c>
      <c r="AW1032" s="13" t="s">
        <v>29</v>
      </c>
      <c r="AX1032" s="13" t="s">
        <v>72</v>
      </c>
      <c r="AY1032" s="189" t="s">
        <v>360</v>
      </c>
    </row>
    <row r="1033" spans="1:65" s="14" customFormat="1">
      <c r="B1033" s="196"/>
      <c r="D1033" s="188" t="s">
        <v>369</v>
      </c>
      <c r="E1033" s="197" t="s">
        <v>1</v>
      </c>
      <c r="F1033" s="198" t="s">
        <v>762</v>
      </c>
      <c r="H1033" s="197" t="s">
        <v>1</v>
      </c>
      <c r="I1033" s="199"/>
      <c r="L1033" s="196"/>
      <c r="M1033" s="200"/>
      <c r="N1033" s="201"/>
      <c r="O1033" s="201"/>
      <c r="P1033" s="201"/>
      <c r="Q1033" s="201"/>
      <c r="R1033" s="201"/>
      <c r="S1033" s="201"/>
      <c r="T1033" s="202"/>
      <c r="AT1033" s="197" t="s">
        <v>369</v>
      </c>
      <c r="AU1033" s="197" t="s">
        <v>85</v>
      </c>
      <c r="AV1033" s="14" t="s">
        <v>79</v>
      </c>
      <c r="AW1033" s="14" t="s">
        <v>29</v>
      </c>
      <c r="AX1033" s="14" t="s">
        <v>72</v>
      </c>
      <c r="AY1033" s="197" t="s">
        <v>360</v>
      </c>
    </row>
    <row r="1034" spans="1:65" s="13" customFormat="1">
      <c r="B1034" s="187"/>
      <c r="D1034" s="188" t="s">
        <v>369</v>
      </c>
      <c r="E1034" s="189" t="s">
        <v>1</v>
      </c>
      <c r="F1034" s="190" t="s">
        <v>1282</v>
      </c>
      <c r="H1034" s="191">
        <v>18</v>
      </c>
      <c r="I1034" s="192"/>
      <c r="L1034" s="187"/>
      <c r="M1034" s="193"/>
      <c r="N1034" s="194"/>
      <c r="O1034" s="194"/>
      <c r="P1034" s="194"/>
      <c r="Q1034" s="194"/>
      <c r="R1034" s="194"/>
      <c r="S1034" s="194"/>
      <c r="T1034" s="195"/>
      <c r="AT1034" s="189" t="s">
        <v>369</v>
      </c>
      <c r="AU1034" s="189" t="s">
        <v>85</v>
      </c>
      <c r="AV1034" s="13" t="s">
        <v>85</v>
      </c>
      <c r="AW1034" s="13" t="s">
        <v>29</v>
      </c>
      <c r="AX1034" s="13" t="s">
        <v>72</v>
      </c>
      <c r="AY1034" s="189" t="s">
        <v>360</v>
      </c>
    </row>
    <row r="1035" spans="1:65" s="14" customFormat="1">
      <c r="B1035" s="196"/>
      <c r="D1035" s="188" t="s">
        <v>369</v>
      </c>
      <c r="E1035" s="197" t="s">
        <v>1</v>
      </c>
      <c r="F1035" s="198" t="s">
        <v>787</v>
      </c>
      <c r="H1035" s="197" t="s">
        <v>1</v>
      </c>
      <c r="I1035" s="199"/>
      <c r="L1035" s="196"/>
      <c r="M1035" s="200"/>
      <c r="N1035" s="201"/>
      <c r="O1035" s="201"/>
      <c r="P1035" s="201"/>
      <c r="Q1035" s="201"/>
      <c r="R1035" s="201"/>
      <c r="S1035" s="201"/>
      <c r="T1035" s="202"/>
      <c r="AT1035" s="197" t="s">
        <v>369</v>
      </c>
      <c r="AU1035" s="197" t="s">
        <v>85</v>
      </c>
      <c r="AV1035" s="14" t="s">
        <v>79</v>
      </c>
      <c r="AW1035" s="14" t="s">
        <v>29</v>
      </c>
      <c r="AX1035" s="14" t="s">
        <v>72</v>
      </c>
      <c r="AY1035" s="197" t="s">
        <v>360</v>
      </c>
    </row>
    <row r="1036" spans="1:65" s="13" customFormat="1">
      <c r="B1036" s="187"/>
      <c r="D1036" s="188" t="s">
        <v>369</v>
      </c>
      <c r="E1036" s="189" t="s">
        <v>1</v>
      </c>
      <c r="F1036" s="190" t="s">
        <v>1281</v>
      </c>
      <c r="H1036" s="191">
        <v>10</v>
      </c>
      <c r="I1036" s="192"/>
      <c r="L1036" s="187"/>
      <c r="M1036" s="193"/>
      <c r="N1036" s="194"/>
      <c r="O1036" s="194"/>
      <c r="P1036" s="194"/>
      <c r="Q1036" s="194"/>
      <c r="R1036" s="194"/>
      <c r="S1036" s="194"/>
      <c r="T1036" s="195"/>
      <c r="AT1036" s="189" t="s">
        <v>369</v>
      </c>
      <c r="AU1036" s="189" t="s">
        <v>85</v>
      </c>
      <c r="AV1036" s="13" t="s">
        <v>85</v>
      </c>
      <c r="AW1036" s="13" t="s">
        <v>29</v>
      </c>
      <c r="AX1036" s="13" t="s">
        <v>72</v>
      </c>
      <c r="AY1036" s="189" t="s">
        <v>360</v>
      </c>
    </row>
    <row r="1037" spans="1:65" s="15" customFormat="1">
      <c r="B1037" s="203"/>
      <c r="D1037" s="188" t="s">
        <v>369</v>
      </c>
      <c r="E1037" s="204" t="s">
        <v>1</v>
      </c>
      <c r="F1037" s="205" t="s">
        <v>386</v>
      </c>
      <c r="H1037" s="206">
        <v>38</v>
      </c>
      <c r="I1037" s="207"/>
      <c r="L1037" s="203"/>
      <c r="M1037" s="208"/>
      <c r="N1037" s="209"/>
      <c r="O1037" s="209"/>
      <c r="P1037" s="209"/>
      <c r="Q1037" s="209"/>
      <c r="R1037" s="209"/>
      <c r="S1037" s="209"/>
      <c r="T1037" s="210"/>
      <c r="AT1037" s="204" t="s">
        <v>369</v>
      </c>
      <c r="AU1037" s="204" t="s">
        <v>85</v>
      </c>
      <c r="AV1037" s="15" t="s">
        <v>367</v>
      </c>
      <c r="AW1037" s="15" t="s">
        <v>29</v>
      </c>
      <c r="AX1037" s="15" t="s">
        <v>79</v>
      </c>
      <c r="AY1037" s="204" t="s">
        <v>360</v>
      </c>
    </row>
    <row r="1038" spans="1:65" s="2" customFormat="1" ht="16.5" customHeight="1">
      <c r="A1038" s="33"/>
      <c r="B1038" s="139"/>
      <c r="C1038" s="173" t="s">
        <v>1283</v>
      </c>
      <c r="D1038" s="173" t="s">
        <v>363</v>
      </c>
      <c r="E1038" s="174" t="s">
        <v>1284</v>
      </c>
      <c r="F1038" s="175" t="s">
        <v>1285</v>
      </c>
      <c r="G1038" s="176" t="s">
        <v>366</v>
      </c>
      <c r="H1038" s="177">
        <v>221.702</v>
      </c>
      <c r="I1038" s="178"/>
      <c r="J1038" s="179">
        <f>ROUND(I1038*H1038,2)</f>
        <v>0</v>
      </c>
      <c r="K1038" s="180"/>
      <c r="L1038" s="34"/>
      <c r="M1038" s="181" t="s">
        <v>1</v>
      </c>
      <c r="N1038" s="182" t="s">
        <v>38</v>
      </c>
      <c r="O1038" s="60"/>
      <c r="P1038" s="183">
        <f>O1038*H1038</f>
        <v>0</v>
      </c>
      <c r="Q1038" s="183">
        <v>2.2589999999999999E-2</v>
      </c>
      <c r="R1038" s="183">
        <f>Q1038*H1038</f>
        <v>5.0082481799999998</v>
      </c>
      <c r="S1038" s="183">
        <v>0</v>
      </c>
      <c r="T1038" s="184">
        <f>S1038*H1038</f>
        <v>0</v>
      </c>
      <c r="U1038" s="33"/>
      <c r="V1038" s="33"/>
      <c r="W1038" s="33"/>
      <c r="X1038" s="33"/>
      <c r="Y1038" s="33"/>
      <c r="Z1038" s="33"/>
      <c r="AA1038" s="33"/>
      <c r="AB1038" s="33"/>
      <c r="AC1038" s="33"/>
      <c r="AD1038" s="33"/>
      <c r="AE1038" s="33"/>
      <c r="AR1038" s="185" t="s">
        <v>367</v>
      </c>
      <c r="AT1038" s="185" t="s">
        <v>363</v>
      </c>
      <c r="AU1038" s="185" t="s">
        <v>85</v>
      </c>
      <c r="AY1038" s="18" t="s">
        <v>360</v>
      </c>
      <c r="BE1038" s="186">
        <f>IF(N1038="základná",J1038,0)</f>
        <v>0</v>
      </c>
      <c r="BF1038" s="186">
        <f>IF(N1038="znížená",J1038,0)</f>
        <v>0</v>
      </c>
      <c r="BG1038" s="186">
        <f>IF(N1038="zákl. prenesená",J1038,0)</f>
        <v>0</v>
      </c>
      <c r="BH1038" s="186">
        <f>IF(N1038="zníž. prenesená",J1038,0)</f>
        <v>0</v>
      </c>
      <c r="BI1038" s="186">
        <f>IF(N1038="nulová",J1038,0)</f>
        <v>0</v>
      </c>
      <c r="BJ1038" s="18" t="s">
        <v>85</v>
      </c>
      <c r="BK1038" s="186">
        <f>ROUND(I1038*H1038,2)</f>
        <v>0</v>
      </c>
      <c r="BL1038" s="18" t="s">
        <v>367</v>
      </c>
      <c r="BM1038" s="185" t="s">
        <v>1286</v>
      </c>
    </row>
    <row r="1039" spans="1:65" s="13" customFormat="1">
      <c r="B1039" s="187"/>
      <c r="D1039" s="188" t="s">
        <v>369</v>
      </c>
      <c r="E1039" s="189" t="s">
        <v>1</v>
      </c>
      <c r="F1039" s="190" t="s">
        <v>147</v>
      </c>
      <c r="H1039" s="191">
        <v>27.593</v>
      </c>
      <c r="I1039" s="192"/>
      <c r="L1039" s="187"/>
      <c r="M1039" s="193"/>
      <c r="N1039" s="194"/>
      <c r="O1039" s="194"/>
      <c r="P1039" s="194"/>
      <c r="Q1039" s="194"/>
      <c r="R1039" s="194"/>
      <c r="S1039" s="194"/>
      <c r="T1039" s="195"/>
      <c r="AT1039" s="189" t="s">
        <v>369</v>
      </c>
      <c r="AU1039" s="189" t="s">
        <v>85</v>
      </c>
      <c r="AV1039" s="13" t="s">
        <v>85</v>
      </c>
      <c r="AW1039" s="13" t="s">
        <v>29</v>
      </c>
      <c r="AX1039" s="13" t="s">
        <v>72</v>
      </c>
      <c r="AY1039" s="189" t="s">
        <v>360</v>
      </c>
    </row>
    <row r="1040" spans="1:65" s="13" customFormat="1">
      <c r="B1040" s="187"/>
      <c r="D1040" s="188" t="s">
        <v>369</v>
      </c>
      <c r="E1040" s="189" t="s">
        <v>1</v>
      </c>
      <c r="F1040" s="190" t="s">
        <v>143</v>
      </c>
      <c r="H1040" s="191">
        <v>81.091999999999999</v>
      </c>
      <c r="I1040" s="192"/>
      <c r="L1040" s="187"/>
      <c r="M1040" s="193"/>
      <c r="N1040" s="194"/>
      <c r="O1040" s="194"/>
      <c r="P1040" s="194"/>
      <c r="Q1040" s="194"/>
      <c r="R1040" s="194"/>
      <c r="S1040" s="194"/>
      <c r="T1040" s="195"/>
      <c r="AT1040" s="189" t="s">
        <v>369</v>
      </c>
      <c r="AU1040" s="189" t="s">
        <v>85</v>
      </c>
      <c r="AV1040" s="13" t="s">
        <v>85</v>
      </c>
      <c r="AW1040" s="13" t="s">
        <v>29</v>
      </c>
      <c r="AX1040" s="13" t="s">
        <v>72</v>
      </c>
      <c r="AY1040" s="189" t="s">
        <v>360</v>
      </c>
    </row>
    <row r="1041" spans="2:51" s="13" customFormat="1">
      <c r="B1041" s="187"/>
      <c r="D1041" s="188" t="s">
        <v>369</v>
      </c>
      <c r="E1041" s="189" t="s">
        <v>1</v>
      </c>
      <c r="F1041" s="190" t="s">
        <v>151</v>
      </c>
      <c r="H1041" s="191">
        <v>62.039000000000001</v>
      </c>
      <c r="I1041" s="192"/>
      <c r="L1041" s="187"/>
      <c r="M1041" s="193"/>
      <c r="N1041" s="194"/>
      <c r="O1041" s="194"/>
      <c r="P1041" s="194"/>
      <c r="Q1041" s="194"/>
      <c r="R1041" s="194"/>
      <c r="S1041" s="194"/>
      <c r="T1041" s="195"/>
      <c r="AT1041" s="189" t="s">
        <v>369</v>
      </c>
      <c r="AU1041" s="189" t="s">
        <v>85</v>
      </c>
      <c r="AV1041" s="13" t="s">
        <v>85</v>
      </c>
      <c r="AW1041" s="13" t="s">
        <v>29</v>
      </c>
      <c r="AX1041" s="13" t="s">
        <v>72</v>
      </c>
      <c r="AY1041" s="189" t="s">
        <v>360</v>
      </c>
    </row>
    <row r="1042" spans="2:51" s="13" customFormat="1">
      <c r="B1042" s="187"/>
      <c r="D1042" s="188" t="s">
        <v>369</v>
      </c>
      <c r="E1042" s="189" t="s">
        <v>1</v>
      </c>
      <c r="F1042" s="190" t="s">
        <v>157</v>
      </c>
      <c r="H1042" s="191">
        <v>71.61</v>
      </c>
      <c r="I1042" s="192"/>
      <c r="L1042" s="187"/>
      <c r="M1042" s="193"/>
      <c r="N1042" s="194"/>
      <c r="O1042" s="194"/>
      <c r="P1042" s="194"/>
      <c r="Q1042" s="194"/>
      <c r="R1042" s="194"/>
      <c r="S1042" s="194"/>
      <c r="T1042" s="195"/>
      <c r="AT1042" s="189" t="s">
        <v>369</v>
      </c>
      <c r="AU1042" s="189" t="s">
        <v>85</v>
      </c>
      <c r="AV1042" s="13" t="s">
        <v>85</v>
      </c>
      <c r="AW1042" s="13" t="s">
        <v>29</v>
      </c>
      <c r="AX1042" s="13" t="s">
        <v>72</v>
      </c>
      <c r="AY1042" s="189" t="s">
        <v>360</v>
      </c>
    </row>
    <row r="1043" spans="2:51" s="13" customFormat="1">
      <c r="B1043" s="187"/>
      <c r="D1043" s="188" t="s">
        <v>369</v>
      </c>
      <c r="E1043" s="189" t="s">
        <v>1</v>
      </c>
      <c r="F1043" s="190" t="s">
        <v>149</v>
      </c>
      <c r="H1043" s="191">
        <v>84.584000000000003</v>
      </c>
      <c r="I1043" s="192"/>
      <c r="L1043" s="187"/>
      <c r="M1043" s="193"/>
      <c r="N1043" s="194"/>
      <c r="O1043" s="194"/>
      <c r="P1043" s="194"/>
      <c r="Q1043" s="194"/>
      <c r="R1043" s="194"/>
      <c r="S1043" s="194"/>
      <c r="T1043" s="195"/>
      <c r="AT1043" s="189" t="s">
        <v>369</v>
      </c>
      <c r="AU1043" s="189" t="s">
        <v>85</v>
      </c>
      <c r="AV1043" s="13" t="s">
        <v>85</v>
      </c>
      <c r="AW1043" s="13" t="s">
        <v>29</v>
      </c>
      <c r="AX1043" s="13" t="s">
        <v>72</v>
      </c>
      <c r="AY1043" s="189" t="s">
        <v>360</v>
      </c>
    </row>
    <row r="1044" spans="2:51" s="13" customFormat="1">
      <c r="B1044" s="187"/>
      <c r="D1044" s="188" t="s">
        <v>369</v>
      </c>
      <c r="E1044" s="189" t="s">
        <v>1</v>
      </c>
      <c r="F1044" s="190" t="s">
        <v>145</v>
      </c>
      <c r="H1044" s="191">
        <v>19.529</v>
      </c>
      <c r="I1044" s="192"/>
      <c r="L1044" s="187"/>
      <c r="M1044" s="193"/>
      <c r="N1044" s="194"/>
      <c r="O1044" s="194"/>
      <c r="P1044" s="194"/>
      <c r="Q1044" s="194"/>
      <c r="R1044" s="194"/>
      <c r="S1044" s="194"/>
      <c r="T1044" s="195"/>
      <c r="AT1044" s="189" t="s">
        <v>369</v>
      </c>
      <c r="AU1044" s="189" t="s">
        <v>85</v>
      </c>
      <c r="AV1044" s="13" t="s">
        <v>85</v>
      </c>
      <c r="AW1044" s="13" t="s">
        <v>29</v>
      </c>
      <c r="AX1044" s="13" t="s">
        <v>72</v>
      </c>
      <c r="AY1044" s="189" t="s">
        <v>360</v>
      </c>
    </row>
    <row r="1045" spans="2:51" s="13" customFormat="1">
      <c r="B1045" s="187"/>
      <c r="D1045" s="188" t="s">
        <v>369</v>
      </c>
      <c r="E1045" s="189" t="s">
        <v>1</v>
      </c>
      <c r="F1045" s="190" t="s">
        <v>154</v>
      </c>
      <c r="H1045" s="191">
        <v>21.803999999999998</v>
      </c>
      <c r="I1045" s="192"/>
      <c r="L1045" s="187"/>
      <c r="M1045" s="193"/>
      <c r="N1045" s="194"/>
      <c r="O1045" s="194"/>
      <c r="P1045" s="194"/>
      <c r="Q1045" s="194"/>
      <c r="R1045" s="194"/>
      <c r="S1045" s="194"/>
      <c r="T1045" s="195"/>
      <c r="AT1045" s="189" t="s">
        <v>369</v>
      </c>
      <c r="AU1045" s="189" t="s">
        <v>85</v>
      </c>
      <c r="AV1045" s="13" t="s">
        <v>85</v>
      </c>
      <c r="AW1045" s="13" t="s">
        <v>29</v>
      </c>
      <c r="AX1045" s="13" t="s">
        <v>72</v>
      </c>
      <c r="AY1045" s="189" t="s">
        <v>360</v>
      </c>
    </row>
    <row r="1046" spans="2:51" s="13" customFormat="1">
      <c r="B1046" s="187"/>
      <c r="D1046" s="188" t="s">
        <v>369</v>
      </c>
      <c r="E1046" s="189" t="s">
        <v>1</v>
      </c>
      <c r="F1046" s="190" t="s">
        <v>159</v>
      </c>
      <c r="H1046" s="191">
        <v>57.82</v>
      </c>
      <c r="I1046" s="192"/>
      <c r="L1046" s="187"/>
      <c r="M1046" s="193"/>
      <c r="N1046" s="194"/>
      <c r="O1046" s="194"/>
      <c r="P1046" s="194"/>
      <c r="Q1046" s="194"/>
      <c r="R1046" s="194"/>
      <c r="S1046" s="194"/>
      <c r="T1046" s="195"/>
      <c r="AT1046" s="189" t="s">
        <v>369</v>
      </c>
      <c r="AU1046" s="189" t="s">
        <v>85</v>
      </c>
      <c r="AV1046" s="13" t="s">
        <v>85</v>
      </c>
      <c r="AW1046" s="13" t="s">
        <v>29</v>
      </c>
      <c r="AX1046" s="13" t="s">
        <v>72</v>
      </c>
      <c r="AY1046" s="189" t="s">
        <v>360</v>
      </c>
    </row>
    <row r="1047" spans="2:51" s="13" customFormat="1">
      <c r="B1047" s="187"/>
      <c r="D1047" s="188" t="s">
        <v>369</v>
      </c>
      <c r="E1047" s="189" t="s">
        <v>1</v>
      </c>
      <c r="F1047" s="190" t="s">
        <v>141</v>
      </c>
      <c r="H1047" s="191">
        <v>7.6440000000000001</v>
      </c>
      <c r="I1047" s="192"/>
      <c r="L1047" s="187"/>
      <c r="M1047" s="193"/>
      <c r="N1047" s="194"/>
      <c r="O1047" s="194"/>
      <c r="P1047" s="194"/>
      <c r="Q1047" s="194"/>
      <c r="R1047" s="194"/>
      <c r="S1047" s="194"/>
      <c r="T1047" s="195"/>
      <c r="AT1047" s="189" t="s">
        <v>369</v>
      </c>
      <c r="AU1047" s="189" t="s">
        <v>85</v>
      </c>
      <c r="AV1047" s="13" t="s">
        <v>85</v>
      </c>
      <c r="AW1047" s="13" t="s">
        <v>29</v>
      </c>
      <c r="AX1047" s="13" t="s">
        <v>72</v>
      </c>
      <c r="AY1047" s="189" t="s">
        <v>360</v>
      </c>
    </row>
    <row r="1048" spans="2:51" s="16" customFormat="1">
      <c r="B1048" s="211"/>
      <c r="D1048" s="188" t="s">
        <v>369</v>
      </c>
      <c r="E1048" s="212" t="s">
        <v>1</v>
      </c>
      <c r="F1048" s="213" t="s">
        <v>581</v>
      </c>
      <c r="H1048" s="214">
        <v>433.71499999999997</v>
      </c>
      <c r="I1048" s="215"/>
      <c r="L1048" s="211"/>
      <c r="M1048" s="216"/>
      <c r="N1048" s="217"/>
      <c r="O1048" s="217"/>
      <c r="P1048" s="217"/>
      <c r="Q1048" s="217"/>
      <c r="R1048" s="217"/>
      <c r="S1048" s="217"/>
      <c r="T1048" s="218"/>
      <c r="AT1048" s="212" t="s">
        <v>369</v>
      </c>
      <c r="AU1048" s="212" t="s">
        <v>85</v>
      </c>
      <c r="AV1048" s="16" t="s">
        <v>282</v>
      </c>
      <c r="AW1048" s="16" t="s">
        <v>29</v>
      </c>
      <c r="AX1048" s="16" t="s">
        <v>72</v>
      </c>
      <c r="AY1048" s="212" t="s">
        <v>360</v>
      </c>
    </row>
    <row r="1049" spans="2:51" s="14" customFormat="1">
      <c r="B1049" s="196"/>
      <c r="D1049" s="188" t="s">
        <v>369</v>
      </c>
      <c r="E1049" s="197" t="s">
        <v>1</v>
      </c>
      <c r="F1049" s="198" t="s">
        <v>1287</v>
      </c>
      <c r="H1049" s="197" t="s">
        <v>1</v>
      </c>
      <c r="I1049" s="199"/>
      <c r="L1049" s="196"/>
      <c r="M1049" s="200"/>
      <c r="N1049" s="201"/>
      <c r="O1049" s="201"/>
      <c r="P1049" s="201"/>
      <c r="Q1049" s="201"/>
      <c r="R1049" s="201"/>
      <c r="S1049" s="201"/>
      <c r="T1049" s="202"/>
      <c r="AT1049" s="197" t="s">
        <v>369</v>
      </c>
      <c r="AU1049" s="197" t="s">
        <v>85</v>
      </c>
      <c r="AV1049" s="14" t="s">
        <v>79</v>
      </c>
      <c r="AW1049" s="14" t="s">
        <v>29</v>
      </c>
      <c r="AX1049" s="14" t="s">
        <v>72</v>
      </c>
      <c r="AY1049" s="197" t="s">
        <v>360</v>
      </c>
    </row>
    <row r="1050" spans="2:51" s="13" customFormat="1">
      <c r="B1050" s="187"/>
      <c r="D1050" s="188" t="s">
        <v>369</v>
      </c>
      <c r="E1050" s="189" t="s">
        <v>1</v>
      </c>
      <c r="F1050" s="190" t="s">
        <v>1288</v>
      </c>
      <c r="H1050" s="191">
        <v>-6.4320000000000004</v>
      </c>
      <c r="I1050" s="192"/>
      <c r="L1050" s="187"/>
      <c r="M1050" s="193"/>
      <c r="N1050" s="194"/>
      <c r="O1050" s="194"/>
      <c r="P1050" s="194"/>
      <c r="Q1050" s="194"/>
      <c r="R1050" s="194"/>
      <c r="S1050" s="194"/>
      <c r="T1050" s="195"/>
      <c r="AT1050" s="189" t="s">
        <v>369</v>
      </c>
      <c r="AU1050" s="189" t="s">
        <v>85</v>
      </c>
      <c r="AV1050" s="13" t="s">
        <v>85</v>
      </c>
      <c r="AW1050" s="13" t="s">
        <v>29</v>
      </c>
      <c r="AX1050" s="13" t="s">
        <v>72</v>
      </c>
      <c r="AY1050" s="189" t="s">
        <v>360</v>
      </c>
    </row>
    <row r="1051" spans="2:51" s="13" customFormat="1">
      <c r="B1051" s="187"/>
      <c r="D1051" s="188" t="s">
        <v>369</v>
      </c>
      <c r="E1051" s="189" t="s">
        <v>1</v>
      </c>
      <c r="F1051" s="190" t="s">
        <v>1289</v>
      </c>
      <c r="H1051" s="191">
        <v>-21.396000000000001</v>
      </c>
      <c r="I1051" s="192"/>
      <c r="L1051" s="187"/>
      <c r="M1051" s="193"/>
      <c r="N1051" s="194"/>
      <c r="O1051" s="194"/>
      <c r="P1051" s="194"/>
      <c r="Q1051" s="194"/>
      <c r="R1051" s="194"/>
      <c r="S1051" s="194"/>
      <c r="T1051" s="195"/>
      <c r="AT1051" s="189" t="s">
        <v>369</v>
      </c>
      <c r="AU1051" s="189" t="s">
        <v>85</v>
      </c>
      <c r="AV1051" s="13" t="s">
        <v>85</v>
      </c>
      <c r="AW1051" s="13" t="s">
        <v>29</v>
      </c>
      <c r="AX1051" s="13" t="s">
        <v>72</v>
      </c>
      <c r="AY1051" s="189" t="s">
        <v>360</v>
      </c>
    </row>
    <row r="1052" spans="2:51" s="13" customFormat="1">
      <c r="B1052" s="187"/>
      <c r="D1052" s="188" t="s">
        <v>369</v>
      </c>
      <c r="E1052" s="189" t="s">
        <v>1</v>
      </c>
      <c r="F1052" s="190" t="s">
        <v>1290</v>
      </c>
      <c r="H1052" s="191">
        <v>-1.08</v>
      </c>
      <c r="I1052" s="192"/>
      <c r="L1052" s="187"/>
      <c r="M1052" s="193"/>
      <c r="N1052" s="194"/>
      <c r="O1052" s="194"/>
      <c r="P1052" s="194"/>
      <c r="Q1052" s="194"/>
      <c r="R1052" s="194"/>
      <c r="S1052" s="194"/>
      <c r="T1052" s="195"/>
      <c r="AT1052" s="189" t="s">
        <v>369</v>
      </c>
      <c r="AU1052" s="189" t="s">
        <v>85</v>
      </c>
      <c r="AV1052" s="13" t="s">
        <v>85</v>
      </c>
      <c r="AW1052" s="13" t="s">
        <v>29</v>
      </c>
      <c r="AX1052" s="13" t="s">
        <v>72</v>
      </c>
      <c r="AY1052" s="189" t="s">
        <v>360</v>
      </c>
    </row>
    <row r="1053" spans="2:51" s="16" customFormat="1">
      <c r="B1053" s="211"/>
      <c r="D1053" s="188" t="s">
        <v>369</v>
      </c>
      <c r="E1053" s="212" t="s">
        <v>1291</v>
      </c>
      <c r="F1053" s="213" t="s">
        <v>581</v>
      </c>
      <c r="H1053" s="214">
        <v>-28.908000000000001</v>
      </c>
      <c r="I1053" s="215"/>
      <c r="L1053" s="211"/>
      <c r="M1053" s="216"/>
      <c r="N1053" s="217"/>
      <c r="O1053" s="217"/>
      <c r="P1053" s="217"/>
      <c r="Q1053" s="217"/>
      <c r="R1053" s="217"/>
      <c r="S1053" s="217"/>
      <c r="T1053" s="218"/>
      <c r="AT1053" s="212" t="s">
        <v>369</v>
      </c>
      <c r="AU1053" s="212" t="s">
        <v>85</v>
      </c>
      <c r="AV1053" s="16" t="s">
        <v>282</v>
      </c>
      <c r="AW1053" s="16" t="s">
        <v>29</v>
      </c>
      <c r="AX1053" s="16" t="s">
        <v>72</v>
      </c>
      <c r="AY1053" s="212" t="s">
        <v>360</v>
      </c>
    </row>
    <row r="1054" spans="2:51" s="13" customFormat="1">
      <c r="B1054" s="187"/>
      <c r="D1054" s="188" t="s">
        <v>369</v>
      </c>
      <c r="E1054" s="189" t="s">
        <v>1</v>
      </c>
      <c r="F1054" s="190" t="s">
        <v>1292</v>
      </c>
      <c r="H1054" s="191">
        <v>-7.6680000000000001</v>
      </c>
      <c r="I1054" s="192"/>
      <c r="L1054" s="187"/>
      <c r="M1054" s="193"/>
      <c r="N1054" s="194"/>
      <c r="O1054" s="194"/>
      <c r="P1054" s="194"/>
      <c r="Q1054" s="194"/>
      <c r="R1054" s="194"/>
      <c r="S1054" s="194"/>
      <c r="T1054" s="195"/>
      <c r="AT1054" s="189" t="s">
        <v>369</v>
      </c>
      <c r="AU1054" s="189" t="s">
        <v>85</v>
      </c>
      <c r="AV1054" s="13" t="s">
        <v>85</v>
      </c>
      <c r="AW1054" s="13" t="s">
        <v>29</v>
      </c>
      <c r="AX1054" s="13" t="s">
        <v>72</v>
      </c>
      <c r="AY1054" s="189" t="s">
        <v>360</v>
      </c>
    </row>
    <row r="1055" spans="2:51" s="13" customFormat="1">
      <c r="B1055" s="187"/>
      <c r="D1055" s="188" t="s">
        <v>369</v>
      </c>
      <c r="E1055" s="189" t="s">
        <v>1</v>
      </c>
      <c r="F1055" s="190" t="s">
        <v>1293</v>
      </c>
      <c r="H1055" s="191">
        <v>-34.460999999999999</v>
      </c>
      <c r="I1055" s="192"/>
      <c r="L1055" s="187"/>
      <c r="M1055" s="193"/>
      <c r="N1055" s="194"/>
      <c r="O1055" s="194"/>
      <c r="P1055" s="194"/>
      <c r="Q1055" s="194"/>
      <c r="R1055" s="194"/>
      <c r="S1055" s="194"/>
      <c r="T1055" s="195"/>
      <c r="AT1055" s="189" t="s">
        <v>369</v>
      </c>
      <c r="AU1055" s="189" t="s">
        <v>85</v>
      </c>
      <c r="AV1055" s="13" t="s">
        <v>85</v>
      </c>
      <c r="AW1055" s="13" t="s">
        <v>29</v>
      </c>
      <c r="AX1055" s="13" t="s">
        <v>72</v>
      </c>
      <c r="AY1055" s="189" t="s">
        <v>360</v>
      </c>
    </row>
    <row r="1056" spans="2:51" s="13" customFormat="1">
      <c r="B1056" s="187"/>
      <c r="D1056" s="188" t="s">
        <v>369</v>
      </c>
      <c r="E1056" s="189" t="s">
        <v>1</v>
      </c>
      <c r="F1056" s="190" t="s">
        <v>1294</v>
      </c>
      <c r="H1056" s="191">
        <v>-6.4320000000000004</v>
      </c>
      <c r="I1056" s="192"/>
      <c r="L1056" s="187"/>
      <c r="M1056" s="193"/>
      <c r="N1056" s="194"/>
      <c r="O1056" s="194"/>
      <c r="P1056" s="194"/>
      <c r="Q1056" s="194"/>
      <c r="R1056" s="194"/>
      <c r="S1056" s="194"/>
      <c r="T1056" s="195"/>
      <c r="AT1056" s="189" t="s">
        <v>369</v>
      </c>
      <c r="AU1056" s="189" t="s">
        <v>85</v>
      </c>
      <c r="AV1056" s="13" t="s">
        <v>85</v>
      </c>
      <c r="AW1056" s="13" t="s">
        <v>29</v>
      </c>
      <c r="AX1056" s="13" t="s">
        <v>72</v>
      </c>
      <c r="AY1056" s="189" t="s">
        <v>360</v>
      </c>
    </row>
    <row r="1057" spans="1:65" s="13" customFormat="1">
      <c r="B1057" s="187"/>
      <c r="D1057" s="188" t="s">
        <v>369</v>
      </c>
      <c r="E1057" s="189" t="s">
        <v>1</v>
      </c>
      <c r="F1057" s="190" t="s">
        <v>1295</v>
      </c>
      <c r="H1057" s="191">
        <v>-6.5039999999999996</v>
      </c>
      <c r="I1057" s="192"/>
      <c r="L1057" s="187"/>
      <c r="M1057" s="193"/>
      <c r="N1057" s="194"/>
      <c r="O1057" s="194"/>
      <c r="P1057" s="194"/>
      <c r="Q1057" s="194"/>
      <c r="R1057" s="194"/>
      <c r="S1057" s="194"/>
      <c r="T1057" s="195"/>
      <c r="AT1057" s="189" t="s">
        <v>369</v>
      </c>
      <c r="AU1057" s="189" t="s">
        <v>85</v>
      </c>
      <c r="AV1057" s="13" t="s">
        <v>85</v>
      </c>
      <c r="AW1057" s="13" t="s">
        <v>29</v>
      </c>
      <c r="AX1057" s="13" t="s">
        <v>72</v>
      </c>
      <c r="AY1057" s="189" t="s">
        <v>360</v>
      </c>
    </row>
    <row r="1058" spans="1:65" s="13" customFormat="1">
      <c r="B1058" s="187"/>
      <c r="D1058" s="188" t="s">
        <v>369</v>
      </c>
      <c r="E1058" s="189" t="s">
        <v>1</v>
      </c>
      <c r="F1058" s="190" t="s">
        <v>1296</v>
      </c>
      <c r="H1058" s="191">
        <v>-1.1040000000000001</v>
      </c>
      <c r="I1058" s="192"/>
      <c r="L1058" s="187"/>
      <c r="M1058" s="193"/>
      <c r="N1058" s="194"/>
      <c r="O1058" s="194"/>
      <c r="P1058" s="194"/>
      <c r="Q1058" s="194"/>
      <c r="R1058" s="194"/>
      <c r="S1058" s="194"/>
      <c r="T1058" s="195"/>
      <c r="AT1058" s="189" t="s">
        <v>369</v>
      </c>
      <c r="AU1058" s="189" t="s">
        <v>85</v>
      </c>
      <c r="AV1058" s="13" t="s">
        <v>85</v>
      </c>
      <c r="AW1058" s="13" t="s">
        <v>29</v>
      </c>
      <c r="AX1058" s="13" t="s">
        <v>72</v>
      </c>
      <c r="AY1058" s="189" t="s">
        <v>360</v>
      </c>
    </row>
    <row r="1059" spans="1:65" s="16" customFormat="1">
      <c r="B1059" s="211"/>
      <c r="D1059" s="188" t="s">
        <v>369</v>
      </c>
      <c r="E1059" s="212" t="s">
        <v>1297</v>
      </c>
      <c r="F1059" s="213" t="s">
        <v>581</v>
      </c>
      <c r="H1059" s="214">
        <v>-56.168999999999997</v>
      </c>
      <c r="I1059" s="215"/>
      <c r="L1059" s="211"/>
      <c r="M1059" s="216"/>
      <c r="N1059" s="217"/>
      <c r="O1059" s="217"/>
      <c r="P1059" s="217"/>
      <c r="Q1059" s="217"/>
      <c r="R1059" s="217"/>
      <c r="S1059" s="217"/>
      <c r="T1059" s="218"/>
      <c r="AT1059" s="212" t="s">
        <v>369</v>
      </c>
      <c r="AU1059" s="212" t="s">
        <v>85</v>
      </c>
      <c r="AV1059" s="16" t="s">
        <v>282</v>
      </c>
      <c r="AW1059" s="16" t="s">
        <v>29</v>
      </c>
      <c r="AX1059" s="16" t="s">
        <v>72</v>
      </c>
      <c r="AY1059" s="212" t="s">
        <v>360</v>
      </c>
    </row>
    <row r="1060" spans="1:65" s="13" customFormat="1">
      <c r="B1060" s="187"/>
      <c r="D1060" s="188" t="s">
        <v>369</v>
      </c>
      <c r="E1060" s="189" t="s">
        <v>1</v>
      </c>
      <c r="F1060" s="190" t="s">
        <v>1298</v>
      </c>
      <c r="H1060" s="191">
        <v>-34.460999999999999</v>
      </c>
      <c r="I1060" s="192"/>
      <c r="L1060" s="187"/>
      <c r="M1060" s="193"/>
      <c r="N1060" s="194"/>
      <c r="O1060" s="194"/>
      <c r="P1060" s="194"/>
      <c r="Q1060" s="194"/>
      <c r="R1060" s="194"/>
      <c r="S1060" s="194"/>
      <c r="T1060" s="195"/>
      <c r="AT1060" s="189" t="s">
        <v>369</v>
      </c>
      <c r="AU1060" s="189" t="s">
        <v>85</v>
      </c>
      <c r="AV1060" s="13" t="s">
        <v>85</v>
      </c>
      <c r="AW1060" s="13" t="s">
        <v>29</v>
      </c>
      <c r="AX1060" s="13" t="s">
        <v>72</v>
      </c>
      <c r="AY1060" s="189" t="s">
        <v>360</v>
      </c>
    </row>
    <row r="1061" spans="1:65" s="13" customFormat="1">
      <c r="B1061" s="187"/>
      <c r="D1061" s="188" t="s">
        <v>369</v>
      </c>
      <c r="E1061" s="189" t="s">
        <v>1</v>
      </c>
      <c r="F1061" s="190" t="s">
        <v>1299</v>
      </c>
      <c r="H1061" s="191">
        <v>-6.4320000000000004</v>
      </c>
      <c r="I1061" s="192"/>
      <c r="L1061" s="187"/>
      <c r="M1061" s="193"/>
      <c r="N1061" s="194"/>
      <c r="O1061" s="194"/>
      <c r="P1061" s="194"/>
      <c r="Q1061" s="194"/>
      <c r="R1061" s="194"/>
      <c r="S1061" s="194"/>
      <c r="T1061" s="195"/>
      <c r="AT1061" s="189" t="s">
        <v>369</v>
      </c>
      <c r="AU1061" s="189" t="s">
        <v>85</v>
      </c>
      <c r="AV1061" s="13" t="s">
        <v>85</v>
      </c>
      <c r="AW1061" s="13" t="s">
        <v>29</v>
      </c>
      <c r="AX1061" s="13" t="s">
        <v>72</v>
      </c>
      <c r="AY1061" s="189" t="s">
        <v>360</v>
      </c>
    </row>
    <row r="1062" spans="1:65" s="13" customFormat="1">
      <c r="B1062" s="187"/>
      <c r="D1062" s="188" t="s">
        <v>369</v>
      </c>
      <c r="E1062" s="189" t="s">
        <v>1</v>
      </c>
      <c r="F1062" s="190" t="s">
        <v>1300</v>
      </c>
      <c r="H1062" s="191">
        <v>-1.8480000000000001</v>
      </c>
      <c r="I1062" s="192"/>
      <c r="L1062" s="187"/>
      <c r="M1062" s="193"/>
      <c r="N1062" s="194"/>
      <c r="O1062" s="194"/>
      <c r="P1062" s="194"/>
      <c r="Q1062" s="194"/>
      <c r="R1062" s="194"/>
      <c r="S1062" s="194"/>
      <c r="T1062" s="195"/>
      <c r="AT1062" s="189" t="s">
        <v>369</v>
      </c>
      <c r="AU1062" s="189" t="s">
        <v>85</v>
      </c>
      <c r="AV1062" s="13" t="s">
        <v>85</v>
      </c>
      <c r="AW1062" s="13" t="s">
        <v>29</v>
      </c>
      <c r="AX1062" s="13" t="s">
        <v>72</v>
      </c>
      <c r="AY1062" s="189" t="s">
        <v>360</v>
      </c>
    </row>
    <row r="1063" spans="1:65" s="13" customFormat="1">
      <c r="B1063" s="187"/>
      <c r="D1063" s="188" t="s">
        <v>369</v>
      </c>
      <c r="E1063" s="189" t="s">
        <v>1</v>
      </c>
      <c r="F1063" s="190" t="s">
        <v>1301</v>
      </c>
      <c r="H1063" s="191">
        <v>-13.615</v>
      </c>
      <c r="I1063" s="192"/>
      <c r="L1063" s="187"/>
      <c r="M1063" s="193"/>
      <c r="N1063" s="194"/>
      <c r="O1063" s="194"/>
      <c r="P1063" s="194"/>
      <c r="Q1063" s="194"/>
      <c r="R1063" s="194"/>
      <c r="S1063" s="194"/>
      <c r="T1063" s="195"/>
      <c r="AT1063" s="189" t="s">
        <v>369</v>
      </c>
      <c r="AU1063" s="189" t="s">
        <v>85</v>
      </c>
      <c r="AV1063" s="13" t="s">
        <v>85</v>
      </c>
      <c r="AW1063" s="13" t="s">
        <v>29</v>
      </c>
      <c r="AX1063" s="13" t="s">
        <v>72</v>
      </c>
      <c r="AY1063" s="189" t="s">
        <v>360</v>
      </c>
    </row>
    <row r="1064" spans="1:65" s="16" customFormat="1">
      <c r="B1064" s="211"/>
      <c r="D1064" s="188" t="s">
        <v>369</v>
      </c>
      <c r="E1064" s="212" t="s">
        <v>1302</v>
      </c>
      <c r="F1064" s="213" t="s">
        <v>581</v>
      </c>
      <c r="H1064" s="214">
        <v>-56.356000000000002</v>
      </c>
      <c r="I1064" s="215"/>
      <c r="L1064" s="211"/>
      <c r="M1064" s="216"/>
      <c r="N1064" s="217"/>
      <c r="O1064" s="217"/>
      <c r="P1064" s="217"/>
      <c r="Q1064" s="217"/>
      <c r="R1064" s="217"/>
      <c r="S1064" s="217"/>
      <c r="T1064" s="218"/>
      <c r="AT1064" s="212" t="s">
        <v>369</v>
      </c>
      <c r="AU1064" s="212" t="s">
        <v>85</v>
      </c>
      <c r="AV1064" s="16" t="s">
        <v>282</v>
      </c>
      <c r="AW1064" s="16" t="s">
        <v>29</v>
      </c>
      <c r="AX1064" s="16" t="s">
        <v>72</v>
      </c>
      <c r="AY1064" s="212" t="s">
        <v>360</v>
      </c>
    </row>
    <row r="1065" spans="1:65" s="13" customFormat="1">
      <c r="B1065" s="187"/>
      <c r="D1065" s="188" t="s">
        <v>369</v>
      </c>
      <c r="E1065" s="189" t="s">
        <v>1</v>
      </c>
      <c r="F1065" s="190" t="s">
        <v>1303</v>
      </c>
      <c r="H1065" s="191">
        <v>-34.460999999999999</v>
      </c>
      <c r="I1065" s="192"/>
      <c r="L1065" s="187"/>
      <c r="M1065" s="193"/>
      <c r="N1065" s="194"/>
      <c r="O1065" s="194"/>
      <c r="P1065" s="194"/>
      <c r="Q1065" s="194"/>
      <c r="R1065" s="194"/>
      <c r="S1065" s="194"/>
      <c r="T1065" s="195"/>
      <c r="AT1065" s="189" t="s">
        <v>369</v>
      </c>
      <c r="AU1065" s="189" t="s">
        <v>85</v>
      </c>
      <c r="AV1065" s="13" t="s">
        <v>85</v>
      </c>
      <c r="AW1065" s="13" t="s">
        <v>29</v>
      </c>
      <c r="AX1065" s="13" t="s">
        <v>72</v>
      </c>
      <c r="AY1065" s="189" t="s">
        <v>360</v>
      </c>
    </row>
    <row r="1066" spans="1:65" s="13" customFormat="1">
      <c r="B1066" s="187"/>
      <c r="D1066" s="188" t="s">
        <v>369</v>
      </c>
      <c r="E1066" s="189" t="s">
        <v>1</v>
      </c>
      <c r="F1066" s="190" t="s">
        <v>1304</v>
      </c>
      <c r="H1066" s="191">
        <v>-6.4320000000000004</v>
      </c>
      <c r="I1066" s="192"/>
      <c r="L1066" s="187"/>
      <c r="M1066" s="193"/>
      <c r="N1066" s="194"/>
      <c r="O1066" s="194"/>
      <c r="P1066" s="194"/>
      <c r="Q1066" s="194"/>
      <c r="R1066" s="194"/>
      <c r="S1066" s="194"/>
      <c r="T1066" s="195"/>
      <c r="AT1066" s="189" t="s">
        <v>369</v>
      </c>
      <c r="AU1066" s="189" t="s">
        <v>85</v>
      </c>
      <c r="AV1066" s="13" t="s">
        <v>85</v>
      </c>
      <c r="AW1066" s="13" t="s">
        <v>29</v>
      </c>
      <c r="AX1066" s="13" t="s">
        <v>72</v>
      </c>
      <c r="AY1066" s="189" t="s">
        <v>360</v>
      </c>
    </row>
    <row r="1067" spans="1:65" s="13" customFormat="1">
      <c r="B1067" s="187"/>
      <c r="D1067" s="188" t="s">
        <v>369</v>
      </c>
      <c r="E1067" s="189" t="s">
        <v>1</v>
      </c>
      <c r="F1067" s="190" t="s">
        <v>1305</v>
      </c>
      <c r="H1067" s="191">
        <v>-13.615</v>
      </c>
      <c r="I1067" s="192"/>
      <c r="L1067" s="187"/>
      <c r="M1067" s="193"/>
      <c r="N1067" s="194"/>
      <c r="O1067" s="194"/>
      <c r="P1067" s="194"/>
      <c r="Q1067" s="194"/>
      <c r="R1067" s="194"/>
      <c r="S1067" s="194"/>
      <c r="T1067" s="195"/>
      <c r="AT1067" s="189" t="s">
        <v>369</v>
      </c>
      <c r="AU1067" s="189" t="s">
        <v>85</v>
      </c>
      <c r="AV1067" s="13" t="s">
        <v>85</v>
      </c>
      <c r="AW1067" s="13" t="s">
        <v>29</v>
      </c>
      <c r="AX1067" s="13" t="s">
        <v>72</v>
      </c>
      <c r="AY1067" s="189" t="s">
        <v>360</v>
      </c>
    </row>
    <row r="1068" spans="1:65" s="13" customFormat="1">
      <c r="B1068" s="187"/>
      <c r="D1068" s="188" t="s">
        <v>369</v>
      </c>
      <c r="E1068" s="189" t="s">
        <v>1</v>
      </c>
      <c r="F1068" s="190" t="s">
        <v>1306</v>
      </c>
      <c r="H1068" s="191">
        <v>-16.071999999999999</v>
      </c>
      <c r="I1068" s="192"/>
      <c r="L1068" s="187"/>
      <c r="M1068" s="193"/>
      <c r="N1068" s="194"/>
      <c r="O1068" s="194"/>
      <c r="P1068" s="194"/>
      <c r="Q1068" s="194"/>
      <c r="R1068" s="194"/>
      <c r="S1068" s="194"/>
      <c r="T1068" s="195"/>
      <c r="AT1068" s="189" t="s">
        <v>369</v>
      </c>
      <c r="AU1068" s="189" t="s">
        <v>85</v>
      </c>
      <c r="AV1068" s="13" t="s">
        <v>85</v>
      </c>
      <c r="AW1068" s="13" t="s">
        <v>29</v>
      </c>
      <c r="AX1068" s="13" t="s">
        <v>72</v>
      </c>
      <c r="AY1068" s="189" t="s">
        <v>360</v>
      </c>
    </row>
    <row r="1069" spans="1:65" s="16" customFormat="1">
      <c r="B1069" s="211"/>
      <c r="D1069" s="188" t="s">
        <v>369</v>
      </c>
      <c r="E1069" s="212" t="s">
        <v>1307</v>
      </c>
      <c r="F1069" s="213" t="s">
        <v>581</v>
      </c>
      <c r="H1069" s="214">
        <v>-70.58</v>
      </c>
      <c r="I1069" s="215"/>
      <c r="L1069" s="211"/>
      <c r="M1069" s="216"/>
      <c r="N1069" s="217"/>
      <c r="O1069" s="217"/>
      <c r="P1069" s="217"/>
      <c r="Q1069" s="217"/>
      <c r="R1069" s="217"/>
      <c r="S1069" s="217"/>
      <c r="T1069" s="218"/>
      <c r="AT1069" s="212" t="s">
        <v>369</v>
      </c>
      <c r="AU1069" s="212" t="s">
        <v>85</v>
      </c>
      <c r="AV1069" s="16" t="s">
        <v>282</v>
      </c>
      <c r="AW1069" s="16" t="s">
        <v>29</v>
      </c>
      <c r="AX1069" s="16" t="s">
        <v>72</v>
      </c>
      <c r="AY1069" s="212" t="s">
        <v>360</v>
      </c>
    </row>
    <row r="1070" spans="1:65" s="15" customFormat="1">
      <c r="B1070" s="203"/>
      <c r="D1070" s="188" t="s">
        <v>369</v>
      </c>
      <c r="E1070" s="204" t="s">
        <v>276</v>
      </c>
      <c r="F1070" s="205" t="s">
        <v>386</v>
      </c>
      <c r="H1070" s="206">
        <v>221.702</v>
      </c>
      <c r="I1070" s="207"/>
      <c r="L1070" s="203"/>
      <c r="M1070" s="208"/>
      <c r="N1070" s="209"/>
      <c r="O1070" s="209"/>
      <c r="P1070" s="209"/>
      <c r="Q1070" s="209"/>
      <c r="R1070" s="209"/>
      <c r="S1070" s="209"/>
      <c r="T1070" s="210"/>
      <c r="AT1070" s="204" t="s">
        <v>369</v>
      </c>
      <c r="AU1070" s="204" t="s">
        <v>85</v>
      </c>
      <c r="AV1070" s="15" t="s">
        <v>367</v>
      </c>
      <c r="AW1070" s="15" t="s">
        <v>29</v>
      </c>
      <c r="AX1070" s="15" t="s">
        <v>79</v>
      </c>
      <c r="AY1070" s="204" t="s">
        <v>360</v>
      </c>
    </row>
    <row r="1071" spans="1:65" s="2" customFormat="1" ht="37.9" customHeight="1">
      <c r="A1071" s="33"/>
      <c r="B1071" s="139"/>
      <c r="C1071" s="173" t="s">
        <v>1308</v>
      </c>
      <c r="D1071" s="173" t="s">
        <v>363</v>
      </c>
      <c r="E1071" s="174" t="s">
        <v>1309</v>
      </c>
      <c r="F1071" s="175" t="s">
        <v>1310</v>
      </c>
      <c r="G1071" s="176" t="s">
        <v>366</v>
      </c>
      <c r="H1071" s="177">
        <v>1663.6110000000001</v>
      </c>
      <c r="I1071" s="178"/>
      <c r="J1071" s="179">
        <f>ROUND(I1071*H1071,2)</f>
        <v>0</v>
      </c>
      <c r="K1071" s="180"/>
      <c r="L1071" s="34"/>
      <c r="M1071" s="181" t="s">
        <v>1</v>
      </c>
      <c r="N1071" s="182" t="s">
        <v>38</v>
      </c>
      <c r="O1071" s="60"/>
      <c r="P1071" s="183">
        <f>O1071*H1071</f>
        <v>0</v>
      </c>
      <c r="Q1071" s="183">
        <v>1.0999999999999999E-2</v>
      </c>
      <c r="R1071" s="183">
        <f>Q1071*H1071</f>
        <v>18.299721000000002</v>
      </c>
      <c r="S1071" s="183">
        <v>0</v>
      </c>
      <c r="T1071" s="184">
        <f>S1071*H1071</f>
        <v>0</v>
      </c>
      <c r="U1071" s="33"/>
      <c r="V1071" s="33"/>
      <c r="W1071" s="33"/>
      <c r="X1071" s="33"/>
      <c r="Y1071" s="33"/>
      <c r="Z1071" s="33"/>
      <c r="AA1071" s="33"/>
      <c r="AB1071" s="33"/>
      <c r="AC1071" s="33"/>
      <c r="AD1071" s="33"/>
      <c r="AE1071" s="33"/>
      <c r="AR1071" s="185" t="s">
        <v>367</v>
      </c>
      <c r="AT1071" s="185" t="s">
        <v>363</v>
      </c>
      <c r="AU1071" s="185" t="s">
        <v>85</v>
      </c>
      <c r="AY1071" s="18" t="s">
        <v>360</v>
      </c>
      <c r="BE1071" s="186">
        <f>IF(N1071="základná",J1071,0)</f>
        <v>0</v>
      </c>
      <c r="BF1071" s="186">
        <f>IF(N1071="znížená",J1071,0)</f>
        <v>0</v>
      </c>
      <c r="BG1071" s="186">
        <f>IF(N1071="zákl. prenesená",J1071,0)</f>
        <v>0</v>
      </c>
      <c r="BH1071" s="186">
        <f>IF(N1071="zníž. prenesená",J1071,0)</f>
        <v>0</v>
      </c>
      <c r="BI1071" s="186">
        <f>IF(N1071="nulová",J1071,0)</f>
        <v>0</v>
      </c>
      <c r="BJ1071" s="18" t="s">
        <v>85</v>
      </c>
      <c r="BK1071" s="186">
        <f>ROUND(I1071*H1071,2)</f>
        <v>0</v>
      </c>
      <c r="BL1071" s="18" t="s">
        <v>367</v>
      </c>
      <c r="BM1071" s="185" t="s">
        <v>1311</v>
      </c>
    </row>
    <row r="1072" spans="1:65" s="14" customFormat="1">
      <c r="B1072" s="196"/>
      <c r="D1072" s="188" t="s">
        <v>369</v>
      </c>
      <c r="E1072" s="197" t="s">
        <v>1</v>
      </c>
      <c r="F1072" s="198" t="s">
        <v>1312</v>
      </c>
      <c r="H1072" s="197" t="s">
        <v>1</v>
      </c>
      <c r="I1072" s="199"/>
      <c r="L1072" s="196"/>
      <c r="M1072" s="200"/>
      <c r="N1072" s="201"/>
      <c r="O1072" s="201"/>
      <c r="P1072" s="201"/>
      <c r="Q1072" s="201"/>
      <c r="R1072" s="201"/>
      <c r="S1072" s="201"/>
      <c r="T1072" s="202"/>
      <c r="AT1072" s="197" t="s">
        <v>369</v>
      </c>
      <c r="AU1072" s="197" t="s">
        <v>85</v>
      </c>
      <c r="AV1072" s="14" t="s">
        <v>79</v>
      </c>
      <c r="AW1072" s="14" t="s">
        <v>29</v>
      </c>
      <c r="AX1072" s="14" t="s">
        <v>72</v>
      </c>
      <c r="AY1072" s="197" t="s">
        <v>360</v>
      </c>
    </row>
    <row r="1073" spans="1:65" s="14" customFormat="1">
      <c r="B1073" s="196"/>
      <c r="D1073" s="188" t="s">
        <v>369</v>
      </c>
      <c r="E1073" s="197" t="s">
        <v>1</v>
      </c>
      <c r="F1073" s="198" t="s">
        <v>1313</v>
      </c>
      <c r="H1073" s="197" t="s">
        <v>1</v>
      </c>
      <c r="I1073" s="199"/>
      <c r="L1073" s="196"/>
      <c r="M1073" s="200"/>
      <c r="N1073" s="201"/>
      <c r="O1073" s="201"/>
      <c r="P1073" s="201"/>
      <c r="Q1073" s="201"/>
      <c r="R1073" s="201"/>
      <c r="S1073" s="201"/>
      <c r="T1073" s="202"/>
      <c r="AT1073" s="197" t="s">
        <v>369</v>
      </c>
      <c r="AU1073" s="197" t="s">
        <v>85</v>
      </c>
      <c r="AV1073" s="14" t="s">
        <v>79</v>
      </c>
      <c r="AW1073" s="14" t="s">
        <v>29</v>
      </c>
      <c r="AX1073" s="14" t="s">
        <v>72</v>
      </c>
      <c r="AY1073" s="197" t="s">
        <v>360</v>
      </c>
    </row>
    <row r="1074" spans="1:65" s="13" customFormat="1">
      <c r="B1074" s="187"/>
      <c r="D1074" s="188" t="s">
        <v>369</v>
      </c>
      <c r="E1074" s="189" t="s">
        <v>1</v>
      </c>
      <c r="F1074" s="190" t="s">
        <v>118</v>
      </c>
      <c r="H1074" s="191">
        <v>836.02</v>
      </c>
      <c r="I1074" s="192"/>
      <c r="L1074" s="187"/>
      <c r="M1074" s="193"/>
      <c r="N1074" s="194"/>
      <c r="O1074" s="194"/>
      <c r="P1074" s="194"/>
      <c r="Q1074" s="194"/>
      <c r="R1074" s="194"/>
      <c r="S1074" s="194"/>
      <c r="T1074" s="195"/>
      <c r="AT1074" s="189" t="s">
        <v>369</v>
      </c>
      <c r="AU1074" s="189" t="s">
        <v>85</v>
      </c>
      <c r="AV1074" s="13" t="s">
        <v>85</v>
      </c>
      <c r="AW1074" s="13" t="s">
        <v>29</v>
      </c>
      <c r="AX1074" s="13" t="s">
        <v>72</v>
      </c>
      <c r="AY1074" s="189" t="s">
        <v>360</v>
      </c>
    </row>
    <row r="1075" spans="1:65" s="14" customFormat="1">
      <c r="B1075" s="196"/>
      <c r="D1075" s="188" t="s">
        <v>369</v>
      </c>
      <c r="E1075" s="197" t="s">
        <v>1</v>
      </c>
      <c r="F1075" s="198" t="s">
        <v>1314</v>
      </c>
      <c r="H1075" s="197" t="s">
        <v>1</v>
      </c>
      <c r="I1075" s="199"/>
      <c r="L1075" s="196"/>
      <c r="M1075" s="200"/>
      <c r="N1075" s="201"/>
      <c r="O1075" s="201"/>
      <c r="P1075" s="201"/>
      <c r="Q1075" s="201"/>
      <c r="R1075" s="201"/>
      <c r="S1075" s="201"/>
      <c r="T1075" s="202"/>
      <c r="AT1075" s="197" t="s">
        <v>369</v>
      </c>
      <c r="AU1075" s="197" t="s">
        <v>85</v>
      </c>
      <c r="AV1075" s="14" t="s">
        <v>79</v>
      </c>
      <c r="AW1075" s="14" t="s">
        <v>29</v>
      </c>
      <c r="AX1075" s="14" t="s">
        <v>72</v>
      </c>
      <c r="AY1075" s="197" t="s">
        <v>360</v>
      </c>
    </row>
    <row r="1076" spans="1:65" s="13" customFormat="1">
      <c r="B1076" s="187"/>
      <c r="D1076" s="188" t="s">
        <v>369</v>
      </c>
      <c r="E1076" s="189" t="s">
        <v>1</v>
      </c>
      <c r="F1076" s="190" t="s">
        <v>171</v>
      </c>
      <c r="H1076" s="191">
        <v>564.81799999999998</v>
      </c>
      <c r="I1076" s="192"/>
      <c r="L1076" s="187"/>
      <c r="M1076" s="193"/>
      <c r="N1076" s="194"/>
      <c r="O1076" s="194"/>
      <c r="P1076" s="194"/>
      <c r="Q1076" s="194"/>
      <c r="R1076" s="194"/>
      <c r="S1076" s="194"/>
      <c r="T1076" s="195"/>
      <c r="AT1076" s="189" t="s">
        <v>369</v>
      </c>
      <c r="AU1076" s="189" t="s">
        <v>85</v>
      </c>
      <c r="AV1076" s="13" t="s">
        <v>85</v>
      </c>
      <c r="AW1076" s="13" t="s">
        <v>29</v>
      </c>
      <c r="AX1076" s="13" t="s">
        <v>72</v>
      </c>
      <c r="AY1076" s="189" t="s">
        <v>360</v>
      </c>
    </row>
    <row r="1077" spans="1:65" s="16" customFormat="1">
      <c r="B1077" s="211"/>
      <c r="D1077" s="188" t="s">
        <v>369</v>
      </c>
      <c r="E1077" s="212" t="s">
        <v>1</v>
      </c>
      <c r="F1077" s="213" t="s">
        <v>581</v>
      </c>
      <c r="H1077" s="214">
        <v>1400.838</v>
      </c>
      <c r="I1077" s="215"/>
      <c r="L1077" s="211"/>
      <c r="M1077" s="216"/>
      <c r="N1077" s="217"/>
      <c r="O1077" s="217"/>
      <c r="P1077" s="217"/>
      <c r="Q1077" s="217"/>
      <c r="R1077" s="217"/>
      <c r="S1077" s="217"/>
      <c r="T1077" s="218"/>
      <c r="AT1077" s="212" t="s">
        <v>369</v>
      </c>
      <c r="AU1077" s="212" t="s">
        <v>85</v>
      </c>
      <c r="AV1077" s="16" t="s">
        <v>282</v>
      </c>
      <c r="AW1077" s="16" t="s">
        <v>29</v>
      </c>
      <c r="AX1077" s="16" t="s">
        <v>72</v>
      </c>
      <c r="AY1077" s="212" t="s">
        <v>360</v>
      </c>
    </row>
    <row r="1078" spans="1:65" s="14" customFormat="1">
      <c r="B1078" s="196"/>
      <c r="D1078" s="188" t="s">
        <v>369</v>
      </c>
      <c r="E1078" s="197" t="s">
        <v>1</v>
      </c>
      <c r="F1078" s="198" t="s">
        <v>1315</v>
      </c>
      <c r="H1078" s="197" t="s">
        <v>1</v>
      </c>
      <c r="I1078" s="199"/>
      <c r="L1078" s="196"/>
      <c r="M1078" s="200"/>
      <c r="N1078" s="201"/>
      <c r="O1078" s="201"/>
      <c r="P1078" s="201"/>
      <c r="Q1078" s="201"/>
      <c r="R1078" s="201"/>
      <c r="S1078" s="201"/>
      <c r="T1078" s="202"/>
      <c r="AT1078" s="197" t="s">
        <v>369</v>
      </c>
      <c r="AU1078" s="197" t="s">
        <v>85</v>
      </c>
      <c r="AV1078" s="14" t="s">
        <v>79</v>
      </c>
      <c r="AW1078" s="14" t="s">
        <v>29</v>
      </c>
      <c r="AX1078" s="14" t="s">
        <v>72</v>
      </c>
      <c r="AY1078" s="197" t="s">
        <v>360</v>
      </c>
    </row>
    <row r="1079" spans="1:65" s="14" customFormat="1">
      <c r="B1079" s="196"/>
      <c r="D1079" s="188" t="s">
        <v>369</v>
      </c>
      <c r="E1079" s="197" t="s">
        <v>1</v>
      </c>
      <c r="F1079" s="198" t="s">
        <v>1316</v>
      </c>
      <c r="H1079" s="197" t="s">
        <v>1</v>
      </c>
      <c r="I1079" s="199"/>
      <c r="L1079" s="196"/>
      <c r="M1079" s="200"/>
      <c r="N1079" s="201"/>
      <c r="O1079" s="201"/>
      <c r="P1079" s="201"/>
      <c r="Q1079" s="201"/>
      <c r="R1079" s="201"/>
      <c r="S1079" s="201"/>
      <c r="T1079" s="202"/>
      <c r="AT1079" s="197" t="s">
        <v>369</v>
      </c>
      <c r="AU1079" s="197" t="s">
        <v>85</v>
      </c>
      <c r="AV1079" s="14" t="s">
        <v>79</v>
      </c>
      <c r="AW1079" s="14" t="s">
        <v>29</v>
      </c>
      <c r="AX1079" s="14" t="s">
        <v>72</v>
      </c>
      <c r="AY1079" s="197" t="s">
        <v>360</v>
      </c>
    </row>
    <row r="1080" spans="1:65" s="13" customFormat="1">
      <c r="B1080" s="187"/>
      <c r="D1080" s="188" t="s">
        <v>369</v>
      </c>
      <c r="E1080" s="189" t="s">
        <v>1</v>
      </c>
      <c r="F1080" s="190" t="s">
        <v>1317</v>
      </c>
      <c r="H1080" s="191">
        <v>172.524</v>
      </c>
      <c r="I1080" s="192"/>
      <c r="L1080" s="187"/>
      <c r="M1080" s="193"/>
      <c r="N1080" s="194"/>
      <c r="O1080" s="194"/>
      <c r="P1080" s="194"/>
      <c r="Q1080" s="194"/>
      <c r="R1080" s="194"/>
      <c r="S1080" s="194"/>
      <c r="T1080" s="195"/>
      <c r="AT1080" s="189" t="s">
        <v>369</v>
      </c>
      <c r="AU1080" s="189" t="s">
        <v>85</v>
      </c>
      <c r="AV1080" s="13" t="s">
        <v>85</v>
      </c>
      <c r="AW1080" s="13" t="s">
        <v>29</v>
      </c>
      <c r="AX1080" s="13" t="s">
        <v>72</v>
      </c>
      <c r="AY1080" s="189" t="s">
        <v>360</v>
      </c>
    </row>
    <row r="1081" spans="1:65" s="14" customFormat="1">
      <c r="B1081" s="196"/>
      <c r="D1081" s="188" t="s">
        <v>369</v>
      </c>
      <c r="E1081" s="197" t="s">
        <v>1</v>
      </c>
      <c r="F1081" s="198" t="s">
        <v>1318</v>
      </c>
      <c r="H1081" s="197" t="s">
        <v>1</v>
      </c>
      <c r="I1081" s="199"/>
      <c r="L1081" s="196"/>
      <c r="M1081" s="200"/>
      <c r="N1081" s="201"/>
      <c r="O1081" s="201"/>
      <c r="P1081" s="201"/>
      <c r="Q1081" s="201"/>
      <c r="R1081" s="201"/>
      <c r="S1081" s="201"/>
      <c r="T1081" s="202"/>
      <c r="AT1081" s="197" t="s">
        <v>369</v>
      </c>
      <c r="AU1081" s="197" t="s">
        <v>85</v>
      </c>
      <c r="AV1081" s="14" t="s">
        <v>79</v>
      </c>
      <c r="AW1081" s="14" t="s">
        <v>29</v>
      </c>
      <c r="AX1081" s="14" t="s">
        <v>72</v>
      </c>
      <c r="AY1081" s="197" t="s">
        <v>360</v>
      </c>
    </row>
    <row r="1082" spans="1:65" s="13" customFormat="1">
      <c r="B1082" s="187"/>
      <c r="D1082" s="188" t="s">
        <v>369</v>
      </c>
      <c r="E1082" s="189" t="s">
        <v>1</v>
      </c>
      <c r="F1082" s="190" t="s">
        <v>1319</v>
      </c>
      <c r="H1082" s="191">
        <v>47.515999999999998</v>
      </c>
      <c r="I1082" s="192"/>
      <c r="L1082" s="187"/>
      <c r="M1082" s="193"/>
      <c r="N1082" s="194"/>
      <c r="O1082" s="194"/>
      <c r="P1082" s="194"/>
      <c r="Q1082" s="194"/>
      <c r="R1082" s="194"/>
      <c r="S1082" s="194"/>
      <c r="T1082" s="195"/>
      <c r="AT1082" s="189" t="s">
        <v>369</v>
      </c>
      <c r="AU1082" s="189" t="s">
        <v>85</v>
      </c>
      <c r="AV1082" s="13" t="s">
        <v>85</v>
      </c>
      <c r="AW1082" s="13" t="s">
        <v>29</v>
      </c>
      <c r="AX1082" s="13" t="s">
        <v>72</v>
      </c>
      <c r="AY1082" s="189" t="s">
        <v>360</v>
      </c>
    </row>
    <row r="1083" spans="1:65" s="14" customFormat="1">
      <c r="B1083" s="196"/>
      <c r="D1083" s="188" t="s">
        <v>369</v>
      </c>
      <c r="E1083" s="197" t="s">
        <v>1</v>
      </c>
      <c r="F1083" s="198" t="s">
        <v>1320</v>
      </c>
      <c r="H1083" s="197" t="s">
        <v>1</v>
      </c>
      <c r="I1083" s="199"/>
      <c r="L1083" s="196"/>
      <c r="M1083" s="200"/>
      <c r="N1083" s="201"/>
      <c r="O1083" s="201"/>
      <c r="P1083" s="201"/>
      <c r="Q1083" s="201"/>
      <c r="R1083" s="201"/>
      <c r="S1083" s="201"/>
      <c r="T1083" s="202"/>
      <c r="AT1083" s="197" t="s">
        <v>369</v>
      </c>
      <c r="AU1083" s="197" t="s">
        <v>85</v>
      </c>
      <c r="AV1083" s="14" t="s">
        <v>79</v>
      </c>
      <c r="AW1083" s="14" t="s">
        <v>29</v>
      </c>
      <c r="AX1083" s="14" t="s">
        <v>72</v>
      </c>
      <c r="AY1083" s="197" t="s">
        <v>360</v>
      </c>
    </row>
    <row r="1084" spans="1:65" s="13" customFormat="1">
      <c r="B1084" s="187"/>
      <c r="D1084" s="188" t="s">
        <v>369</v>
      </c>
      <c r="E1084" s="189" t="s">
        <v>1</v>
      </c>
      <c r="F1084" s="190" t="s">
        <v>1321</v>
      </c>
      <c r="H1084" s="191">
        <v>40.710999999999999</v>
      </c>
      <c r="I1084" s="192"/>
      <c r="L1084" s="187"/>
      <c r="M1084" s="193"/>
      <c r="N1084" s="194"/>
      <c r="O1084" s="194"/>
      <c r="P1084" s="194"/>
      <c r="Q1084" s="194"/>
      <c r="R1084" s="194"/>
      <c r="S1084" s="194"/>
      <c r="T1084" s="195"/>
      <c r="AT1084" s="189" t="s">
        <v>369</v>
      </c>
      <c r="AU1084" s="189" t="s">
        <v>85</v>
      </c>
      <c r="AV1084" s="13" t="s">
        <v>85</v>
      </c>
      <c r="AW1084" s="13" t="s">
        <v>29</v>
      </c>
      <c r="AX1084" s="13" t="s">
        <v>72</v>
      </c>
      <c r="AY1084" s="189" t="s">
        <v>360</v>
      </c>
    </row>
    <row r="1085" spans="1:65" s="13" customFormat="1">
      <c r="B1085" s="187"/>
      <c r="D1085" s="188" t="s">
        <v>369</v>
      </c>
      <c r="E1085" s="189" t="s">
        <v>1</v>
      </c>
      <c r="F1085" s="190" t="s">
        <v>1322</v>
      </c>
      <c r="H1085" s="191">
        <v>2.0219999999999998</v>
      </c>
      <c r="I1085" s="192"/>
      <c r="L1085" s="187"/>
      <c r="M1085" s="193"/>
      <c r="N1085" s="194"/>
      <c r="O1085" s="194"/>
      <c r="P1085" s="194"/>
      <c r="Q1085" s="194"/>
      <c r="R1085" s="194"/>
      <c r="S1085" s="194"/>
      <c r="T1085" s="195"/>
      <c r="AT1085" s="189" t="s">
        <v>369</v>
      </c>
      <c r="AU1085" s="189" t="s">
        <v>85</v>
      </c>
      <c r="AV1085" s="13" t="s">
        <v>85</v>
      </c>
      <c r="AW1085" s="13" t="s">
        <v>29</v>
      </c>
      <c r="AX1085" s="13" t="s">
        <v>72</v>
      </c>
      <c r="AY1085" s="189" t="s">
        <v>360</v>
      </c>
    </row>
    <row r="1086" spans="1:65" s="16" customFormat="1">
      <c r="B1086" s="211"/>
      <c r="D1086" s="188" t="s">
        <v>369</v>
      </c>
      <c r="E1086" s="212" t="s">
        <v>1</v>
      </c>
      <c r="F1086" s="213" t="s">
        <v>581</v>
      </c>
      <c r="H1086" s="214">
        <v>262.77300000000002</v>
      </c>
      <c r="I1086" s="215"/>
      <c r="L1086" s="211"/>
      <c r="M1086" s="216"/>
      <c r="N1086" s="217"/>
      <c r="O1086" s="217"/>
      <c r="P1086" s="217"/>
      <c r="Q1086" s="217"/>
      <c r="R1086" s="217"/>
      <c r="S1086" s="217"/>
      <c r="T1086" s="218"/>
      <c r="AT1086" s="212" t="s">
        <v>369</v>
      </c>
      <c r="AU1086" s="212" t="s">
        <v>85</v>
      </c>
      <c r="AV1086" s="16" t="s">
        <v>282</v>
      </c>
      <c r="AW1086" s="16" t="s">
        <v>29</v>
      </c>
      <c r="AX1086" s="16" t="s">
        <v>72</v>
      </c>
      <c r="AY1086" s="212" t="s">
        <v>360</v>
      </c>
    </row>
    <row r="1087" spans="1:65" s="15" customFormat="1">
      <c r="B1087" s="203"/>
      <c r="D1087" s="188" t="s">
        <v>369</v>
      </c>
      <c r="E1087" s="204" t="s">
        <v>1</v>
      </c>
      <c r="F1087" s="205" t="s">
        <v>386</v>
      </c>
      <c r="H1087" s="206">
        <v>1663.6110000000001</v>
      </c>
      <c r="I1087" s="207"/>
      <c r="L1087" s="203"/>
      <c r="M1087" s="208"/>
      <c r="N1087" s="209"/>
      <c r="O1087" s="209"/>
      <c r="P1087" s="209"/>
      <c r="Q1087" s="209"/>
      <c r="R1087" s="209"/>
      <c r="S1087" s="209"/>
      <c r="T1087" s="210"/>
      <c r="AT1087" s="204" t="s">
        <v>369</v>
      </c>
      <c r="AU1087" s="204" t="s">
        <v>85</v>
      </c>
      <c r="AV1087" s="15" t="s">
        <v>367</v>
      </c>
      <c r="AW1087" s="15" t="s">
        <v>29</v>
      </c>
      <c r="AX1087" s="15" t="s">
        <v>79</v>
      </c>
      <c r="AY1087" s="204" t="s">
        <v>360</v>
      </c>
    </row>
    <row r="1088" spans="1:65" s="2" customFormat="1" ht="37.9" customHeight="1">
      <c r="A1088" s="33"/>
      <c r="B1088" s="139"/>
      <c r="C1088" s="173" t="s">
        <v>1323</v>
      </c>
      <c r="D1088" s="173" t="s">
        <v>363</v>
      </c>
      <c r="E1088" s="174" t="s">
        <v>1324</v>
      </c>
      <c r="F1088" s="175" t="s">
        <v>1325</v>
      </c>
      <c r="G1088" s="176" t="s">
        <v>366</v>
      </c>
      <c r="H1088" s="177">
        <v>1663.6110000000001</v>
      </c>
      <c r="I1088" s="178"/>
      <c r="J1088" s="179">
        <f>ROUND(I1088*H1088,2)</f>
        <v>0</v>
      </c>
      <c r="K1088" s="180"/>
      <c r="L1088" s="34"/>
      <c r="M1088" s="181" t="s">
        <v>1</v>
      </c>
      <c r="N1088" s="182" t="s">
        <v>38</v>
      </c>
      <c r="O1088" s="60"/>
      <c r="P1088" s="183">
        <f>O1088*H1088</f>
        <v>0</v>
      </c>
      <c r="Q1088" s="183">
        <v>0.01</v>
      </c>
      <c r="R1088" s="183">
        <f>Q1088*H1088</f>
        <v>16.636110000000002</v>
      </c>
      <c r="S1088" s="183">
        <v>0</v>
      </c>
      <c r="T1088" s="184">
        <f>S1088*H1088</f>
        <v>0</v>
      </c>
      <c r="U1088" s="33"/>
      <c r="V1088" s="33"/>
      <c r="W1088" s="33"/>
      <c r="X1088" s="33"/>
      <c r="Y1088" s="33"/>
      <c r="Z1088" s="33"/>
      <c r="AA1088" s="33"/>
      <c r="AB1088" s="33"/>
      <c r="AC1088" s="33"/>
      <c r="AD1088" s="33"/>
      <c r="AE1088" s="33"/>
      <c r="AR1088" s="185" t="s">
        <v>367</v>
      </c>
      <c r="AT1088" s="185" t="s">
        <v>363</v>
      </c>
      <c r="AU1088" s="185" t="s">
        <v>85</v>
      </c>
      <c r="AY1088" s="18" t="s">
        <v>360</v>
      </c>
      <c r="BE1088" s="186">
        <f>IF(N1088="základná",J1088,0)</f>
        <v>0</v>
      </c>
      <c r="BF1088" s="186">
        <f>IF(N1088="znížená",J1088,0)</f>
        <v>0</v>
      </c>
      <c r="BG1088" s="186">
        <f>IF(N1088="zákl. prenesená",J1088,0)</f>
        <v>0</v>
      </c>
      <c r="BH1088" s="186">
        <f>IF(N1088="zníž. prenesená",J1088,0)</f>
        <v>0</v>
      </c>
      <c r="BI1088" s="186">
        <f>IF(N1088="nulová",J1088,0)</f>
        <v>0</v>
      </c>
      <c r="BJ1088" s="18" t="s">
        <v>85</v>
      </c>
      <c r="BK1088" s="186">
        <f>ROUND(I1088*H1088,2)</f>
        <v>0</v>
      </c>
      <c r="BL1088" s="18" t="s">
        <v>367</v>
      </c>
      <c r="BM1088" s="185" t="s">
        <v>1326</v>
      </c>
    </row>
    <row r="1089" spans="1:65" s="2" customFormat="1" ht="37.9" customHeight="1">
      <c r="A1089" s="33"/>
      <c r="B1089" s="139"/>
      <c r="C1089" s="173" t="s">
        <v>1327</v>
      </c>
      <c r="D1089" s="173" t="s">
        <v>363</v>
      </c>
      <c r="E1089" s="174" t="s">
        <v>1328</v>
      </c>
      <c r="F1089" s="175" t="s">
        <v>1329</v>
      </c>
      <c r="G1089" s="176" t="s">
        <v>366</v>
      </c>
      <c r="H1089" s="177">
        <v>623.76900000000001</v>
      </c>
      <c r="I1089" s="178"/>
      <c r="J1089" s="179">
        <f>ROUND(I1089*H1089,2)</f>
        <v>0</v>
      </c>
      <c r="K1089" s="180"/>
      <c r="L1089" s="34"/>
      <c r="M1089" s="181" t="s">
        <v>1</v>
      </c>
      <c r="N1089" s="182" t="s">
        <v>38</v>
      </c>
      <c r="O1089" s="60"/>
      <c r="P1089" s="183">
        <f>O1089*H1089</f>
        <v>0</v>
      </c>
      <c r="Q1089" s="183">
        <v>1.47E-2</v>
      </c>
      <c r="R1089" s="183">
        <f>Q1089*H1089</f>
        <v>9.1694043000000001</v>
      </c>
      <c r="S1089" s="183">
        <v>0</v>
      </c>
      <c r="T1089" s="184">
        <f>S1089*H1089</f>
        <v>0</v>
      </c>
      <c r="U1089" s="33"/>
      <c r="V1089" s="33"/>
      <c r="W1089" s="33"/>
      <c r="X1089" s="33"/>
      <c r="Y1089" s="33"/>
      <c r="Z1089" s="33"/>
      <c r="AA1089" s="33"/>
      <c r="AB1089" s="33"/>
      <c r="AC1089" s="33"/>
      <c r="AD1089" s="33"/>
      <c r="AE1089" s="33"/>
      <c r="AR1089" s="185" t="s">
        <v>367</v>
      </c>
      <c r="AT1089" s="185" t="s">
        <v>363</v>
      </c>
      <c r="AU1089" s="185" t="s">
        <v>85</v>
      </c>
      <c r="AY1089" s="18" t="s">
        <v>360</v>
      </c>
      <c r="BE1089" s="186">
        <f>IF(N1089="základná",J1089,0)</f>
        <v>0</v>
      </c>
      <c r="BF1089" s="186">
        <f>IF(N1089="znížená",J1089,0)</f>
        <v>0</v>
      </c>
      <c r="BG1089" s="186">
        <f>IF(N1089="zákl. prenesená",J1089,0)</f>
        <v>0</v>
      </c>
      <c r="BH1089" s="186">
        <f>IF(N1089="zníž. prenesená",J1089,0)</f>
        <v>0</v>
      </c>
      <c r="BI1089" s="186">
        <f>IF(N1089="nulová",J1089,0)</f>
        <v>0</v>
      </c>
      <c r="BJ1089" s="18" t="s">
        <v>85</v>
      </c>
      <c r="BK1089" s="186">
        <f>ROUND(I1089*H1089,2)</f>
        <v>0</v>
      </c>
      <c r="BL1089" s="18" t="s">
        <v>367</v>
      </c>
      <c r="BM1089" s="185" t="s">
        <v>1330</v>
      </c>
    </row>
    <row r="1090" spans="1:65" s="14" customFormat="1">
      <c r="B1090" s="196"/>
      <c r="D1090" s="188" t="s">
        <v>369</v>
      </c>
      <c r="E1090" s="197" t="s">
        <v>1</v>
      </c>
      <c r="F1090" s="198" t="s">
        <v>1331</v>
      </c>
      <c r="H1090" s="197" t="s">
        <v>1</v>
      </c>
      <c r="I1090" s="199"/>
      <c r="L1090" s="196"/>
      <c r="M1090" s="200"/>
      <c r="N1090" s="201"/>
      <c r="O1090" s="201"/>
      <c r="P1090" s="201"/>
      <c r="Q1090" s="201"/>
      <c r="R1090" s="201"/>
      <c r="S1090" s="201"/>
      <c r="T1090" s="202"/>
      <c r="AT1090" s="197" t="s">
        <v>369</v>
      </c>
      <c r="AU1090" s="197" t="s">
        <v>85</v>
      </c>
      <c r="AV1090" s="14" t="s">
        <v>79</v>
      </c>
      <c r="AW1090" s="14" t="s">
        <v>29</v>
      </c>
      <c r="AX1090" s="14" t="s">
        <v>72</v>
      </c>
      <c r="AY1090" s="197" t="s">
        <v>360</v>
      </c>
    </row>
    <row r="1091" spans="1:65" s="14" customFormat="1">
      <c r="B1091" s="196"/>
      <c r="D1091" s="188" t="s">
        <v>369</v>
      </c>
      <c r="E1091" s="197" t="s">
        <v>1</v>
      </c>
      <c r="F1091" s="198" t="s">
        <v>1332</v>
      </c>
      <c r="H1091" s="197" t="s">
        <v>1</v>
      </c>
      <c r="I1091" s="199"/>
      <c r="L1091" s="196"/>
      <c r="M1091" s="200"/>
      <c r="N1091" s="201"/>
      <c r="O1091" s="201"/>
      <c r="P1091" s="201"/>
      <c r="Q1091" s="201"/>
      <c r="R1091" s="201"/>
      <c r="S1091" s="201"/>
      <c r="T1091" s="202"/>
      <c r="AT1091" s="197" t="s">
        <v>369</v>
      </c>
      <c r="AU1091" s="197" t="s">
        <v>85</v>
      </c>
      <c r="AV1091" s="14" t="s">
        <v>79</v>
      </c>
      <c r="AW1091" s="14" t="s">
        <v>29</v>
      </c>
      <c r="AX1091" s="14" t="s">
        <v>72</v>
      </c>
      <c r="AY1091" s="197" t="s">
        <v>360</v>
      </c>
    </row>
    <row r="1092" spans="1:65" s="14" customFormat="1">
      <c r="B1092" s="196"/>
      <c r="D1092" s="188" t="s">
        <v>369</v>
      </c>
      <c r="E1092" s="197" t="s">
        <v>1</v>
      </c>
      <c r="F1092" s="198" t="s">
        <v>1333</v>
      </c>
      <c r="H1092" s="197" t="s">
        <v>1</v>
      </c>
      <c r="I1092" s="199"/>
      <c r="L1092" s="196"/>
      <c r="M1092" s="200"/>
      <c r="N1092" s="201"/>
      <c r="O1092" s="201"/>
      <c r="P1092" s="201"/>
      <c r="Q1092" s="201"/>
      <c r="R1092" s="201"/>
      <c r="S1092" s="201"/>
      <c r="T1092" s="202"/>
      <c r="AT1092" s="197" t="s">
        <v>369</v>
      </c>
      <c r="AU1092" s="197" t="s">
        <v>85</v>
      </c>
      <c r="AV1092" s="14" t="s">
        <v>79</v>
      </c>
      <c r="AW1092" s="14" t="s">
        <v>29</v>
      </c>
      <c r="AX1092" s="14" t="s">
        <v>72</v>
      </c>
      <c r="AY1092" s="197" t="s">
        <v>360</v>
      </c>
    </row>
    <row r="1093" spans="1:65" s="13" customFormat="1">
      <c r="B1093" s="187"/>
      <c r="D1093" s="188" t="s">
        <v>369</v>
      </c>
      <c r="E1093" s="189" t="s">
        <v>1</v>
      </c>
      <c r="F1093" s="190" t="s">
        <v>1317</v>
      </c>
      <c r="H1093" s="191">
        <v>172.524</v>
      </c>
      <c r="I1093" s="192"/>
      <c r="L1093" s="187"/>
      <c r="M1093" s="193"/>
      <c r="N1093" s="194"/>
      <c r="O1093" s="194"/>
      <c r="P1093" s="194"/>
      <c r="Q1093" s="194"/>
      <c r="R1093" s="194"/>
      <c r="S1093" s="194"/>
      <c r="T1093" s="195"/>
      <c r="AT1093" s="189" t="s">
        <v>369</v>
      </c>
      <c r="AU1093" s="189" t="s">
        <v>85</v>
      </c>
      <c r="AV1093" s="13" t="s">
        <v>85</v>
      </c>
      <c r="AW1093" s="13" t="s">
        <v>29</v>
      </c>
      <c r="AX1093" s="13" t="s">
        <v>72</v>
      </c>
      <c r="AY1093" s="189" t="s">
        <v>360</v>
      </c>
    </row>
    <row r="1094" spans="1:65" s="14" customFormat="1">
      <c r="B1094" s="196"/>
      <c r="D1094" s="188" t="s">
        <v>369</v>
      </c>
      <c r="E1094" s="197" t="s">
        <v>1</v>
      </c>
      <c r="F1094" s="198" t="s">
        <v>1334</v>
      </c>
      <c r="H1094" s="197" t="s">
        <v>1</v>
      </c>
      <c r="I1094" s="199"/>
      <c r="L1094" s="196"/>
      <c r="M1094" s="200"/>
      <c r="N1094" s="201"/>
      <c r="O1094" s="201"/>
      <c r="P1094" s="201"/>
      <c r="Q1094" s="201"/>
      <c r="R1094" s="201"/>
      <c r="S1094" s="201"/>
      <c r="T1094" s="202"/>
      <c r="AT1094" s="197" t="s">
        <v>369</v>
      </c>
      <c r="AU1094" s="197" t="s">
        <v>85</v>
      </c>
      <c r="AV1094" s="14" t="s">
        <v>79</v>
      </c>
      <c r="AW1094" s="14" t="s">
        <v>29</v>
      </c>
      <c r="AX1094" s="14" t="s">
        <v>72</v>
      </c>
      <c r="AY1094" s="197" t="s">
        <v>360</v>
      </c>
    </row>
    <row r="1095" spans="1:65" s="13" customFormat="1">
      <c r="B1095" s="187"/>
      <c r="D1095" s="188" t="s">
        <v>369</v>
      </c>
      <c r="E1095" s="189" t="s">
        <v>1</v>
      </c>
      <c r="F1095" s="190" t="s">
        <v>1335</v>
      </c>
      <c r="H1095" s="191">
        <v>237.58099999999999</v>
      </c>
      <c r="I1095" s="192"/>
      <c r="L1095" s="187"/>
      <c r="M1095" s="193"/>
      <c r="N1095" s="194"/>
      <c r="O1095" s="194"/>
      <c r="P1095" s="194"/>
      <c r="Q1095" s="194"/>
      <c r="R1095" s="194"/>
      <c r="S1095" s="194"/>
      <c r="T1095" s="195"/>
      <c r="AT1095" s="189" t="s">
        <v>369</v>
      </c>
      <c r="AU1095" s="189" t="s">
        <v>85</v>
      </c>
      <c r="AV1095" s="13" t="s">
        <v>85</v>
      </c>
      <c r="AW1095" s="13" t="s">
        <v>29</v>
      </c>
      <c r="AX1095" s="13" t="s">
        <v>72</v>
      </c>
      <c r="AY1095" s="189" t="s">
        <v>360</v>
      </c>
    </row>
    <row r="1096" spans="1:65" s="14" customFormat="1">
      <c r="B1096" s="196"/>
      <c r="D1096" s="188" t="s">
        <v>369</v>
      </c>
      <c r="E1096" s="197" t="s">
        <v>1</v>
      </c>
      <c r="F1096" s="198" t="s">
        <v>1336</v>
      </c>
      <c r="H1096" s="197" t="s">
        <v>1</v>
      </c>
      <c r="I1096" s="199"/>
      <c r="L1096" s="196"/>
      <c r="M1096" s="200"/>
      <c r="N1096" s="201"/>
      <c r="O1096" s="201"/>
      <c r="P1096" s="201"/>
      <c r="Q1096" s="201"/>
      <c r="R1096" s="201"/>
      <c r="S1096" s="201"/>
      <c r="T1096" s="202"/>
      <c r="AT1096" s="197" t="s">
        <v>369</v>
      </c>
      <c r="AU1096" s="197" t="s">
        <v>85</v>
      </c>
      <c r="AV1096" s="14" t="s">
        <v>79</v>
      </c>
      <c r="AW1096" s="14" t="s">
        <v>29</v>
      </c>
      <c r="AX1096" s="14" t="s">
        <v>72</v>
      </c>
      <c r="AY1096" s="197" t="s">
        <v>360</v>
      </c>
    </row>
    <row r="1097" spans="1:65" s="13" customFormat="1">
      <c r="B1097" s="187"/>
      <c r="D1097" s="188" t="s">
        <v>369</v>
      </c>
      <c r="E1097" s="189" t="s">
        <v>1</v>
      </c>
      <c r="F1097" s="190" t="s">
        <v>1337</v>
      </c>
      <c r="H1097" s="191">
        <v>203.554</v>
      </c>
      <c r="I1097" s="192"/>
      <c r="L1097" s="187"/>
      <c r="M1097" s="193"/>
      <c r="N1097" s="194"/>
      <c r="O1097" s="194"/>
      <c r="P1097" s="194"/>
      <c r="Q1097" s="194"/>
      <c r="R1097" s="194"/>
      <c r="S1097" s="194"/>
      <c r="T1097" s="195"/>
      <c r="AT1097" s="189" t="s">
        <v>369</v>
      </c>
      <c r="AU1097" s="189" t="s">
        <v>85</v>
      </c>
      <c r="AV1097" s="13" t="s">
        <v>85</v>
      </c>
      <c r="AW1097" s="13" t="s">
        <v>29</v>
      </c>
      <c r="AX1097" s="13" t="s">
        <v>72</v>
      </c>
      <c r="AY1097" s="189" t="s">
        <v>360</v>
      </c>
    </row>
    <row r="1098" spans="1:65" s="13" customFormat="1">
      <c r="B1098" s="187"/>
      <c r="D1098" s="188" t="s">
        <v>369</v>
      </c>
      <c r="E1098" s="189" t="s">
        <v>1</v>
      </c>
      <c r="F1098" s="190" t="s">
        <v>1338</v>
      </c>
      <c r="H1098" s="191">
        <v>10.11</v>
      </c>
      <c r="I1098" s="192"/>
      <c r="L1098" s="187"/>
      <c r="M1098" s="193"/>
      <c r="N1098" s="194"/>
      <c r="O1098" s="194"/>
      <c r="P1098" s="194"/>
      <c r="Q1098" s="194"/>
      <c r="R1098" s="194"/>
      <c r="S1098" s="194"/>
      <c r="T1098" s="195"/>
      <c r="AT1098" s="189" t="s">
        <v>369</v>
      </c>
      <c r="AU1098" s="189" t="s">
        <v>85</v>
      </c>
      <c r="AV1098" s="13" t="s">
        <v>85</v>
      </c>
      <c r="AW1098" s="13" t="s">
        <v>29</v>
      </c>
      <c r="AX1098" s="13" t="s">
        <v>72</v>
      </c>
      <c r="AY1098" s="189" t="s">
        <v>360</v>
      </c>
    </row>
    <row r="1099" spans="1:65" s="15" customFormat="1">
      <c r="B1099" s="203"/>
      <c r="D1099" s="188" t="s">
        <v>369</v>
      </c>
      <c r="E1099" s="204" t="s">
        <v>1</v>
      </c>
      <c r="F1099" s="205" t="s">
        <v>386</v>
      </c>
      <c r="H1099" s="206">
        <v>623.76900000000001</v>
      </c>
      <c r="I1099" s="207"/>
      <c r="L1099" s="203"/>
      <c r="M1099" s="208"/>
      <c r="N1099" s="209"/>
      <c r="O1099" s="209"/>
      <c r="P1099" s="209"/>
      <c r="Q1099" s="209"/>
      <c r="R1099" s="209"/>
      <c r="S1099" s="209"/>
      <c r="T1099" s="210"/>
      <c r="AT1099" s="204" t="s">
        <v>369</v>
      </c>
      <c r="AU1099" s="204" t="s">
        <v>85</v>
      </c>
      <c r="AV1099" s="15" t="s">
        <v>367</v>
      </c>
      <c r="AW1099" s="15" t="s">
        <v>29</v>
      </c>
      <c r="AX1099" s="15" t="s">
        <v>79</v>
      </c>
      <c r="AY1099" s="204" t="s">
        <v>360</v>
      </c>
    </row>
    <row r="1100" spans="1:65" s="2" customFormat="1" ht="44.25" customHeight="1">
      <c r="A1100" s="33"/>
      <c r="B1100" s="139"/>
      <c r="C1100" s="173" t="s">
        <v>1339</v>
      </c>
      <c r="D1100" s="173" t="s">
        <v>363</v>
      </c>
      <c r="E1100" s="174" t="s">
        <v>1340</v>
      </c>
      <c r="F1100" s="175" t="s">
        <v>1341</v>
      </c>
      <c r="G1100" s="176" t="s">
        <v>366</v>
      </c>
      <c r="H1100" s="177">
        <v>4645.1030000000001</v>
      </c>
      <c r="I1100" s="178"/>
      <c r="J1100" s="179">
        <f>ROUND(I1100*H1100,2)</f>
        <v>0</v>
      </c>
      <c r="K1100" s="180"/>
      <c r="L1100" s="34"/>
      <c r="M1100" s="181" t="s">
        <v>1</v>
      </c>
      <c r="N1100" s="182" t="s">
        <v>38</v>
      </c>
      <c r="O1100" s="60"/>
      <c r="P1100" s="183">
        <f>O1100*H1100</f>
        <v>0</v>
      </c>
      <c r="Q1100" s="183">
        <v>1.47E-2</v>
      </c>
      <c r="R1100" s="183">
        <f>Q1100*H1100</f>
        <v>68.283014100000003</v>
      </c>
      <c r="S1100" s="183">
        <v>0</v>
      </c>
      <c r="T1100" s="184">
        <f>S1100*H1100</f>
        <v>0</v>
      </c>
      <c r="U1100" s="33"/>
      <c r="V1100" s="33"/>
      <c r="W1100" s="33"/>
      <c r="X1100" s="33"/>
      <c r="Y1100" s="33"/>
      <c r="Z1100" s="33"/>
      <c r="AA1100" s="33"/>
      <c r="AB1100" s="33"/>
      <c r="AC1100" s="33"/>
      <c r="AD1100" s="33"/>
      <c r="AE1100" s="33"/>
      <c r="AR1100" s="185" t="s">
        <v>367</v>
      </c>
      <c r="AT1100" s="185" t="s">
        <v>363</v>
      </c>
      <c r="AU1100" s="185" t="s">
        <v>85</v>
      </c>
      <c r="AY1100" s="18" t="s">
        <v>360</v>
      </c>
      <c r="BE1100" s="186">
        <f>IF(N1100="základná",J1100,0)</f>
        <v>0</v>
      </c>
      <c r="BF1100" s="186">
        <f>IF(N1100="znížená",J1100,0)</f>
        <v>0</v>
      </c>
      <c r="BG1100" s="186">
        <f>IF(N1100="zákl. prenesená",J1100,0)</f>
        <v>0</v>
      </c>
      <c r="BH1100" s="186">
        <f>IF(N1100="zníž. prenesená",J1100,0)</f>
        <v>0</v>
      </c>
      <c r="BI1100" s="186">
        <f>IF(N1100="nulová",J1100,0)</f>
        <v>0</v>
      </c>
      <c r="BJ1100" s="18" t="s">
        <v>85</v>
      </c>
      <c r="BK1100" s="186">
        <f>ROUND(I1100*H1100,2)</f>
        <v>0</v>
      </c>
      <c r="BL1100" s="18" t="s">
        <v>367</v>
      </c>
      <c r="BM1100" s="185" t="s">
        <v>1342</v>
      </c>
    </row>
    <row r="1101" spans="1:65" s="14" customFormat="1">
      <c r="B1101" s="196"/>
      <c r="D1101" s="188" t="s">
        <v>369</v>
      </c>
      <c r="E1101" s="197" t="s">
        <v>1</v>
      </c>
      <c r="F1101" s="198" t="s">
        <v>1331</v>
      </c>
      <c r="H1101" s="197" t="s">
        <v>1</v>
      </c>
      <c r="I1101" s="199"/>
      <c r="L1101" s="196"/>
      <c r="M1101" s="200"/>
      <c r="N1101" s="201"/>
      <c r="O1101" s="201"/>
      <c r="P1101" s="201"/>
      <c r="Q1101" s="201"/>
      <c r="R1101" s="201"/>
      <c r="S1101" s="201"/>
      <c r="T1101" s="202"/>
      <c r="AT1101" s="197" t="s">
        <v>369</v>
      </c>
      <c r="AU1101" s="197" t="s">
        <v>85</v>
      </c>
      <c r="AV1101" s="14" t="s">
        <v>79</v>
      </c>
      <c r="AW1101" s="14" t="s">
        <v>29</v>
      </c>
      <c r="AX1101" s="14" t="s">
        <v>72</v>
      </c>
      <c r="AY1101" s="197" t="s">
        <v>360</v>
      </c>
    </row>
    <row r="1102" spans="1:65" s="14" customFormat="1">
      <c r="B1102" s="196"/>
      <c r="D1102" s="188" t="s">
        <v>369</v>
      </c>
      <c r="E1102" s="197" t="s">
        <v>1</v>
      </c>
      <c r="F1102" s="198" t="s">
        <v>1332</v>
      </c>
      <c r="H1102" s="197" t="s">
        <v>1</v>
      </c>
      <c r="I1102" s="199"/>
      <c r="L1102" s="196"/>
      <c r="M1102" s="200"/>
      <c r="N1102" s="201"/>
      <c r="O1102" s="201"/>
      <c r="P1102" s="201"/>
      <c r="Q1102" s="201"/>
      <c r="R1102" s="201"/>
      <c r="S1102" s="201"/>
      <c r="T1102" s="202"/>
      <c r="AT1102" s="197" t="s">
        <v>369</v>
      </c>
      <c r="AU1102" s="197" t="s">
        <v>85</v>
      </c>
      <c r="AV1102" s="14" t="s">
        <v>79</v>
      </c>
      <c r="AW1102" s="14" t="s">
        <v>29</v>
      </c>
      <c r="AX1102" s="14" t="s">
        <v>72</v>
      </c>
      <c r="AY1102" s="197" t="s">
        <v>360</v>
      </c>
    </row>
    <row r="1103" spans="1:65" s="14" customFormat="1">
      <c r="B1103" s="196"/>
      <c r="D1103" s="188" t="s">
        <v>369</v>
      </c>
      <c r="E1103" s="197" t="s">
        <v>1</v>
      </c>
      <c r="F1103" s="198" t="s">
        <v>1343</v>
      </c>
      <c r="H1103" s="197" t="s">
        <v>1</v>
      </c>
      <c r="I1103" s="199"/>
      <c r="L1103" s="196"/>
      <c r="M1103" s="200"/>
      <c r="N1103" s="201"/>
      <c r="O1103" s="201"/>
      <c r="P1103" s="201"/>
      <c r="Q1103" s="201"/>
      <c r="R1103" s="201"/>
      <c r="S1103" s="201"/>
      <c r="T1103" s="202"/>
      <c r="AT1103" s="197" t="s">
        <v>369</v>
      </c>
      <c r="AU1103" s="197" t="s">
        <v>85</v>
      </c>
      <c r="AV1103" s="14" t="s">
        <v>79</v>
      </c>
      <c r="AW1103" s="14" t="s">
        <v>29</v>
      </c>
      <c r="AX1103" s="14" t="s">
        <v>72</v>
      </c>
      <c r="AY1103" s="197" t="s">
        <v>360</v>
      </c>
    </row>
    <row r="1104" spans="1:65" s="13" customFormat="1">
      <c r="B1104" s="187"/>
      <c r="D1104" s="188" t="s">
        <v>369</v>
      </c>
      <c r="E1104" s="189" t="s">
        <v>1</v>
      </c>
      <c r="F1104" s="190" t="s">
        <v>1344</v>
      </c>
      <c r="H1104" s="191">
        <v>1035.1410000000001</v>
      </c>
      <c r="I1104" s="192"/>
      <c r="L1104" s="187"/>
      <c r="M1104" s="193"/>
      <c r="N1104" s="194"/>
      <c r="O1104" s="194"/>
      <c r="P1104" s="194"/>
      <c r="Q1104" s="194"/>
      <c r="R1104" s="194"/>
      <c r="S1104" s="194"/>
      <c r="T1104" s="195"/>
      <c r="AT1104" s="189" t="s">
        <v>369</v>
      </c>
      <c r="AU1104" s="189" t="s">
        <v>85</v>
      </c>
      <c r="AV1104" s="13" t="s">
        <v>85</v>
      </c>
      <c r="AW1104" s="13" t="s">
        <v>29</v>
      </c>
      <c r="AX1104" s="13" t="s">
        <v>72</v>
      </c>
      <c r="AY1104" s="189" t="s">
        <v>360</v>
      </c>
    </row>
    <row r="1105" spans="1:65" s="14" customFormat="1">
      <c r="B1105" s="196"/>
      <c r="D1105" s="188" t="s">
        <v>369</v>
      </c>
      <c r="E1105" s="197" t="s">
        <v>1</v>
      </c>
      <c r="F1105" s="198" t="s">
        <v>1345</v>
      </c>
      <c r="H1105" s="197" t="s">
        <v>1</v>
      </c>
      <c r="I1105" s="199"/>
      <c r="L1105" s="196"/>
      <c r="M1105" s="200"/>
      <c r="N1105" s="201"/>
      <c r="O1105" s="201"/>
      <c r="P1105" s="201"/>
      <c r="Q1105" s="201"/>
      <c r="R1105" s="201"/>
      <c r="S1105" s="201"/>
      <c r="T1105" s="202"/>
      <c r="AT1105" s="197" t="s">
        <v>369</v>
      </c>
      <c r="AU1105" s="197" t="s">
        <v>85</v>
      </c>
      <c r="AV1105" s="14" t="s">
        <v>79</v>
      </c>
      <c r="AW1105" s="14" t="s">
        <v>29</v>
      </c>
      <c r="AX1105" s="14" t="s">
        <v>72</v>
      </c>
      <c r="AY1105" s="197" t="s">
        <v>360</v>
      </c>
    </row>
    <row r="1106" spans="1:65" s="13" customFormat="1">
      <c r="B1106" s="187"/>
      <c r="D1106" s="188" t="s">
        <v>369</v>
      </c>
      <c r="E1106" s="189" t="s">
        <v>1</v>
      </c>
      <c r="F1106" s="190" t="s">
        <v>1346</v>
      </c>
      <c r="H1106" s="191">
        <v>1900.6489999999999</v>
      </c>
      <c r="I1106" s="192"/>
      <c r="L1106" s="187"/>
      <c r="M1106" s="193"/>
      <c r="N1106" s="194"/>
      <c r="O1106" s="194"/>
      <c r="P1106" s="194"/>
      <c r="Q1106" s="194"/>
      <c r="R1106" s="194"/>
      <c r="S1106" s="194"/>
      <c r="T1106" s="195"/>
      <c r="AT1106" s="189" t="s">
        <v>369</v>
      </c>
      <c r="AU1106" s="189" t="s">
        <v>85</v>
      </c>
      <c r="AV1106" s="13" t="s">
        <v>85</v>
      </c>
      <c r="AW1106" s="13" t="s">
        <v>29</v>
      </c>
      <c r="AX1106" s="13" t="s">
        <v>72</v>
      </c>
      <c r="AY1106" s="189" t="s">
        <v>360</v>
      </c>
    </row>
    <row r="1107" spans="1:65" s="14" customFormat="1">
      <c r="B1107" s="196"/>
      <c r="D1107" s="188" t="s">
        <v>369</v>
      </c>
      <c r="E1107" s="197" t="s">
        <v>1</v>
      </c>
      <c r="F1107" s="198" t="s">
        <v>1347</v>
      </c>
      <c r="H1107" s="197" t="s">
        <v>1</v>
      </c>
      <c r="I1107" s="199"/>
      <c r="L1107" s="196"/>
      <c r="M1107" s="200"/>
      <c r="N1107" s="201"/>
      <c r="O1107" s="201"/>
      <c r="P1107" s="201"/>
      <c r="Q1107" s="201"/>
      <c r="R1107" s="201"/>
      <c r="S1107" s="201"/>
      <c r="T1107" s="202"/>
      <c r="AT1107" s="197" t="s">
        <v>369</v>
      </c>
      <c r="AU1107" s="197" t="s">
        <v>85</v>
      </c>
      <c r="AV1107" s="14" t="s">
        <v>79</v>
      </c>
      <c r="AW1107" s="14" t="s">
        <v>29</v>
      </c>
      <c r="AX1107" s="14" t="s">
        <v>72</v>
      </c>
      <c r="AY1107" s="197" t="s">
        <v>360</v>
      </c>
    </row>
    <row r="1108" spans="1:65" s="13" customFormat="1">
      <c r="B1108" s="187"/>
      <c r="D1108" s="188" t="s">
        <v>369</v>
      </c>
      <c r="E1108" s="189" t="s">
        <v>1</v>
      </c>
      <c r="F1108" s="190" t="s">
        <v>1348</v>
      </c>
      <c r="H1108" s="191">
        <v>1628.433</v>
      </c>
      <c r="I1108" s="192"/>
      <c r="L1108" s="187"/>
      <c r="M1108" s="193"/>
      <c r="N1108" s="194"/>
      <c r="O1108" s="194"/>
      <c r="P1108" s="194"/>
      <c r="Q1108" s="194"/>
      <c r="R1108" s="194"/>
      <c r="S1108" s="194"/>
      <c r="T1108" s="195"/>
      <c r="AT1108" s="189" t="s">
        <v>369</v>
      </c>
      <c r="AU1108" s="189" t="s">
        <v>85</v>
      </c>
      <c r="AV1108" s="13" t="s">
        <v>85</v>
      </c>
      <c r="AW1108" s="13" t="s">
        <v>29</v>
      </c>
      <c r="AX1108" s="13" t="s">
        <v>72</v>
      </c>
      <c r="AY1108" s="189" t="s">
        <v>360</v>
      </c>
    </row>
    <row r="1109" spans="1:65" s="13" customFormat="1">
      <c r="B1109" s="187"/>
      <c r="D1109" s="188" t="s">
        <v>369</v>
      </c>
      <c r="E1109" s="189" t="s">
        <v>1</v>
      </c>
      <c r="F1109" s="190" t="s">
        <v>1349</v>
      </c>
      <c r="H1109" s="191">
        <v>80.88</v>
      </c>
      <c r="I1109" s="192"/>
      <c r="L1109" s="187"/>
      <c r="M1109" s="193"/>
      <c r="N1109" s="194"/>
      <c r="O1109" s="194"/>
      <c r="P1109" s="194"/>
      <c r="Q1109" s="194"/>
      <c r="R1109" s="194"/>
      <c r="S1109" s="194"/>
      <c r="T1109" s="195"/>
      <c r="AT1109" s="189" t="s">
        <v>369</v>
      </c>
      <c r="AU1109" s="189" t="s">
        <v>85</v>
      </c>
      <c r="AV1109" s="13" t="s">
        <v>85</v>
      </c>
      <c r="AW1109" s="13" t="s">
        <v>29</v>
      </c>
      <c r="AX1109" s="13" t="s">
        <v>72</v>
      </c>
      <c r="AY1109" s="189" t="s">
        <v>360</v>
      </c>
    </row>
    <row r="1110" spans="1:65" s="15" customFormat="1">
      <c r="B1110" s="203"/>
      <c r="D1110" s="188" t="s">
        <v>369</v>
      </c>
      <c r="E1110" s="204" t="s">
        <v>1</v>
      </c>
      <c r="F1110" s="205" t="s">
        <v>386</v>
      </c>
      <c r="H1110" s="206">
        <v>4645.1030000000001</v>
      </c>
      <c r="I1110" s="207"/>
      <c r="L1110" s="203"/>
      <c r="M1110" s="208"/>
      <c r="N1110" s="209"/>
      <c r="O1110" s="209"/>
      <c r="P1110" s="209"/>
      <c r="Q1110" s="209"/>
      <c r="R1110" s="209"/>
      <c r="S1110" s="209"/>
      <c r="T1110" s="210"/>
      <c r="AT1110" s="204" t="s">
        <v>369</v>
      </c>
      <c r="AU1110" s="204" t="s">
        <v>85</v>
      </c>
      <c r="AV1110" s="15" t="s">
        <v>367</v>
      </c>
      <c r="AW1110" s="15" t="s">
        <v>29</v>
      </c>
      <c r="AX1110" s="15" t="s">
        <v>79</v>
      </c>
      <c r="AY1110" s="204" t="s">
        <v>360</v>
      </c>
    </row>
    <row r="1111" spans="1:65" s="2" customFormat="1" ht="49.15" customHeight="1">
      <c r="A1111" s="33"/>
      <c r="B1111" s="139"/>
      <c r="C1111" s="173" t="s">
        <v>1350</v>
      </c>
      <c r="D1111" s="173" t="s">
        <v>363</v>
      </c>
      <c r="E1111" s="174" t="s">
        <v>1351</v>
      </c>
      <c r="F1111" s="175" t="s">
        <v>1352</v>
      </c>
      <c r="G1111" s="176" t="s">
        <v>366</v>
      </c>
      <c r="H1111" s="177">
        <v>526.62699999999995</v>
      </c>
      <c r="I1111" s="178"/>
      <c r="J1111" s="179">
        <f>ROUND(I1111*H1111,2)</f>
        <v>0</v>
      </c>
      <c r="K1111" s="180"/>
      <c r="L1111" s="34"/>
      <c r="M1111" s="181" t="s">
        <v>1</v>
      </c>
      <c r="N1111" s="182" t="s">
        <v>38</v>
      </c>
      <c r="O1111" s="60"/>
      <c r="P1111" s="183">
        <f>O1111*H1111</f>
        <v>0</v>
      </c>
      <c r="Q1111" s="183">
        <v>4.0000000000000001E-3</v>
      </c>
      <c r="R1111" s="183">
        <f>Q1111*H1111</f>
        <v>2.1065079999999998</v>
      </c>
      <c r="S1111" s="183">
        <v>0</v>
      </c>
      <c r="T1111" s="184">
        <f>S1111*H1111</f>
        <v>0</v>
      </c>
      <c r="U1111" s="33"/>
      <c r="V1111" s="33"/>
      <c r="W1111" s="33"/>
      <c r="X1111" s="33"/>
      <c r="Y1111" s="33"/>
      <c r="Z1111" s="33"/>
      <c r="AA1111" s="33"/>
      <c r="AB1111" s="33"/>
      <c r="AC1111" s="33"/>
      <c r="AD1111" s="33"/>
      <c r="AE1111" s="33"/>
      <c r="AR1111" s="185" t="s">
        <v>367</v>
      </c>
      <c r="AT1111" s="185" t="s">
        <v>363</v>
      </c>
      <c r="AU1111" s="185" t="s">
        <v>85</v>
      </c>
      <c r="AY1111" s="18" t="s">
        <v>360</v>
      </c>
      <c r="BE1111" s="186">
        <f>IF(N1111="základná",J1111,0)</f>
        <v>0</v>
      </c>
      <c r="BF1111" s="186">
        <f>IF(N1111="znížená",J1111,0)</f>
        <v>0</v>
      </c>
      <c r="BG1111" s="186">
        <f>IF(N1111="zákl. prenesená",J1111,0)</f>
        <v>0</v>
      </c>
      <c r="BH1111" s="186">
        <f>IF(N1111="zníž. prenesená",J1111,0)</f>
        <v>0</v>
      </c>
      <c r="BI1111" s="186">
        <f>IF(N1111="nulová",J1111,0)</f>
        <v>0</v>
      </c>
      <c r="BJ1111" s="18" t="s">
        <v>85</v>
      </c>
      <c r="BK1111" s="186">
        <f>ROUND(I1111*H1111,2)</f>
        <v>0</v>
      </c>
      <c r="BL1111" s="18" t="s">
        <v>367</v>
      </c>
      <c r="BM1111" s="185" t="s">
        <v>1353</v>
      </c>
    </row>
    <row r="1112" spans="1:65" s="14" customFormat="1">
      <c r="B1112" s="196"/>
      <c r="D1112" s="188" t="s">
        <v>369</v>
      </c>
      <c r="E1112" s="197" t="s">
        <v>1</v>
      </c>
      <c r="F1112" s="198" t="s">
        <v>1354</v>
      </c>
      <c r="H1112" s="197" t="s">
        <v>1</v>
      </c>
      <c r="I1112" s="199"/>
      <c r="L1112" s="196"/>
      <c r="M1112" s="200"/>
      <c r="N1112" s="201"/>
      <c r="O1112" s="201"/>
      <c r="P1112" s="201"/>
      <c r="Q1112" s="201"/>
      <c r="R1112" s="201"/>
      <c r="S1112" s="201"/>
      <c r="T1112" s="202"/>
      <c r="AT1112" s="197" t="s">
        <v>369</v>
      </c>
      <c r="AU1112" s="197" t="s">
        <v>85</v>
      </c>
      <c r="AV1112" s="14" t="s">
        <v>79</v>
      </c>
      <c r="AW1112" s="14" t="s">
        <v>29</v>
      </c>
      <c r="AX1112" s="14" t="s">
        <v>72</v>
      </c>
      <c r="AY1112" s="197" t="s">
        <v>360</v>
      </c>
    </row>
    <row r="1113" spans="1:65" s="13" customFormat="1">
      <c r="B1113" s="187"/>
      <c r="D1113" s="188" t="s">
        <v>369</v>
      </c>
      <c r="E1113" s="189" t="s">
        <v>1</v>
      </c>
      <c r="F1113" s="190" t="s">
        <v>302</v>
      </c>
      <c r="H1113" s="191">
        <v>349.45699999999999</v>
      </c>
      <c r="I1113" s="192"/>
      <c r="L1113" s="187"/>
      <c r="M1113" s="193"/>
      <c r="N1113" s="194"/>
      <c r="O1113" s="194"/>
      <c r="P1113" s="194"/>
      <c r="Q1113" s="194"/>
      <c r="R1113" s="194"/>
      <c r="S1113" s="194"/>
      <c r="T1113" s="195"/>
      <c r="AT1113" s="189" t="s">
        <v>369</v>
      </c>
      <c r="AU1113" s="189" t="s">
        <v>85</v>
      </c>
      <c r="AV1113" s="13" t="s">
        <v>85</v>
      </c>
      <c r="AW1113" s="13" t="s">
        <v>29</v>
      </c>
      <c r="AX1113" s="13" t="s">
        <v>72</v>
      </c>
      <c r="AY1113" s="189" t="s">
        <v>360</v>
      </c>
    </row>
    <row r="1114" spans="1:65" s="14" customFormat="1">
      <c r="B1114" s="196"/>
      <c r="D1114" s="188" t="s">
        <v>369</v>
      </c>
      <c r="E1114" s="197" t="s">
        <v>1</v>
      </c>
      <c r="F1114" s="198" t="s">
        <v>1355</v>
      </c>
      <c r="H1114" s="197" t="s">
        <v>1</v>
      </c>
      <c r="I1114" s="199"/>
      <c r="L1114" s="196"/>
      <c r="M1114" s="200"/>
      <c r="N1114" s="201"/>
      <c r="O1114" s="201"/>
      <c r="P1114" s="201"/>
      <c r="Q1114" s="201"/>
      <c r="R1114" s="201"/>
      <c r="S1114" s="201"/>
      <c r="T1114" s="202"/>
      <c r="AT1114" s="197" t="s">
        <v>369</v>
      </c>
      <c r="AU1114" s="197" t="s">
        <v>85</v>
      </c>
      <c r="AV1114" s="14" t="s">
        <v>79</v>
      </c>
      <c r="AW1114" s="14" t="s">
        <v>29</v>
      </c>
      <c r="AX1114" s="14" t="s">
        <v>72</v>
      </c>
      <c r="AY1114" s="197" t="s">
        <v>360</v>
      </c>
    </row>
    <row r="1115" spans="1:65" s="13" customFormat="1">
      <c r="B1115" s="187"/>
      <c r="D1115" s="188" t="s">
        <v>369</v>
      </c>
      <c r="E1115" s="189" t="s">
        <v>105</v>
      </c>
      <c r="F1115" s="190" t="s">
        <v>1356</v>
      </c>
      <c r="H1115" s="191">
        <v>74.260000000000005</v>
      </c>
      <c r="I1115" s="192"/>
      <c r="L1115" s="187"/>
      <c r="M1115" s="193"/>
      <c r="N1115" s="194"/>
      <c r="O1115" s="194"/>
      <c r="P1115" s="194"/>
      <c r="Q1115" s="194"/>
      <c r="R1115" s="194"/>
      <c r="S1115" s="194"/>
      <c r="T1115" s="195"/>
      <c r="AT1115" s="189" t="s">
        <v>369</v>
      </c>
      <c r="AU1115" s="189" t="s">
        <v>85</v>
      </c>
      <c r="AV1115" s="13" t="s">
        <v>85</v>
      </c>
      <c r="AW1115" s="13" t="s">
        <v>29</v>
      </c>
      <c r="AX1115" s="13" t="s">
        <v>72</v>
      </c>
      <c r="AY1115" s="189" t="s">
        <v>360</v>
      </c>
    </row>
    <row r="1116" spans="1:65" s="16" customFormat="1">
      <c r="B1116" s="211"/>
      <c r="D1116" s="188" t="s">
        <v>369</v>
      </c>
      <c r="E1116" s="212" t="s">
        <v>1</v>
      </c>
      <c r="F1116" s="213" t="s">
        <v>581</v>
      </c>
      <c r="H1116" s="214">
        <v>423.71699999999998</v>
      </c>
      <c r="I1116" s="215"/>
      <c r="L1116" s="211"/>
      <c r="M1116" s="216"/>
      <c r="N1116" s="217"/>
      <c r="O1116" s="217"/>
      <c r="P1116" s="217"/>
      <c r="Q1116" s="217"/>
      <c r="R1116" s="217"/>
      <c r="S1116" s="217"/>
      <c r="T1116" s="218"/>
      <c r="AT1116" s="212" t="s">
        <v>369</v>
      </c>
      <c r="AU1116" s="212" t="s">
        <v>85</v>
      </c>
      <c r="AV1116" s="16" t="s">
        <v>282</v>
      </c>
      <c r="AW1116" s="16" t="s">
        <v>29</v>
      </c>
      <c r="AX1116" s="16" t="s">
        <v>72</v>
      </c>
      <c r="AY1116" s="212" t="s">
        <v>360</v>
      </c>
    </row>
    <row r="1117" spans="1:65" s="14" customFormat="1" ht="22.5">
      <c r="B1117" s="196"/>
      <c r="D1117" s="188" t="s">
        <v>369</v>
      </c>
      <c r="E1117" s="197" t="s">
        <v>1</v>
      </c>
      <c r="F1117" s="198" t="s">
        <v>1357</v>
      </c>
      <c r="H1117" s="197" t="s">
        <v>1</v>
      </c>
      <c r="I1117" s="199"/>
      <c r="L1117" s="196"/>
      <c r="M1117" s="200"/>
      <c r="N1117" s="201"/>
      <c r="O1117" s="201"/>
      <c r="P1117" s="201"/>
      <c r="Q1117" s="201"/>
      <c r="R1117" s="201"/>
      <c r="S1117" s="201"/>
      <c r="T1117" s="202"/>
      <c r="AT1117" s="197" t="s">
        <v>369</v>
      </c>
      <c r="AU1117" s="197" t="s">
        <v>85</v>
      </c>
      <c r="AV1117" s="14" t="s">
        <v>79</v>
      </c>
      <c r="AW1117" s="14" t="s">
        <v>29</v>
      </c>
      <c r="AX1117" s="14" t="s">
        <v>72</v>
      </c>
      <c r="AY1117" s="197" t="s">
        <v>360</v>
      </c>
    </row>
    <row r="1118" spans="1:65" s="14" customFormat="1">
      <c r="B1118" s="196"/>
      <c r="D1118" s="188" t="s">
        <v>369</v>
      </c>
      <c r="E1118" s="197" t="s">
        <v>1</v>
      </c>
      <c r="F1118" s="198" t="s">
        <v>1358</v>
      </c>
      <c r="H1118" s="197" t="s">
        <v>1</v>
      </c>
      <c r="I1118" s="199"/>
      <c r="L1118" s="196"/>
      <c r="M1118" s="200"/>
      <c r="N1118" s="201"/>
      <c r="O1118" s="201"/>
      <c r="P1118" s="201"/>
      <c r="Q1118" s="201"/>
      <c r="R1118" s="201"/>
      <c r="S1118" s="201"/>
      <c r="T1118" s="202"/>
      <c r="AT1118" s="197" t="s">
        <v>369</v>
      </c>
      <c r="AU1118" s="197" t="s">
        <v>85</v>
      </c>
      <c r="AV1118" s="14" t="s">
        <v>79</v>
      </c>
      <c r="AW1118" s="14" t="s">
        <v>29</v>
      </c>
      <c r="AX1118" s="14" t="s">
        <v>72</v>
      </c>
      <c r="AY1118" s="197" t="s">
        <v>360</v>
      </c>
    </row>
    <row r="1119" spans="1:65" s="13" customFormat="1">
      <c r="B1119" s="187"/>
      <c r="D1119" s="188" t="s">
        <v>369</v>
      </c>
      <c r="E1119" s="189" t="s">
        <v>1</v>
      </c>
      <c r="F1119" s="190" t="s">
        <v>1359</v>
      </c>
      <c r="H1119" s="191">
        <v>2.39</v>
      </c>
      <c r="I1119" s="192"/>
      <c r="L1119" s="187"/>
      <c r="M1119" s="193"/>
      <c r="N1119" s="194"/>
      <c r="O1119" s="194"/>
      <c r="P1119" s="194"/>
      <c r="Q1119" s="194"/>
      <c r="R1119" s="194"/>
      <c r="S1119" s="194"/>
      <c r="T1119" s="195"/>
      <c r="AT1119" s="189" t="s">
        <v>369</v>
      </c>
      <c r="AU1119" s="189" t="s">
        <v>85</v>
      </c>
      <c r="AV1119" s="13" t="s">
        <v>85</v>
      </c>
      <c r="AW1119" s="13" t="s">
        <v>29</v>
      </c>
      <c r="AX1119" s="13" t="s">
        <v>72</v>
      </c>
      <c r="AY1119" s="189" t="s">
        <v>360</v>
      </c>
    </row>
    <row r="1120" spans="1:65" s="14" customFormat="1">
      <c r="B1120" s="196"/>
      <c r="D1120" s="188" t="s">
        <v>369</v>
      </c>
      <c r="E1120" s="197" t="s">
        <v>1</v>
      </c>
      <c r="F1120" s="198" t="s">
        <v>1360</v>
      </c>
      <c r="H1120" s="197" t="s">
        <v>1</v>
      </c>
      <c r="I1120" s="199"/>
      <c r="L1120" s="196"/>
      <c r="M1120" s="200"/>
      <c r="N1120" s="201"/>
      <c r="O1120" s="201"/>
      <c r="P1120" s="201"/>
      <c r="Q1120" s="201"/>
      <c r="R1120" s="201"/>
      <c r="S1120" s="201"/>
      <c r="T1120" s="202"/>
      <c r="AT1120" s="197" t="s">
        <v>369</v>
      </c>
      <c r="AU1120" s="197" t="s">
        <v>85</v>
      </c>
      <c r="AV1120" s="14" t="s">
        <v>79</v>
      </c>
      <c r="AW1120" s="14" t="s">
        <v>29</v>
      </c>
      <c r="AX1120" s="14" t="s">
        <v>72</v>
      </c>
      <c r="AY1120" s="197" t="s">
        <v>360</v>
      </c>
    </row>
    <row r="1121" spans="2:51" s="13" customFormat="1" ht="22.5">
      <c r="B1121" s="187"/>
      <c r="D1121" s="188" t="s">
        <v>369</v>
      </c>
      <c r="E1121" s="189" t="s">
        <v>1</v>
      </c>
      <c r="F1121" s="190" t="s">
        <v>1361</v>
      </c>
      <c r="H1121" s="191">
        <v>6.36</v>
      </c>
      <c r="I1121" s="192"/>
      <c r="L1121" s="187"/>
      <c r="M1121" s="193"/>
      <c r="N1121" s="194"/>
      <c r="O1121" s="194"/>
      <c r="P1121" s="194"/>
      <c r="Q1121" s="194"/>
      <c r="R1121" s="194"/>
      <c r="S1121" s="194"/>
      <c r="T1121" s="195"/>
      <c r="AT1121" s="189" t="s">
        <v>369</v>
      </c>
      <c r="AU1121" s="189" t="s">
        <v>85</v>
      </c>
      <c r="AV1121" s="13" t="s">
        <v>85</v>
      </c>
      <c r="AW1121" s="13" t="s">
        <v>29</v>
      </c>
      <c r="AX1121" s="13" t="s">
        <v>72</v>
      </c>
      <c r="AY1121" s="189" t="s">
        <v>360</v>
      </c>
    </row>
    <row r="1122" spans="2:51" s="13" customFormat="1" ht="22.5">
      <c r="B1122" s="187"/>
      <c r="D1122" s="188" t="s">
        <v>369</v>
      </c>
      <c r="E1122" s="189" t="s">
        <v>1</v>
      </c>
      <c r="F1122" s="190" t="s">
        <v>1362</v>
      </c>
      <c r="H1122" s="191">
        <v>7.718</v>
      </c>
      <c r="I1122" s="192"/>
      <c r="L1122" s="187"/>
      <c r="M1122" s="193"/>
      <c r="N1122" s="194"/>
      <c r="O1122" s="194"/>
      <c r="P1122" s="194"/>
      <c r="Q1122" s="194"/>
      <c r="R1122" s="194"/>
      <c r="S1122" s="194"/>
      <c r="T1122" s="195"/>
      <c r="AT1122" s="189" t="s">
        <v>369</v>
      </c>
      <c r="AU1122" s="189" t="s">
        <v>85</v>
      </c>
      <c r="AV1122" s="13" t="s">
        <v>85</v>
      </c>
      <c r="AW1122" s="13" t="s">
        <v>29</v>
      </c>
      <c r="AX1122" s="13" t="s">
        <v>72</v>
      </c>
      <c r="AY1122" s="189" t="s">
        <v>360</v>
      </c>
    </row>
    <row r="1123" spans="2:51" s="14" customFormat="1">
      <c r="B1123" s="196"/>
      <c r="D1123" s="188" t="s">
        <v>369</v>
      </c>
      <c r="E1123" s="197" t="s">
        <v>1</v>
      </c>
      <c r="F1123" s="198" t="s">
        <v>1363</v>
      </c>
      <c r="H1123" s="197" t="s">
        <v>1</v>
      </c>
      <c r="I1123" s="199"/>
      <c r="L1123" s="196"/>
      <c r="M1123" s="200"/>
      <c r="N1123" s="201"/>
      <c r="O1123" s="201"/>
      <c r="P1123" s="201"/>
      <c r="Q1123" s="201"/>
      <c r="R1123" s="201"/>
      <c r="S1123" s="201"/>
      <c r="T1123" s="202"/>
      <c r="AT1123" s="197" t="s">
        <v>369</v>
      </c>
      <c r="AU1123" s="197" t="s">
        <v>85</v>
      </c>
      <c r="AV1123" s="14" t="s">
        <v>79</v>
      </c>
      <c r="AW1123" s="14" t="s">
        <v>29</v>
      </c>
      <c r="AX1123" s="14" t="s">
        <v>72</v>
      </c>
      <c r="AY1123" s="197" t="s">
        <v>360</v>
      </c>
    </row>
    <row r="1124" spans="2:51" s="13" customFormat="1">
      <c r="B1124" s="187"/>
      <c r="D1124" s="188" t="s">
        <v>369</v>
      </c>
      <c r="E1124" s="189" t="s">
        <v>1</v>
      </c>
      <c r="F1124" s="190" t="s">
        <v>1364</v>
      </c>
      <c r="H1124" s="191">
        <v>7.3440000000000003</v>
      </c>
      <c r="I1124" s="192"/>
      <c r="L1124" s="187"/>
      <c r="M1124" s="193"/>
      <c r="N1124" s="194"/>
      <c r="O1124" s="194"/>
      <c r="P1124" s="194"/>
      <c r="Q1124" s="194"/>
      <c r="R1124" s="194"/>
      <c r="S1124" s="194"/>
      <c r="T1124" s="195"/>
      <c r="AT1124" s="189" t="s">
        <v>369</v>
      </c>
      <c r="AU1124" s="189" t="s">
        <v>85</v>
      </c>
      <c r="AV1124" s="13" t="s">
        <v>85</v>
      </c>
      <c r="AW1124" s="13" t="s">
        <v>29</v>
      </c>
      <c r="AX1124" s="13" t="s">
        <v>72</v>
      </c>
      <c r="AY1124" s="189" t="s">
        <v>360</v>
      </c>
    </row>
    <row r="1125" spans="2:51" s="14" customFormat="1">
      <c r="B1125" s="196"/>
      <c r="D1125" s="188" t="s">
        <v>369</v>
      </c>
      <c r="E1125" s="197" t="s">
        <v>1</v>
      </c>
      <c r="F1125" s="198" t="s">
        <v>1365</v>
      </c>
      <c r="H1125" s="197" t="s">
        <v>1</v>
      </c>
      <c r="I1125" s="199"/>
      <c r="L1125" s="196"/>
      <c r="M1125" s="200"/>
      <c r="N1125" s="201"/>
      <c r="O1125" s="201"/>
      <c r="P1125" s="201"/>
      <c r="Q1125" s="201"/>
      <c r="R1125" s="201"/>
      <c r="S1125" s="201"/>
      <c r="T1125" s="202"/>
      <c r="AT1125" s="197" t="s">
        <v>369</v>
      </c>
      <c r="AU1125" s="197" t="s">
        <v>85</v>
      </c>
      <c r="AV1125" s="14" t="s">
        <v>79</v>
      </c>
      <c r="AW1125" s="14" t="s">
        <v>29</v>
      </c>
      <c r="AX1125" s="14" t="s">
        <v>72</v>
      </c>
      <c r="AY1125" s="197" t="s">
        <v>360</v>
      </c>
    </row>
    <row r="1126" spans="2:51" s="13" customFormat="1">
      <c r="B1126" s="187"/>
      <c r="D1126" s="188" t="s">
        <v>369</v>
      </c>
      <c r="E1126" s="189" t="s">
        <v>1</v>
      </c>
      <c r="F1126" s="190" t="s">
        <v>1366</v>
      </c>
      <c r="H1126" s="191">
        <v>6.2240000000000002</v>
      </c>
      <c r="I1126" s="192"/>
      <c r="L1126" s="187"/>
      <c r="M1126" s="193"/>
      <c r="N1126" s="194"/>
      <c r="O1126" s="194"/>
      <c r="P1126" s="194"/>
      <c r="Q1126" s="194"/>
      <c r="R1126" s="194"/>
      <c r="S1126" s="194"/>
      <c r="T1126" s="195"/>
      <c r="AT1126" s="189" t="s">
        <v>369</v>
      </c>
      <c r="AU1126" s="189" t="s">
        <v>85</v>
      </c>
      <c r="AV1126" s="13" t="s">
        <v>85</v>
      </c>
      <c r="AW1126" s="13" t="s">
        <v>29</v>
      </c>
      <c r="AX1126" s="13" t="s">
        <v>72</v>
      </c>
      <c r="AY1126" s="189" t="s">
        <v>360</v>
      </c>
    </row>
    <row r="1127" spans="2:51" s="14" customFormat="1">
      <c r="B1127" s="196"/>
      <c r="D1127" s="188" t="s">
        <v>369</v>
      </c>
      <c r="E1127" s="197" t="s">
        <v>1</v>
      </c>
      <c r="F1127" s="198" t="s">
        <v>1367</v>
      </c>
      <c r="H1127" s="197" t="s">
        <v>1</v>
      </c>
      <c r="I1127" s="199"/>
      <c r="L1127" s="196"/>
      <c r="M1127" s="200"/>
      <c r="N1127" s="201"/>
      <c r="O1127" s="201"/>
      <c r="P1127" s="201"/>
      <c r="Q1127" s="201"/>
      <c r="R1127" s="201"/>
      <c r="S1127" s="201"/>
      <c r="T1127" s="202"/>
      <c r="AT1127" s="197" t="s">
        <v>369</v>
      </c>
      <c r="AU1127" s="197" t="s">
        <v>85</v>
      </c>
      <c r="AV1127" s="14" t="s">
        <v>79</v>
      </c>
      <c r="AW1127" s="14" t="s">
        <v>29</v>
      </c>
      <c r="AX1127" s="14" t="s">
        <v>72</v>
      </c>
      <c r="AY1127" s="197" t="s">
        <v>360</v>
      </c>
    </row>
    <row r="1128" spans="2:51" s="13" customFormat="1">
      <c r="B1128" s="187"/>
      <c r="D1128" s="188" t="s">
        <v>369</v>
      </c>
      <c r="E1128" s="189" t="s">
        <v>1</v>
      </c>
      <c r="F1128" s="190" t="s">
        <v>1368</v>
      </c>
      <c r="H1128" s="191">
        <v>3.782</v>
      </c>
      <c r="I1128" s="192"/>
      <c r="L1128" s="187"/>
      <c r="M1128" s="193"/>
      <c r="N1128" s="194"/>
      <c r="O1128" s="194"/>
      <c r="P1128" s="194"/>
      <c r="Q1128" s="194"/>
      <c r="R1128" s="194"/>
      <c r="S1128" s="194"/>
      <c r="T1128" s="195"/>
      <c r="AT1128" s="189" t="s">
        <v>369</v>
      </c>
      <c r="AU1128" s="189" t="s">
        <v>85</v>
      </c>
      <c r="AV1128" s="13" t="s">
        <v>85</v>
      </c>
      <c r="AW1128" s="13" t="s">
        <v>29</v>
      </c>
      <c r="AX1128" s="13" t="s">
        <v>72</v>
      </c>
      <c r="AY1128" s="189" t="s">
        <v>360</v>
      </c>
    </row>
    <row r="1129" spans="2:51" s="14" customFormat="1">
      <c r="B1129" s="196"/>
      <c r="D1129" s="188" t="s">
        <v>369</v>
      </c>
      <c r="E1129" s="197" t="s">
        <v>1</v>
      </c>
      <c r="F1129" s="198" t="s">
        <v>1369</v>
      </c>
      <c r="H1129" s="197" t="s">
        <v>1</v>
      </c>
      <c r="I1129" s="199"/>
      <c r="L1129" s="196"/>
      <c r="M1129" s="200"/>
      <c r="N1129" s="201"/>
      <c r="O1129" s="201"/>
      <c r="P1129" s="201"/>
      <c r="Q1129" s="201"/>
      <c r="R1129" s="201"/>
      <c r="S1129" s="201"/>
      <c r="T1129" s="202"/>
      <c r="AT1129" s="197" t="s">
        <v>369</v>
      </c>
      <c r="AU1129" s="197" t="s">
        <v>85</v>
      </c>
      <c r="AV1129" s="14" t="s">
        <v>79</v>
      </c>
      <c r="AW1129" s="14" t="s">
        <v>29</v>
      </c>
      <c r="AX1129" s="14" t="s">
        <v>72</v>
      </c>
      <c r="AY1129" s="197" t="s">
        <v>360</v>
      </c>
    </row>
    <row r="1130" spans="2:51" s="13" customFormat="1">
      <c r="B1130" s="187"/>
      <c r="D1130" s="188" t="s">
        <v>369</v>
      </c>
      <c r="E1130" s="189" t="s">
        <v>1</v>
      </c>
      <c r="F1130" s="190" t="s">
        <v>1370</v>
      </c>
      <c r="H1130" s="191">
        <v>4.173</v>
      </c>
      <c r="I1130" s="192"/>
      <c r="L1130" s="187"/>
      <c r="M1130" s="193"/>
      <c r="N1130" s="194"/>
      <c r="O1130" s="194"/>
      <c r="P1130" s="194"/>
      <c r="Q1130" s="194"/>
      <c r="R1130" s="194"/>
      <c r="S1130" s="194"/>
      <c r="T1130" s="195"/>
      <c r="AT1130" s="189" t="s">
        <v>369</v>
      </c>
      <c r="AU1130" s="189" t="s">
        <v>85</v>
      </c>
      <c r="AV1130" s="13" t="s">
        <v>85</v>
      </c>
      <c r="AW1130" s="13" t="s">
        <v>29</v>
      </c>
      <c r="AX1130" s="13" t="s">
        <v>72</v>
      </c>
      <c r="AY1130" s="189" t="s">
        <v>360</v>
      </c>
    </row>
    <row r="1131" spans="2:51" s="14" customFormat="1">
      <c r="B1131" s="196"/>
      <c r="D1131" s="188" t="s">
        <v>369</v>
      </c>
      <c r="E1131" s="197" t="s">
        <v>1</v>
      </c>
      <c r="F1131" s="198" t="s">
        <v>1371</v>
      </c>
      <c r="H1131" s="197" t="s">
        <v>1</v>
      </c>
      <c r="I1131" s="199"/>
      <c r="L1131" s="196"/>
      <c r="M1131" s="200"/>
      <c r="N1131" s="201"/>
      <c r="O1131" s="201"/>
      <c r="P1131" s="201"/>
      <c r="Q1131" s="201"/>
      <c r="R1131" s="201"/>
      <c r="S1131" s="201"/>
      <c r="T1131" s="202"/>
      <c r="AT1131" s="197" t="s">
        <v>369</v>
      </c>
      <c r="AU1131" s="197" t="s">
        <v>85</v>
      </c>
      <c r="AV1131" s="14" t="s">
        <v>79</v>
      </c>
      <c r="AW1131" s="14" t="s">
        <v>29</v>
      </c>
      <c r="AX1131" s="14" t="s">
        <v>72</v>
      </c>
      <c r="AY1131" s="197" t="s">
        <v>360</v>
      </c>
    </row>
    <row r="1132" spans="2:51" s="13" customFormat="1">
      <c r="B1132" s="187"/>
      <c r="D1132" s="188" t="s">
        <v>369</v>
      </c>
      <c r="E1132" s="189" t="s">
        <v>1</v>
      </c>
      <c r="F1132" s="190" t="s">
        <v>1372</v>
      </c>
      <c r="H1132" s="191">
        <v>4.0709999999999997</v>
      </c>
      <c r="I1132" s="192"/>
      <c r="L1132" s="187"/>
      <c r="M1132" s="193"/>
      <c r="N1132" s="194"/>
      <c r="O1132" s="194"/>
      <c r="P1132" s="194"/>
      <c r="Q1132" s="194"/>
      <c r="R1132" s="194"/>
      <c r="S1132" s="194"/>
      <c r="T1132" s="195"/>
      <c r="AT1132" s="189" t="s">
        <v>369</v>
      </c>
      <c r="AU1132" s="189" t="s">
        <v>85</v>
      </c>
      <c r="AV1132" s="13" t="s">
        <v>85</v>
      </c>
      <c r="AW1132" s="13" t="s">
        <v>29</v>
      </c>
      <c r="AX1132" s="13" t="s">
        <v>72</v>
      </c>
      <c r="AY1132" s="189" t="s">
        <v>360</v>
      </c>
    </row>
    <row r="1133" spans="2:51" s="14" customFormat="1">
      <c r="B1133" s="196"/>
      <c r="D1133" s="188" t="s">
        <v>369</v>
      </c>
      <c r="E1133" s="197" t="s">
        <v>1</v>
      </c>
      <c r="F1133" s="198" t="s">
        <v>1373</v>
      </c>
      <c r="H1133" s="197" t="s">
        <v>1</v>
      </c>
      <c r="I1133" s="199"/>
      <c r="L1133" s="196"/>
      <c r="M1133" s="200"/>
      <c r="N1133" s="201"/>
      <c r="O1133" s="201"/>
      <c r="P1133" s="201"/>
      <c r="Q1133" s="201"/>
      <c r="R1133" s="201"/>
      <c r="S1133" s="201"/>
      <c r="T1133" s="202"/>
      <c r="AT1133" s="197" t="s">
        <v>369</v>
      </c>
      <c r="AU1133" s="197" t="s">
        <v>85</v>
      </c>
      <c r="AV1133" s="14" t="s">
        <v>79</v>
      </c>
      <c r="AW1133" s="14" t="s">
        <v>29</v>
      </c>
      <c r="AX1133" s="14" t="s">
        <v>72</v>
      </c>
      <c r="AY1133" s="197" t="s">
        <v>360</v>
      </c>
    </row>
    <row r="1134" spans="2:51" s="13" customFormat="1">
      <c r="B1134" s="187"/>
      <c r="D1134" s="188" t="s">
        <v>369</v>
      </c>
      <c r="E1134" s="189" t="s">
        <v>1</v>
      </c>
      <c r="F1134" s="190" t="s">
        <v>1374</v>
      </c>
      <c r="H1134" s="191">
        <v>4.4930000000000003</v>
      </c>
      <c r="I1134" s="192"/>
      <c r="L1134" s="187"/>
      <c r="M1134" s="193"/>
      <c r="N1134" s="194"/>
      <c r="O1134" s="194"/>
      <c r="P1134" s="194"/>
      <c r="Q1134" s="194"/>
      <c r="R1134" s="194"/>
      <c r="S1134" s="194"/>
      <c r="T1134" s="195"/>
      <c r="AT1134" s="189" t="s">
        <v>369</v>
      </c>
      <c r="AU1134" s="189" t="s">
        <v>85</v>
      </c>
      <c r="AV1134" s="13" t="s">
        <v>85</v>
      </c>
      <c r="AW1134" s="13" t="s">
        <v>29</v>
      </c>
      <c r="AX1134" s="13" t="s">
        <v>72</v>
      </c>
      <c r="AY1134" s="189" t="s">
        <v>360</v>
      </c>
    </row>
    <row r="1135" spans="2:51" s="14" customFormat="1">
      <c r="B1135" s="196"/>
      <c r="D1135" s="188" t="s">
        <v>369</v>
      </c>
      <c r="E1135" s="197" t="s">
        <v>1</v>
      </c>
      <c r="F1135" s="198" t="s">
        <v>1375</v>
      </c>
      <c r="H1135" s="197" t="s">
        <v>1</v>
      </c>
      <c r="I1135" s="199"/>
      <c r="L1135" s="196"/>
      <c r="M1135" s="200"/>
      <c r="N1135" s="201"/>
      <c r="O1135" s="201"/>
      <c r="P1135" s="201"/>
      <c r="Q1135" s="201"/>
      <c r="R1135" s="201"/>
      <c r="S1135" s="201"/>
      <c r="T1135" s="202"/>
      <c r="AT1135" s="197" t="s">
        <v>369</v>
      </c>
      <c r="AU1135" s="197" t="s">
        <v>85</v>
      </c>
      <c r="AV1135" s="14" t="s">
        <v>79</v>
      </c>
      <c r="AW1135" s="14" t="s">
        <v>29</v>
      </c>
      <c r="AX1135" s="14" t="s">
        <v>72</v>
      </c>
      <c r="AY1135" s="197" t="s">
        <v>360</v>
      </c>
    </row>
    <row r="1136" spans="2:51" s="13" customFormat="1">
      <c r="B1136" s="187"/>
      <c r="D1136" s="188" t="s">
        <v>369</v>
      </c>
      <c r="E1136" s="189" t="s">
        <v>1</v>
      </c>
      <c r="F1136" s="190" t="s">
        <v>1376</v>
      </c>
      <c r="H1136" s="191">
        <v>1.383</v>
      </c>
      <c r="I1136" s="192"/>
      <c r="L1136" s="187"/>
      <c r="M1136" s="193"/>
      <c r="N1136" s="194"/>
      <c r="O1136" s="194"/>
      <c r="P1136" s="194"/>
      <c r="Q1136" s="194"/>
      <c r="R1136" s="194"/>
      <c r="S1136" s="194"/>
      <c r="T1136" s="195"/>
      <c r="AT1136" s="189" t="s">
        <v>369</v>
      </c>
      <c r="AU1136" s="189" t="s">
        <v>85</v>
      </c>
      <c r="AV1136" s="13" t="s">
        <v>85</v>
      </c>
      <c r="AW1136" s="13" t="s">
        <v>29</v>
      </c>
      <c r="AX1136" s="13" t="s">
        <v>72</v>
      </c>
      <c r="AY1136" s="189" t="s">
        <v>360</v>
      </c>
    </row>
    <row r="1137" spans="2:51" s="14" customFormat="1">
      <c r="B1137" s="196"/>
      <c r="D1137" s="188" t="s">
        <v>369</v>
      </c>
      <c r="E1137" s="197" t="s">
        <v>1</v>
      </c>
      <c r="F1137" s="198" t="s">
        <v>1377</v>
      </c>
      <c r="H1137" s="197" t="s">
        <v>1</v>
      </c>
      <c r="I1137" s="199"/>
      <c r="L1137" s="196"/>
      <c r="M1137" s="200"/>
      <c r="N1137" s="201"/>
      <c r="O1137" s="201"/>
      <c r="P1137" s="201"/>
      <c r="Q1137" s="201"/>
      <c r="R1137" s="201"/>
      <c r="S1137" s="201"/>
      <c r="T1137" s="202"/>
      <c r="AT1137" s="197" t="s">
        <v>369</v>
      </c>
      <c r="AU1137" s="197" t="s">
        <v>85</v>
      </c>
      <c r="AV1137" s="14" t="s">
        <v>79</v>
      </c>
      <c r="AW1137" s="14" t="s">
        <v>29</v>
      </c>
      <c r="AX1137" s="14" t="s">
        <v>72</v>
      </c>
      <c r="AY1137" s="197" t="s">
        <v>360</v>
      </c>
    </row>
    <row r="1138" spans="2:51" s="13" customFormat="1">
      <c r="B1138" s="187"/>
      <c r="D1138" s="188" t="s">
        <v>369</v>
      </c>
      <c r="E1138" s="189" t="s">
        <v>1</v>
      </c>
      <c r="F1138" s="190" t="s">
        <v>1378</v>
      </c>
      <c r="H1138" s="191">
        <v>1.161</v>
      </c>
      <c r="I1138" s="192"/>
      <c r="L1138" s="187"/>
      <c r="M1138" s="193"/>
      <c r="N1138" s="194"/>
      <c r="O1138" s="194"/>
      <c r="P1138" s="194"/>
      <c r="Q1138" s="194"/>
      <c r="R1138" s="194"/>
      <c r="S1138" s="194"/>
      <c r="T1138" s="195"/>
      <c r="AT1138" s="189" t="s">
        <v>369</v>
      </c>
      <c r="AU1138" s="189" t="s">
        <v>85</v>
      </c>
      <c r="AV1138" s="13" t="s">
        <v>85</v>
      </c>
      <c r="AW1138" s="13" t="s">
        <v>29</v>
      </c>
      <c r="AX1138" s="13" t="s">
        <v>72</v>
      </c>
      <c r="AY1138" s="189" t="s">
        <v>360</v>
      </c>
    </row>
    <row r="1139" spans="2:51" s="14" customFormat="1">
      <c r="B1139" s="196"/>
      <c r="D1139" s="188" t="s">
        <v>369</v>
      </c>
      <c r="E1139" s="197" t="s">
        <v>1</v>
      </c>
      <c r="F1139" s="198" t="s">
        <v>1379</v>
      </c>
      <c r="H1139" s="197" t="s">
        <v>1</v>
      </c>
      <c r="I1139" s="199"/>
      <c r="L1139" s="196"/>
      <c r="M1139" s="200"/>
      <c r="N1139" s="201"/>
      <c r="O1139" s="201"/>
      <c r="P1139" s="201"/>
      <c r="Q1139" s="201"/>
      <c r="R1139" s="201"/>
      <c r="S1139" s="201"/>
      <c r="T1139" s="202"/>
      <c r="AT1139" s="197" t="s">
        <v>369</v>
      </c>
      <c r="AU1139" s="197" t="s">
        <v>85</v>
      </c>
      <c r="AV1139" s="14" t="s">
        <v>79</v>
      </c>
      <c r="AW1139" s="14" t="s">
        <v>29</v>
      </c>
      <c r="AX1139" s="14" t="s">
        <v>72</v>
      </c>
      <c r="AY1139" s="197" t="s">
        <v>360</v>
      </c>
    </row>
    <row r="1140" spans="2:51" s="13" customFormat="1">
      <c r="B1140" s="187"/>
      <c r="D1140" s="188" t="s">
        <v>369</v>
      </c>
      <c r="E1140" s="189" t="s">
        <v>1</v>
      </c>
      <c r="F1140" s="190" t="s">
        <v>1380</v>
      </c>
      <c r="H1140" s="191">
        <v>4.694</v>
      </c>
      <c r="I1140" s="192"/>
      <c r="L1140" s="187"/>
      <c r="M1140" s="193"/>
      <c r="N1140" s="194"/>
      <c r="O1140" s="194"/>
      <c r="P1140" s="194"/>
      <c r="Q1140" s="194"/>
      <c r="R1140" s="194"/>
      <c r="S1140" s="194"/>
      <c r="T1140" s="195"/>
      <c r="AT1140" s="189" t="s">
        <v>369</v>
      </c>
      <c r="AU1140" s="189" t="s">
        <v>85</v>
      </c>
      <c r="AV1140" s="13" t="s">
        <v>85</v>
      </c>
      <c r="AW1140" s="13" t="s">
        <v>29</v>
      </c>
      <c r="AX1140" s="13" t="s">
        <v>72</v>
      </c>
      <c r="AY1140" s="189" t="s">
        <v>360</v>
      </c>
    </row>
    <row r="1141" spans="2:51" s="14" customFormat="1">
      <c r="B1141" s="196"/>
      <c r="D1141" s="188" t="s">
        <v>369</v>
      </c>
      <c r="E1141" s="197" t="s">
        <v>1</v>
      </c>
      <c r="F1141" s="198" t="s">
        <v>1381</v>
      </c>
      <c r="H1141" s="197" t="s">
        <v>1</v>
      </c>
      <c r="I1141" s="199"/>
      <c r="L1141" s="196"/>
      <c r="M1141" s="200"/>
      <c r="N1141" s="201"/>
      <c r="O1141" s="201"/>
      <c r="P1141" s="201"/>
      <c r="Q1141" s="201"/>
      <c r="R1141" s="201"/>
      <c r="S1141" s="201"/>
      <c r="T1141" s="202"/>
      <c r="AT1141" s="197" t="s">
        <v>369</v>
      </c>
      <c r="AU1141" s="197" t="s">
        <v>85</v>
      </c>
      <c r="AV1141" s="14" t="s">
        <v>79</v>
      </c>
      <c r="AW1141" s="14" t="s">
        <v>29</v>
      </c>
      <c r="AX1141" s="14" t="s">
        <v>72</v>
      </c>
      <c r="AY1141" s="197" t="s">
        <v>360</v>
      </c>
    </row>
    <row r="1142" spans="2:51" s="13" customFormat="1">
      <c r="B1142" s="187"/>
      <c r="D1142" s="188" t="s">
        <v>369</v>
      </c>
      <c r="E1142" s="189" t="s">
        <v>1</v>
      </c>
      <c r="F1142" s="190" t="s">
        <v>1382</v>
      </c>
      <c r="H1142" s="191">
        <v>3.8220000000000001</v>
      </c>
      <c r="I1142" s="192"/>
      <c r="L1142" s="187"/>
      <c r="M1142" s="193"/>
      <c r="N1142" s="194"/>
      <c r="O1142" s="194"/>
      <c r="P1142" s="194"/>
      <c r="Q1142" s="194"/>
      <c r="R1142" s="194"/>
      <c r="S1142" s="194"/>
      <c r="T1142" s="195"/>
      <c r="AT1142" s="189" t="s">
        <v>369</v>
      </c>
      <c r="AU1142" s="189" t="s">
        <v>85</v>
      </c>
      <c r="AV1142" s="13" t="s">
        <v>85</v>
      </c>
      <c r="AW1142" s="13" t="s">
        <v>29</v>
      </c>
      <c r="AX1142" s="13" t="s">
        <v>72</v>
      </c>
      <c r="AY1142" s="189" t="s">
        <v>360</v>
      </c>
    </row>
    <row r="1143" spans="2:51" s="14" customFormat="1">
      <c r="B1143" s="196"/>
      <c r="D1143" s="188" t="s">
        <v>369</v>
      </c>
      <c r="E1143" s="197" t="s">
        <v>1</v>
      </c>
      <c r="F1143" s="198" t="s">
        <v>1383</v>
      </c>
      <c r="H1143" s="197" t="s">
        <v>1</v>
      </c>
      <c r="I1143" s="199"/>
      <c r="L1143" s="196"/>
      <c r="M1143" s="200"/>
      <c r="N1143" s="201"/>
      <c r="O1143" s="201"/>
      <c r="P1143" s="201"/>
      <c r="Q1143" s="201"/>
      <c r="R1143" s="201"/>
      <c r="S1143" s="201"/>
      <c r="T1143" s="202"/>
      <c r="AT1143" s="197" t="s">
        <v>369</v>
      </c>
      <c r="AU1143" s="197" t="s">
        <v>85</v>
      </c>
      <c r="AV1143" s="14" t="s">
        <v>79</v>
      </c>
      <c r="AW1143" s="14" t="s">
        <v>29</v>
      </c>
      <c r="AX1143" s="14" t="s">
        <v>72</v>
      </c>
      <c r="AY1143" s="197" t="s">
        <v>360</v>
      </c>
    </row>
    <row r="1144" spans="2:51" s="13" customFormat="1">
      <c r="B1144" s="187"/>
      <c r="D1144" s="188" t="s">
        <v>369</v>
      </c>
      <c r="E1144" s="189" t="s">
        <v>1</v>
      </c>
      <c r="F1144" s="190" t="s">
        <v>1384</v>
      </c>
      <c r="H1144" s="191">
        <v>3.657</v>
      </c>
      <c r="I1144" s="192"/>
      <c r="L1144" s="187"/>
      <c r="M1144" s="193"/>
      <c r="N1144" s="194"/>
      <c r="O1144" s="194"/>
      <c r="P1144" s="194"/>
      <c r="Q1144" s="194"/>
      <c r="R1144" s="194"/>
      <c r="S1144" s="194"/>
      <c r="T1144" s="195"/>
      <c r="AT1144" s="189" t="s">
        <v>369</v>
      </c>
      <c r="AU1144" s="189" t="s">
        <v>85</v>
      </c>
      <c r="AV1144" s="13" t="s">
        <v>85</v>
      </c>
      <c r="AW1144" s="13" t="s">
        <v>29</v>
      </c>
      <c r="AX1144" s="13" t="s">
        <v>72</v>
      </c>
      <c r="AY1144" s="189" t="s">
        <v>360</v>
      </c>
    </row>
    <row r="1145" spans="2:51" s="14" customFormat="1">
      <c r="B1145" s="196"/>
      <c r="D1145" s="188" t="s">
        <v>369</v>
      </c>
      <c r="E1145" s="197" t="s">
        <v>1</v>
      </c>
      <c r="F1145" s="198" t="s">
        <v>1385</v>
      </c>
      <c r="H1145" s="197" t="s">
        <v>1</v>
      </c>
      <c r="I1145" s="199"/>
      <c r="L1145" s="196"/>
      <c r="M1145" s="200"/>
      <c r="N1145" s="201"/>
      <c r="O1145" s="201"/>
      <c r="P1145" s="201"/>
      <c r="Q1145" s="201"/>
      <c r="R1145" s="201"/>
      <c r="S1145" s="201"/>
      <c r="T1145" s="202"/>
      <c r="AT1145" s="197" t="s">
        <v>369</v>
      </c>
      <c r="AU1145" s="197" t="s">
        <v>85</v>
      </c>
      <c r="AV1145" s="14" t="s">
        <v>79</v>
      </c>
      <c r="AW1145" s="14" t="s">
        <v>29</v>
      </c>
      <c r="AX1145" s="14" t="s">
        <v>72</v>
      </c>
      <c r="AY1145" s="197" t="s">
        <v>360</v>
      </c>
    </row>
    <row r="1146" spans="2:51" s="13" customFormat="1">
      <c r="B1146" s="187"/>
      <c r="D1146" s="188" t="s">
        <v>369</v>
      </c>
      <c r="E1146" s="189" t="s">
        <v>1</v>
      </c>
      <c r="F1146" s="190" t="s">
        <v>1386</v>
      </c>
      <c r="H1146" s="191">
        <v>2.9849999999999999</v>
      </c>
      <c r="I1146" s="192"/>
      <c r="L1146" s="187"/>
      <c r="M1146" s="193"/>
      <c r="N1146" s="194"/>
      <c r="O1146" s="194"/>
      <c r="P1146" s="194"/>
      <c r="Q1146" s="194"/>
      <c r="R1146" s="194"/>
      <c r="S1146" s="194"/>
      <c r="T1146" s="195"/>
      <c r="AT1146" s="189" t="s">
        <v>369</v>
      </c>
      <c r="AU1146" s="189" t="s">
        <v>85</v>
      </c>
      <c r="AV1146" s="13" t="s">
        <v>85</v>
      </c>
      <c r="AW1146" s="13" t="s">
        <v>29</v>
      </c>
      <c r="AX1146" s="13" t="s">
        <v>72</v>
      </c>
      <c r="AY1146" s="189" t="s">
        <v>360</v>
      </c>
    </row>
    <row r="1147" spans="2:51" s="14" customFormat="1">
      <c r="B1147" s="196"/>
      <c r="D1147" s="188" t="s">
        <v>369</v>
      </c>
      <c r="E1147" s="197" t="s">
        <v>1</v>
      </c>
      <c r="F1147" s="198" t="s">
        <v>1387</v>
      </c>
      <c r="H1147" s="197" t="s">
        <v>1</v>
      </c>
      <c r="I1147" s="199"/>
      <c r="L1147" s="196"/>
      <c r="M1147" s="200"/>
      <c r="N1147" s="201"/>
      <c r="O1147" s="201"/>
      <c r="P1147" s="201"/>
      <c r="Q1147" s="201"/>
      <c r="R1147" s="201"/>
      <c r="S1147" s="201"/>
      <c r="T1147" s="202"/>
      <c r="AT1147" s="197" t="s">
        <v>369</v>
      </c>
      <c r="AU1147" s="197" t="s">
        <v>85</v>
      </c>
      <c r="AV1147" s="14" t="s">
        <v>79</v>
      </c>
      <c r="AW1147" s="14" t="s">
        <v>29</v>
      </c>
      <c r="AX1147" s="14" t="s">
        <v>72</v>
      </c>
      <c r="AY1147" s="197" t="s">
        <v>360</v>
      </c>
    </row>
    <row r="1148" spans="2:51" s="13" customFormat="1">
      <c r="B1148" s="187"/>
      <c r="D1148" s="188" t="s">
        <v>369</v>
      </c>
      <c r="E1148" s="189" t="s">
        <v>1</v>
      </c>
      <c r="F1148" s="190" t="s">
        <v>1388</v>
      </c>
      <c r="H1148" s="191">
        <v>7.4939999999999998</v>
      </c>
      <c r="I1148" s="192"/>
      <c r="L1148" s="187"/>
      <c r="M1148" s="193"/>
      <c r="N1148" s="194"/>
      <c r="O1148" s="194"/>
      <c r="P1148" s="194"/>
      <c r="Q1148" s="194"/>
      <c r="R1148" s="194"/>
      <c r="S1148" s="194"/>
      <c r="T1148" s="195"/>
      <c r="AT1148" s="189" t="s">
        <v>369</v>
      </c>
      <c r="AU1148" s="189" t="s">
        <v>85</v>
      </c>
      <c r="AV1148" s="13" t="s">
        <v>85</v>
      </c>
      <c r="AW1148" s="13" t="s">
        <v>29</v>
      </c>
      <c r="AX1148" s="13" t="s">
        <v>72</v>
      </c>
      <c r="AY1148" s="189" t="s">
        <v>360</v>
      </c>
    </row>
    <row r="1149" spans="2:51" s="14" customFormat="1">
      <c r="B1149" s="196"/>
      <c r="D1149" s="188" t="s">
        <v>369</v>
      </c>
      <c r="E1149" s="197" t="s">
        <v>1</v>
      </c>
      <c r="F1149" s="198" t="s">
        <v>1389</v>
      </c>
      <c r="H1149" s="197" t="s">
        <v>1</v>
      </c>
      <c r="I1149" s="199"/>
      <c r="L1149" s="196"/>
      <c r="M1149" s="200"/>
      <c r="N1149" s="201"/>
      <c r="O1149" s="201"/>
      <c r="P1149" s="201"/>
      <c r="Q1149" s="201"/>
      <c r="R1149" s="201"/>
      <c r="S1149" s="201"/>
      <c r="T1149" s="202"/>
      <c r="AT1149" s="197" t="s">
        <v>369</v>
      </c>
      <c r="AU1149" s="197" t="s">
        <v>85</v>
      </c>
      <c r="AV1149" s="14" t="s">
        <v>79</v>
      </c>
      <c r="AW1149" s="14" t="s">
        <v>29</v>
      </c>
      <c r="AX1149" s="14" t="s">
        <v>72</v>
      </c>
      <c r="AY1149" s="197" t="s">
        <v>360</v>
      </c>
    </row>
    <row r="1150" spans="2:51" s="13" customFormat="1">
      <c r="B1150" s="187"/>
      <c r="D1150" s="188" t="s">
        <v>369</v>
      </c>
      <c r="E1150" s="189" t="s">
        <v>1</v>
      </c>
      <c r="F1150" s="190" t="s">
        <v>1390</v>
      </c>
      <c r="H1150" s="191">
        <v>2.589</v>
      </c>
      <c r="I1150" s="192"/>
      <c r="L1150" s="187"/>
      <c r="M1150" s="193"/>
      <c r="N1150" s="194"/>
      <c r="O1150" s="194"/>
      <c r="P1150" s="194"/>
      <c r="Q1150" s="194"/>
      <c r="R1150" s="194"/>
      <c r="S1150" s="194"/>
      <c r="T1150" s="195"/>
      <c r="AT1150" s="189" t="s">
        <v>369</v>
      </c>
      <c r="AU1150" s="189" t="s">
        <v>85</v>
      </c>
      <c r="AV1150" s="13" t="s">
        <v>85</v>
      </c>
      <c r="AW1150" s="13" t="s">
        <v>29</v>
      </c>
      <c r="AX1150" s="13" t="s">
        <v>72</v>
      </c>
      <c r="AY1150" s="189" t="s">
        <v>360</v>
      </c>
    </row>
    <row r="1151" spans="2:51" s="14" customFormat="1">
      <c r="B1151" s="196"/>
      <c r="D1151" s="188" t="s">
        <v>369</v>
      </c>
      <c r="E1151" s="197" t="s">
        <v>1</v>
      </c>
      <c r="F1151" s="198" t="s">
        <v>1391</v>
      </c>
      <c r="H1151" s="197" t="s">
        <v>1</v>
      </c>
      <c r="I1151" s="199"/>
      <c r="L1151" s="196"/>
      <c r="M1151" s="200"/>
      <c r="N1151" s="201"/>
      <c r="O1151" s="201"/>
      <c r="P1151" s="201"/>
      <c r="Q1151" s="201"/>
      <c r="R1151" s="201"/>
      <c r="S1151" s="201"/>
      <c r="T1151" s="202"/>
      <c r="AT1151" s="197" t="s">
        <v>369</v>
      </c>
      <c r="AU1151" s="197" t="s">
        <v>85</v>
      </c>
      <c r="AV1151" s="14" t="s">
        <v>79</v>
      </c>
      <c r="AW1151" s="14" t="s">
        <v>29</v>
      </c>
      <c r="AX1151" s="14" t="s">
        <v>72</v>
      </c>
      <c r="AY1151" s="197" t="s">
        <v>360</v>
      </c>
    </row>
    <row r="1152" spans="2:51" s="13" customFormat="1">
      <c r="B1152" s="187"/>
      <c r="D1152" s="188" t="s">
        <v>369</v>
      </c>
      <c r="E1152" s="189" t="s">
        <v>1</v>
      </c>
      <c r="F1152" s="190" t="s">
        <v>1392</v>
      </c>
      <c r="H1152" s="191">
        <v>7.032</v>
      </c>
      <c r="I1152" s="192"/>
      <c r="L1152" s="187"/>
      <c r="M1152" s="193"/>
      <c r="N1152" s="194"/>
      <c r="O1152" s="194"/>
      <c r="P1152" s="194"/>
      <c r="Q1152" s="194"/>
      <c r="R1152" s="194"/>
      <c r="S1152" s="194"/>
      <c r="T1152" s="195"/>
      <c r="AT1152" s="189" t="s">
        <v>369</v>
      </c>
      <c r="AU1152" s="189" t="s">
        <v>85</v>
      </c>
      <c r="AV1152" s="13" t="s">
        <v>85</v>
      </c>
      <c r="AW1152" s="13" t="s">
        <v>29</v>
      </c>
      <c r="AX1152" s="13" t="s">
        <v>72</v>
      </c>
      <c r="AY1152" s="189" t="s">
        <v>360</v>
      </c>
    </row>
    <row r="1153" spans="1:65" s="14" customFormat="1">
      <c r="B1153" s="196"/>
      <c r="D1153" s="188" t="s">
        <v>369</v>
      </c>
      <c r="E1153" s="197" t="s">
        <v>1</v>
      </c>
      <c r="F1153" s="198" t="s">
        <v>1393</v>
      </c>
      <c r="H1153" s="197" t="s">
        <v>1</v>
      </c>
      <c r="I1153" s="199"/>
      <c r="L1153" s="196"/>
      <c r="M1153" s="200"/>
      <c r="N1153" s="201"/>
      <c r="O1153" s="201"/>
      <c r="P1153" s="201"/>
      <c r="Q1153" s="201"/>
      <c r="R1153" s="201"/>
      <c r="S1153" s="201"/>
      <c r="T1153" s="202"/>
      <c r="AT1153" s="197" t="s">
        <v>369</v>
      </c>
      <c r="AU1153" s="197" t="s">
        <v>85</v>
      </c>
      <c r="AV1153" s="14" t="s">
        <v>79</v>
      </c>
      <c r="AW1153" s="14" t="s">
        <v>29</v>
      </c>
      <c r="AX1153" s="14" t="s">
        <v>72</v>
      </c>
      <c r="AY1153" s="197" t="s">
        <v>360</v>
      </c>
    </row>
    <row r="1154" spans="1:65" s="13" customFormat="1">
      <c r="B1154" s="187"/>
      <c r="D1154" s="188" t="s">
        <v>369</v>
      </c>
      <c r="E1154" s="189" t="s">
        <v>1</v>
      </c>
      <c r="F1154" s="190" t="s">
        <v>1394</v>
      </c>
      <c r="H1154" s="191">
        <v>2.355</v>
      </c>
      <c r="I1154" s="192"/>
      <c r="L1154" s="187"/>
      <c r="M1154" s="193"/>
      <c r="N1154" s="194"/>
      <c r="O1154" s="194"/>
      <c r="P1154" s="194"/>
      <c r="Q1154" s="194"/>
      <c r="R1154" s="194"/>
      <c r="S1154" s="194"/>
      <c r="T1154" s="195"/>
      <c r="AT1154" s="189" t="s">
        <v>369</v>
      </c>
      <c r="AU1154" s="189" t="s">
        <v>85</v>
      </c>
      <c r="AV1154" s="13" t="s">
        <v>85</v>
      </c>
      <c r="AW1154" s="13" t="s">
        <v>29</v>
      </c>
      <c r="AX1154" s="13" t="s">
        <v>72</v>
      </c>
      <c r="AY1154" s="189" t="s">
        <v>360</v>
      </c>
    </row>
    <row r="1155" spans="1:65" s="14" customFormat="1">
      <c r="B1155" s="196"/>
      <c r="D1155" s="188" t="s">
        <v>369</v>
      </c>
      <c r="E1155" s="197" t="s">
        <v>1</v>
      </c>
      <c r="F1155" s="198" t="s">
        <v>1395</v>
      </c>
      <c r="H1155" s="197" t="s">
        <v>1</v>
      </c>
      <c r="I1155" s="199"/>
      <c r="L1155" s="196"/>
      <c r="M1155" s="200"/>
      <c r="N1155" s="201"/>
      <c r="O1155" s="201"/>
      <c r="P1155" s="201"/>
      <c r="Q1155" s="201"/>
      <c r="R1155" s="201"/>
      <c r="S1155" s="201"/>
      <c r="T1155" s="202"/>
      <c r="AT1155" s="197" t="s">
        <v>369</v>
      </c>
      <c r="AU1155" s="197" t="s">
        <v>85</v>
      </c>
      <c r="AV1155" s="14" t="s">
        <v>79</v>
      </c>
      <c r="AW1155" s="14" t="s">
        <v>29</v>
      </c>
      <c r="AX1155" s="14" t="s">
        <v>72</v>
      </c>
      <c r="AY1155" s="197" t="s">
        <v>360</v>
      </c>
    </row>
    <row r="1156" spans="1:65" s="13" customFormat="1" ht="22.5">
      <c r="B1156" s="187"/>
      <c r="D1156" s="188" t="s">
        <v>369</v>
      </c>
      <c r="E1156" s="189" t="s">
        <v>1</v>
      </c>
      <c r="F1156" s="190" t="s">
        <v>1396</v>
      </c>
      <c r="H1156" s="191">
        <v>4.0140000000000002</v>
      </c>
      <c r="I1156" s="192"/>
      <c r="L1156" s="187"/>
      <c r="M1156" s="193"/>
      <c r="N1156" s="194"/>
      <c r="O1156" s="194"/>
      <c r="P1156" s="194"/>
      <c r="Q1156" s="194"/>
      <c r="R1156" s="194"/>
      <c r="S1156" s="194"/>
      <c r="T1156" s="195"/>
      <c r="AT1156" s="189" t="s">
        <v>369</v>
      </c>
      <c r="AU1156" s="189" t="s">
        <v>85</v>
      </c>
      <c r="AV1156" s="13" t="s">
        <v>85</v>
      </c>
      <c r="AW1156" s="13" t="s">
        <v>29</v>
      </c>
      <c r="AX1156" s="13" t="s">
        <v>72</v>
      </c>
      <c r="AY1156" s="189" t="s">
        <v>360</v>
      </c>
    </row>
    <row r="1157" spans="1:65" s="14" customFormat="1">
      <c r="B1157" s="196"/>
      <c r="D1157" s="188" t="s">
        <v>369</v>
      </c>
      <c r="E1157" s="197" t="s">
        <v>1</v>
      </c>
      <c r="F1157" s="198" t="s">
        <v>1397</v>
      </c>
      <c r="H1157" s="197" t="s">
        <v>1</v>
      </c>
      <c r="I1157" s="199"/>
      <c r="L1157" s="196"/>
      <c r="M1157" s="200"/>
      <c r="N1157" s="201"/>
      <c r="O1157" s="201"/>
      <c r="P1157" s="201"/>
      <c r="Q1157" s="201"/>
      <c r="R1157" s="201"/>
      <c r="S1157" s="201"/>
      <c r="T1157" s="202"/>
      <c r="AT1157" s="197" t="s">
        <v>369</v>
      </c>
      <c r="AU1157" s="197" t="s">
        <v>85</v>
      </c>
      <c r="AV1157" s="14" t="s">
        <v>79</v>
      </c>
      <c r="AW1157" s="14" t="s">
        <v>29</v>
      </c>
      <c r="AX1157" s="14" t="s">
        <v>72</v>
      </c>
      <c r="AY1157" s="197" t="s">
        <v>360</v>
      </c>
    </row>
    <row r="1158" spans="1:65" s="13" customFormat="1">
      <c r="B1158" s="187"/>
      <c r="D1158" s="188" t="s">
        <v>369</v>
      </c>
      <c r="E1158" s="189" t="s">
        <v>1</v>
      </c>
      <c r="F1158" s="190" t="s">
        <v>1398</v>
      </c>
      <c r="H1158" s="191">
        <v>0.92900000000000005</v>
      </c>
      <c r="I1158" s="192"/>
      <c r="L1158" s="187"/>
      <c r="M1158" s="193"/>
      <c r="N1158" s="194"/>
      <c r="O1158" s="194"/>
      <c r="P1158" s="194"/>
      <c r="Q1158" s="194"/>
      <c r="R1158" s="194"/>
      <c r="S1158" s="194"/>
      <c r="T1158" s="195"/>
      <c r="AT1158" s="189" t="s">
        <v>369</v>
      </c>
      <c r="AU1158" s="189" t="s">
        <v>85</v>
      </c>
      <c r="AV1158" s="13" t="s">
        <v>85</v>
      </c>
      <c r="AW1158" s="13" t="s">
        <v>29</v>
      </c>
      <c r="AX1158" s="13" t="s">
        <v>72</v>
      </c>
      <c r="AY1158" s="189" t="s">
        <v>360</v>
      </c>
    </row>
    <row r="1159" spans="1:65" s="14" customFormat="1">
      <c r="B1159" s="196"/>
      <c r="D1159" s="188" t="s">
        <v>369</v>
      </c>
      <c r="E1159" s="197" t="s">
        <v>1</v>
      </c>
      <c r="F1159" s="198" t="s">
        <v>1399</v>
      </c>
      <c r="H1159" s="197" t="s">
        <v>1</v>
      </c>
      <c r="I1159" s="199"/>
      <c r="L1159" s="196"/>
      <c r="M1159" s="200"/>
      <c r="N1159" s="201"/>
      <c r="O1159" s="201"/>
      <c r="P1159" s="201"/>
      <c r="Q1159" s="201"/>
      <c r="R1159" s="201"/>
      <c r="S1159" s="201"/>
      <c r="T1159" s="202"/>
      <c r="AT1159" s="197" t="s">
        <v>369</v>
      </c>
      <c r="AU1159" s="197" t="s">
        <v>85</v>
      </c>
      <c r="AV1159" s="14" t="s">
        <v>79</v>
      </c>
      <c r="AW1159" s="14" t="s">
        <v>29</v>
      </c>
      <c r="AX1159" s="14" t="s">
        <v>72</v>
      </c>
      <c r="AY1159" s="197" t="s">
        <v>360</v>
      </c>
    </row>
    <row r="1160" spans="1:65" s="13" customFormat="1">
      <c r="B1160" s="187"/>
      <c r="D1160" s="188" t="s">
        <v>369</v>
      </c>
      <c r="E1160" s="189" t="s">
        <v>1</v>
      </c>
      <c r="F1160" s="190" t="s">
        <v>1400</v>
      </c>
      <c r="H1160" s="191">
        <v>6.7469999999999999</v>
      </c>
      <c r="I1160" s="192"/>
      <c r="L1160" s="187"/>
      <c r="M1160" s="193"/>
      <c r="N1160" s="194"/>
      <c r="O1160" s="194"/>
      <c r="P1160" s="194"/>
      <c r="Q1160" s="194"/>
      <c r="R1160" s="194"/>
      <c r="S1160" s="194"/>
      <c r="T1160" s="195"/>
      <c r="AT1160" s="189" t="s">
        <v>369</v>
      </c>
      <c r="AU1160" s="189" t="s">
        <v>85</v>
      </c>
      <c r="AV1160" s="13" t="s">
        <v>85</v>
      </c>
      <c r="AW1160" s="13" t="s">
        <v>29</v>
      </c>
      <c r="AX1160" s="13" t="s">
        <v>72</v>
      </c>
      <c r="AY1160" s="189" t="s">
        <v>360</v>
      </c>
    </row>
    <row r="1161" spans="1:65" s="14" customFormat="1">
      <c r="B1161" s="196"/>
      <c r="D1161" s="188" t="s">
        <v>369</v>
      </c>
      <c r="E1161" s="197" t="s">
        <v>1</v>
      </c>
      <c r="F1161" s="198" t="s">
        <v>1401</v>
      </c>
      <c r="H1161" s="197" t="s">
        <v>1</v>
      </c>
      <c r="I1161" s="199"/>
      <c r="L1161" s="196"/>
      <c r="M1161" s="200"/>
      <c r="N1161" s="201"/>
      <c r="O1161" s="201"/>
      <c r="P1161" s="201"/>
      <c r="Q1161" s="201"/>
      <c r="R1161" s="201"/>
      <c r="S1161" s="201"/>
      <c r="T1161" s="202"/>
      <c r="AT1161" s="197" t="s">
        <v>369</v>
      </c>
      <c r="AU1161" s="197" t="s">
        <v>85</v>
      </c>
      <c r="AV1161" s="14" t="s">
        <v>79</v>
      </c>
      <c r="AW1161" s="14" t="s">
        <v>29</v>
      </c>
      <c r="AX1161" s="14" t="s">
        <v>72</v>
      </c>
      <c r="AY1161" s="197" t="s">
        <v>360</v>
      </c>
    </row>
    <row r="1162" spans="1:65" s="13" customFormat="1">
      <c r="B1162" s="187"/>
      <c r="D1162" s="188" t="s">
        <v>369</v>
      </c>
      <c r="E1162" s="189" t="s">
        <v>1</v>
      </c>
      <c r="F1162" s="190" t="s">
        <v>1402</v>
      </c>
      <c r="H1162" s="191">
        <v>7.4930000000000003</v>
      </c>
      <c r="I1162" s="192"/>
      <c r="L1162" s="187"/>
      <c r="M1162" s="193"/>
      <c r="N1162" s="194"/>
      <c r="O1162" s="194"/>
      <c r="P1162" s="194"/>
      <c r="Q1162" s="194"/>
      <c r="R1162" s="194"/>
      <c r="S1162" s="194"/>
      <c r="T1162" s="195"/>
      <c r="AT1162" s="189" t="s">
        <v>369</v>
      </c>
      <c r="AU1162" s="189" t="s">
        <v>85</v>
      </c>
      <c r="AV1162" s="13" t="s">
        <v>85</v>
      </c>
      <c r="AW1162" s="13" t="s">
        <v>29</v>
      </c>
      <c r="AX1162" s="13" t="s">
        <v>72</v>
      </c>
      <c r="AY1162" s="189" t="s">
        <v>360</v>
      </c>
    </row>
    <row r="1163" spans="1:65" s="16" customFormat="1">
      <c r="B1163" s="211"/>
      <c r="D1163" s="188" t="s">
        <v>369</v>
      </c>
      <c r="E1163" s="212" t="s">
        <v>107</v>
      </c>
      <c r="F1163" s="213" t="s">
        <v>581</v>
      </c>
      <c r="H1163" s="214">
        <v>102.91</v>
      </c>
      <c r="I1163" s="215"/>
      <c r="L1163" s="211"/>
      <c r="M1163" s="216"/>
      <c r="N1163" s="217"/>
      <c r="O1163" s="217"/>
      <c r="P1163" s="217"/>
      <c r="Q1163" s="217"/>
      <c r="R1163" s="217"/>
      <c r="S1163" s="217"/>
      <c r="T1163" s="218"/>
      <c r="AT1163" s="212" t="s">
        <v>369</v>
      </c>
      <c r="AU1163" s="212" t="s">
        <v>85</v>
      </c>
      <c r="AV1163" s="16" t="s">
        <v>282</v>
      </c>
      <c r="AW1163" s="16" t="s">
        <v>29</v>
      </c>
      <c r="AX1163" s="16" t="s">
        <v>72</v>
      </c>
      <c r="AY1163" s="212" t="s">
        <v>360</v>
      </c>
    </row>
    <row r="1164" spans="1:65" s="15" customFormat="1">
      <c r="B1164" s="203"/>
      <c r="D1164" s="188" t="s">
        <v>369</v>
      </c>
      <c r="E1164" s="204" t="s">
        <v>1</v>
      </c>
      <c r="F1164" s="205" t="s">
        <v>386</v>
      </c>
      <c r="H1164" s="206">
        <v>526.62699999999995</v>
      </c>
      <c r="I1164" s="207"/>
      <c r="L1164" s="203"/>
      <c r="M1164" s="208"/>
      <c r="N1164" s="209"/>
      <c r="O1164" s="209"/>
      <c r="P1164" s="209"/>
      <c r="Q1164" s="209"/>
      <c r="R1164" s="209"/>
      <c r="S1164" s="209"/>
      <c r="T1164" s="210"/>
      <c r="AT1164" s="204" t="s">
        <v>369</v>
      </c>
      <c r="AU1164" s="204" t="s">
        <v>85</v>
      </c>
      <c r="AV1164" s="15" t="s">
        <v>367</v>
      </c>
      <c r="AW1164" s="15" t="s">
        <v>29</v>
      </c>
      <c r="AX1164" s="15" t="s">
        <v>79</v>
      </c>
      <c r="AY1164" s="204" t="s">
        <v>360</v>
      </c>
    </row>
    <row r="1165" spans="1:65" s="2" customFormat="1" ht="62.65" customHeight="1">
      <c r="A1165" s="33"/>
      <c r="B1165" s="139"/>
      <c r="C1165" s="173" t="s">
        <v>1403</v>
      </c>
      <c r="D1165" s="173" t="s">
        <v>363</v>
      </c>
      <c r="E1165" s="174" t="s">
        <v>1404</v>
      </c>
      <c r="F1165" s="175" t="s">
        <v>1405</v>
      </c>
      <c r="G1165" s="176" t="s">
        <v>366</v>
      </c>
      <c r="H1165" s="177">
        <v>3165.3939999999998</v>
      </c>
      <c r="I1165" s="178"/>
      <c r="J1165" s="179">
        <f>ROUND(I1165*H1165,2)</f>
        <v>0</v>
      </c>
      <c r="K1165" s="180"/>
      <c r="L1165" s="34"/>
      <c r="M1165" s="181" t="s">
        <v>1</v>
      </c>
      <c r="N1165" s="182" t="s">
        <v>38</v>
      </c>
      <c r="O1165" s="60"/>
      <c r="P1165" s="183">
        <f>O1165*H1165</f>
        <v>0</v>
      </c>
      <c r="Q1165" s="183">
        <v>4.0000000000000001E-3</v>
      </c>
      <c r="R1165" s="183">
        <f>Q1165*H1165</f>
        <v>12.661576</v>
      </c>
      <c r="S1165" s="183">
        <v>0</v>
      </c>
      <c r="T1165" s="184">
        <f>S1165*H1165</f>
        <v>0</v>
      </c>
      <c r="U1165" s="33"/>
      <c r="V1165" s="33"/>
      <c r="W1165" s="33"/>
      <c r="X1165" s="33"/>
      <c r="Y1165" s="33"/>
      <c r="Z1165" s="33"/>
      <c r="AA1165" s="33"/>
      <c r="AB1165" s="33"/>
      <c r="AC1165" s="33"/>
      <c r="AD1165" s="33"/>
      <c r="AE1165" s="33"/>
      <c r="AR1165" s="185" t="s">
        <v>367</v>
      </c>
      <c r="AT1165" s="185" t="s">
        <v>363</v>
      </c>
      <c r="AU1165" s="185" t="s">
        <v>85</v>
      </c>
      <c r="AY1165" s="18" t="s">
        <v>360</v>
      </c>
      <c r="BE1165" s="186">
        <f>IF(N1165="základná",J1165,0)</f>
        <v>0</v>
      </c>
      <c r="BF1165" s="186">
        <f>IF(N1165="znížená",J1165,0)</f>
        <v>0</v>
      </c>
      <c r="BG1165" s="186">
        <f>IF(N1165="zákl. prenesená",J1165,0)</f>
        <v>0</v>
      </c>
      <c r="BH1165" s="186">
        <f>IF(N1165="zníž. prenesená",J1165,0)</f>
        <v>0</v>
      </c>
      <c r="BI1165" s="186">
        <f>IF(N1165="nulová",J1165,0)</f>
        <v>0</v>
      </c>
      <c r="BJ1165" s="18" t="s">
        <v>85</v>
      </c>
      <c r="BK1165" s="186">
        <f>ROUND(I1165*H1165,2)</f>
        <v>0</v>
      </c>
      <c r="BL1165" s="18" t="s">
        <v>367</v>
      </c>
      <c r="BM1165" s="185" t="s">
        <v>1406</v>
      </c>
    </row>
    <row r="1166" spans="1:65" s="14" customFormat="1">
      <c r="B1166" s="196"/>
      <c r="D1166" s="188" t="s">
        <v>369</v>
      </c>
      <c r="E1166" s="197" t="s">
        <v>1</v>
      </c>
      <c r="F1166" s="198" t="s">
        <v>1407</v>
      </c>
      <c r="H1166" s="197" t="s">
        <v>1</v>
      </c>
      <c r="I1166" s="199"/>
      <c r="L1166" s="196"/>
      <c r="M1166" s="200"/>
      <c r="N1166" s="201"/>
      <c r="O1166" s="201"/>
      <c r="P1166" s="201"/>
      <c r="Q1166" s="201"/>
      <c r="R1166" s="201"/>
      <c r="S1166" s="201"/>
      <c r="T1166" s="202"/>
      <c r="AT1166" s="197" t="s">
        <v>369</v>
      </c>
      <c r="AU1166" s="197" t="s">
        <v>85</v>
      </c>
      <c r="AV1166" s="14" t="s">
        <v>79</v>
      </c>
      <c r="AW1166" s="14" t="s">
        <v>29</v>
      </c>
      <c r="AX1166" s="14" t="s">
        <v>72</v>
      </c>
      <c r="AY1166" s="197" t="s">
        <v>360</v>
      </c>
    </row>
    <row r="1167" spans="1:65" s="14" customFormat="1">
      <c r="B1167" s="196"/>
      <c r="D1167" s="188" t="s">
        <v>369</v>
      </c>
      <c r="E1167" s="197" t="s">
        <v>1</v>
      </c>
      <c r="F1167" s="198" t="s">
        <v>1408</v>
      </c>
      <c r="H1167" s="197" t="s">
        <v>1</v>
      </c>
      <c r="I1167" s="199"/>
      <c r="L1167" s="196"/>
      <c r="M1167" s="200"/>
      <c r="N1167" s="201"/>
      <c r="O1167" s="201"/>
      <c r="P1167" s="201"/>
      <c r="Q1167" s="201"/>
      <c r="R1167" s="201"/>
      <c r="S1167" s="201"/>
      <c r="T1167" s="202"/>
      <c r="AT1167" s="197" t="s">
        <v>369</v>
      </c>
      <c r="AU1167" s="197" t="s">
        <v>85</v>
      </c>
      <c r="AV1167" s="14" t="s">
        <v>79</v>
      </c>
      <c r="AW1167" s="14" t="s">
        <v>29</v>
      </c>
      <c r="AX1167" s="14" t="s">
        <v>72</v>
      </c>
      <c r="AY1167" s="197" t="s">
        <v>360</v>
      </c>
    </row>
    <row r="1168" spans="1:65" s="13" customFormat="1">
      <c r="B1168" s="187"/>
      <c r="D1168" s="188" t="s">
        <v>369</v>
      </c>
      <c r="E1168" s="189" t="s">
        <v>1</v>
      </c>
      <c r="F1168" s="190" t="s">
        <v>1409</v>
      </c>
      <c r="H1168" s="191">
        <v>29.120999999999999</v>
      </c>
      <c r="I1168" s="192"/>
      <c r="L1168" s="187"/>
      <c r="M1168" s="193"/>
      <c r="N1168" s="194"/>
      <c r="O1168" s="194"/>
      <c r="P1168" s="194"/>
      <c r="Q1168" s="194"/>
      <c r="R1168" s="194"/>
      <c r="S1168" s="194"/>
      <c r="T1168" s="195"/>
      <c r="AT1168" s="189" t="s">
        <v>369</v>
      </c>
      <c r="AU1168" s="189" t="s">
        <v>85</v>
      </c>
      <c r="AV1168" s="13" t="s">
        <v>85</v>
      </c>
      <c r="AW1168" s="13" t="s">
        <v>29</v>
      </c>
      <c r="AX1168" s="13" t="s">
        <v>72</v>
      </c>
      <c r="AY1168" s="189" t="s">
        <v>360</v>
      </c>
    </row>
    <row r="1169" spans="2:51" s="14" customFormat="1">
      <c r="B1169" s="196"/>
      <c r="D1169" s="188" t="s">
        <v>369</v>
      </c>
      <c r="E1169" s="197" t="s">
        <v>1</v>
      </c>
      <c r="F1169" s="198" t="s">
        <v>1410</v>
      </c>
      <c r="H1169" s="197" t="s">
        <v>1</v>
      </c>
      <c r="I1169" s="199"/>
      <c r="L1169" s="196"/>
      <c r="M1169" s="200"/>
      <c r="N1169" s="201"/>
      <c r="O1169" s="201"/>
      <c r="P1169" s="201"/>
      <c r="Q1169" s="201"/>
      <c r="R1169" s="201"/>
      <c r="S1169" s="201"/>
      <c r="T1169" s="202"/>
      <c r="AT1169" s="197" t="s">
        <v>369</v>
      </c>
      <c r="AU1169" s="197" t="s">
        <v>85</v>
      </c>
      <c r="AV1169" s="14" t="s">
        <v>79</v>
      </c>
      <c r="AW1169" s="14" t="s">
        <v>29</v>
      </c>
      <c r="AX1169" s="14" t="s">
        <v>72</v>
      </c>
      <c r="AY1169" s="197" t="s">
        <v>360</v>
      </c>
    </row>
    <row r="1170" spans="2:51" s="13" customFormat="1">
      <c r="B1170" s="187"/>
      <c r="D1170" s="188" t="s">
        <v>369</v>
      </c>
      <c r="E1170" s="189" t="s">
        <v>1</v>
      </c>
      <c r="F1170" s="190" t="s">
        <v>1411</v>
      </c>
      <c r="H1170" s="191">
        <v>582.428</v>
      </c>
      <c r="I1170" s="192"/>
      <c r="L1170" s="187"/>
      <c r="M1170" s="193"/>
      <c r="N1170" s="194"/>
      <c r="O1170" s="194"/>
      <c r="P1170" s="194"/>
      <c r="Q1170" s="194"/>
      <c r="R1170" s="194"/>
      <c r="S1170" s="194"/>
      <c r="T1170" s="195"/>
      <c r="AT1170" s="189" t="s">
        <v>369</v>
      </c>
      <c r="AU1170" s="189" t="s">
        <v>85</v>
      </c>
      <c r="AV1170" s="13" t="s">
        <v>85</v>
      </c>
      <c r="AW1170" s="13" t="s">
        <v>29</v>
      </c>
      <c r="AX1170" s="13" t="s">
        <v>72</v>
      </c>
      <c r="AY1170" s="189" t="s">
        <v>360</v>
      </c>
    </row>
    <row r="1171" spans="2:51" s="13" customFormat="1">
      <c r="B1171" s="187"/>
      <c r="D1171" s="188" t="s">
        <v>369</v>
      </c>
      <c r="E1171" s="189" t="s">
        <v>1</v>
      </c>
      <c r="F1171" s="190" t="s">
        <v>1412</v>
      </c>
      <c r="H1171" s="191">
        <v>-7.7679999999999998</v>
      </c>
      <c r="I1171" s="192"/>
      <c r="L1171" s="187"/>
      <c r="M1171" s="193"/>
      <c r="N1171" s="194"/>
      <c r="O1171" s="194"/>
      <c r="P1171" s="194"/>
      <c r="Q1171" s="194"/>
      <c r="R1171" s="194"/>
      <c r="S1171" s="194"/>
      <c r="T1171" s="195"/>
      <c r="AT1171" s="189" t="s">
        <v>369</v>
      </c>
      <c r="AU1171" s="189" t="s">
        <v>85</v>
      </c>
      <c r="AV1171" s="13" t="s">
        <v>85</v>
      </c>
      <c r="AW1171" s="13" t="s">
        <v>29</v>
      </c>
      <c r="AX1171" s="13" t="s">
        <v>72</v>
      </c>
      <c r="AY1171" s="189" t="s">
        <v>360</v>
      </c>
    </row>
    <row r="1172" spans="2:51" s="13" customFormat="1">
      <c r="B1172" s="187"/>
      <c r="D1172" s="188" t="s">
        <v>369</v>
      </c>
      <c r="E1172" s="189" t="s">
        <v>1</v>
      </c>
      <c r="F1172" s="190" t="s">
        <v>1413</v>
      </c>
      <c r="H1172" s="191">
        <v>-0.625</v>
      </c>
      <c r="I1172" s="192"/>
      <c r="L1172" s="187"/>
      <c r="M1172" s="193"/>
      <c r="N1172" s="194"/>
      <c r="O1172" s="194"/>
      <c r="P1172" s="194"/>
      <c r="Q1172" s="194"/>
      <c r="R1172" s="194"/>
      <c r="S1172" s="194"/>
      <c r="T1172" s="195"/>
      <c r="AT1172" s="189" t="s">
        <v>369</v>
      </c>
      <c r="AU1172" s="189" t="s">
        <v>85</v>
      </c>
      <c r="AV1172" s="13" t="s">
        <v>85</v>
      </c>
      <c r="AW1172" s="13" t="s">
        <v>29</v>
      </c>
      <c r="AX1172" s="13" t="s">
        <v>72</v>
      </c>
      <c r="AY1172" s="189" t="s">
        <v>360</v>
      </c>
    </row>
    <row r="1173" spans="2:51" s="13" customFormat="1">
      <c r="B1173" s="187"/>
      <c r="D1173" s="188" t="s">
        <v>369</v>
      </c>
      <c r="E1173" s="189" t="s">
        <v>1</v>
      </c>
      <c r="F1173" s="190" t="s">
        <v>1414</v>
      </c>
      <c r="H1173" s="191">
        <v>0.6</v>
      </c>
      <c r="I1173" s="192"/>
      <c r="L1173" s="187"/>
      <c r="M1173" s="193"/>
      <c r="N1173" s="194"/>
      <c r="O1173" s="194"/>
      <c r="P1173" s="194"/>
      <c r="Q1173" s="194"/>
      <c r="R1173" s="194"/>
      <c r="S1173" s="194"/>
      <c r="T1173" s="195"/>
      <c r="AT1173" s="189" t="s">
        <v>369</v>
      </c>
      <c r="AU1173" s="189" t="s">
        <v>85</v>
      </c>
      <c r="AV1173" s="13" t="s">
        <v>85</v>
      </c>
      <c r="AW1173" s="13" t="s">
        <v>29</v>
      </c>
      <c r="AX1173" s="13" t="s">
        <v>72</v>
      </c>
      <c r="AY1173" s="189" t="s">
        <v>360</v>
      </c>
    </row>
    <row r="1174" spans="2:51" s="13" customFormat="1">
      <c r="B1174" s="187"/>
      <c r="D1174" s="188" t="s">
        <v>369</v>
      </c>
      <c r="E1174" s="189" t="s">
        <v>1</v>
      </c>
      <c r="F1174" s="190" t="s">
        <v>1415</v>
      </c>
      <c r="H1174" s="191">
        <v>-0.504</v>
      </c>
      <c r="I1174" s="192"/>
      <c r="L1174" s="187"/>
      <c r="M1174" s="193"/>
      <c r="N1174" s="194"/>
      <c r="O1174" s="194"/>
      <c r="P1174" s="194"/>
      <c r="Q1174" s="194"/>
      <c r="R1174" s="194"/>
      <c r="S1174" s="194"/>
      <c r="T1174" s="195"/>
      <c r="AT1174" s="189" t="s">
        <v>369</v>
      </c>
      <c r="AU1174" s="189" t="s">
        <v>85</v>
      </c>
      <c r="AV1174" s="13" t="s">
        <v>85</v>
      </c>
      <c r="AW1174" s="13" t="s">
        <v>29</v>
      </c>
      <c r="AX1174" s="13" t="s">
        <v>72</v>
      </c>
      <c r="AY1174" s="189" t="s">
        <v>360</v>
      </c>
    </row>
    <row r="1175" spans="2:51" s="13" customFormat="1">
      <c r="B1175" s="187"/>
      <c r="D1175" s="188" t="s">
        <v>369</v>
      </c>
      <c r="E1175" s="189" t="s">
        <v>1</v>
      </c>
      <c r="F1175" s="190" t="s">
        <v>1416</v>
      </c>
      <c r="H1175" s="191">
        <v>4.08</v>
      </c>
      <c r="I1175" s="192"/>
      <c r="L1175" s="187"/>
      <c r="M1175" s="193"/>
      <c r="N1175" s="194"/>
      <c r="O1175" s="194"/>
      <c r="P1175" s="194"/>
      <c r="Q1175" s="194"/>
      <c r="R1175" s="194"/>
      <c r="S1175" s="194"/>
      <c r="T1175" s="195"/>
      <c r="AT1175" s="189" t="s">
        <v>369</v>
      </c>
      <c r="AU1175" s="189" t="s">
        <v>85</v>
      </c>
      <c r="AV1175" s="13" t="s">
        <v>85</v>
      </c>
      <c r="AW1175" s="13" t="s">
        <v>29</v>
      </c>
      <c r="AX1175" s="13" t="s">
        <v>72</v>
      </c>
      <c r="AY1175" s="189" t="s">
        <v>360</v>
      </c>
    </row>
    <row r="1176" spans="2:51" s="13" customFormat="1">
      <c r="B1176" s="187"/>
      <c r="D1176" s="188" t="s">
        <v>369</v>
      </c>
      <c r="E1176" s="189" t="s">
        <v>1</v>
      </c>
      <c r="F1176" s="190" t="s">
        <v>1417</v>
      </c>
      <c r="H1176" s="191">
        <v>-7.5</v>
      </c>
      <c r="I1176" s="192"/>
      <c r="L1176" s="187"/>
      <c r="M1176" s="193"/>
      <c r="N1176" s="194"/>
      <c r="O1176" s="194"/>
      <c r="P1176" s="194"/>
      <c r="Q1176" s="194"/>
      <c r="R1176" s="194"/>
      <c r="S1176" s="194"/>
      <c r="T1176" s="195"/>
      <c r="AT1176" s="189" t="s">
        <v>369</v>
      </c>
      <c r="AU1176" s="189" t="s">
        <v>85</v>
      </c>
      <c r="AV1176" s="13" t="s">
        <v>85</v>
      </c>
      <c r="AW1176" s="13" t="s">
        <v>29</v>
      </c>
      <c r="AX1176" s="13" t="s">
        <v>72</v>
      </c>
      <c r="AY1176" s="189" t="s">
        <v>360</v>
      </c>
    </row>
    <row r="1177" spans="2:51" s="13" customFormat="1">
      <c r="B1177" s="187"/>
      <c r="D1177" s="188" t="s">
        <v>369</v>
      </c>
      <c r="E1177" s="189" t="s">
        <v>1</v>
      </c>
      <c r="F1177" s="190" t="s">
        <v>1418</v>
      </c>
      <c r="H1177" s="191">
        <v>4.2</v>
      </c>
      <c r="I1177" s="192"/>
      <c r="L1177" s="187"/>
      <c r="M1177" s="193"/>
      <c r="N1177" s="194"/>
      <c r="O1177" s="194"/>
      <c r="P1177" s="194"/>
      <c r="Q1177" s="194"/>
      <c r="R1177" s="194"/>
      <c r="S1177" s="194"/>
      <c r="T1177" s="195"/>
      <c r="AT1177" s="189" t="s">
        <v>369</v>
      </c>
      <c r="AU1177" s="189" t="s">
        <v>85</v>
      </c>
      <c r="AV1177" s="13" t="s">
        <v>85</v>
      </c>
      <c r="AW1177" s="13" t="s">
        <v>29</v>
      </c>
      <c r="AX1177" s="13" t="s">
        <v>72</v>
      </c>
      <c r="AY1177" s="189" t="s">
        <v>360</v>
      </c>
    </row>
    <row r="1178" spans="2:51" s="13" customFormat="1">
      <c r="B1178" s="187"/>
      <c r="D1178" s="188" t="s">
        <v>369</v>
      </c>
      <c r="E1178" s="189" t="s">
        <v>1</v>
      </c>
      <c r="F1178" s="190" t="s">
        <v>1419</v>
      </c>
      <c r="H1178" s="191">
        <v>-4.32</v>
      </c>
      <c r="I1178" s="192"/>
      <c r="L1178" s="187"/>
      <c r="M1178" s="193"/>
      <c r="N1178" s="194"/>
      <c r="O1178" s="194"/>
      <c r="P1178" s="194"/>
      <c r="Q1178" s="194"/>
      <c r="R1178" s="194"/>
      <c r="S1178" s="194"/>
      <c r="T1178" s="195"/>
      <c r="AT1178" s="189" t="s">
        <v>369</v>
      </c>
      <c r="AU1178" s="189" t="s">
        <v>85</v>
      </c>
      <c r="AV1178" s="13" t="s">
        <v>85</v>
      </c>
      <c r="AW1178" s="13" t="s">
        <v>29</v>
      </c>
      <c r="AX1178" s="13" t="s">
        <v>72</v>
      </c>
      <c r="AY1178" s="189" t="s">
        <v>360</v>
      </c>
    </row>
    <row r="1179" spans="2:51" s="13" customFormat="1">
      <c r="B1179" s="187"/>
      <c r="D1179" s="188" t="s">
        <v>369</v>
      </c>
      <c r="E1179" s="189" t="s">
        <v>1</v>
      </c>
      <c r="F1179" s="190" t="s">
        <v>1420</v>
      </c>
      <c r="H1179" s="191">
        <v>1.92</v>
      </c>
      <c r="I1179" s="192"/>
      <c r="L1179" s="187"/>
      <c r="M1179" s="193"/>
      <c r="N1179" s="194"/>
      <c r="O1179" s="194"/>
      <c r="P1179" s="194"/>
      <c r="Q1179" s="194"/>
      <c r="R1179" s="194"/>
      <c r="S1179" s="194"/>
      <c r="T1179" s="195"/>
      <c r="AT1179" s="189" t="s">
        <v>369</v>
      </c>
      <c r="AU1179" s="189" t="s">
        <v>85</v>
      </c>
      <c r="AV1179" s="13" t="s">
        <v>85</v>
      </c>
      <c r="AW1179" s="13" t="s">
        <v>29</v>
      </c>
      <c r="AX1179" s="13" t="s">
        <v>72</v>
      </c>
      <c r="AY1179" s="189" t="s">
        <v>360</v>
      </c>
    </row>
    <row r="1180" spans="2:51" s="13" customFormat="1">
      <c r="B1180" s="187"/>
      <c r="D1180" s="188" t="s">
        <v>369</v>
      </c>
      <c r="E1180" s="189" t="s">
        <v>1</v>
      </c>
      <c r="F1180" s="190" t="s">
        <v>1421</v>
      </c>
      <c r="H1180" s="191">
        <v>-16.25</v>
      </c>
      <c r="I1180" s="192"/>
      <c r="L1180" s="187"/>
      <c r="M1180" s="193"/>
      <c r="N1180" s="194"/>
      <c r="O1180" s="194"/>
      <c r="P1180" s="194"/>
      <c r="Q1180" s="194"/>
      <c r="R1180" s="194"/>
      <c r="S1180" s="194"/>
      <c r="T1180" s="195"/>
      <c r="AT1180" s="189" t="s">
        <v>369</v>
      </c>
      <c r="AU1180" s="189" t="s">
        <v>85</v>
      </c>
      <c r="AV1180" s="13" t="s">
        <v>85</v>
      </c>
      <c r="AW1180" s="13" t="s">
        <v>29</v>
      </c>
      <c r="AX1180" s="13" t="s">
        <v>72</v>
      </c>
      <c r="AY1180" s="189" t="s">
        <v>360</v>
      </c>
    </row>
    <row r="1181" spans="2:51" s="13" customFormat="1">
      <c r="B1181" s="187"/>
      <c r="D1181" s="188" t="s">
        <v>369</v>
      </c>
      <c r="E1181" s="189" t="s">
        <v>1</v>
      </c>
      <c r="F1181" s="190" t="s">
        <v>1422</v>
      </c>
      <c r="H1181" s="191">
        <v>9.1</v>
      </c>
      <c r="I1181" s="192"/>
      <c r="L1181" s="187"/>
      <c r="M1181" s="193"/>
      <c r="N1181" s="194"/>
      <c r="O1181" s="194"/>
      <c r="P1181" s="194"/>
      <c r="Q1181" s="194"/>
      <c r="R1181" s="194"/>
      <c r="S1181" s="194"/>
      <c r="T1181" s="195"/>
      <c r="AT1181" s="189" t="s">
        <v>369</v>
      </c>
      <c r="AU1181" s="189" t="s">
        <v>85</v>
      </c>
      <c r="AV1181" s="13" t="s">
        <v>85</v>
      </c>
      <c r="AW1181" s="13" t="s">
        <v>29</v>
      </c>
      <c r="AX1181" s="13" t="s">
        <v>72</v>
      </c>
      <c r="AY1181" s="189" t="s">
        <v>360</v>
      </c>
    </row>
    <row r="1182" spans="2:51" s="13" customFormat="1">
      <c r="B1182" s="187"/>
      <c r="D1182" s="188" t="s">
        <v>369</v>
      </c>
      <c r="E1182" s="189" t="s">
        <v>1</v>
      </c>
      <c r="F1182" s="190" t="s">
        <v>1423</v>
      </c>
      <c r="H1182" s="191">
        <v>-21.25</v>
      </c>
      <c r="I1182" s="192"/>
      <c r="L1182" s="187"/>
      <c r="M1182" s="193"/>
      <c r="N1182" s="194"/>
      <c r="O1182" s="194"/>
      <c r="P1182" s="194"/>
      <c r="Q1182" s="194"/>
      <c r="R1182" s="194"/>
      <c r="S1182" s="194"/>
      <c r="T1182" s="195"/>
      <c r="AT1182" s="189" t="s">
        <v>369</v>
      </c>
      <c r="AU1182" s="189" t="s">
        <v>85</v>
      </c>
      <c r="AV1182" s="13" t="s">
        <v>85</v>
      </c>
      <c r="AW1182" s="13" t="s">
        <v>29</v>
      </c>
      <c r="AX1182" s="13" t="s">
        <v>72</v>
      </c>
      <c r="AY1182" s="189" t="s">
        <v>360</v>
      </c>
    </row>
    <row r="1183" spans="2:51" s="13" customFormat="1">
      <c r="B1183" s="187"/>
      <c r="D1183" s="188" t="s">
        <v>369</v>
      </c>
      <c r="E1183" s="189" t="s">
        <v>1</v>
      </c>
      <c r="F1183" s="190" t="s">
        <v>1424</v>
      </c>
      <c r="H1183" s="191">
        <v>11.9</v>
      </c>
      <c r="I1183" s="192"/>
      <c r="L1183" s="187"/>
      <c r="M1183" s="193"/>
      <c r="N1183" s="194"/>
      <c r="O1183" s="194"/>
      <c r="P1183" s="194"/>
      <c r="Q1183" s="194"/>
      <c r="R1183" s="194"/>
      <c r="S1183" s="194"/>
      <c r="T1183" s="195"/>
      <c r="AT1183" s="189" t="s">
        <v>369</v>
      </c>
      <c r="AU1183" s="189" t="s">
        <v>85</v>
      </c>
      <c r="AV1183" s="13" t="s">
        <v>85</v>
      </c>
      <c r="AW1183" s="13" t="s">
        <v>29</v>
      </c>
      <c r="AX1183" s="13" t="s">
        <v>72</v>
      </c>
      <c r="AY1183" s="189" t="s">
        <v>360</v>
      </c>
    </row>
    <row r="1184" spans="2:51" s="13" customFormat="1">
      <c r="B1184" s="187"/>
      <c r="D1184" s="188" t="s">
        <v>369</v>
      </c>
      <c r="E1184" s="189" t="s">
        <v>1</v>
      </c>
      <c r="F1184" s="190" t="s">
        <v>1425</v>
      </c>
      <c r="H1184" s="191">
        <v>-1.25</v>
      </c>
      <c r="I1184" s="192"/>
      <c r="L1184" s="187"/>
      <c r="M1184" s="193"/>
      <c r="N1184" s="194"/>
      <c r="O1184" s="194"/>
      <c r="P1184" s="194"/>
      <c r="Q1184" s="194"/>
      <c r="R1184" s="194"/>
      <c r="S1184" s="194"/>
      <c r="T1184" s="195"/>
      <c r="AT1184" s="189" t="s">
        <v>369</v>
      </c>
      <c r="AU1184" s="189" t="s">
        <v>85</v>
      </c>
      <c r="AV1184" s="13" t="s">
        <v>85</v>
      </c>
      <c r="AW1184" s="13" t="s">
        <v>29</v>
      </c>
      <c r="AX1184" s="13" t="s">
        <v>72</v>
      </c>
      <c r="AY1184" s="189" t="s">
        <v>360</v>
      </c>
    </row>
    <row r="1185" spans="2:51" s="13" customFormat="1">
      <c r="B1185" s="187"/>
      <c r="D1185" s="188" t="s">
        <v>369</v>
      </c>
      <c r="E1185" s="189" t="s">
        <v>1</v>
      </c>
      <c r="F1185" s="190" t="s">
        <v>1426</v>
      </c>
      <c r="H1185" s="191">
        <v>0.7</v>
      </c>
      <c r="I1185" s="192"/>
      <c r="L1185" s="187"/>
      <c r="M1185" s="193"/>
      <c r="N1185" s="194"/>
      <c r="O1185" s="194"/>
      <c r="P1185" s="194"/>
      <c r="Q1185" s="194"/>
      <c r="R1185" s="194"/>
      <c r="S1185" s="194"/>
      <c r="T1185" s="195"/>
      <c r="AT1185" s="189" t="s">
        <v>369</v>
      </c>
      <c r="AU1185" s="189" t="s">
        <v>85</v>
      </c>
      <c r="AV1185" s="13" t="s">
        <v>85</v>
      </c>
      <c r="AW1185" s="13" t="s">
        <v>29</v>
      </c>
      <c r="AX1185" s="13" t="s">
        <v>72</v>
      </c>
      <c r="AY1185" s="189" t="s">
        <v>360</v>
      </c>
    </row>
    <row r="1186" spans="2:51" s="13" customFormat="1">
      <c r="B1186" s="187"/>
      <c r="D1186" s="188" t="s">
        <v>369</v>
      </c>
      <c r="E1186" s="189" t="s">
        <v>1</v>
      </c>
      <c r="F1186" s="190" t="s">
        <v>1427</v>
      </c>
      <c r="H1186" s="191">
        <v>-3.08</v>
      </c>
      <c r="I1186" s="192"/>
      <c r="L1186" s="187"/>
      <c r="M1186" s="193"/>
      <c r="N1186" s="194"/>
      <c r="O1186" s="194"/>
      <c r="P1186" s="194"/>
      <c r="Q1186" s="194"/>
      <c r="R1186" s="194"/>
      <c r="S1186" s="194"/>
      <c r="T1186" s="195"/>
      <c r="AT1186" s="189" t="s">
        <v>369</v>
      </c>
      <c r="AU1186" s="189" t="s">
        <v>85</v>
      </c>
      <c r="AV1186" s="13" t="s">
        <v>85</v>
      </c>
      <c r="AW1186" s="13" t="s">
        <v>29</v>
      </c>
      <c r="AX1186" s="13" t="s">
        <v>72</v>
      </c>
      <c r="AY1186" s="189" t="s">
        <v>360</v>
      </c>
    </row>
    <row r="1187" spans="2:51" s="13" customFormat="1">
      <c r="B1187" s="187"/>
      <c r="D1187" s="188" t="s">
        <v>369</v>
      </c>
      <c r="E1187" s="189" t="s">
        <v>1</v>
      </c>
      <c r="F1187" s="190" t="s">
        <v>1428</v>
      </c>
      <c r="H1187" s="191">
        <v>1.44</v>
      </c>
      <c r="I1187" s="192"/>
      <c r="L1187" s="187"/>
      <c r="M1187" s="193"/>
      <c r="N1187" s="194"/>
      <c r="O1187" s="194"/>
      <c r="P1187" s="194"/>
      <c r="Q1187" s="194"/>
      <c r="R1187" s="194"/>
      <c r="S1187" s="194"/>
      <c r="T1187" s="195"/>
      <c r="AT1187" s="189" t="s">
        <v>369</v>
      </c>
      <c r="AU1187" s="189" t="s">
        <v>85</v>
      </c>
      <c r="AV1187" s="13" t="s">
        <v>85</v>
      </c>
      <c r="AW1187" s="13" t="s">
        <v>29</v>
      </c>
      <c r="AX1187" s="13" t="s">
        <v>72</v>
      </c>
      <c r="AY1187" s="189" t="s">
        <v>360</v>
      </c>
    </row>
    <row r="1188" spans="2:51" s="13" customFormat="1">
      <c r="B1188" s="187"/>
      <c r="D1188" s="188" t="s">
        <v>369</v>
      </c>
      <c r="E1188" s="189" t="s">
        <v>1</v>
      </c>
      <c r="F1188" s="190" t="s">
        <v>1429</v>
      </c>
      <c r="H1188" s="191">
        <v>-2.52</v>
      </c>
      <c r="I1188" s="192"/>
      <c r="L1188" s="187"/>
      <c r="M1188" s="193"/>
      <c r="N1188" s="194"/>
      <c r="O1188" s="194"/>
      <c r="P1188" s="194"/>
      <c r="Q1188" s="194"/>
      <c r="R1188" s="194"/>
      <c r="S1188" s="194"/>
      <c r="T1188" s="195"/>
      <c r="AT1188" s="189" t="s">
        <v>369</v>
      </c>
      <c r="AU1188" s="189" t="s">
        <v>85</v>
      </c>
      <c r="AV1188" s="13" t="s">
        <v>85</v>
      </c>
      <c r="AW1188" s="13" t="s">
        <v>29</v>
      </c>
      <c r="AX1188" s="13" t="s">
        <v>72</v>
      </c>
      <c r="AY1188" s="189" t="s">
        <v>360</v>
      </c>
    </row>
    <row r="1189" spans="2:51" s="13" customFormat="1">
      <c r="B1189" s="187"/>
      <c r="D1189" s="188" t="s">
        <v>369</v>
      </c>
      <c r="E1189" s="189" t="s">
        <v>1</v>
      </c>
      <c r="F1189" s="190" t="s">
        <v>1430</v>
      </c>
      <c r="H1189" s="191">
        <v>1</v>
      </c>
      <c r="I1189" s="192"/>
      <c r="L1189" s="187"/>
      <c r="M1189" s="193"/>
      <c r="N1189" s="194"/>
      <c r="O1189" s="194"/>
      <c r="P1189" s="194"/>
      <c r="Q1189" s="194"/>
      <c r="R1189" s="194"/>
      <c r="S1189" s="194"/>
      <c r="T1189" s="195"/>
      <c r="AT1189" s="189" t="s">
        <v>369</v>
      </c>
      <c r="AU1189" s="189" t="s">
        <v>85</v>
      </c>
      <c r="AV1189" s="13" t="s">
        <v>85</v>
      </c>
      <c r="AW1189" s="13" t="s">
        <v>29</v>
      </c>
      <c r="AX1189" s="13" t="s">
        <v>72</v>
      </c>
      <c r="AY1189" s="189" t="s">
        <v>360</v>
      </c>
    </row>
    <row r="1190" spans="2:51" s="13" customFormat="1">
      <c r="B1190" s="187"/>
      <c r="D1190" s="188" t="s">
        <v>369</v>
      </c>
      <c r="E1190" s="189" t="s">
        <v>1</v>
      </c>
      <c r="F1190" s="190" t="s">
        <v>1431</v>
      </c>
      <c r="H1190" s="191">
        <v>-6.25</v>
      </c>
      <c r="I1190" s="192"/>
      <c r="L1190" s="187"/>
      <c r="M1190" s="193"/>
      <c r="N1190" s="194"/>
      <c r="O1190" s="194"/>
      <c r="P1190" s="194"/>
      <c r="Q1190" s="194"/>
      <c r="R1190" s="194"/>
      <c r="S1190" s="194"/>
      <c r="T1190" s="195"/>
      <c r="AT1190" s="189" t="s">
        <v>369</v>
      </c>
      <c r="AU1190" s="189" t="s">
        <v>85</v>
      </c>
      <c r="AV1190" s="13" t="s">
        <v>85</v>
      </c>
      <c r="AW1190" s="13" t="s">
        <v>29</v>
      </c>
      <c r="AX1190" s="13" t="s">
        <v>72</v>
      </c>
      <c r="AY1190" s="189" t="s">
        <v>360</v>
      </c>
    </row>
    <row r="1191" spans="2:51" s="13" customFormat="1">
      <c r="B1191" s="187"/>
      <c r="D1191" s="188" t="s">
        <v>369</v>
      </c>
      <c r="E1191" s="189" t="s">
        <v>1</v>
      </c>
      <c r="F1191" s="190" t="s">
        <v>1432</v>
      </c>
      <c r="H1191" s="191">
        <v>3.5</v>
      </c>
      <c r="I1191" s="192"/>
      <c r="L1191" s="187"/>
      <c r="M1191" s="193"/>
      <c r="N1191" s="194"/>
      <c r="O1191" s="194"/>
      <c r="P1191" s="194"/>
      <c r="Q1191" s="194"/>
      <c r="R1191" s="194"/>
      <c r="S1191" s="194"/>
      <c r="T1191" s="195"/>
      <c r="AT1191" s="189" t="s">
        <v>369</v>
      </c>
      <c r="AU1191" s="189" t="s">
        <v>85</v>
      </c>
      <c r="AV1191" s="13" t="s">
        <v>85</v>
      </c>
      <c r="AW1191" s="13" t="s">
        <v>29</v>
      </c>
      <c r="AX1191" s="13" t="s">
        <v>72</v>
      </c>
      <c r="AY1191" s="189" t="s">
        <v>360</v>
      </c>
    </row>
    <row r="1192" spans="2:51" s="13" customFormat="1">
      <c r="B1192" s="187"/>
      <c r="D1192" s="188" t="s">
        <v>369</v>
      </c>
      <c r="E1192" s="189" t="s">
        <v>1</v>
      </c>
      <c r="F1192" s="190" t="s">
        <v>1433</v>
      </c>
      <c r="H1192" s="191">
        <v>-11.88</v>
      </c>
      <c r="I1192" s="192"/>
      <c r="L1192" s="187"/>
      <c r="M1192" s="193"/>
      <c r="N1192" s="194"/>
      <c r="O1192" s="194"/>
      <c r="P1192" s="194"/>
      <c r="Q1192" s="194"/>
      <c r="R1192" s="194"/>
      <c r="S1192" s="194"/>
      <c r="T1192" s="195"/>
      <c r="AT1192" s="189" t="s">
        <v>369</v>
      </c>
      <c r="AU1192" s="189" t="s">
        <v>85</v>
      </c>
      <c r="AV1192" s="13" t="s">
        <v>85</v>
      </c>
      <c r="AW1192" s="13" t="s">
        <v>29</v>
      </c>
      <c r="AX1192" s="13" t="s">
        <v>72</v>
      </c>
      <c r="AY1192" s="189" t="s">
        <v>360</v>
      </c>
    </row>
    <row r="1193" spans="2:51" s="13" customFormat="1">
      <c r="B1193" s="187"/>
      <c r="D1193" s="188" t="s">
        <v>369</v>
      </c>
      <c r="E1193" s="189" t="s">
        <v>1</v>
      </c>
      <c r="F1193" s="190" t="s">
        <v>1434</v>
      </c>
      <c r="H1193" s="191">
        <v>3.87</v>
      </c>
      <c r="I1193" s="192"/>
      <c r="L1193" s="187"/>
      <c r="M1193" s="193"/>
      <c r="N1193" s="194"/>
      <c r="O1193" s="194"/>
      <c r="P1193" s="194"/>
      <c r="Q1193" s="194"/>
      <c r="R1193" s="194"/>
      <c r="S1193" s="194"/>
      <c r="T1193" s="195"/>
      <c r="AT1193" s="189" t="s">
        <v>369</v>
      </c>
      <c r="AU1193" s="189" t="s">
        <v>85</v>
      </c>
      <c r="AV1193" s="13" t="s">
        <v>85</v>
      </c>
      <c r="AW1193" s="13" t="s">
        <v>29</v>
      </c>
      <c r="AX1193" s="13" t="s">
        <v>72</v>
      </c>
      <c r="AY1193" s="189" t="s">
        <v>360</v>
      </c>
    </row>
    <row r="1194" spans="2:51" s="16" customFormat="1">
      <c r="B1194" s="211"/>
      <c r="D1194" s="188" t="s">
        <v>369</v>
      </c>
      <c r="E1194" s="212" t="s">
        <v>95</v>
      </c>
      <c r="F1194" s="213" t="s">
        <v>581</v>
      </c>
      <c r="H1194" s="214">
        <v>570.66200000000003</v>
      </c>
      <c r="I1194" s="215"/>
      <c r="L1194" s="211"/>
      <c r="M1194" s="216"/>
      <c r="N1194" s="217"/>
      <c r="O1194" s="217"/>
      <c r="P1194" s="217"/>
      <c r="Q1194" s="217"/>
      <c r="R1194" s="217"/>
      <c r="S1194" s="217"/>
      <c r="T1194" s="218"/>
      <c r="AT1194" s="212" t="s">
        <v>369</v>
      </c>
      <c r="AU1194" s="212" t="s">
        <v>85</v>
      </c>
      <c r="AV1194" s="16" t="s">
        <v>282</v>
      </c>
      <c r="AW1194" s="16" t="s">
        <v>29</v>
      </c>
      <c r="AX1194" s="16" t="s">
        <v>72</v>
      </c>
      <c r="AY1194" s="212" t="s">
        <v>360</v>
      </c>
    </row>
    <row r="1195" spans="2:51" s="14" customFormat="1" ht="22.5">
      <c r="B1195" s="196"/>
      <c r="D1195" s="188" t="s">
        <v>369</v>
      </c>
      <c r="E1195" s="197" t="s">
        <v>1</v>
      </c>
      <c r="F1195" s="198" t="s">
        <v>1435</v>
      </c>
      <c r="H1195" s="197" t="s">
        <v>1</v>
      </c>
      <c r="I1195" s="199"/>
      <c r="L1195" s="196"/>
      <c r="M1195" s="200"/>
      <c r="N1195" s="201"/>
      <c r="O1195" s="201"/>
      <c r="P1195" s="201"/>
      <c r="Q1195" s="201"/>
      <c r="R1195" s="201"/>
      <c r="S1195" s="201"/>
      <c r="T1195" s="202"/>
      <c r="AT1195" s="197" t="s">
        <v>369</v>
      </c>
      <c r="AU1195" s="197" t="s">
        <v>85</v>
      </c>
      <c r="AV1195" s="14" t="s">
        <v>79</v>
      </c>
      <c r="AW1195" s="14" t="s">
        <v>29</v>
      </c>
      <c r="AX1195" s="14" t="s">
        <v>72</v>
      </c>
      <c r="AY1195" s="197" t="s">
        <v>360</v>
      </c>
    </row>
    <row r="1196" spans="2:51" s="14" customFormat="1">
      <c r="B1196" s="196"/>
      <c r="D1196" s="188" t="s">
        <v>369</v>
      </c>
      <c r="E1196" s="197" t="s">
        <v>1</v>
      </c>
      <c r="F1196" s="198" t="s">
        <v>1358</v>
      </c>
      <c r="H1196" s="197" t="s">
        <v>1</v>
      </c>
      <c r="I1196" s="199"/>
      <c r="L1196" s="196"/>
      <c r="M1196" s="200"/>
      <c r="N1196" s="201"/>
      <c r="O1196" s="201"/>
      <c r="P1196" s="201"/>
      <c r="Q1196" s="201"/>
      <c r="R1196" s="201"/>
      <c r="S1196" s="201"/>
      <c r="T1196" s="202"/>
      <c r="AT1196" s="197" t="s">
        <v>369</v>
      </c>
      <c r="AU1196" s="197" t="s">
        <v>85</v>
      </c>
      <c r="AV1196" s="14" t="s">
        <v>79</v>
      </c>
      <c r="AW1196" s="14" t="s">
        <v>29</v>
      </c>
      <c r="AX1196" s="14" t="s">
        <v>72</v>
      </c>
      <c r="AY1196" s="197" t="s">
        <v>360</v>
      </c>
    </row>
    <row r="1197" spans="2:51" s="13" customFormat="1">
      <c r="B1197" s="187"/>
      <c r="D1197" s="188" t="s">
        <v>369</v>
      </c>
      <c r="E1197" s="189" t="s">
        <v>1</v>
      </c>
      <c r="F1197" s="190" t="s">
        <v>1436</v>
      </c>
      <c r="H1197" s="191">
        <v>12.54</v>
      </c>
      <c r="I1197" s="192"/>
      <c r="L1197" s="187"/>
      <c r="M1197" s="193"/>
      <c r="N1197" s="194"/>
      <c r="O1197" s="194"/>
      <c r="P1197" s="194"/>
      <c r="Q1197" s="194"/>
      <c r="R1197" s="194"/>
      <c r="S1197" s="194"/>
      <c r="T1197" s="195"/>
      <c r="AT1197" s="189" t="s">
        <v>369</v>
      </c>
      <c r="AU1197" s="189" t="s">
        <v>85</v>
      </c>
      <c r="AV1197" s="13" t="s">
        <v>85</v>
      </c>
      <c r="AW1197" s="13" t="s">
        <v>29</v>
      </c>
      <c r="AX1197" s="13" t="s">
        <v>72</v>
      </c>
      <c r="AY1197" s="189" t="s">
        <v>360</v>
      </c>
    </row>
    <row r="1198" spans="2:51" s="13" customFormat="1">
      <c r="B1198" s="187"/>
      <c r="D1198" s="188" t="s">
        <v>369</v>
      </c>
      <c r="E1198" s="189" t="s">
        <v>1</v>
      </c>
      <c r="F1198" s="190" t="s">
        <v>1437</v>
      </c>
      <c r="H1198" s="191">
        <v>32.22</v>
      </c>
      <c r="I1198" s="192"/>
      <c r="L1198" s="187"/>
      <c r="M1198" s="193"/>
      <c r="N1198" s="194"/>
      <c r="O1198" s="194"/>
      <c r="P1198" s="194"/>
      <c r="Q1198" s="194"/>
      <c r="R1198" s="194"/>
      <c r="S1198" s="194"/>
      <c r="T1198" s="195"/>
      <c r="AT1198" s="189" t="s">
        <v>369</v>
      </c>
      <c r="AU1198" s="189" t="s">
        <v>85</v>
      </c>
      <c r="AV1198" s="13" t="s">
        <v>85</v>
      </c>
      <c r="AW1198" s="13" t="s">
        <v>29</v>
      </c>
      <c r="AX1198" s="13" t="s">
        <v>72</v>
      </c>
      <c r="AY1198" s="189" t="s">
        <v>360</v>
      </c>
    </row>
    <row r="1199" spans="2:51" s="14" customFormat="1">
      <c r="B1199" s="196"/>
      <c r="D1199" s="188" t="s">
        <v>369</v>
      </c>
      <c r="E1199" s="197" t="s">
        <v>1</v>
      </c>
      <c r="F1199" s="198" t="s">
        <v>1360</v>
      </c>
      <c r="H1199" s="197" t="s">
        <v>1</v>
      </c>
      <c r="I1199" s="199"/>
      <c r="L1199" s="196"/>
      <c r="M1199" s="200"/>
      <c r="N1199" s="201"/>
      <c r="O1199" s="201"/>
      <c r="P1199" s="201"/>
      <c r="Q1199" s="201"/>
      <c r="R1199" s="201"/>
      <c r="S1199" s="201"/>
      <c r="T1199" s="202"/>
      <c r="AT1199" s="197" t="s">
        <v>369</v>
      </c>
      <c r="AU1199" s="197" t="s">
        <v>85</v>
      </c>
      <c r="AV1199" s="14" t="s">
        <v>79</v>
      </c>
      <c r="AW1199" s="14" t="s">
        <v>29</v>
      </c>
      <c r="AX1199" s="14" t="s">
        <v>72</v>
      </c>
      <c r="AY1199" s="197" t="s">
        <v>360</v>
      </c>
    </row>
    <row r="1200" spans="2:51" s="13" customFormat="1">
      <c r="B1200" s="187"/>
      <c r="D1200" s="188" t="s">
        <v>369</v>
      </c>
      <c r="E1200" s="189" t="s">
        <v>1</v>
      </c>
      <c r="F1200" s="190" t="s">
        <v>1438</v>
      </c>
      <c r="H1200" s="191">
        <v>62.225999999999999</v>
      </c>
      <c r="I1200" s="192"/>
      <c r="L1200" s="187"/>
      <c r="M1200" s="193"/>
      <c r="N1200" s="194"/>
      <c r="O1200" s="194"/>
      <c r="P1200" s="194"/>
      <c r="Q1200" s="194"/>
      <c r="R1200" s="194"/>
      <c r="S1200" s="194"/>
      <c r="T1200" s="195"/>
      <c r="AT1200" s="189" t="s">
        <v>369</v>
      </c>
      <c r="AU1200" s="189" t="s">
        <v>85</v>
      </c>
      <c r="AV1200" s="13" t="s">
        <v>85</v>
      </c>
      <c r="AW1200" s="13" t="s">
        <v>29</v>
      </c>
      <c r="AX1200" s="13" t="s">
        <v>72</v>
      </c>
      <c r="AY1200" s="189" t="s">
        <v>360</v>
      </c>
    </row>
    <row r="1201" spans="2:51" s="13" customFormat="1" ht="22.5">
      <c r="B1201" s="187"/>
      <c r="D1201" s="188" t="s">
        <v>369</v>
      </c>
      <c r="E1201" s="189" t="s">
        <v>1</v>
      </c>
      <c r="F1201" s="190" t="s">
        <v>1439</v>
      </c>
      <c r="H1201" s="191">
        <v>68.634</v>
      </c>
      <c r="I1201" s="192"/>
      <c r="L1201" s="187"/>
      <c r="M1201" s="193"/>
      <c r="N1201" s="194"/>
      <c r="O1201" s="194"/>
      <c r="P1201" s="194"/>
      <c r="Q1201" s="194"/>
      <c r="R1201" s="194"/>
      <c r="S1201" s="194"/>
      <c r="T1201" s="195"/>
      <c r="AT1201" s="189" t="s">
        <v>369</v>
      </c>
      <c r="AU1201" s="189" t="s">
        <v>85</v>
      </c>
      <c r="AV1201" s="13" t="s">
        <v>85</v>
      </c>
      <c r="AW1201" s="13" t="s">
        <v>29</v>
      </c>
      <c r="AX1201" s="13" t="s">
        <v>72</v>
      </c>
      <c r="AY1201" s="189" t="s">
        <v>360</v>
      </c>
    </row>
    <row r="1202" spans="2:51" s="14" customFormat="1">
      <c r="B1202" s="196"/>
      <c r="D1202" s="188" t="s">
        <v>369</v>
      </c>
      <c r="E1202" s="197" t="s">
        <v>1</v>
      </c>
      <c r="F1202" s="198" t="s">
        <v>1440</v>
      </c>
      <c r="H1202" s="197" t="s">
        <v>1</v>
      </c>
      <c r="I1202" s="199"/>
      <c r="L1202" s="196"/>
      <c r="M1202" s="200"/>
      <c r="N1202" s="201"/>
      <c r="O1202" s="201"/>
      <c r="P1202" s="201"/>
      <c r="Q1202" s="201"/>
      <c r="R1202" s="201"/>
      <c r="S1202" s="201"/>
      <c r="T1202" s="202"/>
      <c r="AT1202" s="197" t="s">
        <v>369</v>
      </c>
      <c r="AU1202" s="197" t="s">
        <v>85</v>
      </c>
      <c r="AV1202" s="14" t="s">
        <v>79</v>
      </c>
      <c r="AW1202" s="14" t="s">
        <v>29</v>
      </c>
      <c r="AX1202" s="14" t="s">
        <v>72</v>
      </c>
      <c r="AY1202" s="197" t="s">
        <v>360</v>
      </c>
    </row>
    <row r="1203" spans="2:51" s="13" customFormat="1" ht="22.5">
      <c r="B1203" s="187"/>
      <c r="D1203" s="188" t="s">
        <v>369</v>
      </c>
      <c r="E1203" s="189" t="s">
        <v>1</v>
      </c>
      <c r="F1203" s="190" t="s">
        <v>1441</v>
      </c>
      <c r="H1203" s="191">
        <v>134.226</v>
      </c>
      <c r="I1203" s="192"/>
      <c r="L1203" s="187"/>
      <c r="M1203" s="193"/>
      <c r="N1203" s="194"/>
      <c r="O1203" s="194"/>
      <c r="P1203" s="194"/>
      <c r="Q1203" s="194"/>
      <c r="R1203" s="194"/>
      <c r="S1203" s="194"/>
      <c r="T1203" s="195"/>
      <c r="AT1203" s="189" t="s">
        <v>369</v>
      </c>
      <c r="AU1203" s="189" t="s">
        <v>85</v>
      </c>
      <c r="AV1203" s="13" t="s">
        <v>85</v>
      </c>
      <c r="AW1203" s="13" t="s">
        <v>29</v>
      </c>
      <c r="AX1203" s="13" t="s">
        <v>72</v>
      </c>
      <c r="AY1203" s="189" t="s">
        <v>360</v>
      </c>
    </row>
    <row r="1204" spans="2:51" s="13" customFormat="1">
      <c r="B1204" s="187"/>
      <c r="D1204" s="188" t="s">
        <v>369</v>
      </c>
      <c r="E1204" s="189" t="s">
        <v>1</v>
      </c>
      <c r="F1204" s="190" t="s">
        <v>1442</v>
      </c>
      <c r="H1204" s="191">
        <v>-29.646000000000001</v>
      </c>
      <c r="I1204" s="192"/>
      <c r="L1204" s="187"/>
      <c r="M1204" s="193"/>
      <c r="N1204" s="194"/>
      <c r="O1204" s="194"/>
      <c r="P1204" s="194"/>
      <c r="Q1204" s="194"/>
      <c r="R1204" s="194"/>
      <c r="S1204" s="194"/>
      <c r="T1204" s="195"/>
      <c r="AT1204" s="189" t="s">
        <v>369</v>
      </c>
      <c r="AU1204" s="189" t="s">
        <v>85</v>
      </c>
      <c r="AV1204" s="13" t="s">
        <v>85</v>
      </c>
      <c r="AW1204" s="13" t="s">
        <v>29</v>
      </c>
      <c r="AX1204" s="13" t="s">
        <v>72</v>
      </c>
      <c r="AY1204" s="189" t="s">
        <v>360</v>
      </c>
    </row>
    <row r="1205" spans="2:51" s="14" customFormat="1">
      <c r="B1205" s="196"/>
      <c r="D1205" s="188" t="s">
        <v>369</v>
      </c>
      <c r="E1205" s="197" t="s">
        <v>1</v>
      </c>
      <c r="F1205" s="198" t="s">
        <v>1367</v>
      </c>
      <c r="H1205" s="197" t="s">
        <v>1</v>
      </c>
      <c r="I1205" s="199"/>
      <c r="L1205" s="196"/>
      <c r="M1205" s="200"/>
      <c r="N1205" s="201"/>
      <c r="O1205" s="201"/>
      <c r="P1205" s="201"/>
      <c r="Q1205" s="201"/>
      <c r="R1205" s="201"/>
      <c r="S1205" s="201"/>
      <c r="T1205" s="202"/>
      <c r="AT1205" s="197" t="s">
        <v>369</v>
      </c>
      <c r="AU1205" s="197" t="s">
        <v>85</v>
      </c>
      <c r="AV1205" s="14" t="s">
        <v>79</v>
      </c>
      <c r="AW1205" s="14" t="s">
        <v>29</v>
      </c>
      <c r="AX1205" s="14" t="s">
        <v>72</v>
      </c>
      <c r="AY1205" s="197" t="s">
        <v>360</v>
      </c>
    </row>
    <row r="1206" spans="2:51" s="13" customFormat="1">
      <c r="B1206" s="187"/>
      <c r="D1206" s="188" t="s">
        <v>369</v>
      </c>
      <c r="E1206" s="189" t="s">
        <v>1</v>
      </c>
      <c r="F1206" s="190" t="s">
        <v>1443</v>
      </c>
      <c r="H1206" s="191">
        <v>34.631999999999998</v>
      </c>
      <c r="I1206" s="192"/>
      <c r="L1206" s="187"/>
      <c r="M1206" s="193"/>
      <c r="N1206" s="194"/>
      <c r="O1206" s="194"/>
      <c r="P1206" s="194"/>
      <c r="Q1206" s="194"/>
      <c r="R1206" s="194"/>
      <c r="S1206" s="194"/>
      <c r="T1206" s="195"/>
      <c r="AT1206" s="189" t="s">
        <v>369</v>
      </c>
      <c r="AU1206" s="189" t="s">
        <v>85</v>
      </c>
      <c r="AV1206" s="13" t="s">
        <v>85</v>
      </c>
      <c r="AW1206" s="13" t="s">
        <v>29</v>
      </c>
      <c r="AX1206" s="13" t="s">
        <v>72</v>
      </c>
      <c r="AY1206" s="189" t="s">
        <v>360</v>
      </c>
    </row>
    <row r="1207" spans="2:51" s="14" customFormat="1">
      <c r="B1207" s="196"/>
      <c r="D1207" s="188" t="s">
        <v>369</v>
      </c>
      <c r="E1207" s="197" t="s">
        <v>1</v>
      </c>
      <c r="F1207" s="198" t="s">
        <v>1444</v>
      </c>
      <c r="H1207" s="197" t="s">
        <v>1</v>
      </c>
      <c r="I1207" s="199"/>
      <c r="L1207" s="196"/>
      <c r="M1207" s="200"/>
      <c r="N1207" s="201"/>
      <c r="O1207" s="201"/>
      <c r="P1207" s="201"/>
      <c r="Q1207" s="201"/>
      <c r="R1207" s="201"/>
      <c r="S1207" s="201"/>
      <c r="T1207" s="202"/>
      <c r="AT1207" s="197" t="s">
        <v>369</v>
      </c>
      <c r="AU1207" s="197" t="s">
        <v>85</v>
      </c>
      <c r="AV1207" s="14" t="s">
        <v>79</v>
      </c>
      <c r="AW1207" s="14" t="s">
        <v>29</v>
      </c>
      <c r="AX1207" s="14" t="s">
        <v>72</v>
      </c>
      <c r="AY1207" s="197" t="s">
        <v>360</v>
      </c>
    </row>
    <row r="1208" spans="2:51" s="13" customFormat="1">
      <c r="B1208" s="187"/>
      <c r="D1208" s="188" t="s">
        <v>369</v>
      </c>
      <c r="E1208" s="189" t="s">
        <v>1</v>
      </c>
      <c r="F1208" s="190" t="s">
        <v>1445</v>
      </c>
      <c r="H1208" s="191">
        <v>33.911999999999999</v>
      </c>
      <c r="I1208" s="192"/>
      <c r="L1208" s="187"/>
      <c r="M1208" s="193"/>
      <c r="N1208" s="194"/>
      <c r="O1208" s="194"/>
      <c r="P1208" s="194"/>
      <c r="Q1208" s="194"/>
      <c r="R1208" s="194"/>
      <c r="S1208" s="194"/>
      <c r="T1208" s="195"/>
      <c r="AT1208" s="189" t="s">
        <v>369</v>
      </c>
      <c r="AU1208" s="189" t="s">
        <v>85</v>
      </c>
      <c r="AV1208" s="13" t="s">
        <v>85</v>
      </c>
      <c r="AW1208" s="13" t="s">
        <v>29</v>
      </c>
      <c r="AX1208" s="13" t="s">
        <v>72</v>
      </c>
      <c r="AY1208" s="189" t="s">
        <v>360</v>
      </c>
    </row>
    <row r="1209" spans="2:51" s="14" customFormat="1">
      <c r="B1209" s="196"/>
      <c r="D1209" s="188" t="s">
        <v>369</v>
      </c>
      <c r="E1209" s="197" t="s">
        <v>1</v>
      </c>
      <c r="F1209" s="198" t="s">
        <v>1446</v>
      </c>
      <c r="H1209" s="197" t="s">
        <v>1</v>
      </c>
      <c r="I1209" s="199"/>
      <c r="L1209" s="196"/>
      <c r="M1209" s="200"/>
      <c r="N1209" s="201"/>
      <c r="O1209" s="201"/>
      <c r="P1209" s="201"/>
      <c r="Q1209" s="201"/>
      <c r="R1209" s="201"/>
      <c r="S1209" s="201"/>
      <c r="T1209" s="202"/>
      <c r="AT1209" s="197" t="s">
        <v>369</v>
      </c>
      <c r="AU1209" s="197" t="s">
        <v>85</v>
      </c>
      <c r="AV1209" s="14" t="s">
        <v>79</v>
      </c>
      <c r="AW1209" s="14" t="s">
        <v>29</v>
      </c>
      <c r="AX1209" s="14" t="s">
        <v>72</v>
      </c>
      <c r="AY1209" s="197" t="s">
        <v>360</v>
      </c>
    </row>
    <row r="1210" spans="2:51" s="13" customFormat="1">
      <c r="B1210" s="187"/>
      <c r="D1210" s="188" t="s">
        <v>369</v>
      </c>
      <c r="E1210" s="189" t="s">
        <v>1</v>
      </c>
      <c r="F1210" s="190" t="s">
        <v>1447</v>
      </c>
      <c r="H1210" s="191">
        <v>26.315999999999999</v>
      </c>
      <c r="I1210" s="192"/>
      <c r="L1210" s="187"/>
      <c r="M1210" s="193"/>
      <c r="N1210" s="194"/>
      <c r="O1210" s="194"/>
      <c r="P1210" s="194"/>
      <c r="Q1210" s="194"/>
      <c r="R1210" s="194"/>
      <c r="S1210" s="194"/>
      <c r="T1210" s="195"/>
      <c r="AT1210" s="189" t="s">
        <v>369</v>
      </c>
      <c r="AU1210" s="189" t="s">
        <v>85</v>
      </c>
      <c r="AV1210" s="13" t="s">
        <v>85</v>
      </c>
      <c r="AW1210" s="13" t="s">
        <v>29</v>
      </c>
      <c r="AX1210" s="13" t="s">
        <v>72</v>
      </c>
      <c r="AY1210" s="189" t="s">
        <v>360</v>
      </c>
    </row>
    <row r="1211" spans="2:51" s="14" customFormat="1">
      <c r="B1211" s="196"/>
      <c r="D1211" s="188" t="s">
        <v>369</v>
      </c>
      <c r="E1211" s="197" t="s">
        <v>1</v>
      </c>
      <c r="F1211" s="198" t="s">
        <v>1448</v>
      </c>
      <c r="H1211" s="197" t="s">
        <v>1</v>
      </c>
      <c r="I1211" s="199"/>
      <c r="L1211" s="196"/>
      <c r="M1211" s="200"/>
      <c r="N1211" s="201"/>
      <c r="O1211" s="201"/>
      <c r="P1211" s="201"/>
      <c r="Q1211" s="201"/>
      <c r="R1211" s="201"/>
      <c r="S1211" s="201"/>
      <c r="T1211" s="202"/>
      <c r="AT1211" s="197" t="s">
        <v>369</v>
      </c>
      <c r="AU1211" s="197" t="s">
        <v>85</v>
      </c>
      <c r="AV1211" s="14" t="s">
        <v>79</v>
      </c>
      <c r="AW1211" s="14" t="s">
        <v>29</v>
      </c>
      <c r="AX1211" s="14" t="s">
        <v>72</v>
      </c>
      <c r="AY1211" s="197" t="s">
        <v>360</v>
      </c>
    </row>
    <row r="1212" spans="2:51" s="13" customFormat="1">
      <c r="B1212" s="187"/>
      <c r="D1212" s="188" t="s">
        <v>369</v>
      </c>
      <c r="E1212" s="189" t="s">
        <v>1</v>
      </c>
      <c r="F1212" s="190" t="s">
        <v>1449</v>
      </c>
      <c r="H1212" s="191">
        <v>5.3819999999999997</v>
      </c>
      <c r="I1212" s="192"/>
      <c r="L1212" s="187"/>
      <c r="M1212" s="193"/>
      <c r="N1212" s="194"/>
      <c r="O1212" s="194"/>
      <c r="P1212" s="194"/>
      <c r="Q1212" s="194"/>
      <c r="R1212" s="194"/>
      <c r="S1212" s="194"/>
      <c r="T1212" s="195"/>
      <c r="AT1212" s="189" t="s">
        <v>369</v>
      </c>
      <c r="AU1212" s="189" t="s">
        <v>85</v>
      </c>
      <c r="AV1212" s="13" t="s">
        <v>85</v>
      </c>
      <c r="AW1212" s="13" t="s">
        <v>29</v>
      </c>
      <c r="AX1212" s="13" t="s">
        <v>72</v>
      </c>
      <c r="AY1212" s="189" t="s">
        <v>360</v>
      </c>
    </row>
    <row r="1213" spans="2:51" s="14" customFormat="1">
      <c r="B1213" s="196"/>
      <c r="D1213" s="188" t="s">
        <v>369</v>
      </c>
      <c r="E1213" s="197" t="s">
        <v>1</v>
      </c>
      <c r="F1213" s="198" t="s">
        <v>1373</v>
      </c>
      <c r="H1213" s="197" t="s">
        <v>1</v>
      </c>
      <c r="I1213" s="199"/>
      <c r="L1213" s="196"/>
      <c r="M1213" s="200"/>
      <c r="N1213" s="201"/>
      <c r="O1213" s="201"/>
      <c r="P1213" s="201"/>
      <c r="Q1213" s="201"/>
      <c r="R1213" s="201"/>
      <c r="S1213" s="201"/>
      <c r="T1213" s="202"/>
      <c r="AT1213" s="197" t="s">
        <v>369</v>
      </c>
      <c r="AU1213" s="197" t="s">
        <v>85</v>
      </c>
      <c r="AV1213" s="14" t="s">
        <v>79</v>
      </c>
      <c r="AW1213" s="14" t="s">
        <v>29</v>
      </c>
      <c r="AX1213" s="14" t="s">
        <v>72</v>
      </c>
      <c r="AY1213" s="197" t="s">
        <v>360</v>
      </c>
    </row>
    <row r="1214" spans="2:51" s="13" customFormat="1">
      <c r="B1214" s="187"/>
      <c r="D1214" s="188" t="s">
        <v>369</v>
      </c>
      <c r="E1214" s="189" t="s">
        <v>1</v>
      </c>
      <c r="F1214" s="190" t="s">
        <v>1450</v>
      </c>
      <c r="H1214" s="191">
        <v>35.945999999999998</v>
      </c>
      <c r="I1214" s="192"/>
      <c r="L1214" s="187"/>
      <c r="M1214" s="193"/>
      <c r="N1214" s="194"/>
      <c r="O1214" s="194"/>
      <c r="P1214" s="194"/>
      <c r="Q1214" s="194"/>
      <c r="R1214" s="194"/>
      <c r="S1214" s="194"/>
      <c r="T1214" s="195"/>
      <c r="AT1214" s="189" t="s">
        <v>369</v>
      </c>
      <c r="AU1214" s="189" t="s">
        <v>85</v>
      </c>
      <c r="AV1214" s="13" t="s">
        <v>85</v>
      </c>
      <c r="AW1214" s="13" t="s">
        <v>29</v>
      </c>
      <c r="AX1214" s="13" t="s">
        <v>72</v>
      </c>
      <c r="AY1214" s="189" t="s">
        <v>360</v>
      </c>
    </row>
    <row r="1215" spans="2:51" s="14" customFormat="1">
      <c r="B1215" s="196"/>
      <c r="D1215" s="188" t="s">
        <v>369</v>
      </c>
      <c r="E1215" s="197" t="s">
        <v>1</v>
      </c>
      <c r="F1215" s="198" t="s">
        <v>1451</v>
      </c>
      <c r="H1215" s="197" t="s">
        <v>1</v>
      </c>
      <c r="I1215" s="199"/>
      <c r="L1215" s="196"/>
      <c r="M1215" s="200"/>
      <c r="N1215" s="201"/>
      <c r="O1215" s="201"/>
      <c r="P1215" s="201"/>
      <c r="Q1215" s="201"/>
      <c r="R1215" s="201"/>
      <c r="S1215" s="201"/>
      <c r="T1215" s="202"/>
      <c r="AT1215" s="197" t="s">
        <v>369</v>
      </c>
      <c r="AU1215" s="197" t="s">
        <v>85</v>
      </c>
      <c r="AV1215" s="14" t="s">
        <v>79</v>
      </c>
      <c r="AW1215" s="14" t="s">
        <v>29</v>
      </c>
      <c r="AX1215" s="14" t="s">
        <v>72</v>
      </c>
      <c r="AY1215" s="197" t="s">
        <v>360</v>
      </c>
    </row>
    <row r="1216" spans="2:51" s="13" customFormat="1">
      <c r="B1216" s="187"/>
      <c r="D1216" s="188" t="s">
        <v>369</v>
      </c>
      <c r="E1216" s="189" t="s">
        <v>1</v>
      </c>
      <c r="F1216" s="190" t="s">
        <v>1452</v>
      </c>
      <c r="H1216" s="191">
        <v>18.27</v>
      </c>
      <c r="I1216" s="192"/>
      <c r="L1216" s="187"/>
      <c r="M1216" s="193"/>
      <c r="N1216" s="194"/>
      <c r="O1216" s="194"/>
      <c r="P1216" s="194"/>
      <c r="Q1216" s="194"/>
      <c r="R1216" s="194"/>
      <c r="S1216" s="194"/>
      <c r="T1216" s="195"/>
      <c r="AT1216" s="189" t="s">
        <v>369</v>
      </c>
      <c r="AU1216" s="189" t="s">
        <v>85</v>
      </c>
      <c r="AV1216" s="13" t="s">
        <v>85</v>
      </c>
      <c r="AW1216" s="13" t="s">
        <v>29</v>
      </c>
      <c r="AX1216" s="13" t="s">
        <v>72</v>
      </c>
      <c r="AY1216" s="189" t="s">
        <v>360</v>
      </c>
    </row>
    <row r="1217" spans="2:51" s="14" customFormat="1">
      <c r="B1217" s="196"/>
      <c r="D1217" s="188" t="s">
        <v>369</v>
      </c>
      <c r="E1217" s="197" t="s">
        <v>1</v>
      </c>
      <c r="F1217" s="198" t="s">
        <v>1379</v>
      </c>
      <c r="H1217" s="197" t="s">
        <v>1</v>
      </c>
      <c r="I1217" s="199"/>
      <c r="L1217" s="196"/>
      <c r="M1217" s="200"/>
      <c r="N1217" s="201"/>
      <c r="O1217" s="201"/>
      <c r="P1217" s="201"/>
      <c r="Q1217" s="201"/>
      <c r="R1217" s="201"/>
      <c r="S1217" s="201"/>
      <c r="T1217" s="202"/>
      <c r="AT1217" s="197" t="s">
        <v>369</v>
      </c>
      <c r="AU1217" s="197" t="s">
        <v>85</v>
      </c>
      <c r="AV1217" s="14" t="s">
        <v>79</v>
      </c>
      <c r="AW1217" s="14" t="s">
        <v>29</v>
      </c>
      <c r="AX1217" s="14" t="s">
        <v>72</v>
      </c>
      <c r="AY1217" s="197" t="s">
        <v>360</v>
      </c>
    </row>
    <row r="1218" spans="2:51" s="13" customFormat="1">
      <c r="B1218" s="187"/>
      <c r="D1218" s="188" t="s">
        <v>369</v>
      </c>
      <c r="E1218" s="189" t="s">
        <v>1</v>
      </c>
      <c r="F1218" s="190" t="s">
        <v>1453</v>
      </c>
      <c r="H1218" s="191">
        <v>21.428999999999998</v>
      </c>
      <c r="I1218" s="192"/>
      <c r="L1218" s="187"/>
      <c r="M1218" s="193"/>
      <c r="N1218" s="194"/>
      <c r="O1218" s="194"/>
      <c r="P1218" s="194"/>
      <c r="Q1218" s="194"/>
      <c r="R1218" s="194"/>
      <c r="S1218" s="194"/>
      <c r="T1218" s="195"/>
      <c r="AT1218" s="189" t="s">
        <v>369</v>
      </c>
      <c r="AU1218" s="189" t="s">
        <v>85</v>
      </c>
      <c r="AV1218" s="13" t="s">
        <v>85</v>
      </c>
      <c r="AW1218" s="13" t="s">
        <v>29</v>
      </c>
      <c r="AX1218" s="13" t="s">
        <v>72</v>
      </c>
      <c r="AY1218" s="189" t="s">
        <v>360</v>
      </c>
    </row>
    <row r="1219" spans="2:51" s="14" customFormat="1">
      <c r="B1219" s="196"/>
      <c r="D1219" s="188" t="s">
        <v>369</v>
      </c>
      <c r="E1219" s="197" t="s">
        <v>1</v>
      </c>
      <c r="F1219" s="198" t="s">
        <v>1381</v>
      </c>
      <c r="H1219" s="197" t="s">
        <v>1</v>
      </c>
      <c r="I1219" s="199"/>
      <c r="L1219" s="196"/>
      <c r="M1219" s="200"/>
      <c r="N1219" s="201"/>
      <c r="O1219" s="201"/>
      <c r="P1219" s="201"/>
      <c r="Q1219" s="201"/>
      <c r="R1219" s="201"/>
      <c r="S1219" s="201"/>
      <c r="T1219" s="202"/>
      <c r="AT1219" s="197" t="s">
        <v>369</v>
      </c>
      <c r="AU1219" s="197" t="s">
        <v>85</v>
      </c>
      <c r="AV1219" s="14" t="s">
        <v>79</v>
      </c>
      <c r="AW1219" s="14" t="s">
        <v>29</v>
      </c>
      <c r="AX1219" s="14" t="s">
        <v>72</v>
      </c>
      <c r="AY1219" s="197" t="s">
        <v>360</v>
      </c>
    </row>
    <row r="1220" spans="2:51" s="13" customFormat="1">
      <c r="B1220" s="187"/>
      <c r="D1220" s="188" t="s">
        <v>369</v>
      </c>
      <c r="E1220" s="189" t="s">
        <v>1</v>
      </c>
      <c r="F1220" s="190" t="s">
        <v>1454</v>
      </c>
      <c r="H1220" s="191">
        <v>18.864000000000001</v>
      </c>
      <c r="I1220" s="192"/>
      <c r="L1220" s="187"/>
      <c r="M1220" s="193"/>
      <c r="N1220" s="194"/>
      <c r="O1220" s="194"/>
      <c r="P1220" s="194"/>
      <c r="Q1220" s="194"/>
      <c r="R1220" s="194"/>
      <c r="S1220" s="194"/>
      <c r="T1220" s="195"/>
      <c r="AT1220" s="189" t="s">
        <v>369</v>
      </c>
      <c r="AU1220" s="189" t="s">
        <v>85</v>
      </c>
      <c r="AV1220" s="13" t="s">
        <v>85</v>
      </c>
      <c r="AW1220" s="13" t="s">
        <v>29</v>
      </c>
      <c r="AX1220" s="13" t="s">
        <v>72</v>
      </c>
      <c r="AY1220" s="189" t="s">
        <v>360</v>
      </c>
    </row>
    <row r="1221" spans="2:51" s="14" customFormat="1">
      <c r="B1221" s="196"/>
      <c r="D1221" s="188" t="s">
        <v>369</v>
      </c>
      <c r="E1221" s="197" t="s">
        <v>1</v>
      </c>
      <c r="F1221" s="198" t="s">
        <v>1383</v>
      </c>
      <c r="H1221" s="197" t="s">
        <v>1</v>
      </c>
      <c r="I1221" s="199"/>
      <c r="L1221" s="196"/>
      <c r="M1221" s="200"/>
      <c r="N1221" s="201"/>
      <c r="O1221" s="201"/>
      <c r="P1221" s="201"/>
      <c r="Q1221" s="201"/>
      <c r="R1221" s="201"/>
      <c r="S1221" s="201"/>
      <c r="T1221" s="202"/>
      <c r="AT1221" s="197" t="s">
        <v>369</v>
      </c>
      <c r="AU1221" s="197" t="s">
        <v>85</v>
      </c>
      <c r="AV1221" s="14" t="s">
        <v>79</v>
      </c>
      <c r="AW1221" s="14" t="s">
        <v>29</v>
      </c>
      <c r="AX1221" s="14" t="s">
        <v>72</v>
      </c>
      <c r="AY1221" s="197" t="s">
        <v>360</v>
      </c>
    </row>
    <row r="1222" spans="2:51" s="13" customFormat="1">
      <c r="B1222" s="187"/>
      <c r="D1222" s="188" t="s">
        <v>369</v>
      </c>
      <c r="E1222" s="189" t="s">
        <v>1</v>
      </c>
      <c r="F1222" s="190" t="s">
        <v>1455</v>
      </c>
      <c r="H1222" s="191">
        <v>17.172000000000001</v>
      </c>
      <c r="I1222" s="192"/>
      <c r="L1222" s="187"/>
      <c r="M1222" s="193"/>
      <c r="N1222" s="194"/>
      <c r="O1222" s="194"/>
      <c r="P1222" s="194"/>
      <c r="Q1222" s="194"/>
      <c r="R1222" s="194"/>
      <c r="S1222" s="194"/>
      <c r="T1222" s="195"/>
      <c r="AT1222" s="189" t="s">
        <v>369</v>
      </c>
      <c r="AU1222" s="189" t="s">
        <v>85</v>
      </c>
      <c r="AV1222" s="13" t="s">
        <v>85</v>
      </c>
      <c r="AW1222" s="13" t="s">
        <v>29</v>
      </c>
      <c r="AX1222" s="13" t="s">
        <v>72</v>
      </c>
      <c r="AY1222" s="189" t="s">
        <v>360</v>
      </c>
    </row>
    <row r="1223" spans="2:51" s="14" customFormat="1">
      <c r="B1223" s="196"/>
      <c r="D1223" s="188" t="s">
        <v>369</v>
      </c>
      <c r="E1223" s="197" t="s">
        <v>1</v>
      </c>
      <c r="F1223" s="198" t="s">
        <v>1385</v>
      </c>
      <c r="H1223" s="197" t="s">
        <v>1</v>
      </c>
      <c r="I1223" s="199"/>
      <c r="L1223" s="196"/>
      <c r="M1223" s="200"/>
      <c r="N1223" s="201"/>
      <c r="O1223" s="201"/>
      <c r="P1223" s="201"/>
      <c r="Q1223" s="201"/>
      <c r="R1223" s="201"/>
      <c r="S1223" s="201"/>
      <c r="T1223" s="202"/>
      <c r="AT1223" s="197" t="s">
        <v>369</v>
      </c>
      <c r="AU1223" s="197" t="s">
        <v>85</v>
      </c>
      <c r="AV1223" s="14" t="s">
        <v>79</v>
      </c>
      <c r="AW1223" s="14" t="s">
        <v>29</v>
      </c>
      <c r="AX1223" s="14" t="s">
        <v>72</v>
      </c>
      <c r="AY1223" s="197" t="s">
        <v>360</v>
      </c>
    </row>
    <row r="1224" spans="2:51" s="13" customFormat="1">
      <c r="B1224" s="187"/>
      <c r="D1224" s="188" t="s">
        <v>369</v>
      </c>
      <c r="E1224" s="189" t="s">
        <v>1</v>
      </c>
      <c r="F1224" s="190" t="s">
        <v>1456</v>
      </c>
      <c r="H1224" s="191">
        <v>19.457999999999998</v>
      </c>
      <c r="I1224" s="192"/>
      <c r="L1224" s="187"/>
      <c r="M1224" s="193"/>
      <c r="N1224" s="194"/>
      <c r="O1224" s="194"/>
      <c r="P1224" s="194"/>
      <c r="Q1224" s="194"/>
      <c r="R1224" s="194"/>
      <c r="S1224" s="194"/>
      <c r="T1224" s="195"/>
      <c r="AT1224" s="189" t="s">
        <v>369</v>
      </c>
      <c r="AU1224" s="189" t="s">
        <v>85</v>
      </c>
      <c r="AV1224" s="13" t="s">
        <v>85</v>
      </c>
      <c r="AW1224" s="13" t="s">
        <v>29</v>
      </c>
      <c r="AX1224" s="13" t="s">
        <v>72</v>
      </c>
      <c r="AY1224" s="189" t="s">
        <v>360</v>
      </c>
    </row>
    <row r="1225" spans="2:51" s="14" customFormat="1">
      <c r="B1225" s="196"/>
      <c r="D1225" s="188" t="s">
        <v>369</v>
      </c>
      <c r="E1225" s="197" t="s">
        <v>1</v>
      </c>
      <c r="F1225" s="198" t="s">
        <v>1387</v>
      </c>
      <c r="H1225" s="197" t="s">
        <v>1</v>
      </c>
      <c r="I1225" s="199"/>
      <c r="L1225" s="196"/>
      <c r="M1225" s="200"/>
      <c r="N1225" s="201"/>
      <c r="O1225" s="201"/>
      <c r="P1225" s="201"/>
      <c r="Q1225" s="201"/>
      <c r="R1225" s="201"/>
      <c r="S1225" s="201"/>
      <c r="T1225" s="202"/>
      <c r="AT1225" s="197" t="s">
        <v>369</v>
      </c>
      <c r="AU1225" s="197" t="s">
        <v>85</v>
      </c>
      <c r="AV1225" s="14" t="s">
        <v>79</v>
      </c>
      <c r="AW1225" s="14" t="s">
        <v>29</v>
      </c>
      <c r="AX1225" s="14" t="s">
        <v>72</v>
      </c>
      <c r="AY1225" s="197" t="s">
        <v>360</v>
      </c>
    </row>
    <row r="1226" spans="2:51" s="13" customFormat="1">
      <c r="B1226" s="187"/>
      <c r="D1226" s="188" t="s">
        <v>369</v>
      </c>
      <c r="E1226" s="189" t="s">
        <v>1</v>
      </c>
      <c r="F1226" s="190" t="s">
        <v>1457</v>
      </c>
      <c r="H1226" s="191">
        <v>53.667000000000002</v>
      </c>
      <c r="I1226" s="192"/>
      <c r="L1226" s="187"/>
      <c r="M1226" s="193"/>
      <c r="N1226" s="194"/>
      <c r="O1226" s="194"/>
      <c r="P1226" s="194"/>
      <c r="Q1226" s="194"/>
      <c r="R1226" s="194"/>
      <c r="S1226" s="194"/>
      <c r="T1226" s="195"/>
      <c r="AT1226" s="189" t="s">
        <v>369</v>
      </c>
      <c r="AU1226" s="189" t="s">
        <v>85</v>
      </c>
      <c r="AV1226" s="13" t="s">
        <v>85</v>
      </c>
      <c r="AW1226" s="13" t="s">
        <v>29</v>
      </c>
      <c r="AX1226" s="13" t="s">
        <v>72</v>
      </c>
      <c r="AY1226" s="189" t="s">
        <v>360</v>
      </c>
    </row>
    <row r="1227" spans="2:51" s="14" customFormat="1">
      <c r="B1227" s="196"/>
      <c r="D1227" s="188" t="s">
        <v>369</v>
      </c>
      <c r="E1227" s="197" t="s">
        <v>1</v>
      </c>
      <c r="F1227" s="198" t="s">
        <v>1458</v>
      </c>
      <c r="H1227" s="197" t="s">
        <v>1</v>
      </c>
      <c r="I1227" s="199"/>
      <c r="L1227" s="196"/>
      <c r="M1227" s="200"/>
      <c r="N1227" s="201"/>
      <c r="O1227" s="201"/>
      <c r="P1227" s="201"/>
      <c r="Q1227" s="201"/>
      <c r="R1227" s="201"/>
      <c r="S1227" s="201"/>
      <c r="T1227" s="202"/>
      <c r="AT1227" s="197" t="s">
        <v>369</v>
      </c>
      <c r="AU1227" s="197" t="s">
        <v>85</v>
      </c>
      <c r="AV1227" s="14" t="s">
        <v>79</v>
      </c>
      <c r="AW1227" s="14" t="s">
        <v>29</v>
      </c>
      <c r="AX1227" s="14" t="s">
        <v>72</v>
      </c>
      <c r="AY1227" s="197" t="s">
        <v>360</v>
      </c>
    </row>
    <row r="1228" spans="2:51" s="13" customFormat="1">
      <c r="B1228" s="187"/>
      <c r="D1228" s="188" t="s">
        <v>369</v>
      </c>
      <c r="E1228" s="189" t="s">
        <v>1</v>
      </c>
      <c r="F1228" s="190" t="s">
        <v>1459</v>
      </c>
      <c r="H1228" s="191">
        <v>6.7320000000000002</v>
      </c>
      <c r="I1228" s="192"/>
      <c r="L1228" s="187"/>
      <c r="M1228" s="193"/>
      <c r="N1228" s="194"/>
      <c r="O1228" s="194"/>
      <c r="P1228" s="194"/>
      <c r="Q1228" s="194"/>
      <c r="R1228" s="194"/>
      <c r="S1228" s="194"/>
      <c r="T1228" s="195"/>
      <c r="AT1228" s="189" t="s">
        <v>369</v>
      </c>
      <c r="AU1228" s="189" t="s">
        <v>85</v>
      </c>
      <c r="AV1228" s="13" t="s">
        <v>85</v>
      </c>
      <c r="AW1228" s="13" t="s">
        <v>29</v>
      </c>
      <c r="AX1228" s="13" t="s">
        <v>72</v>
      </c>
      <c r="AY1228" s="189" t="s">
        <v>360</v>
      </c>
    </row>
    <row r="1229" spans="2:51" s="14" customFormat="1">
      <c r="B1229" s="196"/>
      <c r="D1229" s="188" t="s">
        <v>369</v>
      </c>
      <c r="E1229" s="197" t="s">
        <v>1</v>
      </c>
      <c r="F1229" s="198" t="s">
        <v>1391</v>
      </c>
      <c r="H1229" s="197" t="s">
        <v>1</v>
      </c>
      <c r="I1229" s="199"/>
      <c r="L1229" s="196"/>
      <c r="M1229" s="200"/>
      <c r="N1229" s="201"/>
      <c r="O1229" s="201"/>
      <c r="P1229" s="201"/>
      <c r="Q1229" s="201"/>
      <c r="R1229" s="201"/>
      <c r="S1229" s="201"/>
      <c r="T1229" s="202"/>
      <c r="AT1229" s="197" t="s">
        <v>369</v>
      </c>
      <c r="AU1229" s="197" t="s">
        <v>85</v>
      </c>
      <c r="AV1229" s="14" t="s">
        <v>79</v>
      </c>
      <c r="AW1229" s="14" t="s">
        <v>29</v>
      </c>
      <c r="AX1229" s="14" t="s">
        <v>72</v>
      </c>
      <c r="AY1229" s="197" t="s">
        <v>360</v>
      </c>
    </row>
    <row r="1230" spans="2:51" s="13" customFormat="1">
      <c r="B1230" s="187"/>
      <c r="D1230" s="188" t="s">
        <v>369</v>
      </c>
      <c r="E1230" s="189" t="s">
        <v>1</v>
      </c>
      <c r="F1230" s="190" t="s">
        <v>1460</v>
      </c>
      <c r="H1230" s="191">
        <v>45.756</v>
      </c>
      <c r="I1230" s="192"/>
      <c r="L1230" s="187"/>
      <c r="M1230" s="193"/>
      <c r="N1230" s="194"/>
      <c r="O1230" s="194"/>
      <c r="P1230" s="194"/>
      <c r="Q1230" s="194"/>
      <c r="R1230" s="194"/>
      <c r="S1230" s="194"/>
      <c r="T1230" s="195"/>
      <c r="AT1230" s="189" t="s">
        <v>369</v>
      </c>
      <c r="AU1230" s="189" t="s">
        <v>85</v>
      </c>
      <c r="AV1230" s="13" t="s">
        <v>85</v>
      </c>
      <c r="AW1230" s="13" t="s">
        <v>29</v>
      </c>
      <c r="AX1230" s="13" t="s">
        <v>72</v>
      </c>
      <c r="AY1230" s="189" t="s">
        <v>360</v>
      </c>
    </row>
    <row r="1231" spans="2:51" s="14" customFormat="1">
      <c r="B1231" s="196"/>
      <c r="D1231" s="188" t="s">
        <v>369</v>
      </c>
      <c r="E1231" s="197" t="s">
        <v>1</v>
      </c>
      <c r="F1231" s="198" t="s">
        <v>1393</v>
      </c>
      <c r="H1231" s="197" t="s">
        <v>1</v>
      </c>
      <c r="I1231" s="199"/>
      <c r="L1231" s="196"/>
      <c r="M1231" s="200"/>
      <c r="N1231" s="201"/>
      <c r="O1231" s="201"/>
      <c r="P1231" s="201"/>
      <c r="Q1231" s="201"/>
      <c r="R1231" s="201"/>
      <c r="S1231" s="201"/>
      <c r="T1231" s="202"/>
      <c r="AT1231" s="197" t="s">
        <v>369</v>
      </c>
      <c r="AU1231" s="197" t="s">
        <v>85</v>
      </c>
      <c r="AV1231" s="14" t="s">
        <v>79</v>
      </c>
      <c r="AW1231" s="14" t="s">
        <v>29</v>
      </c>
      <c r="AX1231" s="14" t="s">
        <v>72</v>
      </c>
      <c r="AY1231" s="197" t="s">
        <v>360</v>
      </c>
    </row>
    <row r="1232" spans="2:51" s="13" customFormat="1">
      <c r="B1232" s="187"/>
      <c r="D1232" s="188" t="s">
        <v>369</v>
      </c>
      <c r="E1232" s="189" t="s">
        <v>1</v>
      </c>
      <c r="F1232" s="190" t="s">
        <v>1461</v>
      </c>
      <c r="H1232" s="191">
        <v>13.86</v>
      </c>
      <c r="I1232" s="192"/>
      <c r="L1232" s="187"/>
      <c r="M1232" s="193"/>
      <c r="N1232" s="194"/>
      <c r="O1232" s="194"/>
      <c r="P1232" s="194"/>
      <c r="Q1232" s="194"/>
      <c r="R1232" s="194"/>
      <c r="S1232" s="194"/>
      <c r="T1232" s="195"/>
      <c r="AT1232" s="189" t="s">
        <v>369</v>
      </c>
      <c r="AU1232" s="189" t="s">
        <v>85</v>
      </c>
      <c r="AV1232" s="13" t="s">
        <v>85</v>
      </c>
      <c r="AW1232" s="13" t="s">
        <v>29</v>
      </c>
      <c r="AX1232" s="13" t="s">
        <v>72</v>
      </c>
      <c r="AY1232" s="189" t="s">
        <v>360</v>
      </c>
    </row>
    <row r="1233" spans="2:51" s="14" customFormat="1">
      <c r="B1233" s="196"/>
      <c r="D1233" s="188" t="s">
        <v>369</v>
      </c>
      <c r="E1233" s="197" t="s">
        <v>1</v>
      </c>
      <c r="F1233" s="198" t="s">
        <v>1395</v>
      </c>
      <c r="H1233" s="197" t="s">
        <v>1</v>
      </c>
      <c r="I1233" s="199"/>
      <c r="L1233" s="196"/>
      <c r="M1233" s="200"/>
      <c r="N1233" s="201"/>
      <c r="O1233" s="201"/>
      <c r="P1233" s="201"/>
      <c r="Q1233" s="201"/>
      <c r="R1233" s="201"/>
      <c r="S1233" s="201"/>
      <c r="T1233" s="202"/>
      <c r="AT1233" s="197" t="s">
        <v>369</v>
      </c>
      <c r="AU1233" s="197" t="s">
        <v>85</v>
      </c>
      <c r="AV1233" s="14" t="s">
        <v>79</v>
      </c>
      <c r="AW1233" s="14" t="s">
        <v>29</v>
      </c>
      <c r="AX1233" s="14" t="s">
        <v>72</v>
      </c>
      <c r="AY1233" s="197" t="s">
        <v>360</v>
      </c>
    </row>
    <row r="1234" spans="2:51" s="13" customFormat="1">
      <c r="B1234" s="187"/>
      <c r="D1234" s="188" t="s">
        <v>369</v>
      </c>
      <c r="E1234" s="189" t="s">
        <v>1</v>
      </c>
      <c r="F1234" s="190" t="s">
        <v>1462</v>
      </c>
      <c r="H1234" s="191">
        <v>20.556000000000001</v>
      </c>
      <c r="I1234" s="192"/>
      <c r="L1234" s="187"/>
      <c r="M1234" s="193"/>
      <c r="N1234" s="194"/>
      <c r="O1234" s="194"/>
      <c r="P1234" s="194"/>
      <c r="Q1234" s="194"/>
      <c r="R1234" s="194"/>
      <c r="S1234" s="194"/>
      <c r="T1234" s="195"/>
      <c r="AT1234" s="189" t="s">
        <v>369</v>
      </c>
      <c r="AU1234" s="189" t="s">
        <v>85</v>
      </c>
      <c r="AV1234" s="13" t="s">
        <v>85</v>
      </c>
      <c r="AW1234" s="13" t="s">
        <v>29</v>
      </c>
      <c r="AX1234" s="13" t="s">
        <v>72</v>
      </c>
      <c r="AY1234" s="189" t="s">
        <v>360</v>
      </c>
    </row>
    <row r="1235" spans="2:51" s="14" customFormat="1">
      <c r="B1235" s="196"/>
      <c r="D1235" s="188" t="s">
        <v>369</v>
      </c>
      <c r="E1235" s="197" t="s">
        <v>1</v>
      </c>
      <c r="F1235" s="198" t="s">
        <v>1397</v>
      </c>
      <c r="H1235" s="197" t="s">
        <v>1</v>
      </c>
      <c r="I1235" s="199"/>
      <c r="L1235" s="196"/>
      <c r="M1235" s="200"/>
      <c r="N1235" s="201"/>
      <c r="O1235" s="201"/>
      <c r="P1235" s="201"/>
      <c r="Q1235" s="201"/>
      <c r="R1235" s="201"/>
      <c r="S1235" s="201"/>
      <c r="T1235" s="202"/>
      <c r="AT1235" s="197" t="s">
        <v>369</v>
      </c>
      <c r="AU1235" s="197" t="s">
        <v>85</v>
      </c>
      <c r="AV1235" s="14" t="s">
        <v>79</v>
      </c>
      <c r="AW1235" s="14" t="s">
        <v>29</v>
      </c>
      <c r="AX1235" s="14" t="s">
        <v>72</v>
      </c>
      <c r="AY1235" s="197" t="s">
        <v>360</v>
      </c>
    </row>
    <row r="1236" spans="2:51" s="13" customFormat="1">
      <c r="B1236" s="187"/>
      <c r="D1236" s="188" t="s">
        <v>369</v>
      </c>
      <c r="E1236" s="189" t="s">
        <v>1</v>
      </c>
      <c r="F1236" s="190" t="s">
        <v>1463</v>
      </c>
      <c r="H1236" s="191">
        <v>5.6159999999999997</v>
      </c>
      <c r="I1236" s="192"/>
      <c r="L1236" s="187"/>
      <c r="M1236" s="193"/>
      <c r="N1236" s="194"/>
      <c r="O1236" s="194"/>
      <c r="P1236" s="194"/>
      <c r="Q1236" s="194"/>
      <c r="R1236" s="194"/>
      <c r="S1236" s="194"/>
      <c r="T1236" s="195"/>
      <c r="AT1236" s="189" t="s">
        <v>369</v>
      </c>
      <c r="AU1236" s="189" t="s">
        <v>85</v>
      </c>
      <c r="AV1236" s="13" t="s">
        <v>85</v>
      </c>
      <c r="AW1236" s="13" t="s">
        <v>29</v>
      </c>
      <c r="AX1236" s="13" t="s">
        <v>72</v>
      </c>
      <c r="AY1236" s="189" t="s">
        <v>360</v>
      </c>
    </row>
    <row r="1237" spans="2:51" s="14" customFormat="1">
      <c r="B1237" s="196"/>
      <c r="D1237" s="188" t="s">
        <v>369</v>
      </c>
      <c r="E1237" s="197" t="s">
        <v>1</v>
      </c>
      <c r="F1237" s="198" t="s">
        <v>1464</v>
      </c>
      <c r="H1237" s="197" t="s">
        <v>1</v>
      </c>
      <c r="I1237" s="199"/>
      <c r="L1237" s="196"/>
      <c r="M1237" s="200"/>
      <c r="N1237" s="201"/>
      <c r="O1237" s="201"/>
      <c r="P1237" s="201"/>
      <c r="Q1237" s="201"/>
      <c r="R1237" s="201"/>
      <c r="S1237" s="201"/>
      <c r="T1237" s="202"/>
      <c r="AT1237" s="197" t="s">
        <v>369</v>
      </c>
      <c r="AU1237" s="197" t="s">
        <v>85</v>
      </c>
      <c r="AV1237" s="14" t="s">
        <v>79</v>
      </c>
      <c r="AW1237" s="14" t="s">
        <v>29</v>
      </c>
      <c r="AX1237" s="14" t="s">
        <v>72</v>
      </c>
      <c r="AY1237" s="197" t="s">
        <v>360</v>
      </c>
    </row>
    <row r="1238" spans="2:51" s="13" customFormat="1">
      <c r="B1238" s="187"/>
      <c r="D1238" s="188" t="s">
        <v>369</v>
      </c>
      <c r="E1238" s="189" t="s">
        <v>1</v>
      </c>
      <c r="F1238" s="190" t="s">
        <v>1465</v>
      </c>
      <c r="H1238" s="191">
        <v>25.866</v>
      </c>
      <c r="I1238" s="192"/>
      <c r="L1238" s="187"/>
      <c r="M1238" s="193"/>
      <c r="N1238" s="194"/>
      <c r="O1238" s="194"/>
      <c r="P1238" s="194"/>
      <c r="Q1238" s="194"/>
      <c r="R1238" s="194"/>
      <c r="S1238" s="194"/>
      <c r="T1238" s="195"/>
      <c r="AT1238" s="189" t="s">
        <v>369</v>
      </c>
      <c r="AU1238" s="189" t="s">
        <v>85</v>
      </c>
      <c r="AV1238" s="13" t="s">
        <v>85</v>
      </c>
      <c r="AW1238" s="13" t="s">
        <v>29</v>
      </c>
      <c r="AX1238" s="13" t="s">
        <v>72</v>
      </c>
      <c r="AY1238" s="189" t="s">
        <v>360</v>
      </c>
    </row>
    <row r="1239" spans="2:51" s="14" customFormat="1">
      <c r="B1239" s="196"/>
      <c r="D1239" s="188" t="s">
        <v>369</v>
      </c>
      <c r="E1239" s="197" t="s">
        <v>1</v>
      </c>
      <c r="F1239" s="198" t="s">
        <v>1401</v>
      </c>
      <c r="H1239" s="197" t="s">
        <v>1</v>
      </c>
      <c r="I1239" s="199"/>
      <c r="L1239" s="196"/>
      <c r="M1239" s="200"/>
      <c r="N1239" s="201"/>
      <c r="O1239" s="201"/>
      <c r="P1239" s="201"/>
      <c r="Q1239" s="201"/>
      <c r="R1239" s="201"/>
      <c r="S1239" s="201"/>
      <c r="T1239" s="202"/>
      <c r="AT1239" s="197" t="s">
        <v>369</v>
      </c>
      <c r="AU1239" s="197" t="s">
        <v>85</v>
      </c>
      <c r="AV1239" s="14" t="s">
        <v>79</v>
      </c>
      <c r="AW1239" s="14" t="s">
        <v>29</v>
      </c>
      <c r="AX1239" s="14" t="s">
        <v>72</v>
      </c>
      <c r="AY1239" s="197" t="s">
        <v>360</v>
      </c>
    </row>
    <row r="1240" spans="2:51" s="13" customFormat="1">
      <c r="B1240" s="187"/>
      <c r="D1240" s="188" t="s">
        <v>369</v>
      </c>
      <c r="E1240" s="189" t="s">
        <v>1</v>
      </c>
      <c r="F1240" s="190" t="s">
        <v>1466</v>
      </c>
      <c r="H1240" s="191">
        <v>45.972000000000001</v>
      </c>
      <c r="I1240" s="192"/>
      <c r="L1240" s="187"/>
      <c r="M1240" s="193"/>
      <c r="N1240" s="194"/>
      <c r="O1240" s="194"/>
      <c r="P1240" s="194"/>
      <c r="Q1240" s="194"/>
      <c r="R1240" s="194"/>
      <c r="S1240" s="194"/>
      <c r="T1240" s="195"/>
      <c r="AT1240" s="189" t="s">
        <v>369</v>
      </c>
      <c r="AU1240" s="189" t="s">
        <v>85</v>
      </c>
      <c r="AV1240" s="13" t="s">
        <v>85</v>
      </c>
      <c r="AW1240" s="13" t="s">
        <v>29</v>
      </c>
      <c r="AX1240" s="13" t="s">
        <v>72</v>
      </c>
      <c r="AY1240" s="189" t="s">
        <v>360</v>
      </c>
    </row>
    <row r="1241" spans="2:51" s="14" customFormat="1" ht="22.5">
      <c r="B1241" s="196"/>
      <c r="D1241" s="188" t="s">
        <v>369</v>
      </c>
      <c r="E1241" s="197" t="s">
        <v>1</v>
      </c>
      <c r="F1241" s="198" t="s">
        <v>1467</v>
      </c>
      <c r="H1241" s="197" t="s">
        <v>1</v>
      </c>
      <c r="I1241" s="199"/>
      <c r="L1241" s="196"/>
      <c r="M1241" s="200"/>
      <c r="N1241" s="201"/>
      <c r="O1241" s="201"/>
      <c r="P1241" s="201"/>
      <c r="Q1241" s="201"/>
      <c r="R1241" s="201"/>
      <c r="S1241" s="201"/>
      <c r="T1241" s="202"/>
      <c r="AT1241" s="197" t="s">
        <v>369</v>
      </c>
      <c r="AU1241" s="197" t="s">
        <v>85</v>
      </c>
      <c r="AV1241" s="14" t="s">
        <v>79</v>
      </c>
      <c r="AW1241" s="14" t="s">
        <v>29</v>
      </c>
      <c r="AX1241" s="14" t="s">
        <v>72</v>
      </c>
      <c r="AY1241" s="197" t="s">
        <v>360</v>
      </c>
    </row>
    <row r="1242" spans="2:51" s="14" customFormat="1">
      <c r="B1242" s="196"/>
      <c r="D1242" s="188" t="s">
        <v>369</v>
      </c>
      <c r="E1242" s="197" t="s">
        <v>1</v>
      </c>
      <c r="F1242" s="198" t="s">
        <v>1468</v>
      </c>
      <c r="H1242" s="197" t="s">
        <v>1</v>
      </c>
      <c r="I1242" s="199"/>
      <c r="L1242" s="196"/>
      <c r="M1242" s="200"/>
      <c r="N1242" s="201"/>
      <c r="O1242" s="201"/>
      <c r="P1242" s="201"/>
      <c r="Q1242" s="201"/>
      <c r="R1242" s="201"/>
      <c r="S1242" s="201"/>
      <c r="T1242" s="202"/>
      <c r="AT1242" s="197" t="s">
        <v>369</v>
      </c>
      <c r="AU1242" s="197" t="s">
        <v>85</v>
      </c>
      <c r="AV1242" s="14" t="s">
        <v>79</v>
      </c>
      <c r="AW1242" s="14" t="s">
        <v>29</v>
      </c>
      <c r="AX1242" s="14" t="s">
        <v>72</v>
      </c>
      <c r="AY1242" s="197" t="s">
        <v>360</v>
      </c>
    </row>
    <row r="1243" spans="2:51" s="13" customFormat="1">
      <c r="B1243" s="187"/>
      <c r="D1243" s="188" t="s">
        <v>369</v>
      </c>
      <c r="E1243" s="189" t="s">
        <v>1</v>
      </c>
      <c r="F1243" s="190" t="s">
        <v>1469</v>
      </c>
      <c r="H1243" s="191">
        <v>19.097999999999999</v>
      </c>
      <c r="I1243" s="192"/>
      <c r="L1243" s="187"/>
      <c r="M1243" s="193"/>
      <c r="N1243" s="194"/>
      <c r="O1243" s="194"/>
      <c r="P1243" s="194"/>
      <c r="Q1243" s="194"/>
      <c r="R1243" s="194"/>
      <c r="S1243" s="194"/>
      <c r="T1243" s="195"/>
      <c r="AT1243" s="189" t="s">
        <v>369</v>
      </c>
      <c r="AU1243" s="189" t="s">
        <v>85</v>
      </c>
      <c r="AV1243" s="13" t="s">
        <v>85</v>
      </c>
      <c r="AW1243" s="13" t="s">
        <v>29</v>
      </c>
      <c r="AX1243" s="13" t="s">
        <v>72</v>
      </c>
      <c r="AY1243" s="189" t="s">
        <v>360</v>
      </c>
    </row>
    <row r="1244" spans="2:51" s="14" customFormat="1">
      <c r="B1244" s="196"/>
      <c r="D1244" s="188" t="s">
        <v>369</v>
      </c>
      <c r="E1244" s="197" t="s">
        <v>1</v>
      </c>
      <c r="F1244" s="198" t="s">
        <v>1470</v>
      </c>
      <c r="H1244" s="197" t="s">
        <v>1</v>
      </c>
      <c r="I1244" s="199"/>
      <c r="L1244" s="196"/>
      <c r="M1244" s="200"/>
      <c r="N1244" s="201"/>
      <c r="O1244" s="201"/>
      <c r="P1244" s="201"/>
      <c r="Q1244" s="201"/>
      <c r="R1244" s="201"/>
      <c r="S1244" s="201"/>
      <c r="T1244" s="202"/>
      <c r="AT1244" s="197" t="s">
        <v>369</v>
      </c>
      <c r="AU1244" s="197" t="s">
        <v>85</v>
      </c>
      <c r="AV1244" s="14" t="s">
        <v>79</v>
      </c>
      <c r="AW1244" s="14" t="s">
        <v>29</v>
      </c>
      <c r="AX1244" s="14" t="s">
        <v>72</v>
      </c>
      <c r="AY1244" s="197" t="s">
        <v>360</v>
      </c>
    </row>
    <row r="1245" spans="2:51" s="13" customFormat="1">
      <c r="B1245" s="187"/>
      <c r="D1245" s="188" t="s">
        <v>369</v>
      </c>
      <c r="E1245" s="189" t="s">
        <v>1</v>
      </c>
      <c r="F1245" s="190" t="s">
        <v>1471</v>
      </c>
      <c r="H1245" s="191">
        <v>55.512</v>
      </c>
      <c r="I1245" s="192"/>
      <c r="L1245" s="187"/>
      <c r="M1245" s="193"/>
      <c r="N1245" s="194"/>
      <c r="O1245" s="194"/>
      <c r="P1245" s="194"/>
      <c r="Q1245" s="194"/>
      <c r="R1245" s="194"/>
      <c r="S1245" s="194"/>
      <c r="T1245" s="195"/>
      <c r="AT1245" s="189" t="s">
        <v>369</v>
      </c>
      <c r="AU1245" s="189" t="s">
        <v>85</v>
      </c>
      <c r="AV1245" s="13" t="s">
        <v>85</v>
      </c>
      <c r="AW1245" s="13" t="s">
        <v>29</v>
      </c>
      <c r="AX1245" s="13" t="s">
        <v>72</v>
      </c>
      <c r="AY1245" s="189" t="s">
        <v>360</v>
      </c>
    </row>
    <row r="1246" spans="2:51" s="14" customFormat="1">
      <c r="B1246" s="196"/>
      <c r="D1246" s="188" t="s">
        <v>369</v>
      </c>
      <c r="E1246" s="197" t="s">
        <v>1</v>
      </c>
      <c r="F1246" s="198" t="s">
        <v>1472</v>
      </c>
      <c r="H1246" s="197" t="s">
        <v>1</v>
      </c>
      <c r="I1246" s="199"/>
      <c r="L1246" s="196"/>
      <c r="M1246" s="200"/>
      <c r="N1246" s="201"/>
      <c r="O1246" s="201"/>
      <c r="P1246" s="201"/>
      <c r="Q1246" s="201"/>
      <c r="R1246" s="201"/>
      <c r="S1246" s="201"/>
      <c r="T1246" s="202"/>
      <c r="AT1246" s="197" t="s">
        <v>369</v>
      </c>
      <c r="AU1246" s="197" t="s">
        <v>85</v>
      </c>
      <c r="AV1246" s="14" t="s">
        <v>79</v>
      </c>
      <c r="AW1246" s="14" t="s">
        <v>29</v>
      </c>
      <c r="AX1246" s="14" t="s">
        <v>72</v>
      </c>
      <c r="AY1246" s="197" t="s">
        <v>360</v>
      </c>
    </row>
    <row r="1247" spans="2:51" s="13" customFormat="1">
      <c r="B1247" s="187"/>
      <c r="D1247" s="188" t="s">
        <v>369</v>
      </c>
      <c r="E1247" s="189" t="s">
        <v>1</v>
      </c>
      <c r="F1247" s="190" t="s">
        <v>1473</v>
      </c>
      <c r="H1247" s="191">
        <v>14.9</v>
      </c>
      <c r="I1247" s="192"/>
      <c r="L1247" s="187"/>
      <c r="M1247" s="193"/>
      <c r="N1247" s="194"/>
      <c r="O1247" s="194"/>
      <c r="P1247" s="194"/>
      <c r="Q1247" s="194"/>
      <c r="R1247" s="194"/>
      <c r="S1247" s="194"/>
      <c r="T1247" s="195"/>
      <c r="AT1247" s="189" t="s">
        <v>369</v>
      </c>
      <c r="AU1247" s="189" t="s">
        <v>85</v>
      </c>
      <c r="AV1247" s="13" t="s">
        <v>85</v>
      </c>
      <c r="AW1247" s="13" t="s">
        <v>29</v>
      </c>
      <c r="AX1247" s="13" t="s">
        <v>72</v>
      </c>
      <c r="AY1247" s="189" t="s">
        <v>360</v>
      </c>
    </row>
    <row r="1248" spans="2:51" s="13" customFormat="1">
      <c r="B1248" s="187"/>
      <c r="D1248" s="188" t="s">
        <v>369</v>
      </c>
      <c r="E1248" s="189" t="s">
        <v>1</v>
      </c>
      <c r="F1248" s="190" t="s">
        <v>1474</v>
      </c>
      <c r="H1248" s="191">
        <v>25.29</v>
      </c>
      <c r="I1248" s="192"/>
      <c r="L1248" s="187"/>
      <c r="M1248" s="193"/>
      <c r="N1248" s="194"/>
      <c r="O1248" s="194"/>
      <c r="P1248" s="194"/>
      <c r="Q1248" s="194"/>
      <c r="R1248" s="194"/>
      <c r="S1248" s="194"/>
      <c r="T1248" s="195"/>
      <c r="AT1248" s="189" t="s">
        <v>369</v>
      </c>
      <c r="AU1248" s="189" t="s">
        <v>85</v>
      </c>
      <c r="AV1248" s="13" t="s">
        <v>85</v>
      </c>
      <c r="AW1248" s="13" t="s">
        <v>29</v>
      </c>
      <c r="AX1248" s="13" t="s">
        <v>72</v>
      </c>
      <c r="AY1248" s="189" t="s">
        <v>360</v>
      </c>
    </row>
    <row r="1249" spans="2:51" s="14" customFormat="1">
      <c r="B1249" s="196"/>
      <c r="D1249" s="188" t="s">
        <v>369</v>
      </c>
      <c r="E1249" s="197" t="s">
        <v>1</v>
      </c>
      <c r="F1249" s="198" t="s">
        <v>1475</v>
      </c>
      <c r="H1249" s="197" t="s">
        <v>1</v>
      </c>
      <c r="I1249" s="199"/>
      <c r="L1249" s="196"/>
      <c r="M1249" s="200"/>
      <c r="N1249" s="201"/>
      <c r="O1249" s="201"/>
      <c r="P1249" s="201"/>
      <c r="Q1249" s="201"/>
      <c r="R1249" s="201"/>
      <c r="S1249" s="201"/>
      <c r="T1249" s="202"/>
      <c r="AT1249" s="197" t="s">
        <v>369</v>
      </c>
      <c r="AU1249" s="197" t="s">
        <v>85</v>
      </c>
      <c r="AV1249" s="14" t="s">
        <v>79</v>
      </c>
      <c r="AW1249" s="14" t="s">
        <v>29</v>
      </c>
      <c r="AX1249" s="14" t="s">
        <v>72</v>
      </c>
      <c r="AY1249" s="197" t="s">
        <v>360</v>
      </c>
    </row>
    <row r="1250" spans="2:51" s="13" customFormat="1">
      <c r="B1250" s="187"/>
      <c r="D1250" s="188" t="s">
        <v>369</v>
      </c>
      <c r="E1250" s="189" t="s">
        <v>1</v>
      </c>
      <c r="F1250" s="190" t="s">
        <v>1476</v>
      </c>
      <c r="H1250" s="191">
        <v>119.232</v>
      </c>
      <c r="I1250" s="192"/>
      <c r="L1250" s="187"/>
      <c r="M1250" s="193"/>
      <c r="N1250" s="194"/>
      <c r="O1250" s="194"/>
      <c r="P1250" s="194"/>
      <c r="Q1250" s="194"/>
      <c r="R1250" s="194"/>
      <c r="S1250" s="194"/>
      <c r="T1250" s="195"/>
      <c r="AT1250" s="189" t="s">
        <v>369</v>
      </c>
      <c r="AU1250" s="189" t="s">
        <v>85</v>
      </c>
      <c r="AV1250" s="13" t="s">
        <v>85</v>
      </c>
      <c r="AW1250" s="13" t="s">
        <v>29</v>
      </c>
      <c r="AX1250" s="13" t="s">
        <v>72</v>
      </c>
      <c r="AY1250" s="189" t="s">
        <v>360</v>
      </c>
    </row>
    <row r="1251" spans="2:51" s="14" customFormat="1">
      <c r="B1251" s="196"/>
      <c r="D1251" s="188" t="s">
        <v>369</v>
      </c>
      <c r="E1251" s="197" t="s">
        <v>1</v>
      </c>
      <c r="F1251" s="198" t="s">
        <v>1477</v>
      </c>
      <c r="H1251" s="197" t="s">
        <v>1</v>
      </c>
      <c r="I1251" s="199"/>
      <c r="L1251" s="196"/>
      <c r="M1251" s="200"/>
      <c r="N1251" s="201"/>
      <c r="O1251" s="201"/>
      <c r="P1251" s="201"/>
      <c r="Q1251" s="201"/>
      <c r="R1251" s="201"/>
      <c r="S1251" s="201"/>
      <c r="T1251" s="202"/>
      <c r="AT1251" s="197" t="s">
        <v>369</v>
      </c>
      <c r="AU1251" s="197" t="s">
        <v>85</v>
      </c>
      <c r="AV1251" s="14" t="s">
        <v>79</v>
      </c>
      <c r="AW1251" s="14" t="s">
        <v>29</v>
      </c>
      <c r="AX1251" s="14" t="s">
        <v>72</v>
      </c>
      <c r="AY1251" s="197" t="s">
        <v>360</v>
      </c>
    </row>
    <row r="1252" spans="2:51" s="13" customFormat="1">
      <c r="B1252" s="187"/>
      <c r="D1252" s="188" t="s">
        <v>369</v>
      </c>
      <c r="E1252" s="189" t="s">
        <v>1</v>
      </c>
      <c r="F1252" s="190" t="s">
        <v>1478</v>
      </c>
      <c r="H1252" s="191">
        <v>2.52</v>
      </c>
      <c r="I1252" s="192"/>
      <c r="L1252" s="187"/>
      <c r="M1252" s="193"/>
      <c r="N1252" s="194"/>
      <c r="O1252" s="194"/>
      <c r="P1252" s="194"/>
      <c r="Q1252" s="194"/>
      <c r="R1252" s="194"/>
      <c r="S1252" s="194"/>
      <c r="T1252" s="195"/>
      <c r="AT1252" s="189" t="s">
        <v>369</v>
      </c>
      <c r="AU1252" s="189" t="s">
        <v>85</v>
      </c>
      <c r="AV1252" s="13" t="s">
        <v>85</v>
      </c>
      <c r="AW1252" s="13" t="s">
        <v>29</v>
      </c>
      <c r="AX1252" s="13" t="s">
        <v>72</v>
      </c>
      <c r="AY1252" s="189" t="s">
        <v>360</v>
      </c>
    </row>
    <row r="1253" spans="2:51" s="14" customFormat="1">
      <c r="B1253" s="196"/>
      <c r="D1253" s="188" t="s">
        <v>369</v>
      </c>
      <c r="E1253" s="197" t="s">
        <v>1</v>
      </c>
      <c r="F1253" s="198" t="s">
        <v>1479</v>
      </c>
      <c r="H1253" s="197" t="s">
        <v>1</v>
      </c>
      <c r="I1253" s="199"/>
      <c r="L1253" s="196"/>
      <c r="M1253" s="200"/>
      <c r="N1253" s="201"/>
      <c r="O1253" s="201"/>
      <c r="P1253" s="201"/>
      <c r="Q1253" s="201"/>
      <c r="R1253" s="201"/>
      <c r="S1253" s="201"/>
      <c r="T1253" s="202"/>
      <c r="AT1253" s="197" t="s">
        <v>369</v>
      </c>
      <c r="AU1253" s="197" t="s">
        <v>85</v>
      </c>
      <c r="AV1253" s="14" t="s">
        <v>79</v>
      </c>
      <c r="AW1253" s="14" t="s">
        <v>29</v>
      </c>
      <c r="AX1253" s="14" t="s">
        <v>72</v>
      </c>
      <c r="AY1253" s="197" t="s">
        <v>360</v>
      </c>
    </row>
    <row r="1254" spans="2:51" s="13" customFormat="1">
      <c r="B1254" s="187"/>
      <c r="D1254" s="188" t="s">
        <v>369</v>
      </c>
      <c r="E1254" s="189" t="s">
        <v>1</v>
      </c>
      <c r="F1254" s="190" t="s">
        <v>1480</v>
      </c>
      <c r="H1254" s="191">
        <v>33.462000000000003</v>
      </c>
      <c r="I1254" s="192"/>
      <c r="L1254" s="187"/>
      <c r="M1254" s="193"/>
      <c r="N1254" s="194"/>
      <c r="O1254" s="194"/>
      <c r="P1254" s="194"/>
      <c r="Q1254" s="194"/>
      <c r="R1254" s="194"/>
      <c r="S1254" s="194"/>
      <c r="T1254" s="195"/>
      <c r="AT1254" s="189" t="s">
        <v>369</v>
      </c>
      <c r="AU1254" s="189" t="s">
        <v>85</v>
      </c>
      <c r="AV1254" s="13" t="s">
        <v>85</v>
      </c>
      <c r="AW1254" s="13" t="s">
        <v>29</v>
      </c>
      <c r="AX1254" s="13" t="s">
        <v>72</v>
      </c>
      <c r="AY1254" s="189" t="s">
        <v>360</v>
      </c>
    </row>
    <row r="1255" spans="2:51" s="14" customFormat="1">
      <c r="B1255" s="196"/>
      <c r="D1255" s="188" t="s">
        <v>369</v>
      </c>
      <c r="E1255" s="197" t="s">
        <v>1</v>
      </c>
      <c r="F1255" s="198" t="s">
        <v>1481</v>
      </c>
      <c r="H1255" s="197" t="s">
        <v>1</v>
      </c>
      <c r="I1255" s="199"/>
      <c r="L1255" s="196"/>
      <c r="M1255" s="200"/>
      <c r="N1255" s="201"/>
      <c r="O1255" s="201"/>
      <c r="P1255" s="201"/>
      <c r="Q1255" s="201"/>
      <c r="R1255" s="201"/>
      <c r="S1255" s="201"/>
      <c r="T1255" s="202"/>
      <c r="AT1255" s="197" t="s">
        <v>369</v>
      </c>
      <c r="AU1255" s="197" t="s">
        <v>85</v>
      </c>
      <c r="AV1255" s="14" t="s">
        <v>79</v>
      </c>
      <c r="AW1255" s="14" t="s">
        <v>29</v>
      </c>
      <c r="AX1255" s="14" t="s">
        <v>72</v>
      </c>
      <c r="AY1255" s="197" t="s">
        <v>360</v>
      </c>
    </row>
    <row r="1256" spans="2:51" s="13" customFormat="1">
      <c r="B1256" s="187"/>
      <c r="D1256" s="188" t="s">
        <v>369</v>
      </c>
      <c r="E1256" s="189" t="s">
        <v>1</v>
      </c>
      <c r="F1256" s="190" t="s">
        <v>1482</v>
      </c>
      <c r="H1256" s="191">
        <v>24.48</v>
      </c>
      <c r="I1256" s="192"/>
      <c r="L1256" s="187"/>
      <c r="M1256" s="193"/>
      <c r="N1256" s="194"/>
      <c r="O1256" s="194"/>
      <c r="P1256" s="194"/>
      <c r="Q1256" s="194"/>
      <c r="R1256" s="194"/>
      <c r="S1256" s="194"/>
      <c r="T1256" s="195"/>
      <c r="AT1256" s="189" t="s">
        <v>369</v>
      </c>
      <c r="AU1256" s="189" t="s">
        <v>85</v>
      </c>
      <c r="AV1256" s="13" t="s">
        <v>85</v>
      </c>
      <c r="AW1256" s="13" t="s">
        <v>29</v>
      </c>
      <c r="AX1256" s="13" t="s">
        <v>72</v>
      </c>
      <c r="AY1256" s="189" t="s">
        <v>360</v>
      </c>
    </row>
    <row r="1257" spans="2:51" s="14" customFormat="1">
      <c r="B1257" s="196"/>
      <c r="D1257" s="188" t="s">
        <v>369</v>
      </c>
      <c r="E1257" s="197" t="s">
        <v>1</v>
      </c>
      <c r="F1257" s="198" t="s">
        <v>1483</v>
      </c>
      <c r="H1257" s="197" t="s">
        <v>1</v>
      </c>
      <c r="I1257" s="199"/>
      <c r="L1257" s="196"/>
      <c r="M1257" s="200"/>
      <c r="N1257" s="201"/>
      <c r="O1257" s="201"/>
      <c r="P1257" s="201"/>
      <c r="Q1257" s="201"/>
      <c r="R1257" s="201"/>
      <c r="S1257" s="201"/>
      <c r="T1257" s="202"/>
      <c r="AT1257" s="197" t="s">
        <v>369</v>
      </c>
      <c r="AU1257" s="197" t="s">
        <v>85</v>
      </c>
      <c r="AV1257" s="14" t="s">
        <v>79</v>
      </c>
      <c r="AW1257" s="14" t="s">
        <v>29</v>
      </c>
      <c r="AX1257" s="14" t="s">
        <v>72</v>
      </c>
      <c r="AY1257" s="197" t="s">
        <v>360</v>
      </c>
    </row>
    <row r="1258" spans="2:51" s="13" customFormat="1">
      <c r="B1258" s="187"/>
      <c r="D1258" s="188" t="s">
        <v>369</v>
      </c>
      <c r="E1258" s="189" t="s">
        <v>1</v>
      </c>
      <c r="F1258" s="190" t="s">
        <v>1484</v>
      </c>
      <c r="H1258" s="191">
        <v>50.886000000000003</v>
      </c>
      <c r="I1258" s="192"/>
      <c r="L1258" s="187"/>
      <c r="M1258" s="193"/>
      <c r="N1258" s="194"/>
      <c r="O1258" s="194"/>
      <c r="P1258" s="194"/>
      <c r="Q1258" s="194"/>
      <c r="R1258" s="194"/>
      <c r="S1258" s="194"/>
      <c r="T1258" s="195"/>
      <c r="AT1258" s="189" t="s">
        <v>369</v>
      </c>
      <c r="AU1258" s="189" t="s">
        <v>85</v>
      </c>
      <c r="AV1258" s="13" t="s">
        <v>85</v>
      </c>
      <c r="AW1258" s="13" t="s">
        <v>29</v>
      </c>
      <c r="AX1258" s="13" t="s">
        <v>72</v>
      </c>
      <c r="AY1258" s="189" t="s">
        <v>360</v>
      </c>
    </row>
    <row r="1259" spans="2:51" s="14" customFormat="1">
      <c r="B1259" s="196"/>
      <c r="D1259" s="188" t="s">
        <v>369</v>
      </c>
      <c r="E1259" s="197" t="s">
        <v>1</v>
      </c>
      <c r="F1259" s="198" t="s">
        <v>1485</v>
      </c>
      <c r="H1259" s="197" t="s">
        <v>1</v>
      </c>
      <c r="I1259" s="199"/>
      <c r="L1259" s="196"/>
      <c r="M1259" s="200"/>
      <c r="N1259" s="201"/>
      <c r="O1259" s="201"/>
      <c r="P1259" s="201"/>
      <c r="Q1259" s="201"/>
      <c r="R1259" s="201"/>
      <c r="S1259" s="201"/>
      <c r="T1259" s="202"/>
      <c r="AT1259" s="197" t="s">
        <v>369</v>
      </c>
      <c r="AU1259" s="197" t="s">
        <v>85</v>
      </c>
      <c r="AV1259" s="14" t="s">
        <v>79</v>
      </c>
      <c r="AW1259" s="14" t="s">
        <v>29</v>
      </c>
      <c r="AX1259" s="14" t="s">
        <v>72</v>
      </c>
      <c r="AY1259" s="197" t="s">
        <v>360</v>
      </c>
    </row>
    <row r="1260" spans="2:51" s="13" customFormat="1">
      <c r="B1260" s="187"/>
      <c r="D1260" s="188" t="s">
        <v>369</v>
      </c>
      <c r="E1260" s="189" t="s">
        <v>1</v>
      </c>
      <c r="F1260" s="190" t="s">
        <v>1486</v>
      </c>
      <c r="H1260" s="191">
        <v>29.664000000000001</v>
      </c>
      <c r="I1260" s="192"/>
      <c r="L1260" s="187"/>
      <c r="M1260" s="193"/>
      <c r="N1260" s="194"/>
      <c r="O1260" s="194"/>
      <c r="P1260" s="194"/>
      <c r="Q1260" s="194"/>
      <c r="R1260" s="194"/>
      <c r="S1260" s="194"/>
      <c r="T1260" s="195"/>
      <c r="AT1260" s="189" t="s">
        <v>369</v>
      </c>
      <c r="AU1260" s="189" t="s">
        <v>85</v>
      </c>
      <c r="AV1260" s="13" t="s">
        <v>85</v>
      </c>
      <c r="AW1260" s="13" t="s">
        <v>29</v>
      </c>
      <c r="AX1260" s="13" t="s">
        <v>72</v>
      </c>
      <c r="AY1260" s="189" t="s">
        <v>360</v>
      </c>
    </row>
    <row r="1261" spans="2:51" s="14" customFormat="1">
      <c r="B1261" s="196"/>
      <c r="D1261" s="188" t="s">
        <v>369</v>
      </c>
      <c r="E1261" s="197" t="s">
        <v>1</v>
      </c>
      <c r="F1261" s="198" t="s">
        <v>1487</v>
      </c>
      <c r="H1261" s="197" t="s">
        <v>1</v>
      </c>
      <c r="I1261" s="199"/>
      <c r="L1261" s="196"/>
      <c r="M1261" s="200"/>
      <c r="N1261" s="201"/>
      <c r="O1261" s="201"/>
      <c r="P1261" s="201"/>
      <c r="Q1261" s="201"/>
      <c r="R1261" s="201"/>
      <c r="S1261" s="201"/>
      <c r="T1261" s="202"/>
      <c r="AT1261" s="197" t="s">
        <v>369</v>
      </c>
      <c r="AU1261" s="197" t="s">
        <v>85</v>
      </c>
      <c r="AV1261" s="14" t="s">
        <v>79</v>
      </c>
      <c r="AW1261" s="14" t="s">
        <v>29</v>
      </c>
      <c r="AX1261" s="14" t="s">
        <v>72</v>
      </c>
      <c r="AY1261" s="197" t="s">
        <v>360</v>
      </c>
    </row>
    <row r="1262" spans="2:51" s="13" customFormat="1">
      <c r="B1262" s="187"/>
      <c r="D1262" s="188" t="s">
        <v>369</v>
      </c>
      <c r="E1262" s="189" t="s">
        <v>1</v>
      </c>
      <c r="F1262" s="190" t="s">
        <v>1488</v>
      </c>
      <c r="H1262" s="191">
        <v>28.512</v>
      </c>
      <c r="I1262" s="192"/>
      <c r="L1262" s="187"/>
      <c r="M1262" s="193"/>
      <c r="N1262" s="194"/>
      <c r="O1262" s="194"/>
      <c r="P1262" s="194"/>
      <c r="Q1262" s="194"/>
      <c r="R1262" s="194"/>
      <c r="S1262" s="194"/>
      <c r="T1262" s="195"/>
      <c r="AT1262" s="189" t="s">
        <v>369</v>
      </c>
      <c r="AU1262" s="189" t="s">
        <v>85</v>
      </c>
      <c r="AV1262" s="13" t="s">
        <v>85</v>
      </c>
      <c r="AW1262" s="13" t="s">
        <v>29</v>
      </c>
      <c r="AX1262" s="13" t="s">
        <v>72</v>
      </c>
      <c r="AY1262" s="189" t="s">
        <v>360</v>
      </c>
    </row>
    <row r="1263" spans="2:51" s="14" customFormat="1">
      <c r="B1263" s="196"/>
      <c r="D1263" s="188" t="s">
        <v>369</v>
      </c>
      <c r="E1263" s="197" t="s">
        <v>1</v>
      </c>
      <c r="F1263" s="198" t="s">
        <v>1489</v>
      </c>
      <c r="H1263" s="197" t="s">
        <v>1</v>
      </c>
      <c r="I1263" s="199"/>
      <c r="L1263" s="196"/>
      <c r="M1263" s="200"/>
      <c r="N1263" s="201"/>
      <c r="O1263" s="201"/>
      <c r="P1263" s="201"/>
      <c r="Q1263" s="201"/>
      <c r="R1263" s="201"/>
      <c r="S1263" s="201"/>
      <c r="T1263" s="202"/>
      <c r="AT1263" s="197" t="s">
        <v>369</v>
      </c>
      <c r="AU1263" s="197" t="s">
        <v>85</v>
      </c>
      <c r="AV1263" s="14" t="s">
        <v>79</v>
      </c>
      <c r="AW1263" s="14" t="s">
        <v>29</v>
      </c>
      <c r="AX1263" s="14" t="s">
        <v>72</v>
      </c>
      <c r="AY1263" s="197" t="s">
        <v>360</v>
      </c>
    </row>
    <row r="1264" spans="2:51" s="13" customFormat="1">
      <c r="B1264" s="187"/>
      <c r="D1264" s="188" t="s">
        <v>369</v>
      </c>
      <c r="E1264" s="189" t="s">
        <v>1</v>
      </c>
      <c r="F1264" s="190" t="s">
        <v>1490</v>
      </c>
      <c r="H1264" s="191">
        <v>26.91</v>
      </c>
      <c r="I1264" s="192"/>
      <c r="L1264" s="187"/>
      <c r="M1264" s="193"/>
      <c r="N1264" s="194"/>
      <c r="O1264" s="194"/>
      <c r="P1264" s="194"/>
      <c r="Q1264" s="194"/>
      <c r="R1264" s="194"/>
      <c r="S1264" s="194"/>
      <c r="T1264" s="195"/>
      <c r="AT1264" s="189" t="s">
        <v>369</v>
      </c>
      <c r="AU1264" s="189" t="s">
        <v>85</v>
      </c>
      <c r="AV1264" s="13" t="s">
        <v>85</v>
      </c>
      <c r="AW1264" s="13" t="s">
        <v>29</v>
      </c>
      <c r="AX1264" s="13" t="s">
        <v>72</v>
      </c>
      <c r="AY1264" s="189" t="s">
        <v>360</v>
      </c>
    </row>
    <row r="1265" spans="2:51" s="14" customFormat="1">
      <c r="B1265" s="196"/>
      <c r="D1265" s="188" t="s">
        <v>369</v>
      </c>
      <c r="E1265" s="197" t="s">
        <v>1</v>
      </c>
      <c r="F1265" s="198" t="s">
        <v>1491</v>
      </c>
      <c r="H1265" s="197" t="s">
        <v>1</v>
      </c>
      <c r="I1265" s="199"/>
      <c r="L1265" s="196"/>
      <c r="M1265" s="200"/>
      <c r="N1265" s="201"/>
      <c r="O1265" s="201"/>
      <c r="P1265" s="201"/>
      <c r="Q1265" s="201"/>
      <c r="R1265" s="201"/>
      <c r="S1265" s="201"/>
      <c r="T1265" s="202"/>
      <c r="AT1265" s="197" t="s">
        <v>369</v>
      </c>
      <c r="AU1265" s="197" t="s">
        <v>85</v>
      </c>
      <c r="AV1265" s="14" t="s">
        <v>79</v>
      </c>
      <c r="AW1265" s="14" t="s">
        <v>29</v>
      </c>
      <c r="AX1265" s="14" t="s">
        <v>72</v>
      </c>
      <c r="AY1265" s="197" t="s">
        <v>360</v>
      </c>
    </row>
    <row r="1266" spans="2:51" s="13" customFormat="1">
      <c r="B1266" s="187"/>
      <c r="D1266" s="188" t="s">
        <v>369</v>
      </c>
      <c r="E1266" s="189" t="s">
        <v>1</v>
      </c>
      <c r="F1266" s="190" t="s">
        <v>1492</v>
      </c>
      <c r="H1266" s="191">
        <v>22.212</v>
      </c>
      <c r="I1266" s="192"/>
      <c r="L1266" s="187"/>
      <c r="M1266" s="193"/>
      <c r="N1266" s="194"/>
      <c r="O1266" s="194"/>
      <c r="P1266" s="194"/>
      <c r="Q1266" s="194"/>
      <c r="R1266" s="194"/>
      <c r="S1266" s="194"/>
      <c r="T1266" s="195"/>
      <c r="AT1266" s="189" t="s">
        <v>369</v>
      </c>
      <c r="AU1266" s="189" t="s">
        <v>85</v>
      </c>
      <c r="AV1266" s="13" t="s">
        <v>85</v>
      </c>
      <c r="AW1266" s="13" t="s">
        <v>29</v>
      </c>
      <c r="AX1266" s="13" t="s">
        <v>72</v>
      </c>
      <c r="AY1266" s="189" t="s">
        <v>360</v>
      </c>
    </row>
    <row r="1267" spans="2:51" s="14" customFormat="1">
      <c r="B1267" s="196"/>
      <c r="D1267" s="188" t="s">
        <v>369</v>
      </c>
      <c r="E1267" s="197" t="s">
        <v>1</v>
      </c>
      <c r="F1267" s="198" t="s">
        <v>1493</v>
      </c>
      <c r="H1267" s="197" t="s">
        <v>1</v>
      </c>
      <c r="I1267" s="199"/>
      <c r="L1267" s="196"/>
      <c r="M1267" s="200"/>
      <c r="N1267" s="201"/>
      <c r="O1267" s="201"/>
      <c r="P1267" s="201"/>
      <c r="Q1267" s="201"/>
      <c r="R1267" s="201"/>
      <c r="S1267" s="201"/>
      <c r="T1267" s="202"/>
      <c r="AT1267" s="197" t="s">
        <v>369</v>
      </c>
      <c r="AU1267" s="197" t="s">
        <v>85</v>
      </c>
      <c r="AV1267" s="14" t="s">
        <v>79</v>
      </c>
      <c r="AW1267" s="14" t="s">
        <v>29</v>
      </c>
      <c r="AX1267" s="14" t="s">
        <v>72</v>
      </c>
      <c r="AY1267" s="197" t="s">
        <v>360</v>
      </c>
    </row>
    <row r="1268" spans="2:51" s="13" customFormat="1">
      <c r="B1268" s="187"/>
      <c r="D1268" s="188" t="s">
        <v>369</v>
      </c>
      <c r="E1268" s="189" t="s">
        <v>1</v>
      </c>
      <c r="F1268" s="190" t="s">
        <v>1494</v>
      </c>
      <c r="H1268" s="191">
        <v>28.26</v>
      </c>
      <c r="I1268" s="192"/>
      <c r="L1268" s="187"/>
      <c r="M1268" s="193"/>
      <c r="N1268" s="194"/>
      <c r="O1268" s="194"/>
      <c r="P1268" s="194"/>
      <c r="Q1268" s="194"/>
      <c r="R1268" s="194"/>
      <c r="S1268" s="194"/>
      <c r="T1268" s="195"/>
      <c r="AT1268" s="189" t="s">
        <v>369</v>
      </c>
      <c r="AU1268" s="189" t="s">
        <v>85</v>
      </c>
      <c r="AV1268" s="13" t="s">
        <v>85</v>
      </c>
      <c r="AW1268" s="13" t="s">
        <v>29</v>
      </c>
      <c r="AX1268" s="13" t="s">
        <v>72</v>
      </c>
      <c r="AY1268" s="189" t="s">
        <v>360</v>
      </c>
    </row>
    <row r="1269" spans="2:51" s="14" customFormat="1">
      <c r="B1269" s="196"/>
      <c r="D1269" s="188" t="s">
        <v>369</v>
      </c>
      <c r="E1269" s="197" t="s">
        <v>1</v>
      </c>
      <c r="F1269" s="198" t="s">
        <v>1495</v>
      </c>
      <c r="H1269" s="197" t="s">
        <v>1</v>
      </c>
      <c r="I1269" s="199"/>
      <c r="L1269" s="196"/>
      <c r="M1269" s="200"/>
      <c r="N1269" s="201"/>
      <c r="O1269" s="201"/>
      <c r="P1269" s="201"/>
      <c r="Q1269" s="201"/>
      <c r="R1269" s="201"/>
      <c r="S1269" s="201"/>
      <c r="T1269" s="202"/>
      <c r="AT1269" s="197" t="s">
        <v>369</v>
      </c>
      <c r="AU1269" s="197" t="s">
        <v>85</v>
      </c>
      <c r="AV1269" s="14" t="s">
        <v>79</v>
      </c>
      <c r="AW1269" s="14" t="s">
        <v>29</v>
      </c>
      <c r="AX1269" s="14" t="s">
        <v>72</v>
      </c>
      <c r="AY1269" s="197" t="s">
        <v>360</v>
      </c>
    </row>
    <row r="1270" spans="2:51" s="13" customFormat="1">
      <c r="B1270" s="187"/>
      <c r="D1270" s="188" t="s">
        <v>369</v>
      </c>
      <c r="E1270" s="189" t="s">
        <v>1</v>
      </c>
      <c r="F1270" s="190" t="s">
        <v>1496</v>
      </c>
      <c r="H1270" s="191">
        <v>28.475999999999999</v>
      </c>
      <c r="I1270" s="192"/>
      <c r="L1270" s="187"/>
      <c r="M1270" s="193"/>
      <c r="N1270" s="194"/>
      <c r="O1270" s="194"/>
      <c r="P1270" s="194"/>
      <c r="Q1270" s="194"/>
      <c r="R1270" s="194"/>
      <c r="S1270" s="194"/>
      <c r="T1270" s="195"/>
      <c r="AT1270" s="189" t="s">
        <v>369</v>
      </c>
      <c r="AU1270" s="189" t="s">
        <v>85</v>
      </c>
      <c r="AV1270" s="13" t="s">
        <v>85</v>
      </c>
      <c r="AW1270" s="13" t="s">
        <v>29</v>
      </c>
      <c r="AX1270" s="13" t="s">
        <v>72</v>
      </c>
      <c r="AY1270" s="189" t="s">
        <v>360</v>
      </c>
    </row>
    <row r="1271" spans="2:51" s="14" customFormat="1">
      <c r="B1271" s="196"/>
      <c r="D1271" s="188" t="s">
        <v>369</v>
      </c>
      <c r="E1271" s="197" t="s">
        <v>1</v>
      </c>
      <c r="F1271" s="198" t="s">
        <v>1497</v>
      </c>
      <c r="H1271" s="197" t="s">
        <v>1</v>
      </c>
      <c r="I1271" s="199"/>
      <c r="L1271" s="196"/>
      <c r="M1271" s="200"/>
      <c r="N1271" s="201"/>
      <c r="O1271" s="201"/>
      <c r="P1271" s="201"/>
      <c r="Q1271" s="201"/>
      <c r="R1271" s="201"/>
      <c r="S1271" s="201"/>
      <c r="T1271" s="202"/>
      <c r="AT1271" s="197" t="s">
        <v>369</v>
      </c>
      <c r="AU1271" s="197" t="s">
        <v>85</v>
      </c>
      <c r="AV1271" s="14" t="s">
        <v>79</v>
      </c>
      <c r="AW1271" s="14" t="s">
        <v>29</v>
      </c>
      <c r="AX1271" s="14" t="s">
        <v>72</v>
      </c>
      <c r="AY1271" s="197" t="s">
        <v>360</v>
      </c>
    </row>
    <row r="1272" spans="2:51" s="13" customFormat="1">
      <c r="B1272" s="187"/>
      <c r="D1272" s="188" t="s">
        <v>369</v>
      </c>
      <c r="E1272" s="189" t="s">
        <v>1</v>
      </c>
      <c r="F1272" s="190" t="s">
        <v>1498</v>
      </c>
      <c r="H1272" s="191">
        <v>48.284999999999997</v>
      </c>
      <c r="I1272" s="192"/>
      <c r="L1272" s="187"/>
      <c r="M1272" s="193"/>
      <c r="N1272" s="194"/>
      <c r="O1272" s="194"/>
      <c r="P1272" s="194"/>
      <c r="Q1272" s="194"/>
      <c r="R1272" s="194"/>
      <c r="S1272" s="194"/>
      <c r="T1272" s="195"/>
      <c r="AT1272" s="189" t="s">
        <v>369</v>
      </c>
      <c r="AU1272" s="189" t="s">
        <v>85</v>
      </c>
      <c r="AV1272" s="13" t="s">
        <v>85</v>
      </c>
      <c r="AW1272" s="13" t="s">
        <v>29</v>
      </c>
      <c r="AX1272" s="13" t="s">
        <v>72</v>
      </c>
      <c r="AY1272" s="189" t="s">
        <v>360</v>
      </c>
    </row>
    <row r="1273" spans="2:51" s="14" customFormat="1">
      <c r="B1273" s="196"/>
      <c r="D1273" s="188" t="s">
        <v>369</v>
      </c>
      <c r="E1273" s="197" t="s">
        <v>1</v>
      </c>
      <c r="F1273" s="198" t="s">
        <v>1499</v>
      </c>
      <c r="H1273" s="197" t="s">
        <v>1</v>
      </c>
      <c r="I1273" s="199"/>
      <c r="L1273" s="196"/>
      <c r="M1273" s="200"/>
      <c r="N1273" s="201"/>
      <c r="O1273" s="201"/>
      <c r="P1273" s="201"/>
      <c r="Q1273" s="201"/>
      <c r="R1273" s="201"/>
      <c r="S1273" s="201"/>
      <c r="T1273" s="202"/>
      <c r="AT1273" s="197" t="s">
        <v>369</v>
      </c>
      <c r="AU1273" s="197" t="s">
        <v>85</v>
      </c>
      <c r="AV1273" s="14" t="s">
        <v>79</v>
      </c>
      <c r="AW1273" s="14" t="s">
        <v>29</v>
      </c>
      <c r="AX1273" s="14" t="s">
        <v>72</v>
      </c>
      <c r="AY1273" s="197" t="s">
        <v>360</v>
      </c>
    </row>
    <row r="1274" spans="2:51" s="13" customFormat="1">
      <c r="B1274" s="187"/>
      <c r="D1274" s="188" t="s">
        <v>369</v>
      </c>
      <c r="E1274" s="189" t="s">
        <v>1</v>
      </c>
      <c r="F1274" s="190" t="s">
        <v>1500</v>
      </c>
      <c r="H1274" s="191">
        <v>13.536</v>
      </c>
      <c r="I1274" s="192"/>
      <c r="L1274" s="187"/>
      <c r="M1274" s="193"/>
      <c r="N1274" s="194"/>
      <c r="O1274" s="194"/>
      <c r="P1274" s="194"/>
      <c r="Q1274" s="194"/>
      <c r="R1274" s="194"/>
      <c r="S1274" s="194"/>
      <c r="T1274" s="195"/>
      <c r="AT1274" s="189" t="s">
        <v>369</v>
      </c>
      <c r="AU1274" s="189" t="s">
        <v>85</v>
      </c>
      <c r="AV1274" s="13" t="s">
        <v>85</v>
      </c>
      <c r="AW1274" s="13" t="s">
        <v>29</v>
      </c>
      <c r="AX1274" s="13" t="s">
        <v>72</v>
      </c>
      <c r="AY1274" s="189" t="s">
        <v>360</v>
      </c>
    </row>
    <row r="1275" spans="2:51" s="14" customFormat="1">
      <c r="B1275" s="196"/>
      <c r="D1275" s="188" t="s">
        <v>369</v>
      </c>
      <c r="E1275" s="197" t="s">
        <v>1</v>
      </c>
      <c r="F1275" s="198" t="s">
        <v>1501</v>
      </c>
      <c r="H1275" s="197" t="s">
        <v>1</v>
      </c>
      <c r="I1275" s="199"/>
      <c r="L1275" s="196"/>
      <c r="M1275" s="200"/>
      <c r="N1275" s="201"/>
      <c r="O1275" s="201"/>
      <c r="P1275" s="201"/>
      <c r="Q1275" s="201"/>
      <c r="R1275" s="201"/>
      <c r="S1275" s="201"/>
      <c r="T1275" s="202"/>
      <c r="AT1275" s="197" t="s">
        <v>369</v>
      </c>
      <c r="AU1275" s="197" t="s">
        <v>85</v>
      </c>
      <c r="AV1275" s="14" t="s">
        <v>79</v>
      </c>
      <c r="AW1275" s="14" t="s">
        <v>29</v>
      </c>
      <c r="AX1275" s="14" t="s">
        <v>72</v>
      </c>
      <c r="AY1275" s="197" t="s">
        <v>360</v>
      </c>
    </row>
    <row r="1276" spans="2:51" s="13" customFormat="1">
      <c r="B1276" s="187"/>
      <c r="D1276" s="188" t="s">
        <v>369</v>
      </c>
      <c r="E1276" s="189" t="s">
        <v>1</v>
      </c>
      <c r="F1276" s="190" t="s">
        <v>1502</v>
      </c>
      <c r="H1276" s="191">
        <v>21.6</v>
      </c>
      <c r="I1276" s="192"/>
      <c r="L1276" s="187"/>
      <c r="M1276" s="193"/>
      <c r="N1276" s="194"/>
      <c r="O1276" s="194"/>
      <c r="P1276" s="194"/>
      <c r="Q1276" s="194"/>
      <c r="R1276" s="194"/>
      <c r="S1276" s="194"/>
      <c r="T1276" s="195"/>
      <c r="AT1276" s="189" t="s">
        <v>369</v>
      </c>
      <c r="AU1276" s="189" t="s">
        <v>85</v>
      </c>
      <c r="AV1276" s="13" t="s">
        <v>85</v>
      </c>
      <c r="AW1276" s="13" t="s">
        <v>29</v>
      </c>
      <c r="AX1276" s="13" t="s">
        <v>72</v>
      </c>
      <c r="AY1276" s="189" t="s">
        <v>360</v>
      </c>
    </row>
    <row r="1277" spans="2:51" s="14" customFormat="1">
      <c r="B1277" s="196"/>
      <c r="D1277" s="188" t="s">
        <v>369</v>
      </c>
      <c r="E1277" s="197" t="s">
        <v>1</v>
      </c>
      <c r="F1277" s="198" t="s">
        <v>1503</v>
      </c>
      <c r="H1277" s="197" t="s">
        <v>1</v>
      </c>
      <c r="I1277" s="199"/>
      <c r="L1277" s="196"/>
      <c r="M1277" s="200"/>
      <c r="N1277" s="201"/>
      <c r="O1277" s="201"/>
      <c r="P1277" s="201"/>
      <c r="Q1277" s="201"/>
      <c r="R1277" s="201"/>
      <c r="S1277" s="201"/>
      <c r="T1277" s="202"/>
      <c r="AT1277" s="197" t="s">
        <v>369</v>
      </c>
      <c r="AU1277" s="197" t="s">
        <v>85</v>
      </c>
      <c r="AV1277" s="14" t="s">
        <v>79</v>
      </c>
      <c r="AW1277" s="14" t="s">
        <v>29</v>
      </c>
      <c r="AX1277" s="14" t="s">
        <v>72</v>
      </c>
      <c r="AY1277" s="197" t="s">
        <v>360</v>
      </c>
    </row>
    <row r="1278" spans="2:51" s="13" customFormat="1">
      <c r="B1278" s="187"/>
      <c r="D1278" s="188" t="s">
        <v>369</v>
      </c>
      <c r="E1278" s="189" t="s">
        <v>1</v>
      </c>
      <c r="F1278" s="190" t="s">
        <v>1504</v>
      </c>
      <c r="H1278" s="191">
        <v>25.83</v>
      </c>
      <c r="I1278" s="192"/>
      <c r="L1278" s="187"/>
      <c r="M1278" s="193"/>
      <c r="N1278" s="194"/>
      <c r="O1278" s="194"/>
      <c r="P1278" s="194"/>
      <c r="Q1278" s="194"/>
      <c r="R1278" s="194"/>
      <c r="S1278" s="194"/>
      <c r="T1278" s="195"/>
      <c r="AT1278" s="189" t="s">
        <v>369</v>
      </c>
      <c r="AU1278" s="189" t="s">
        <v>85</v>
      </c>
      <c r="AV1278" s="13" t="s">
        <v>85</v>
      </c>
      <c r="AW1278" s="13" t="s">
        <v>29</v>
      </c>
      <c r="AX1278" s="13" t="s">
        <v>72</v>
      </c>
      <c r="AY1278" s="189" t="s">
        <v>360</v>
      </c>
    </row>
    <row r="1279" spans="2:51" s="14" customFormat="1">
      <c r="B1279" s="196"/>
      <c r="D1279" s="188" t="s">
        <v>369</v>
      </c>
      <c r="E1279" s="197" t="s">
        <v>1</v>
      </c>
      <c r="F1279" s="198" t="s">
        <v>1505</v>
      </c>
      <c r="H1279" s="197" t="s">
        <v>1</v>
      </c>
      <c r="I1279" s="199"/>
      <c r="L1279" s="196"/>
      <c r="M1279" s="200"/>
      <c r="N1279" s="201"/>
      <c r="O1279" s="201"/>
      <c r="P1279" s="201"/>
      <c r="Q1279" s="201"/>
      <c r="R1279" s="201"/>
      <c r="S1279" s="201"/>
      <c r="T1279" s="202"/>
      <c r="AT1279" s="197" t="s">
        <v>369</v>
      </c>
      <c r="AU1279" s="197" t="s">
        <v>85</v>
      </c>
      <c r="AV1279" s="14" t="s">
        <v>79</v>
      </c>
      <c r="AW1279" s="14" t="s">
        <v>29</v>
      </c>
      <c r="AX1279" s="14" t="s">
        <v>72</v>
      </c>
      <c r="AY1279" s="197" t="s">
        <v>360</v>
      </c>
    </row>
    <row r="1280" spans="2:51" s="13" customFormat="1">
      <c r="B1280" s="187"/>
      <c r="D1280" s="188" t="s">
        <v>369</v>
      </c>
      <c r="E1280" s="189" t="s">
        <v>1</v>
      </c>
      <c r="F1280" s="190" t="s">
        <v>1506</v>
      </c>
      <c r="H1280" s="191">
        <v>13.302</v>
      </c>
      <c r="I1280" s="192"/>
      <c r="L1280" s="187"/>
      <c r="M1280" s="193"/>
      <c r="N1280" s="194"/>
      <c r="O1280" s="194"/>
      <c r="P1280" s="194"/>
      <c r="Q1280" s="194"/>
      <c r="R1280" s="194"/>
      <c r="S1280" s="194"/>
      <c r="T1280" s="195"/>
      <c r="AT1280" s="189" t="s">
        <v>369</v>
      </c>
      <c r="AU1280" s="189" t="s">
        <v>85</v>
      </c>
      <c r="AV1280" s="13" t="s">
        <v>85</v>
      </c>
      <c r="AW1280" s="13" t="s">
        <v>29</v>
      </c>
      <c r="AX1280" s="13" t="s">
        <v>72</v>
      </c>
      <c r="AY1280" s="189" t="s">
        <v>360</v>
      </c>
    </row>
    <row r="1281" spans="2:51" s="14" customFormat="1">
      <c r="B1281" s="196"/>
      <c r="D1281" s="188" t="s">
        <v>369</v>
      </c>
      <c r="E1281" s="197" t="s">
        <v>1</v>
      </c>
      <c r="F1281" s="198" t="s">
        <v>1507</v>
      </c>
      <c r="H1281" s="197" t="s">
        <v>1</v>
      </c>
      <c r="I1281" s="199"/>
      <c r="L1281" s="196"/>
      <c r="M1281" s="200"/>
      <c r="N1281" s="201"/>
      <c r="O1281" s="201"/>
      <c r="P1281" s="201"/>
      <c r="Q1281" s="201"/>
      <c r="R1281" s="201"/>
      <c r="S1281" s="201"/>
      <c r="T1281" s="202"/>
      <c r="AT1281" s="197" t="s">
        <v>369</v>
      </c>
      <c r="AU1281" s="197" t="s">
        <v>85</v>
      </c>
      <c r="AV1281" s="14" t="s">
        <v>79</v>
      </c>
      <c r="AW1281" s="14" t="s">
        <v>29</v>
      </c>
      <c r="AX1281" s="14" t="s">
        <v>72</v>
      </c>
      <c r="AY1281" s="197" t="s">
        <v>360</v>
      </c>
    </row>
    <row r="1282" spans="2:51" s="13" customFormat="1">
      <c r="B1282" s="187"/>
      <c r="D1282" s="188" t="s">
        <v>369</v>
      </c>
      <c r="E1282" s="189" t="s">
        <v>1</v>
      </c>
      <c r="F1282" s="190" t="s">
        <v>1508</v>
      </c>
      <c r="H1282" s="191">
        <v>7.0019999999999998</v>
      </c>
      <c r="I1282" s="192"/>
      <c r="L1282" s="187"/>
      <c r="M1282" s="193"/>
      <c r="N1282" s="194"/>
      <c r="O1282" s="194"/>
      <c r="P1282" s="194"/>
      <c r="Q1282" s="194"/>
      <c r="R1282" s="194"/>
      <c r="S1282" s="194"/>
      <c r="T1282" s="195"/>
      <c r="AT1282" s="189" t="s">
        <v>369</v>
      </c>
      <c r="AU1282" s="189" t="s">
        <v>85</v>
      </c>
      <c r="AV1282" s="13" t="s">
        <v>85</v>
      </c>
      <c r="AW1282" s="13" t="s">
        <v>29</v>
      </c>
      <c r="AX1282" s="13" t="s">
        <v>72</v>
      </c>
      <c r="AY1282" s="189" t="s">
        <v>360</v>
      </c>
    </row>
    <row r="1283" spans="2:51" s="14" customFormat="1">
      <c r="B1283" s="196"/>
      <c r="D1283" s="188" t="s">
        <v>369</v>
      </c>
      <c r="E1283" s="197" t="s">
        <v>1</v>
      </c>
      <c r="F1283" s="198" t="s">
        <v>1509</v>
      </c>
      <c r="H1283" s="197" t="s">
        <v>1</v>
      </c>
      <c r="I1283" s="199"/>
      <c r="L1283" s="196"/>
      <c r="M1283" s="200"/>
      <c r="N1283" s="201"/>
      <c r="O1283" s="201"/>
      <c r="P1283" s="201"/>
      <c r="Q1283" s="201"/>
      <c r="R1283" s="201"/>
      <c r="S1283" s="201"/>
      <c r="T1283" s="202"/>
      <c r="AT1283" s="197" t="s">
        <v>369</v>
      </c>
      <c r="AU1283" s="197" t="s">
        <v>85</v>
      </c>
      <c r="AV1283" s="14" t="s">
        <v>79</v>
      </c>
      <c r="AW1283" s="14" t="s">
        <v>29</v>
      </c>
      <c r="AX1283" s="14" t="s">
        <v>72</v>
      </c>
      <c r="AY1283" s="197" t="s">
        <v>360</v>
      </c>
    </row>
    <row r="1284" spans="2:51" s="13" customFormat="1">
      <c r="B1284" s="187"/>
      <c r="D1284" s="188" t="s">
        <v>369</v>
      </c>
      <c r="E1284" s="189" t="s">
        <v>1</v>
      </c>
      <c r="F1284" s="190" t="s">
        <v>1510</v>
      </c>
      <c r="H1284" s="191">
        <v>14.58</v>
      </c>
      <c r="I1284" s="192"/>
      <c r="L1284" s="187"/>
      <c r="M1284" s="193"/>
      <c r="N1284" s="194"/>
      <c r="O1284" s="194"/>
      <c r="P1284" s="194"/>
      <c r="Q1284" s="194"/>
      <c r="R1284" s="194"/>
      <c r="S1284" s="194"/>
      <c r="T1284" s="195"/>
      <c r="AT1284" s="189" t="s">
        <v>369</v>
      </c>
      <c r="AU1284" s="189" t="s">
        <v>85</v>
      </c>
      <c r="AV1284" s="13" t="s">
        <v>85</v>
      </c>
      <c r="AW1284" s="13" t="s">
        <v>29</v>
      </c>
      <c r="AX1284" s="13" t="s">
        <v>72</v>
      </c>
      <c r="AY1284" s="189" t="s">
        <v>360</v>
      </c>
    </row>
    <row r="1285" spans="2:51" s="14" customFormat="1">
      <c r="B1285" s="196"/>
      <c r="D1285" s="188" t="s">
        <v>369</v>
      </c>
      <c r="E1285" s="197" t="s">
        <v>1</v>
      </c>
      <c r="F1285" s="198" t="s">
        <v>1511</v>
      </c>
      <c r="H1285" s="197" t="s">
        <v>1</v>
      </c>
      <c r="I1285" s="199"/>
      <c r="L1285" s="196"/>
      <c r="M1285" s="200"/>
      <c r="N1285" s="201"/>
      <c r="O1285" s="201"/>
      <c r="P1285" s="201"/>
      <c r="Q1285" s="201"/>
      <c r="R1285" s="201"/>
      <c r="S1285" s="201"/>
      <c r="T1285" s="202"/>
      <c r="AT1285" s="197" t="s">
        <v>369</v>
      </c>
      <c r="AU1285" s="197" t="s">
        <v>85</v>
      </c>
      <c r="AV1285" s="14" t="s">
        <v>79</v>
      </c>
      <c r="AW1285" s="14" t="s">
        <v>29</v>
      </c>
      <c r="AX1285" s="14" t="s">
        <v>72</v>
      </c>
      <c r="AY1285" s="197" t="s">
        <v>360</v>
      </c>
    </row>
    <row r="1286" spans="2:51" s="14" customFormat="1">
      <c r="B1286" s="196"/>
      <c r="D1286" s="188" t="s">
        <v>369</v>
      </c>
      <c r="E1286" s="197" t="s">
        <v>1</v>
      </c>
      <c r="F1286" s="198" t="s">
        <v>1358</v>
      </c>
      <c r="H1286" s="197" t="s">
        <v>1</v>
      </c>
      <c r="I1286" s="199"/>
      <c r="L1286" s="196"/>
      <c r="M1286" s="200"/>
      <c r="N1286" s="201"/>
      <c r="O1286" s="201"/>
      <c r="P1286" s="201"/>
      <c r="Q1286" s="201"/>
      <c r="R1286" s="201"/>
      <c r="S1286" s="201"/>
      <c r="T1286" s="202"/>
      <c r="AT1286" s="197" t="s">
        <v>369</v>
      </c>
      <c r="AU1286" s="197" t="s">
        <v>85</v>
      </c>
      <c r="AV1286" s="14" t="s">
        <v>79</v>
      </c>
      <c r="AW1286" s="14" t="s">
        <v>29</v>
      </c>
      <c r="AX1286" s="14" t="s">
        <v>72</v>
      </c>
      <c r="AY1286" s="197" t="s">
        <v>360</v>
      </c>
    </row>
    <row r="1287" spans="2:51" s="13" customFormat="1">
      <c r="B1287" s="187"/>
      <c r="D1287" s="188" t="s">
        <v>369</v>
      </c>
      <c r="E1287" s="189" t="s">
        <v>1</v>
      </c>
      <c r="F1287" s="190" t="s">
        <v>1512</v>
      </c>
      <c r="H1287" s="191">
        <v>47.033999999999999</v>
      </c>
      <c r="I1287" s="192"/>
      <c r="L1287" s="187"/>
      <c r="M1287" s="193"/>
      <c r="N1287" s="194"/>
      <c r="O1287" s="194"/>
      <c r="P1287" s="194"/>
      <c r="Q1287" s="194"/>
      <c r="R1287" s="194"/>
      <c r="S1287" s="194"/>
      <c r="T1287" s="195"/>
      <c r="AT1287" s="189" t="s">
        <v>369</v>
      </c>
      <c r="AU1287" s="189" t="s">
        <v>85</v>
      </c>
      <c r="AV1287" s="13" t="s">
        <v>85</v>
      </c>
      <c r="AW1287" s="13" t="s">
        <v>29</v>
      </c>
      <c r="AX1287" s="13" t="s">
        <v>72</v>
      </c>
      <c r="AY1287" s="189" t="s">
        <v>360</v>
      </c>
    </row>
    <row r="1288" spans="2:51" s="13" customFormat="1">
      <c r="B1288" s="187"/>
      <c r="D1288" s="188" t="s">
        <v>369</v>
      </c>
      <c r="E1288" s="189" t="s">
        <v>1</v>
      </c>
      <c r="F1288" s="190" t="s">
        <v>1513</v>
      </c>
      <c r="H1288" s="191">
        <v>16.8</v>
      </c>
      <c r="I1288" s="192"/>
      <c r="L1288" s="187"/>
      <c r="M1288" s="193"/>
      <c r="N1288" s="194"/>
      <c r="O1288" s="194"/>
      <c r="P1288" s="194"/>
      <c r="Q1288" s="194"/>
      <c r="R1288" s="194"/>
      <c r="S1288" s="194"/>
      <c r="T1288" s="195"/>
      <c r="AT1288" s="189" t="s">
        <v>369</v>
      </c>
      <c r="AU1288" s="189" t="s">
        <v>85</v>
      </c>
      <c r="AV1288" s="13" t="s">
        <v>85</v>
      </c>
      <c r="AW1288" s="13" t="s">
        <v>29</v>
      </c>
      <c r="AX1288" s="13" t="s">
        <v>72</v>
      </c>
      <c r="AY1288" s="189" t="s">
        <v>360</v>
      </c>
    </row>
    <row r="1289" spans="2:51" s="13" customFormat="1">
      <c r="B1289" s="187"/>
      <c r="D1289" s="188" t="s">
        <v>369</v>
      </c>
      <c r="E1289" s="189" t="s">
        <v>1</v>
      </c>
      <c r="F1289" s="190" t="s">
        <v>1514</v>
      </c>
      <c r="H1289" s="191">
        <v>-16.111999999999998</v>
      </c>
      <c r="I1289" s="192"/>
      <c r="L1289" s="187"/>
      <c r="M1289" s="193"/>
      <c r="N1289" s="194"/>
      <c r="O1289" s="194"/>
      <c r="P1289" s="194"/>
      <c r="Q1289" s="194"/>
      <c r="R1289" s="194"/>
      <c r="S1289" s="194"/>
      <c r="T1289" s="195"/>
      <c r="AT1289" s="189" t="s">
        <v>369</v>
      </c>
      <c r="AU1289" s="189" t="s">
        <v>85</v>
      </c>
      <c r="AV1289" s="13" t="s">
        <v>85</v>
      </c>
      <c r="AW1289" s="13" t="s">
        <v>29</v>
      </c>
      <c r="AX1289" s="13" t="s">
        <v>72</v>
      </c>
      <c r="AY1289" s="189" t="s">
        <v>360</v>
      </c>
    </row>
    <row r="1290" spans="2:51" s="13" customFormat="1">
      <c r="B1290" s="187"/>
      <c r="D1290" s="188" t="s">
        <v>369</v>
      </c>
      <c r="E1290" s="189" t="s">
        <v>1</v>
      </c>
      <c r="F1290" s="190" t="s">
        <v>1515</v>
      </c>
      <c r="H1290" s="191">
        <v>11.673</v>
      </c>
      <c r="I1290" s="192"/>
      <c r="L1290" s="187"/>
      <c r="M1290" s="193"/>
      <c r="N1290" s="194"/>
      <c r="O1290" s="194"/>
      <c r="P1290" s="194"/>
      <c r="Q1290" s="194"/>
      <c r="R1290" s="194"/>
      <c r="S1290" s="194"/>
      <c r="T1290" s="195"/>
      <c r="AT1290" s="189" t="s">
        <v>369</v>
      </c>
      <c r="AU1290" s="189" t="s">
        <v>85</v>
      </c>
      <c r="AV1290" s="13" t="s">
        <v>85</v>
      </c>
      <c r="AW1290" s="13" t="s">
        <v>29</v>
      </c>
      <c r="AX1290" s="13" t="s">
        <v>72</v>
      </c>
      <c r="AY1290" s="189" t="s">
        <v>360</v>
      </c>
    </row>
    <row r="1291" spans="2:51" s="14" customFormat="1">
      <c r="B1291" s="196"/>
      <c r="D1291" s="188" t="s">
        <v>369</v>
      </c>
      <c r="E1291" s="197" t="s">
        <v>1</v>
      </c>
      <c r="F1291" s="198" t="s">
        <v>1516</v>
      </c>
      <c r="H1291" s="197" t="s">
        <v>1</v>
      </c>
      <c r="I1291" s="199"/>
      <c r="L1291" s="196"/>
      <c r="M1291" s="200"/>
      <c r="N1291" s="201"/>
      <c r="O1291" s="201"/>
      <c r="P1291" s="201"/>
      <c r="Q1291" s="201"/>
      <c r="R1291" s="201"/>
      <c r="S1291" s="201"/>
      <c r="T1291" s="202"/>
      <c r="AT1291" s="197" t="s">
        <v>369</v>
      </c>
      <c r="AU1291" s="197" t="s">
        <v>85</v>
      </c>
      <c r="AV1291" s="14" t="s">
        <v>79</v>
      </c>
      <c r="AW1291" s="14" t="s">
        <v>29</v>
      </c>
      <c r="AX1291" s="14" t="s">
        <v>72</v>
      </c>
      <c r="AY1291" s="197" t="s">
        <v>360</v>
      </c>
    </row>
    <row r="1292" spans="2:51" s="13" customFormat="1">
      <c r="B1292" s="187"/>
      <c r="D1292" s="188" t="s">
        <v>369</v>
      </c>
      <c r="E1292" s="189" t="s">
        <v>1</v>
      </c>
      <c r="F1292" s="190" t="s">
        <v>1517</v>
      </c>
      <c r="H1292" s="191">
        <v>113.252</v>
      </c>
      <c r="I1292" s="192"/>
      <c r="L1292" s="187"/>
      <c r="M1292" s="193"/>
      <c r="N1292" s="194"/>
      <c r="O1292" s="194"/>
      <c r="P1292" s="194"/>
      <c r="Q1292" s="194"/>
      <c r="R1292" s="194"/>
      <c r="S1292" s="194"/>
      <c r="T1292" s="195"/>
      <c r="AT1292" s="189" t="s">
        <v>369</v>
      </c>
      <c r="AU1292" s="189" t="s">
        <v>85</v>
      </c>
      <c r="AV1292" s="13" t="s">
        <v>85</v>
      </c>
      <c r="AW1292" s="13" t="s">
        <v>29</v>
      </c>
      <c r="AX1292" s="13" t="s">
        <v>72</v>
      </c>
      <c r="AY1292" s="189" t="s">
        <v>360</v>
      </c>
    </row>
    <row r="1293" spans="2:51" s="13" customFormat="1">
      <c r="B1293" s="187"/>
      <c r="D1293" s="188" t="s">
        <v>369</v>
      </c>
      <c r="E1293" s="189" t="s">
        <v>1</v>
      </c>
      <c r="F1293" s="190" t="s">
        <v>1518</v>
      </c>
      <c r="H1293" s="191">
        <v>-16.431999999999999</v>
      </c>
      <c r="I1293" s="192"/>
      <c r="L1293" s="187"/>
      <c r="M1293" s="193"/>
      <c r="N1293" s="194"/>
      <c r="O1293" s="194"/>
      <c r="P1293" s="194"/>
      <c r="Q1293" s="194"/>
      <c r="R1293" s="194"/>
      <c r="S1293" s="194"/>
      <c r="T1293" s="195"/>
      <c r="AT1293" s="189" t="s">
        <v>369</v>
      </c>
      <c r="AU1293" s="189" t="s">
        <v>85</v>
      </c>
      <c r="AV1293" s="13" t="s">
        <v>85</v>
      </c>
      <c r="AW1293" s="13" t="s">
        <v>29</v>
      </c>
      <c r="AX1293" s="13" t="s">
        <v>72</v>
      </c>
      <c r="AY1293" s="189" t="s">
        <v>360</v>
      </c>
    </row>
    <row r="1294" spans="2:51" s="13" customFormat="1" ht="22.5">
      <c r="B1294" s="187"/>
      <c r="D1294" s="188" t="s">
        <v>369</v>
      </c>
      <c r="E1294" s="189" t="s">
        <v>1</v>
      </c>
      <c r="F1294" s="190" t="s">
        <v>1519</v>
      </c>
      <c r="H1294" s="191">
        <v>17.587</v>
      </c>
      <c r="I1294" s="192"/>
      <c r="L1294" s="187"/>
      <c r="M1294" s="193"/>
      <c r="N1294" s="194"/>
      <c r="O1294" s="194"/>
      <c r="P1294" s="194"/>
      <c r="Q1294" s="194"/>
      <c r="R1294" s="194"/>
      <c r="S1294" s="194"/>
      <c r="T1294" s="195"/>
      <c r="AT1294" s="189" t="s">
        <v>369</v>
      </c>
      <c r="AU1294" s="189" t="s">
        <v>85</v>
      </c>
      <c r="AV1294" s="13" t="s">
        <v>85</v>
      </c>
      <c r="AW1294" s="13" t="s">
        <v>29</v>
      </c>
      <c r="AX1294" s="13" t="s">
        <v>72</v>
      </c>
      <c r="AY1294" s="189" t="s">
        <v>360</v>
      </c>
    </row>
    <row r="1295" spans="2:51" s="14" customFormat="1">
      <c r="B1295" s="196"/>
      <c r="D1295" s="188" t="s">
        <v>369</v>
      </c>
      <c r="E1295" s="197" t="s">
        <v>1</v>
      </c>
      <c r="F1295" s="198" t="s">
        <v>1520</v>
      </c>
      <c r="H1295" s="197" t="s">
        <v>1</v>
      </c>
      <c r="I1295" s="199"/>
      <c r="L1295" s="196"/>
      <c r="M1295" s="200"/>
      <c r="N1295" s="201"/>
      <c r="O1295" s="201"/>
      <c r="P1295" s="201"/>
      <c r="Q1295" s="201"/>
      <c r="R1295" s="201"/>
      <c r="S1295" s="201"/>
      <c r="T1295" s="202"/>
      <c r="AT1295" s="197" t="s">
        <v>369</v>
      </c>
      <c r="AU1295" s="197" t="s">
        <v>85</v>
      </c>
      <c r="AV1295" s="14" t="s">
        <v>79</v>
      </c>
      <c r="AW1295" s="14" t="s">
        <v>29</v>
      </c>
      <c r="AX1295" s="14" t="s">
        <v>72</v>
      </c>
      <c r="AY1295" s="197" t="s">
        <v>360</v>
      </c>
    </row>
    <row r="1296" spans="2:51" s="13" customFormat="1">
      <c r="B1296" s="187"/>
      <c r="D1296" s="188" t="s">
        <v>369</v>
      </c>
      <c r="E1296" s="189" t="s">
        <v>1</v>
      </c>
      <c r="F1296" s="190" t="s">
        <v>1521</v>
      </c>
      <c r="H1296" s="191">
        <v>25.475999999999999</v>
      </c>
      <c r="I1296" s="192"/>
      <c r="L1296" s="187"/>
      <c r="M1296" s="193"/>
      <c r="N1296" s="194"/>
      <c r="O1296" s="194"/>
      <c r="P1296" s="194"/>
      <c r="Q1296" s="194"/>
      <c r="R1296" s="194"/>
      <c r="S1296" s="194"/>
      <c r="T1296" s="195"/>
      <c r="AT1296" s="189" t="s">
        <v>369</v>
      </c>
      <c r="AU1296" s="189" t="s">
        <v>85</v>
      </c>
      <c r="AV1296" s="13" t="s">
        <v>85</v>
      </c>
      <c r="AW1296" s="13" t="s">
        <v>29</v>
      </c>
      <c r="AX1296" s="13" t="s">
        <v>72</v>
      </c>
      <c r="AY1296" s="189" t="s">
        <v>360</v>
      </c>
    </row>
    <row r="1297" spans="2:51" s="13" customFormat="1">
      <c r="B1297" s="187"/>
      <c r="D1297" s="188" t="s">
        <v>369</v>
      </c>
      <c r="E1297" s="189" t="s">
        <v>1</v>
      </c>
      <c r="F1297" s="190" t="s">
        <v>1522</v>
      </c>
      <c r="H1297" s="191">
        <v>-8.8109999999999999</v>
      </c>
      <c r="I1297" s="192"/>
      <c r="L1297" s="187"/>
      <c r="M1297" s="193"/>
      <c r="N1297" s="194"/>
      <c r="O1297" s="194"/>
      <c r="P1297" s="194"/>
      <c r="Q1297" s="194"/>
      <c r="R1297" s="194"/>
      <c r="S1297" s="194"/>
      <c r="T1297" s="195"/>
      <c r="AT1297" s="189" t="s">
        <v>369</v>
      </c>
      <c r="AU1297" s="189" t="s">
        <v>85</v>
      </c>
      <c r="AV1297" s="13" t="s">
        <v>85</v>
      </c>
      <c r="AW1297" s="13" t="s">
        <v>29</v>
      </c>
      <c r="AX1297" s="13" t="s">
        <v>72</v>
      </c>
      <c r="AY1297" s="189" t="s">
        <v>360</v>
      </c>
    </row>
    <row r="1298" spans="2:51" s="13" customFormat="1">
      <c r="B1298" s="187"/>
      <c r="D1298" s="188" t="s">
        <v>369</v>
      </c>
      <c r="E1298" s="189" t="s">
        <v>1</v>
      </c>
      <c r="F1298" s="190" t="s">
        <v>1523</v>
      </c>
      <c r="H1298" s="191">
        <v>5.84</v>
      </c>
      <c r="I1298" s="192"/>
      <c r="L1298" s="187"/>
      <c r="M1298" s="193"/>
      <c r="N1298" s="194"/>
      <c r="O1298" s="194"/>
      <c r="P1298" s="194"/>
      <c r="Q1298" s="194"/>
      <c r="R1298" s="194"/>
      <c r="S1298" s="194"/>
      <c r="T1298" s="195"/>
      <c r="AT1298" s="189" t="s">
        <v>369</v>
      </c>
      <c r="AU1298" s="189" t="s">
        <v>85</v>
      </c>
      <c r="AV1298" s="13" t="s">
        <v>85</v>
      </c>
      <c r="AW1298" s="13" t="s">
        <v>29</v>
      </c>
      <c r="AX1298" s="13" t="s">
        <v>72</v>
      </c>
      <c r="AY1298" s="189" t="s">
        <v>360</v>
      </c>
    </row>
    <row r="1299" spans="2:51" s="14" customFormat="1">
      <c r="B1299" s="196"/>
      <c r="D1299" s="188" t="s">
        <v>369</v>
      </c>
      <c r="E1299" s="197" t="s">
        <v>1</v>
      </c>
      <c r="F1299" s="198" t="s">
        <v>1367</v>
      </c>
      <c r="H1299" s="197" t="s">
        <v>1</v>
      </c>
      <c r="I1299" s="199"/>
      <c r="L1299" s="196"/>
      <c r="M1299" s="200"/>
      <c r="N1299" s="201"/>
      <c r="O1299" s="201"/>
      <c r="P1299" s="201"/>
      <c r="Q1299" s="201"/>
      <c r="R1299" s="201"/>
      <c r="S1299" s="201"/>
      <c r="T1299" s="202"/>
      <c r="AT1299" s="197" t="s">
        <v>369</v>
      </c>
      <c r="AU1299" s="197" t="s">
        <v>85</v>
      </c>
      <c r="AV1299" s="14" t="s">
        <v>79</v>
      </c>
      <c r="AW1299" s="14" t="s">
        <v>29</v>
      </c>
      <c r="AX1299" s="14" t="s">
        <v>72</v>
      </c>
      <c r="AY1299" s="197" t="s">
        <v>360</v>
      </c>
    </row>
    <row r="1300" spans="2:51" s="13" customFormat="1">
      <c r="B1300" s="187"/>
      <c r="D1300" s="188" t="s">
        <v>369</v>
      </c>
      <c r="E1300" s="189" t="s">
        <v>1</v>
      </c>
      <c r="F1300" s="190" t="s">
        <v>1524</v>
      </c>
      <c r="H1300" s="191">
        <v>20.256</v>
      </c>
      <c r="I1300" s="192"/>
      <c r="L1300" s="187"/>
      <c r="M1300" s="193"/>
      <c r="N1300" s="194"/>
      <c r="O1300" s="194"/>
      <c r="P1300" s="194"/>
      <c r="Q1300" s="194"/>
      <c r="R1300" s="194"/>
      <c r="S1300" s="194"/>
      <c r="T1300" s="195"/>
      <c r="AT1300" s="189" t="s">
        <v>369</v>
      </c>
      <c r="AU1300" s="189" t="s">
        <v>85</v>
      </c>
      <c r="AV1300" s="13" t="s">
        <v>85</v>
      </c>
      <c r="AW1300" s="13" t="s">
        <v>29</v>
      </c>
      <c r="AX1300" s="13" t="s">
        <v>72</v>
      </c>
      <c r="AY1300" s="189" t="s">
        <v>360</v>
      </c>
    </row>
    <row r="1301" spans="2:51" s="13" customFormat="1">
      <c r="B1301" s="187"/>
      <c r="D1301" s="188" t="s">
        <v>369</v>
      </c>
      <c r="E1301" s="189" t="s">
        <v>1</v>
      </c>
      <c r="F1301" s="190" t="s">
        <v>1525</v>
      </c>
      <c r="H1301" s="191">
        <v>-3.504</v>
      </c>
      <c r="I1301" s="192"/>
      <c r="L1301" s="187"/>
      <c r="M1301" s="193"/>
      <c r="N1301" s="194"/>
      <c r="O1301" s="194"/>
      <c r="P1301" s="194"/>
      <c r="Q1301" s="194"/>
      <c r="R1301" s="194"/>
      <c r="S1301" s="194"/>
      <c r="T1301" s="195"/>
      <c r="AT1301" s="189" t="s">
        <v>369</v>
      </c>
      <c r="AU1301" s="189" t="s">
        <v>85</v>
      </c>
      <c r="AV1301" s="13" t="s">
        <v>85</v>
      </c>
      <c r="AW1301" s="13" t="s">
        <v>29</v>
      </c>
      <c r="AX1301" s="13" t="s">
        <v>72</v>
      </c>
      <c r="AY1301" s="189" t="s">
        <v>360</v>
      </c>
    </row>
    <row r="1302" spans="2:51" s="13" customFormat="1">
      <c r="B1302" s="187"/>
      <c r="D1302" s="188" t="s">
        <v>369</v>
      </c>
      <c r="E1302" s="189" t="s">
        <v>1</v>
      </c>
      <c r="F1302" s="190" t="s">
        <v>1526</v>
      </c>
      <c r="H1302" s="191">
        <v>4.367</v>
      </c>
      <c r="I1302" s="192"/>
      <c r="L1302" s="187"/>
      <c r="M1302" s="193"/>
      <c r="N1302" s="194"/>
      <c r="O1302" s="194"/>
      <c r="P1302" s="194"/>
      <c r="Q1302" s="194"/>
      <c r="R1302" s="194"/>
      <c r="S1302" s="194"/>
      <c r="T1302" s="195"/>
      <c r="AT1302" s="189" t="s">
        <v>369</v>
      </c>
      <c r="AU1302" s="189" t="s">
        <v>85</v>
      </c>
      <c r="AV1302" s="13" t="s">
        <v>85</v>
      </c>
      <c r="AW1302" s="13" t="s">
        <v>29</v>
      </c>
      <c r="AX1302" s="13" t="s">
        <v>72</v>
      </c>
      <c r="AY1302" s="189" t="s">
        <v>360</v>
      </c>
    </row>
    <row r="1303" spans="2:51" s="14" customFormat="1">
      <c r="B1303" s="196"/>
      <c r="D1303" s="188" t="s">
        <v>369</v>
      </c>
      <c r="E1303" s="197" t="s">
        <v>1</v>
      </c>
      <c r="F1303" s="198" t="s">
        <v>1527</v>
      </c>
      <c r="H1303" s="197" t="s">
        <v>1</v>
      </c>
      <c r="I1303" s="199"/>
      <c r="L1303" s="196"/>
      <c r="M1303" s="200"/>
      <c r="N1303" s="201"/>
      <c r="O1303" s="201"/>
      <c r="P1303" s="201"/>
      <c r="Q1303" s="201"/>
      <c r="R1303" s="201"/>
      <c r="S1303" s="201"/>
      <c r="T1303" s="202"/>
      <c r="AT1303" s="197" t="s">
        <v>369</v>
      </c>
      <c r="AU1303" s="197" t="s">
        <v>85</v>
      </c>
      <c r="AV1303" s="14" t="s">
        <v>79</v>
      </c>
      <c r="AW1303" s="14" t="s">
        <v>29</v>
      </c>
      <c r="AX1303" s="14" t="s">
        <v>72</v>
      </c>
      <c r="AY1303" s="197" t="s">
        <v>360</v>
      </c>
    </row>
    <row r="1304" spans="2:51" s="13" customFormat="1" ht="22.5">
      <c r="B1304" s="187"/>
      <c r="D1304" s="188" t="s">
        <v>369</v>
      </c>
      <c r="E1304" s="189" t="s">
        <v>1</v>
      </c>
      <c r="F1304" s="190" t="s">
        <v>1528</v>
      </c>
      <c r="H1304" s="191">
        <v>424</v>
      </c>
      <c r="I1304" s="192"/>
      <c r="L1304" s="187"/>
      <c r="M1304" s="193"/>
      <c r="N1304" s="194"/>
      <c r="O1304" s="194"/>
      <c r="P1304" s="194"/>
      <c r="Q1304" s="194"/>
      <c r="R1304" s="194"/>
      <c r="S1304" s="194"/>
      <c r="T1304" s="195"/>
      <c r="AT1304" s="189" t="s">
        <v>369</v>
      </c>
      <c r="AU1304" s="189" t="s">
        <v>85</v>
      </c>
      <c r="AV1304" s="13" t="s">
        <v>85</v>
      </c>
      <c r="AW1304" s="13" t="s">
        <v>29</v>
      </c>
      <c r="AX1304" s="13" t="s">
        <v>72</v>
      </c>
      <c r="AY1304" s="189" t="s">
        <v>360</v>
      </c>
    </row>
    <row r="1305" spans="2:51" s="13" customFormat="1">
      <c r="B1305" s="187"/>
      <c r="D1305" s="188" t="s">
        <v>369</v>
      </c>
      <c r="E1305" s="189" t="s">
        <v>1</v>
      </c>
      <c r="F1305" s="190" t="s">
        <v>1529</v>
      </c>
      <c r="H1305" s="191">
        <v>-55.36</v>
      </c>
      <c r="I1305" s="192"/>
      <c r="L1305" s="187"/>
      <c r="M1305" s="193"/>
      <c r="N1305" s="194"/>
      <c r="O1305" s="194"/>
      <c r="P1305" s="194"/>
      <c r="Q1305" s="194"/>
      <c r="R1305" s="194"/>
      <c r="S1305" s="194"/>
      <c r="T1305" s="195"/>
      <c r="AT1305" s="189" t="s">
        <v>369</v>
      </c>
      <c r="AU1305" s="189" t="s">
        <v>85</v>
      </c>
      <c r="AV1305" s="13" t="s">
        <v>85</v>
      </c>
      <c r="AW1305" s="13" t="s">
        <v>29</v>
      </c>
      <c r="AX1305" s="13" t="s">
        <v>72</v>
      </c>
      <c r="AY1305" s="189" t="s">
        <v>360</v>
      </c>
    </row>
    <row r="1306" spans="2:51" s="13" customFormat="1">
      <c r="B1306" s="187"/>
      <c r="D1306" s="188" t="s">
        <v>369</v>
      </c>
      <c r="E1306" s="189" t="s">
        <v>1</v>
      </c>
      <c r="F1306" s="190" t="s">
        <v>1530</v>
      </c>
      <c r="H1306" s="191">
        <v>15.285</v>
      </c>
      <c r="I1306" s="192"/>
      <c r="L1306" s="187"/>
      <c r="M1306" s="193"/>
      <c r="N1306" s="194"/>
      <c r="O1306" s="194"/>
      <c r="P1306" s="194"/>
      <c r="Q1306" s="194"/>
      <c r="R1306" s="194"/>
      <c r="S1306" s="194"/>
      <c r="T1306" s="195"/>
      <c r="AT1306" s="189" t="s">
        <v>369</v>
      </c>
      <c r="AU1306" s="189" t="s">
        <v>85</v>
      </c>
      <c r="AV1306" s="13" t="s">
        <v>85</v>
      </c>
      <c r="AW1306" s="13" t="s">
        <v>29</v>
      </c>
      <c r="AX1306" s="13" t="s">
        <v>72</v>
      </c>
      <c r="AY1306" s="189" t="s">
        <v>360</v>
      </c>
    </row>
    <row r="1307" spans="2:51" s="13" customFormat="1">
      <c r="B1307" s="187"/>
      <c r="D1307" s="188" t="s">
        <v>369</v>
      </c>
      <c r="E1307" s="189" t="s">
        <v>1</v>
      </c>
      <c r="F1307" s="190" t="s">
        <v>1531</v>
      </c>
      <c r="H1307" s="191">
        <v>34.93</v>
      </c>
      <c r="I1307" s="192"/>
      <c r="L1307" s="187"/>
      <c r="M1307" s="193"/>
      <c r="N1307" s="194"/>
      <c r="O1307" s="194"/>
      <c r="P1307" s="194"/>
      <c r="Q1307" s="194"/>
      <c r="R1307" s="194"/>
      <c r="S1307" s="194"/>
      <c r="T1307" s="195"/>
      <c r="AT1307" s="189" t="s">
        <v>369</v>
      </c>
      <c r="AU1307" s="189" t="s">
        <v>85</v>
      </c>
      <c r="AV1307" s="13" t="s">
        <v>85</v>
      </c>
      <c r="AW1307" s="13" t="s">
        <v>29</v>
      </c>
      <c r="AX1307" s="13" t="s">
        <v>72</v>
      </c>
      <c r="AY1307" s="189" t="s">
        <v>360</v>
      </c>
    </row>
    <row r="1308" spans="2:51" s="13" customFormat="1">
      <c r="B1308" s="187"/>
      <c r="D1308" s="188" t="s">
        <v>369</v>
      </c>
      <c r="E1308" s="189" t="s">
        <v>1</v>
      </c>
      <c r="F1308" s="190" t="s">
        <v>1532</v>
      </c>
      <c r="H1308" s="191">
        <v>4.7789999999999999</v>
      </c>
      <c r="I1308" s="192"/>
      <c r="L1308" s="187"/>
      <c r="M1308" s="193"/>
      <c r="N1308" s="194"/>
      <c r="O1308" s="194"/>
      <c r="P1308" s="194"/>
      <c r="Q1308" s="194"/>
      <c r="R1308" s="194"/>
      <c r="S1308" s="194"/>
      <c r="T1308" s="195"/>
      <c r="AT1308" s="189" t="s">
        <v>369</v>
      </c>
      <c r="AU1308" s="189" t="s">
        <v>85</v>
      </c>
      <c r="AV1308" s="13" t="s">
        <v>85</v>
      </c>
      <c r="AW1308" s="13" t="s">
        <v>29</v>
      </c>
      <c r="AX1308" s="13" t="s">
        <v>72</v>
      </c>
      <c r="AY1308" s="189" t="s">
        <v>360</v>
      </c>
    </row>
    <row r="1309" spans="2:51" s="14" customFormat="1">
      <c r="B1309" s="196"/>
      <c r="D1309" s="188" t="s">
        <v>369</v>
      </c>
      <c r="E1309" s="197" t="s">
        <v>1</v>
      </c>
      <c r="F1309" s="198" t="s">
        <v>1533</v>
      </c>
      <c r="H1309" s="197" t="s">
        <v>1</v>
      </c>
      <c r="I1309" s="199"/>
      <c r="L1309" s="196"/>
      <c r="M1309" s="200"/>
      <c r="N1309" s="201"/>
      <c r="O1309" s="201"/>
      <c r="P1309" s="201"/>
      <c r="Q1309" s="201"/>
      <c r="R1309" s="201"/>
      <c r="S1309" s="201"/>
      <c r="T1309" s="202"/>
      <c r="AT1309" s="197" t="s">
        <v>369</v>
      </c>
      <c r="AU1309" s="197" t="s">
        <v>85</v>
      </c>
      <c r="AV1309" s="14" t="s">
        <v>79</v>
      </c>
      <c r="AW1309" s="14" t="s">
        <v>29</v>
      </c>
      <c r="AX1309" s="14" t="s">
        <v>72</v>
      </c>
      <c r="AY1309" s="197" t="s">
        <v>360</v>
      </c>
    </row>
    <row r="1310" spans="2:51" s="13" customFormat="1">
      <c r="B1310" s="187"/>
      <c r="D1310" s="188" t="s">
        <v>369</v>
      </c>
      <c r="E1310" s="189" t="s">
        <v>1</v>
      </c>
      <c r="F1310" s="190" t="s">
        <v>1534</v>
      </c>
      <c r="H1310" s="191">
        <v>163.84</v>
      </c>
      <c r="I1310" s="192"/>
      <c r="L1310" s="187"/>
      <c r="M1310" s="193"/>
      <c r="N1310" s="194"/>
      <c r="O1310" s="194"/>
      <c r="P1310" s="194"/>
      <c r="Q1310" s="194"/>
      <c r="R1310" s="194"/>
      <c r="S1310" s="194"/>
      <c r="T1310" s="195"/>
      <c r="AT1310" s="189" t="s">
        <v>369</v>
      </c>
      <c r="AU1310" s="189" t="s">
        <v>85</v>
      </c>
      <c r="AV1310" s="13" t="s">
        <v>85</v>
      </c>
      <c r="AW1310" s="13" t="s">
        <v>29</v>
      </c>
      <c r="AX1310" s="13" t="s">
        <v>72</v>
      </c>
      <c r="AY1310" s="189" t="s">
        <v>360</v>
      </c>
    </row>
    <row r="1311" spans="2:51" s="13" customFormat="1">
      <c r="B1311" s="187"/>
      <c r="D1311" s="188" t="s">
        <v>369</v>
      </c>
      <c r="E1311" s="189" t="s">
        <v>1</v>
      </c>
      <c r="F1311" s="190" t="s">
        <v>1535</v>
      </c>
      <c r="H1311" s="191">
        <v>-19.698</v>
      </c>
      <c r="I1311" s="192"/>
      <c r="L1311" s="187"/>
      <c r="M1311" s="193"/>
      <c r="N1311" s="194"/>
      <c r="O1311" s="194"/>
      <c r="P1311" s="194"/>
      <c r="Q1311" s="194"/>
      <c r="R1311" s="194"/>
      <c r="S1311" s="194"/>
      <c r="T1311" s="195"/>
      <c r="AT1311" s="189" t="s">
        <v>369</v>
      </c>
      <c r="AU1311" s="189" t="s">
        <v>85</v>
      </c>
      <c r="AV1311" s="13" t="s">
        <v>85</v>
      </c>
      <c r="AW1311" s="13" t="s">
        <v>29</v>
      </c>
      <c r="AX1311" s="13" t="s">
        <v>72</v>
      </c>
      <c r="AY1311" s="189" t="s">
        <v>360</v>
      </c>
    </row>
    <row r="1312" spans="2:51" s="13" customFormat="1">
      <c r="B1312" s="187"/>
      <c r="D1312" s="188" t="s">
        <v>369</v>
      </c>
      <c r="E1312" s="189" t="s">
        <v>1</v>
      </c>
      <c r="F1312" s="190" t="s">
        <v>1536</v>
      </c>
      <c r="H1312" s="191">
        <v>3.6309999999999998</v>
      </c>
      <c r="I1312" s="192"/>
      <c r="L1312" s="187"/>
      <c r="M1312" s="193"/>
      <c r="N1312" s="194"/>
      <c r="O1312" s="194"/>
      <c r="P1312" s="194"/>
      <c r="Q1312" s="194"/>
      <c r="R1312" s="194"/>
      <c r="S1312" s="194"/>
      <c r="T1312" s="195"/>
      <c r="AT1312" s="189" t="s">
        <v>369</v>
      </c>
      <c r="AU1312" s="189" t="s">
        <v>85</v>
      </c>
      <c r="AV1312" s="13" t="s">
        <v>85</v>
      </c>
      <c r="AW1312" s="13" t="s">
        <v>29</v>
      </c>
      <c r="AX1312" s="13" t="s">
        <v>72</v>
      </c>
      <c r="AY1312" s="189" t="s">
        <v>360</v>
      </c>
    </row>
    <row r="1313" spans="1:65" s="13" customFormat="1">
      <c r="B1313" s="187"/>
      <c r="D1313" s="188" t="s">
        <v>369</v>
      </c>
      <c r="E1313" s="189" t="s">
        <v>1</v>
      </c>
      <c r="F1313" s="190" t="s">
        <v>1537</v>
      </c>
      <c r="H1313" s="191">
        <v>13.102</v>
      </c>
      <c r="I1313" s="192"/>
      <c r="L1313" s="187"/>
      <c r="M1313" s="193"/>
      <c r="N1313" s="194"/>
      <c r="O1313" s="194"/>
      <c r="P1313" s="194"/>
      <c r="Q1313" s="194"/>
      <c r="R1313" s="194"/>
      <c r="S1313" s="194"/>
      <c r="T1313" s="195"/>
      <c r="AT1313" s="189" t="s">
        <v>369</v>
      </c>
      <c r="AU1313" s="189" t="s">
        <v>85</v>
      </c>
      <c r="AV1313" s="13" t="s">
        <v>85</v>
      </c>
      <c r="AW1313" s="13" t="s">
        <v>29</v>
      </c>
      <c r="AX1313" s="13" t="s">
        <v>72</v>
      </c>
      <c r="AY1313" s="189" t="s">
        <v>360</v>
      </c>
    </row>
    <row r="1314" spans="1:65" s="13" customFormat="1">
      <c r="B1314" s="187"/>
      <c r="D1314" s="188" t="s">
        <v>369</v>
      </c>
      <c r="E1314" s="189" t="s">
        <v>1</v>
      </c>
      <c r="F1314" s="190" t="s">
        <v>1538</v>
      </c>
      <c r="H1314" s="191">
        <v>4.8470000000000004</v>
      </c>
      <c r="I1314" s="192"/>
      <c r="L1314" s="187"/>
      <c r="M1314" s="193"/>
      <c r="N1314" s="194"/>
      <c r="O1314" s="194"/>
      <c r="P1314" s="194"/>
      <c r="Q1314" s="194"/>
      <c r="R1314" s="194"/>
      <c r="S1314" s="194"/>
      <c r="T1314" s="195"/>
      <c r="AT1314" s="189" t="s">
        <v>369</v>
      </c>
      <c r="AU1314" s="189" t="s">
        <v>85</v>
      </c>
      <c r="AV1314" s="13" t="s">
        <v>85</v>
      </c>
      <c r="AW1314" s="13" t="s">
        <v>29</v>
      </c>
      <c r="AX1314" s="13" t="s">
        <v>72</v>
      </c>
      <c r="AY1314" s="189" t="s">
        <v>360</v>
      </c>
    </row>
    <row r="1315" spans="1:65" s="13" customFormat="1">
      <c r="B1315" s="187"/>
      <c r="D1315" s="188" t="s">
        <v>369</v>
      </c>
      <c r="E1315" s="189" t="s">
        <v>1</v>
      </c>
      <c r="F1315" s="190" t="s">
        <v>1539</v>
      </c>
      <c r="H1315" s="191">
        <v>3.5840000000000001</v>
      </c>
      <c r="I1315" s="192"/>
      <c r="L1315" s="187"/>
      <c r="M1315" s="193"/>
      <c r="N1315" s="194"/>
      <c r="O1315" s="194"/>
      <c r="P1315" s="194"/>
      <c r="Q1315" s="194"/>
      <c r="R1315" s="194"/>
      <c r="S1315" s="194"/>
      <c r="T1315" s="195"/>
      <c r="AT1315" s="189" t="s">
        <v>369</v>
      </c>
      <c r="AU1315" s="189" t="s">
        <v>85</v>
      </c>
      <c r="AV1315" s="13" t="s">
        <v>85</v>
      </c>
      <c r="AW1315" s="13" t="s">
        <v>29</v>
      </c>
      <c r="AX1315" s="13" t="s">
        <v>72</v>
      </c>
      <c r="AY1315" s="189" t="s">
        <v>360</v>
      </c>
    </row>
    <row r="1316" spans="1:65" s="14" customFormat="1">
      <c r="B1316" s="196"/>
      <c r="D1316" s="188" t="s">
        <v>369</v>
      </c>
      <c r="E1316" s="197" t="s">
        <v>1</v>
      </c>
      <c r="F1316" s="198" t="s">
        <v>1464</v>
      </c>
      <c r="H1316" s="197" t="s">
        <v>1</v>
      </c>
      <c r="I1316" s="199"/>
      <c r="L1316" s="196"/>
      <c r="M1316" s="200"/>
      <c r="N1316" s="201"/>
      <c r="O1316" s="201"/>
      <c r="P1316" s="201"/>
      <c r="Q1316" s="201"/>
      <c r="R1316" s="201"/>
      <c r="S1316" s="201"/>
      <c r="T1316" s="202"/>
      <c r="AT1316" s="197" t="s">
        <v>369</v>
      </c>
      <c r="AU1316" s="197" t="s">
        <v>85</v>
      </c>
      <c r="AV1316" s="14" t="s">
        <v>79</v>
      </c>
      <c r="AW1316" s="14" t="s">
        <v>29</v>
      </c>
      <c r="AX1316" s="14" t="s">
        <v>72</v>
      </c>
      <c r="AY1316" s="197" t="s">
        <v>360</v>
      </c>
    </row>
    <row r="1317" spans="1:65" s="13" customFormat="1">
      <c r="B1317" s="187"/>
      <c r="D1317" s="188" t="s">
        <v>369</v>
      </c>
      <c r="E1317" s="189" t="s">
        <v>1</v>
      </c>
      <c r="F1317" s="190" t="s">
        <v>1540</v>
      </c>
      <c r="H1317" s="191">
        <v>127.673</v>
      </c>
      <c r="I1317" s="192"/>
      <c r="L1317" s="187"/>
      <c r="M1317" s="193"/>
      <c r="N1317" s="194"/>
      <c r="O1317" s="194"/>
      <c r="P1317" s="194"/>
      <c r="Q1317" s="194"/>
      <c r="R1317" s="194"/>
      <c r="S1317" s="194"/>
      <c r="T1317" s="195"/>
      <c r="AT1317" s="189" t="s">
        <v>369</v>
      </c>
      <c r="AU1317" s="189" t="s">
        <v>85</v>
      </c>
      <c r="AV1317" s="13" t="s">
        <v>85</v>
      </c>
      <c r="AW1317" s="13" t="s">
        <v>29</v>
      </c>
      <c r="AX1317" s="13" t="s">
        <v>72</v>
      </c>
      <c r="AY1317" s="189" t="s">
        <v>360</v>
      </c>
    </row>
    <row r="1318" spans="1:65" s="13" customFormat="1">
      <c r="B1318" s="187"/>
      <c r="D1318" s="188" t="s">
        <v>369</v>
      </c>
      <c r="E1318" s="189" t="s">
        <v>1</v>
      </c>
      <c r="F1318" s="190" t="s">
        <v>1541</v>
      </c>
      <c r="H1318" s="191">
        <v>-27.128</v>
      </c>
      <c r="I1318" s="192"/>
      <c r="L1318" s="187"/>
      <c r="M1318" s="193"/>
      <c r="N1318" s="194"/>
      <c r="O1318" s="194"/>
      <c r="P1318" s="194"/>
      <c r="Q1318" s="194"/>
      <c r="R1318" s="194"/>
      <c r="S1318" s="194"/>
      <c r="T1318" s="195"/>
      <c r="AT1318" s="189" t="s">
        <v>369</v>
      </c>
      <c r="AU1318" s="189" t="s">
        <v>85</v>
      </c>
      <c r="AV1318" s="13" t="s">
        <v>85</v>
      </c>
      <c r="AW1318" s="13" t="s">
        <v>29</v>
      </c>
      <c r="AX1318" s="13" t="s">
        <v>72</v>
      </c>
      <c r="AY1318" s="189" t="s">
        <v>360</v>
      </c>
    </row>
    <row r="1319" spans="1:65" s="13" customFormat="1">
      <c r="B1319" s="187"/>
      <c r="D1319" s="188" t="s">
        <v>369</v>
      </c>
      <c r="E1319" s="189" t="s">
        <v>1</v>
      </c>
      <c r="F1319" s="190" t="s">
        <v>1542</v>
      </c>
      <c r="H1319" s="191">
        <v>16.559999999999999</v>
      </c>
      <c r="I1319" s="192"/>
      <c r="L1319" s="187"/>
      <c r="M1319" s="193"/>
      <c r="N1319" s="194"/>
      <c r="O1319" s="194"/>
      <c r="P1319" s="194"/>
      <c r="Q1319" s="194"/>
      <c r="R1319" s="194"/>
      <c r="S1319" s="194"/>
      <c r="T1319" s="195"/>
      <c r="AT1319" s="189" t="s">
        <v>369</v>
      </c>
      <c r="AU1319" s="189" t="s">
        <v>85</v>
      </c>
      <c r="AV1319" s="13" t="s">
        <v>85</v>
      </c>
      <c r="AW1319" s="13" t="s">
        <v>29</v>
      </c>
      <c r="AX1319" s="13" t="s">
        <v>72</v>
      </c>
      <c r="AY1319" s="189" t="s">
        <v>360</v>
      </c>
    </row>
    <row r="1320" spans="1:65" s="14" customFormat="1">
      <c r="B1320" s="196"/>
      <c r="D1320" s="188" t="s">
        <v>369</v>
      </c>
      <c r="E1320" s="197" t="s">
        <v>1</v>
      </c>
      <c r="F1320" s="198" t="s">
        <v>1401</v>
      </c>
      <c r="H1320" s="197" t="s">
        <v>1</v>
      </c>
      <c r="I1320" s="199"/>
      <c r="L1320" s="196"/>
      <c r="M1320" s="200"/>
      <c r="N1320" s="201"/>
      <c r="O1320" s="201"/>
      <c r="P1320" s="201"/>
      <c r="Q1320" s="201"/>
      <c r="R1320" s="201"/>
      <c r="S1320" s="201"/>
      <c r="T1320" s="202"/>
      <c r="AT1320" s="197" t="s">
        <v>369</v>
      </c>
      <c r="AU1320" s="197" t="s">
        <v>85</v>
      </c>
      <c r="AV1320" s="14" t="s">
        <v>79</v>
      </c>
      <c r="AW1320" s="14" t="s">
        <v>29</v>
      </c>
      <c r="AX1320" s="14" t="s">
        <v>72</v>
      </c>
      <c r="AY1320" s="197" t="s">
        <v>360</v>
      </c>
    </row>
    <row r="1321" spans="1:65" s="13" customFormat="1">
      <c r="B1321" s="187"/>
      <c r="D1321" s="188" t="s">
        <v>369</v>
      </c>
      <c r="E1321" s="189" t="s">
        <v>1</v>
      </c>
      <c r="F1321" s="190" t="s">
        <v>1543</v>
      </c>
      <c r="H1321" s="191">
        <v>317.69600000000003</v>
      </c>
      <c r="I1321" s="192"/>
      <c r="L1321" s="187"/>
      <c r="M1321" s="193"/>
      <c r="N1321" s="194"/>
      <c r="O1321" s="194"/>
      <c r="P1321" s="194"/>
      <c r="Q1321" s="194"/>
      <c r="R1321" s="194"/>
      <c r="S1321" s="194"/>
      <c r="T1321" s="195"/>
      <c r="AT1321" s="189" t="s">
        <v>369</v>
      </c>
      <c r="AU1321" s="189" t="s">
        <v>85</v>
      </c>
      <c r="AV1321" s="13" t="s">
        <v>85</v>
      </c>
      <c r="AW1321" s="13" t="s">
        <v>29</v>
      </c>
      <c r="AX1321" s="13" t="s">
        <v>72</v>
      </c>
      <c r="AY1321" s="189" t="s">
        <v>360</v>
      </c>
    </row>
    <row r="1322" spans="1:65" s="13" customFormat="1">
      <c r="B1322" s="187"/>
      <c r="D1322" s="188" t="s">
        <v>369</v>
      </c>
      <c r="E1322" s="189" t="s">
        <v>1</v>
      </c>
      <c r="F1322" s="190" t="s">
        <v>1544</v>
      </c>
      <c r="H1322" s="191">
        <v>-58.1</v>
      </c>
      <c r="I1322" s="192"/>
      <c r="L1322" s="187"/>
      <c r="M1322" s="193"/>
      <c r="N1322" s="194"/>
      <c r="O1322" s="194"/>
      <c r="P1322" s="194"/>
      <c r="Q1322" s="194"/>
      <c r="R1322" s="194"/>
      <c r="S1322" s="194"/>
      <c r="T1322" s="195"/>
      <c r="AT1322" s="189" t="s">
        <v>369</v>
      </c>
      <c r="AU1322" s="189" t="s">
        <v>85</v>
      </c>
      <c r="AV1322" s="13" t="s">
        <v>85</v>
      </c>
      <c r="AW1322" s="13" t="s">
        <v>29</v>
      </c>
      <c r="AX1322" s="13" t="s">
        <v>72</v>
      </c>
      <c r="AY1322" s="189" t="s">
        <v>360</v>
      </c>
    </row>
    <row r="1323" spans="1:65" s="13" customFormat="1">
      <c r="B1323" s="187"/>
      <c r="D1323" s="188" t="s">
        <v>369</v>
      </c>
      <c r="E1323" s="189" t="s">
        <v>1</v>
      </c>
      <c r="F1323" s="190" t="s">
        <v>1545</v>
      </c>
      <c r="H1323" s="191">
        <v>24.51</v>
      </c>
      <c r="I1323" s="192"/>
      <c r="L1323" s="187"/>
      <c r="M1323" s="193"/>
      <c r="N1323" s="194"/>
      <c r="O1323" s="194"/>
      <c r="P1323" s="194"/>
      <c r="Q1323" s="194"/>
      <c r="R1323" s="194"/>
      <c r="S1323" s="194"/>
      <c r="T1323" s="195"/>
      <c r="AT1323" s="189" t="s">
        <v>369</v>
      </c>
      <c r="AU1323" s="189" t="s">
        <v>85</v>
      </c>
      <c r="AV1323" s="13" t="s">
        <v>85</v>
      </c>
      <c r="AW1323" s="13" t="s">
        <v>29</v>
      </c>
      <c r="AX1323" s="13" t="s">
        <v>72</v>
      </c>
      <c r="AY1323" s="189" t="s">
        <v>360</v>
      </c>
    </row>
    <row r="1324" spans="1:65" s="16" customFormat="1">
      <c r="B1324" s="211"/>
      <c r="D1324" s="188" t="s">
        <v>369</v>
      </c>
      <c r="E1324" s="212" t="s">
        <v>91</v>
      </c>
      <c r="F1324" s="213" t="s">
        <v>581</v>
      </c>
      <c r="H1324" s="214">
        <v>2594.732</v>
      </c>
      <c r="I1324" s="215"/>
      <c r="L1324" s="211"/>
      <c r="M1324" s="216"/>
      <c r="N1324" s="217"/>
      <c r="O1324" s="217"/>
      <c r="P1324" s="217"/>
      <c r="Q1324" s="217"/>
      <c r="R1324" s="217"/>
      <c r="S1324" s="217"/>
      <c r="T1324" s="218"/>
      <c r="AT1324" s="212" t="s">
        <v>369</v>
      </c>
      <c r="AU1324" s="212" t="s">
        <v>85</v>
      </c>
      <c r="AV1324" s="16" t="s">
        <v>282</v>
      </c>
      <c r="AW1324" s="16" t="s">
        <v>29</v>
      </c>
      <c r="AX1324" s="16" t="s">
        <v>72</v>
      </c>
      <c r="AY1324" s="212" t="s">
        <v>360</v>
      </c>
    </row>
    <row r="1325" spans="1:65" s="15" customFormat="1">
      <c r="B1325" s="203"/>
      <c r="D1325" s="188" t="s">
        <v>369</v>
      </c>
      <c r="E1325" s="204" t="s">
        <v>1</v>
      </c>
      <c r="F1325" s="205" t="s">
        <v>386</v>
      </c>
      <c r="H1325" s="206">
        <v>3165.3939999999998</v>
      </c>
      <c r="I1325" s="207"/>
      <c r="L1325" s="203"/>
      <c r="M1325" s="208"/>
      <c r="N1325" s="209"/>
      <c r="O1325" s="209"/>
      <c r="P1325" s="209"/>
      <c r="Q1325" s="209"/>
      <c r="R1325" s="209"/>
      <c r="S1325" s="209"/>
      <c r="T1325" s="210"/>
      <c r="AT1325" s="204" t="s">
        <v>369</v>
      </c>
      <c r="AU1325" s="204" t="s">
        <v>85</v>
      </c>
      <c r="AV1325" s="15" t="s">
        <v>367</v>
      </c>
      <c r="AW1325" s="15" t="s">
        <v>29</v>
      </c>
      <c r="AX1325" s="15" t="s">
        <v>79</v>
      </c>
      <c r="AY1325" s="204" t="s">
        <v>360</v>
      </c>
    </row>
    <row r="1326" spans="1:65" s="2" customFormat="1" ht="37.9" customHeight="1">
      <c r="A1326" s="33"/>
      <c r="B1326" s="139"/>
      <c r="C1326" s="173" t="s">
        <v>1546</v>
      </c>
      <c r="D1326" s="173" t="s">
        <v>363</v>
      </c>
      <c r="E1326" s="174" t="s">
        <v>1547</v>
      </c>
      <c r="F1326" s="175" t="s">
        <v>1548</v>
      </c>
      <c r="G1326" s="176" t="s">
        <v>366</v>
      </c>
      <c r="H1326" s="177">
        <v>102.91</v>
      </c>
      <c r="I1326" s="178"/>
      <c r="J1326" s="179">
        <f>ROUND(I1326*H1326,2)</f>
        <v>0</v>
      </c>
      <c r="K1326" s="180"/>
      <c r="L1326" s="34"/>
      <c r="M1326" s="181" t="s">
        <v>1</v>
      </c>
      <c r="N1326" s="182" t="s">
        <v>38</v>
      </c>
      <c r="O1326" s="60"/>
      <c r="P1326" s="183">
        <f>O1326*H1326</f>
        <v>0</v>
      </c>
      <c r="Q1326" s="183">
        <v>4.0000000000000001E-3</v>
      </c>
      <c r="R1326" s="183">
        <f>Q1326*H1326</f>
        <v>0.41164000000000001</v>
      </c>
      <c r="S1326" s="183">
        <v>0</v>
      </c>
      <c r="T1326" s="184">
        <f>S1326*H1326</f>
        <v>0</v>
      </c>
      <c r="U1326" s="33"/>
      <c r="V1326" s="33"/>
      <c r="W1326" s="33"/>
      <c r="X1326" s="33"/>
      <c r="Y1326" s="33"/>
      <c r="Z1326" s="33"/>
      <c r="AA1326" s="33"/>
      <c r="AB1326" s="33"/>
      <c r="AC1326" s="33"/>
      <c r="AD1326" s="33"/>
      <c r="AE1326" s="33"/>
      <c r="AR1326" s="185" t="s">
        <v>367</v>
      </c>
      <c r="AT1326" s="185" t="s">
        <v>363</v>
      </c>
      <c r="AU1326" s="185" t="s">
        <v>85</v>
      </c>
      <c r="AY1326" s="18" t="s">
        <v>360</v>
      </c>
      <c r="BE1326" s="186">
        <f>IF(N1326="základná",J1326,0)</f>
        <v>0</v>
      </c>
      <c r="BF1326" s="186">
        <f>IF(N1326="znížená",J1326,0)</f>
        <v>0</v>
      </c>
      <c r="BG1326" s="186">
        <f>IF(N1326="zákl. prenesená",J1326,0)</f>
        <v>0</v>
      </c>
      <c r="BH1326" s="186">
        <f>IF(N1326="zníž. prenesená",J1326,0)</f>
        <v>0</v>
      </c>
      <c r="BI1326" s="186">
        <f>IF(N1326="nulová",J1326,0)</f>
        <v>0</v>
      </c>
      <c r="BJ1326" s="18" t="s">
        <v>85</v>
      </c>
      <c r="BK1326" s="186">
        <f>ROUND(I1326*H1326,2)</f>
        <v>0</v>
      </c>
      <c r="BL1326" s="18" t="s">
        <v>367</v>
      </c>
      <c r="BM1326" s="185" t="s">
        <v>1549</v>
      </c>
    </row>
    <row r="1327" spans="1:65" s="14" customFormat="1">
      <c r="B1327" s="196"/>
      <c r="D1327" s="188" t="s">
        <v>369</v>
      </c>
      <c r="E1327" s="197" t="s">
        <v>1</v>
      </c>
      <c r="F1327" s="198" t="s">
        <v>1550</v>
      </c>
      <c r="H1327" s="197" t="s">
        <v>1</v>
      </c>
      <c r="I1327" s="199"/>
      <c r="L1327" s="196"/>
      <c r="M1327" s="200"/>
      <c r="N1327" s="201"/>
      <c r="O1327" s="201"/>
      <c r="P1327" s="201"/>
      <c r="Q1327" s="201"/>
      <c r="R1327" s="201"/>
      <c r="S1327" s="201"/>
      <c r="T1327" s="202"/>
      <c r="AT1327" s="197" t="s">
        <v>369</v>
      </c>
      <c r="AU1327" s="197" t="s">
        <v>85</v>
      </c>
      <c r="AV1327" s="14" t="s">
        <v>79</v>
      </c>
      <c r="AW1327" s="14" t="s">
        <v>29</v>
      </c>
      <c r="AX1327" s="14" t="s">
        <v>72</v>
      </c>
      <c r="AY1327" s="197" t="s">
        <v>360</v>
      </c>
    </row>
    <row r="1328" spans="1:65" s="13" customFormat="1">
      <c r="B1328" s="187"/>
      <c r="D1328" s="188" t="s">
        <v>369</v>
      </c>
      <c r="E1328" s="189" t="s">
        <v>1</v>
      </c>
      <c r="F1328" s="190" t="s">
        <v>107</v>
      </c>
      <c r="H1328" s="191">
        <v>102.91</v>
      </c>
      <c r="I1328" s="192"/>
      <c r="L1328" s="187"/>
      <c r="M1328" s="193"/>
      <c r="N1328" s="194"/>
      <c r="O1328" s="194"/>
      <c r="P1328" s="194"/>
      <c r="Q1328" s="194"/>
      <c r="R1328" s="194"/>
      <c r="S1328" s="194"/>
      <c r="T1328" s="195"/>
      <c r="AT1328" s="189" t="s">
        <v>369</v>
      </c>
      <c r="AU1328" s="189" t="s">
        <v>85</v>
      </c>
      <c r="AV1328" s="13" t="s">
        <v>85</v>
      </c>
      <c r="AW1328" s="13" t="s">
        <v>29</v>
      </c>
      <c r="AX1328" s="13" t="s">
        <v>72</v>
      </c>
      <c r="AY1328" s="189" t="s">
        <v>360</v>
      </c>
    </row>
    <row r="1329" spans="1:65" s="15" customFormat="1">
      <c r="B1329" s="203"/>
      <c r="D1329" s="188" t="s">
        <v>369</v>
      </c>
      <c r="E1329" s="204" t="s">
        <v>1</v>
      </c>
      <c r="F1329" s="205" t="s">
        <v>386</v>
      </c>
      <c r="H1329" s="206">
        <v>102.91</v>
      </c>
      <c r="I1329" s="207"/>
      <c r="L1329" s="203"/>
      <c r="M1329" s="208"/>
      <c r="N1329" s="209"/>
      <c r="O1329" s="209"/>
      <c r="P1329" s="209"/>
      <c r="Q1329" s="209"/>
      <c r="R1329" s="209"/>
      <c r="S1329" s="209"/>
      <c r="T1329" s="210"/>
      <c r="AT1329" s="204" t="s">
        <v>369</v>
      </c>
      <c r="AU1329" s="204" t="s">
        <v>85</v>
      </c>
      <c r="AV1329" s="15" t="s">
        <v>367</v>
      </c>
      <c r="AW1329" s="15" t="s">
        <v>29</v>
      </c>
      <c r="AX1329" s="15" t="s">
        <v>79</v>
      </c>
      <c r="AY1329" s="204" t="s">
        <v>360</v>
      </c>
    </row>
    <row r="1330" spans="1:65" s="2" customFormat="1" ht="49.15" customHeight="1">
      <c r="A1330" s="33"/>
      <c r="B1330" s="139"/>
      <c r="C1330" s="173" t="s">
        <v>1551</v>
      </c>
      <c r="D1330" s="173" t="s">
        <v>363</v>
      </c>
      <c r="E1330" s="174" t="s">
        <v>1552</v>
      </c>
      <c r="F1330" s="175" t="s">
        <v>1553</v>
      </c>
      <c r="G1330" s="176" t="s">
        <v>366</v>
      </c>
      <c r="H1330" s="177">
        <v>74.260000000000005</v>
      </c>
      <c r="I1330" s="178"/>
      <c r="J1330" s="179">
        <f>ROUND(I1330*H1330,2)</f>
        <v>0</v>
      </c>
      <c r="K1330" s="180"/>
      <c r="L1330" s="34"/>
      <c r="M1330" s="181" t="s">
        <v>1</v>
      </c>
      <c r="N1330" s="182" t="s">
        <v>38</v>
      </c>
      <c r="O1330" s="60"/>
      <c r="P1330" s="183">
        <f>O1330*H1330</f>
        <v>0</v>
      </c>
      <c r="Q1330" s="183">
        <v>4.0000000000000001E-3</v>
      </c>
      <c r="R1330" s="183">
        <f>Q1330*H1330</f>
        <v>0.29704000000000003</v>
      </c>
      <c r="S1330" s="183">
        <v>0</v>
      </c>
      <c r="T1330" s="184">
        <f>S1330*H1330</f>
        <v>0</v>
      </c>
      <c r="U1330" s="33"/>
      <c r="V1330" s="33"/>
      <c r="W1330" s="33"/>
      <c r="X1330" s="33"/>
      <c r="Y1330" s="33"/>
      <c r="Z1330" s="33"/>
      <c r="AA1330" s="33"/>
      <c r="AB1330" s="33"/>
      <c r="AC1330" s="33"/>
      <c r="AD1330" s="33"/>
      <c r="AE1330" s="33"/>
      <c r="AR1330" s="185" t="s">
        <v>367</v>
      </c>
      <c r="AT1330" s="185" t="s">
        <v>363</v>
      </c>
      <c r="AU1330" s="185" t="s">
        <v>85</v>
      </c>
      <c r="AY1330" s="18" t="s">
        <v>360</v>
      </c>
      <c r="BE1330" s="186">
        <f>IF(N1330="základná",J1330,0)</f>
        <v>0</v>
      </c>
      <c r="BF1330" s="186">
        <f>IF(N1330="znížená",J1330,0)</f>
        <v>0</v>
      </c>
      <c r="BG1330" s="186">
        <f>IF(N1330="zákl. prenesená",J1330,0)</f>
        <v>0</v>
      </c>
      <c r="BH1330" s="186">
        <f>IF(N1330="zníž. prenesená",J1330,0)</f>
        <v>0</v>
      </c>
      <c r="BI1330" s="186">
        <f>IF(N1330="nulová",J1330,0)</f>
        <v>0</v>
      </c>
      <c r="BJ1330" s="18" t="s">
        <v>85</v>
      </c>
      <c r="BK1330" s="186">
        <f>ROUND(I1330*H1330,2)</f>
        <v>0</v>
      </c>
      <c r="BL1330" s="18" t="s">
        <v>367</v>
      </c>
      <c r="BM1330" s="185" t="s">
        <v>1554</v>
      </c>
    </row>
    <row r="1331" spans="1:65" s="14" customFormat="1">
      <c r="B1331" s="196"/>
      <c r="D1331" s="188" t="s">
        <v>369</v>
      </c>
      <c r="E1331" s="197" t="s">
        <v>1</v>
      </c>
      <c r="F1331" s="198" t="s">
        <v>1355</v>
      </c>
      <c r="H1331" s="197" t="s">
        <v>1</v>
      </c>
      <c r="I1331" s="199"/>
      <c r="L1331" s="196"/>
      <c r="M1331" s="200"/>
      <c r="N1331" s="201"/>
      <c r="O1331" s="201"/>
      <c r="P1331" s="201"/>
      <c r="Q1331" s="201"/>
      <c r="R1331" s="201"/>
      <c r="S1331" s="201"/>
      <c r="T1331" s="202"/>
      <c r="AT1331" s="197" t="s">
        <v>369</v>
      </c>
      <c r="AU1331" s="197" t="s">
        <v>85</v>
      </c>
      <c r="AV1331" s="14" t="s">
        <v>79</v>
      </c>
      <c r="AW1331" s="14" t="s">
        <v>29</v>
      </c>
      <c r="AX1331" s="14" t="s">
        <v>72</v>
      </c>
      <c r="AY1331" s="197" t="s">
        <v>360</v>
      </c>
    </row>
    <row r="1332" spans="1:65" s="13" customFormat="1">
      <c r="B1332" s="187"/>
      <c r="D1332" s="188" t="s">
        <v>369</v>
      </c>
      <c r="E1332" s="189" t="s">
        <v>1</v>
      </c>
      <c r="F1332" s="190" t="s">
        <v>105</v>
      </c>
      <c r="H1332" s="191">
        <v>74.260000000000005</v>
      </c>
      <c r="I1332" s="192"/>
      <c r="L1332" s="187"/>
      <c r="M1332" s="193"/>
      <c r="N1332" s="194"/>
      <c r="O1332" s="194"/>
      <c r="P1332" s="194"/>
      <c r="Q1332" s="194"/>
      <c r="R1332" s="194"/>
      <c r="S1332" s="194"/>
      <c r="T1332" s="195"/>
      <c r="AT1332" s="189" t="s">
        <v>369</v>
      </c>
      <c r="AU1332" s="189" t="s">
        <v>85</v>
      </c>
      <c r="AV1332" s="13" t="s">
        <v>85</v>
      </c>
      <c r="AW1332" s="13" t="s">
        <v>29</v>
      </c>
      <c r="AX1332" s="13" t="s">
        <v>72</v>
      </c>
      <c r="AY1332" s="189" t="s">
        <v>360</v>
      </c>
    </row>
    <row r="1333" spans="1:65" s="15" customFormat="1">
      <c r="B1333" s="203"/>
      <c r="D1333" s="188" t="s">
        <v>369</v>
      </c>
      <c r="E1333" s="204" t="s">
        <v>1</v>
      </c>
      <c r="F1333" s="205" t="s">
        <v>386</v>
      </c>
      <c r="H1333" s="206">
        <v>74.260000000000005</v>
      </c>
      <c r="I1333" s="207"/>
      <c r="L1333" s="203"/>
      <c r="M1333" s="208"/>
      <c r="N1333" s="209"/>
      <c r="O1333" s="209"/>
      <c r="P1333" s="209"/>
      <c r="Q1333" s="209"/>
      <c r="R1333" s="209"/>
      <c r="S1333" s="209"/>
      <c r="T1333" s="210"/>
      <c r="AT1333" s="204" t="s">
        <v>369</v>
      </c>
      <c r="AU1333" s="204" t="s">
        <v>85</v>
      </c>
      <c r="AV1333" s="15" t="s">
        <v>367</v>
      </c>
      <c r="AW1333" s="15" t="s">
        <v>29</v>
      </c>
      <c r="AX1333" s="15" t="s">
        <v>79</v>
      </c>
      <c r="AY1333" s="204" t="s">
        <v>360</v>
      </c>
    </row>
    <row r="1334" spans="1:65" s="2" customFormat="1" ht="62.65" customHeight="1">
      <c r="A1334" s="33"/>
      <c r="B1334" s="139"/>
      <c r="C1334" s="173" t="s">
        <v>1555</v>
      </c>
      <c r="D1334" s="173" t="s">
        <v>363</v>
      </c>
      <c r="E1334" s="174" t="s">
        <v>1556</v>
      </c>
      <c r="F1334" s="175" t="s">
        <v>1557</v>
      </c>
      <c r="G1334" s="176" t="s">
        <v>366</v>
      </c>
      <c r="H1334" s="177">
        <v>2594.732</v>
      </c>
      <c r="I1334" s="178"/>
      <c r="J1334" s="179">
        <f>ROUND(I1334*H1334,2)</f>
        <v>0</v>
      </c>
      <c r="K1334" s="180"/>
      <c r="L1334" s="34"/>
      <c r="M1334" s="181" t="s">
        <v>1</v>
      </c>
      <c r="N1334" s="182" t="s">
        <v>38</v>
      </c>
      <c r="O1334" s="60"/>
      <c r="P1334" s="183">
        <f>O1334*H1334</f>
        <v>0</v>
      </c>
      <c r="Q1334" s="183">
        <v>3.0000000000000001E-3</v>
      </c>
      <c r="R1334" s="183">
        <f>Q1334*H1334</f>
        <v>7.7841959999999997</v>
      </c>
      <c r="S1334" s="183">
        <v>0</v>
      </c>
      <c r="T1334" s="184">
        <f>S1334*H1334</f>
        <v>0</v>
      </c>
      <c r="U1334" s="33"/>
      <c r="V1334" s="33"/>
      <c r="W1334" s="33"/>
      <c r="X1334" s="33"/>
      <c r="Y1334" s="33"/>
      <c r="Z1334" s="33"/>
      <c r="AA1334" s="33"/>
      <c r="AB1334" s="33"/>
      <c r="AC1334" s="33"/>
      <c r="AD1334" s="33"/>
      <c r="AE1334" s="33"/>
      <c r="AR1334" s="185" t="s">
        <v>367</v>
      </c>
      <c r="AT1334" s="185" t="s">
        <v>363</v>
      </c>
      <c r="AU1334" s="185" t="s">
        <v>85</v>
      </c>
      <c r="AY1334" s="18" t="s">
        <v>360</v>
      </c>
      <c r="BE1334" s="186">
        <f>IF(N1334="základná",J1334,0)</f>
        <v>0</v>
      </c>
      <c r="BF1334" s="186">
        <f>IF(N1334="znížená",J1334,0)</f>
        <v>0</v>
      </c>
      <c r="BG1334" s="186">
        <f>IF(N1334="zákl. prenesená",J1334,0)</f>
        <v>0</v>
      </c>
      <c r="BH1334" s="186">
        <f>IF(N1334="zníž. prenesená",J1334,0)</f>
        <v>0</v>
      </c>
      <c r="BI1334" s="186">
        <f>IF(N1334="nulová",J1334,0)</f>
        <v>0</v>
      </c>
      <c r="BJ1334" s="18" t="s">
        <v>85</v>
      </c>
      <c r="BK1334" s="186">
        <f>ROUND(I1334*H1334,2)</f>
        <v>0</v>
      </c>
      <c r="BL1334" s="18" t="s">
        <v>367</v>
      </c>
      <c r="BM1334" s="185" t="s">
        <v>1558</v>
      </c>
    </row>
    <row r="1335" spans="1:65" s="14" customFormat="1">
      <c r="B1335" s="196"/>
      <c r="D1335" s="188" t="s">
        <v>369</v>
      </c>
      <c r="E1335" s="197" t="s">
        <v>1</v>
      </c>
      <c r="F1335" s="198" t="s">
        <v>1559</v>
      </c>
      <c r="H1335" s="197" t="s">
        <v>1</v>
      </c>
      <c r="I1335" s="199"/>
      <c r="L1335" s="196"/>
      <c r="M1335" s="200"/>
      <c r="N1335" s="201"/>
      <c r="O1335" s="201"/>
      <c r="P1335" s="201"/>
      <c r="Q1335" s="201"/>
      <c r="R1335" s="201"/>
      <c r="S1335" s="201"/>
      <c r="T1335" s="202"/>
      <c r="AT1335" s="197" t="s">
        <v>369</v>
      </c>
      <c r="AU1335" s="197" t="s">
        <v>85</v>
      </c>
      <c r="AV1335" s="14" t="s">
        <v>79</v>
      </c>
      <c r="AW1335" s="14" t="s">
        <v>29</v>
      </c>
      <c r="AX1335" s="14" t="s">
        <v>72</v>
      </c>
      <c r="AY1335" s="197" t="s">
        <v>360</v>
      </c>
    </row>
    <row r="1336" spans="1:65" s="13" customFormat="1">
      <c r="B1336" s="187"/>
      <c r="D1336" s="188" t="s">
        <v>369</v>
      </c>
      <c r="E1336" s="189" t="s">
        <v>1</v>
      </c>
      <c r="F1336" s="190" t="s">
        <v>91</v>
      </c>
      <c r="H1336" s="191">
        <v>2594.732</v>
      </c>
      <c r="I1336" s="192"/>
      <c r="L1336" s="187"/>
      <c r="M1336" s="193"/>
      <c r="N1336" s="194"/>
      <c r="O1336" s="194"/>
      <c r="P1336" s="194"/>
      <c r="Q1336" s="194"/>
      <c r="R1336" s="194"/>
      <c r="S1336" s="194"/>
      <c r="T1336" s="195"/>
      <c r="AT1336" s="189" t="s">
        <v>369</v>
      </c>
      <c r="AU1336" s="189" t="s">
        <v>85</v>
      </c>
      <c r="AV1336" s="13" t="s">
        <v>85</v>
      </c>
      <c r="AW1336" s="13" t="s">
        <v>29</v>
      </c>
      <c r="AX1336" s="13" t="s">
        <v>72</v>
      </c>
      <c r="AY1336" s="189" t="s">
        <v>360</v>
      </c>
    </row>
    <row r="1337" spans="1:65" s="15" customFormat="1">
      <c r="B1337" s="203"/>
      <c r="D1337" s="188" t="s">
        <v>369</v>
      </c>
      <c r="E1337" s="204" t="s">
        <v>1</v>
      </c>
      <c r="F1337" s="205" t="s">
        <v>386</v>
      </c>
      <c r="H1337" s="206">
        <v>2594.732</v>
      </c>
      <c r="I1337" s="207"/>
      <c r="L1337" s="203"/>
      <c r="M1337" s="208"/>
      <c r="N1337" s="209"/>
      <c r="O1337" s="209"/>
      <c r="P1337" s="209"/>
      <c r="Q1337" s="209"/>
      <c r="R1337" s="209"/>
      <c r="S1337" s="209"/>
      <c r="T1337" s="210"/>
      <c r="AT1337" s="204" t="s">
        <v>369</v>
      </c>
      <c r="AU1337" s="204" t="s">
        <v>85</v>
      </c>
      <c r="AV1337" s="15" t="s">
        <v>367</v>
      </c>
      <c r="AW1337" s="15" t="s">
        <v>29</v>
      </c>
      <c r="AX1337" s="15" t="s">
        <v>79</v>
      </c>
      <c r="AY1337" s="204" t="s">
        <v>360</v>
      </c>
    </row>
    <row r="1338" spans="1:65" s="2" customFormat="1" ht="37.9" customHeight="1">
      <c r="A1338" s="33"/>
      <c r="B1338" s="139"/>
      <c r="C1338" s="173" t="s">
        <v>1560</v>
      </c>
      <c r="D1338" s="173" t="s">
        <v>363</v>
      </c>
      <c r="E1338" s="174" t="s">
        <v>1561</v>
      </c>
      <c r="F1338" s="175" t="s">
        <v>1562</v>
      </c>
      <c r="G1338" s="176" t="s">
        <v>366</v>
      </c>
      <c r="H1338" s="177">
        <v>570.66200000000003</v>
      </c>
      <c r="I1338" s="178"/>
      <c r="J1338" s="179">
        <f>ROUND(I1338*H1338,2)</f>
        <v>0</v>
      </c>
      <c r="K1338" s="180"/>
      <c r="L1338" s="34"/>
      <c r="M1338" s="181" t="s">
        <v>1</v>
      </c>
      <c r="N1338" s="182" t="s">
        <v>38</v>
      </c>
      <c r="O1338" s="60"/>
      <c r="P1338" s="183">
        <f>O1338*H1338</f>
        <v>0</v>
      </c>
      <c r="Q1338" s="183">
        <v>4.0000000000000001E-3</v>
      </c>
      <c r="R1338" s="183">
        <f>Q1338*H1338</f>
        <v>2.282648</v>
      </c>
      <c r="S1338" s="183">
        <v>0</v>
      </c>
      <c r="T1338" s="184">
        <f>S1338*H1338</f>
        <v>0</v>
      </c>
      <c r="U1338" s="33"/>
      <c r="V1338" s="33"/>
      <c r="W1338" s="33"/>
      <c r="X1338" s="33"/>
      <c r="Y1338" s="33"/>
      <c r="Z1338" s="33"/>
      <c r="AA1338" s="33"/>
      <c r="AB1338" s="33"/>
      <c r="AC1338" s="33"/>
      <c r="AD1338" s="33"/>
      <c r="AE1338" s="33"/>
      <c r="AR1338" s="185" t="s">
        <v>367</v>
      </c>
      <c r="AT1338" s="185" t="s">
        <v>363</v>
      </c>
      <c r="AU1338" s="185" t="s">
        <v>85</v>
      </c>
      <c r="AY1338" s="18" t="s">
        <v>360</v>
      </c>
      <c r="BE1338" s="186">
        <f>IF(N1338="základná",J1338,0)</f>
        <v>0</v>
      </c>
      <c r="BF1338" s="186">
        <f>IF(N1338="znížená",J1338,0)</f>
        <v>0</v>
      </c>
      <c r="BG1338" s="186">
        <f>IF(N1338="zákl. prenesená",J1338,0)</f>
        <v>0</v>
      </c>
      <c r="BH1338" s="186">
        <f>IF(N1338="zníž. prenesená",J1338,0)</f>
        <v>0</v>
      </c>
      <c r="BI1338" s="186">
        <f>IF(N1338="nulová",J1338,0)</f>
        <v>0</v>
      </c>
      <c r="BJ1338" s="18" t="s">
        <v>85</v>
      </c>
      <c r="BK1338" s="186">
        <f>ROUND(I1338*H1338,2)</f>
        <v>0</v>
      </c>
      <c r="BL1338" s="18" t="s">
        <v>367</v>
      </c>
      <c r="BM1338" s="185" t="s">
        <v>1563</v>
      </c>
    </row>
    <row r="1339" spans="1:65" s="14" customFormat="1">
      <c r="B1339" s="196"/>
      <c r="D1339" s="188" t="s">
        <v>369</v>
      </c>
      <c r="E1339" s="197" t="s">
        <v>1</v>
      </c>
      <c r="F1339" s="198" t="s">
        <v>1564</v>
      </c>
      <c r="H1339" s="197" t="s">
        <v>1</v>
      </c>
      <c r="I1339" s="199"/>
      <c r="L1339" s="196"/>
      <c r="M1339" s="200"/>
      <c r="N1339" s="201"/>
      <c r="O1339" s="201"/>
      <c r="P1339" s="201"/>
      <c r="Q1339" s="201"/>
      <c r="R1339" s="201"/>
      <c r="S1339" s="201"/>
      <c r="T1339" s="202"/>
      <c r="AT1339" s="197" t="s">
        <v>369</v>
      </c>
      <c r="AU1339" s="197" t="s">
        <v>85</v>
      </c>
      <c r="AV1339" s="14" t="s">
        <v>79</v>
      </c>
      <c r="AW1339" s="14" t="s">
        <v>29</v>
      </c>
      <c r="AX1339" s="14" t="s">
        <v>72</v>
      </c>
      <c r="AY1339" s="197" t="s">
        <v>360</v>
      </c>
    </row>
    <row r="1340" spans="1:65" s="13" customFormat="1">
      <c r="B1340" s="187"/>
      <c r="D1340" s="188" t="s">
        <v>369</v>
      </c>
      <c r="E1340" s="189" t="s">
        <v>1</v>
      </c>
      <c r="F1340" s="190" t="s">
        <v>95</v>
      </c>
      <c r="H1340" s="191">
        <v>570.66200000000003</v>
      </c>
      <c r="I1340" s="192"/>
      <c r="L1340" s="187"/>
      <c r="M1340" s="193"/>
      <c r="N1340" s="194"/>
      <c r="O1340" s="194"/>
      <c r="P1340" s="194"/>
      <c r="Q1340" s="194"/>
      <c r="R1340" s="194"/>
      <c r="S1340" s="194"/>
      <c r="T1340" s="195"/>
      <c r="AT1340" s="189" t="s">
        <v>369</v>
      </c>
      <c r="AU1340" s="189" t="s">
        <v>85</v>
      </c>
      <c r="AV1340" s="13" t="s">
        <v>85</v>
      </c>
      <c r="AW1340" s="13" t="s">
        <v>29</v>
      </c>
      <c r="AX1340" s="13" t="s">
        <v>72</v>
      </c>
      <c r="AY1340" s="189" t="s">
        <v>360</v>
      </c>
    </row>
    <row r="1341" spans="1:65" s="15" customFormat="1">
      <c r="B1341" s="203"/>
      <c r="D1341" s="188" t="s">
        <v>369</v>
      </c>
      <c r="E1341" s="204" t="s">
        <v>1</v>
      </c>
      <c r="F1341" s="205" t="s">
        <v>386</v>
      </c>
      <c r="H1341" s="206">
        <v>570.66200000000003</v>
      </c>
      <c r="I1341" s="207"/>
      <c r="L1341" s="203"/>
      <c r="M1341" s="208"/>
      <c r="N1341" s="209"/>
      <c r="O1341" s="209"/>
      <c r="P1341" s="209"/>
      <c r="Q1341" s="209"/>
      <c r="R1341" s="209"/>
      <c r="S1341" s="209"/>
      <c r="T1341" s="210"/>
      <c r="AT1341" s="204" t="s">
        <v>369</v>
      </c>
      <c r="AU1341" s="204" t="s">
        <v>85</v>
      </c>
      <c r="AV1341" s="15" t="s">
        <v>367</v>
      </c>
      <c r="AW1341" s="15" t="s">
        <v>29</v>
      </c>
      <c r="AX1341" s="15" t="s">
        <v>79</v>
      </c>
      <c r="AY1341" s="204" t="s">
        <v>360</v>
      </c>
    </row>
    <row r="1342" spans="1:65" s="2" customFormat="1" ht="37.9" customHeight="1">
      <c r="A1342" s="33"/>
      <c r="B1342" s="139"/>
      <c r="C1342" s="173" t="s">
        <v>1565</v>
      </c>
      <c r="D1342" s="173" t="s">
        <v>363</v>
      </c>
      <c r="E1342" s="174" t="s">
        <v>1566</v>
      </c>
      <c r="F1342" s="175" t="s">
        <v>1567</v>
      </c>
      <c r="G1342" s="176" t="s">
        <v>366</v>
      </c>
      <c r="H1342" s="177">
        <v>230.43600000000001</v>
      </c>
      <c r="I1342" s="178"/>
      <c r="J1342" s="179">
        <f>ROUND(I1342*H1342,2)</f>
        <v>0</v>
      </c>
      <c r="K1342" s="180"/>
      <c r="L1342" s="34"/>
      <c r="M1342" s="181" t="s">
        <v>1</v>
      </c>
      <c r="N1342" s="182" t="s">
        <v>38</v>
      </c>
      <c r="O1342" s="60"/>
      <c r="P1342" s="183">
        <f>O1342*H1342</f>
        <v>0</v>
      </c>
      <c r="Q1342" s="183">
        <v>1.47E-2</v>
      </c>
      <c r="R1342" s="183">
        <f>Q1342*H1342</f>
        <v>3.3874092</v>
      </c>
      <c r="S1342" s="183">
        <v>0</v>
      </c>
      <c r="T1342" s="184">
        <f>S1342*H1342</f>
        <v>0</v>
      </c>
      <c r="U1342" s="33"/>
      <c r="V1342" s="33"/>
      <c r="W1342" s="33"/>
      <c r="X1342" s="33"/>
      <c r="Y1342" s="33"/>
      <c r="Z1342" s="33"/>
      <c r="AA1342" s="33"/>
      <c r="AB1342" s="33"/>
      <c r="AC1342" s="33"/>
      <c r="AD1342" s="33"/>
      <c r="AE1342" s="33"/>
      <c r="AR1342" s="185" t="s">
        <v>367</v>
      </c>
      <c r="AT1342" s="185" t="s">
        <v>363</v>
      </c>
      <c r="AU1342" s="185" t="s">
        <v>85</v>
      </c>
      <c r="AY1342" s="18" t="s">
        <v>360</v>
      </c>
      <c r="BE1342" s="186">
        <f>IF(N1342="základná",J1342,0)</f>
        <v>0</v>
      </c>
      <c r="BF1342" s="186">
        <f>IF(N1342="znížená",J1342,0)</f>
        <v>0</v>
      </c>
      <c r="BG1342" s="186">
        <f>IF(N1342="zákl. prenesená",J1342,0)</f>
        <v>0</v>
      </c>
      <c r="BH1342" s="186">
        <f>IF(N1342="zníž. prenesená",J1342,0)</f>
        <v>0</v>
      </c>
      <c r="BI1342" s="186">
        <f>IF(N1342="nulová",J1342,0)</f>
        <v>0</v>
      </c>
      <c r="BJ1342" s="18" t="s">
        <v>85</v>
      </c>
      <c r="BK1342" s="186">
        <f>ROUND(I1342*H1342,2)</f>
        <v>0</v>
      </c>
      <c r="BL1342" s="18" t="s">
        <v>367</v>
      </c>
      <c r="BM1342" s="185" t="s">
        <v>1568</v>
      </c>
    </row>
    <row r="1343" spans="1:65" s="14" customFormat="1">
      <c r="B1343" s="196"/>
      <c r="D1343" s="188" t="s">
        <v>369</v>
      </c>
      <c r="E1343" s="197" t="s">
        <v>1</v>
      </c>
      <c r="F1343" s="198" t="s">
        <v>1569</v>
      </c>
      <c r="H1343" s="197" t="s">
        <v>1</v>
      </c>
      <c r="I1343" s="199"/>
      <c r="L1343" s="196"/>
      <c r="M1343" s="200"/>
      <c r="N1343" s="201"/>
      <c r="O1343" s="201"/>
      <c r="P1343" s="201"/>
      <c r="Q1343" s="201"/>
      <c r="R1343" s="201"/>
      <c r="S1343" s="201"/>
      <c r="T1343" s="202"/>
      <c r="AT1343" s="197" t="s">
        <v>369</v>
      </c>
      <c r="AU1343" s="197" t="s">
        <v>85</v>
      </c>
      <c r="AV1343" s="14" t="s">
        <v>79</v>
      </c>
      <c r="AW1343" s="14" t="s">
        <v>29</v>
      </c>
      <c r="AX1343" s="14" t="s">
        <v>72</v>
      </c>
      <c r="AY1343" s="197" t="s">
        <v>360</v>
      </c>
    </row>
    <row r="1344" spans="1:65" s="13" customFormat="1" ht="33.75">
      <c r="B1344" s="187"/>
      <c r="D1344" s="188" t="s">
        <v>369</v>
      </c>
      <c r="E1344" s="189" t="s">
        <v>1</v>
      </c>
      <c r="F1344" s="190" t="s">
        <v>1570</v>
      </c>
      <c r="H1344" s="191">
        <v>34.618000000000002</v>
      </c>
      <c r="I1344" s="192"/>
      <c r="L1344" s="187"/>
      <c r="M1344" s="193"/>
      <c r="N1344" s="194"/>
      <c r="O1344" s="194"/>
      <c r="P1344" s="194"/>
      <c r="Q1344" s="194"/>
      <c r="R1344" s="194"/>
      <c r="S1344" s="194"/>
      <c r="T1344" s="195"/>
      <c r="AT1344" s="189" t="s">
        <v>369</v>
      </c>
      <c r="AU1344" s="189" t="s">
        <v>85</v>
      </c>
      <c r="AV1344" s="13" t="s">
        <v>85</v>
      </c>
      <c r="AW1344" s="13" t="s">
        <v>29</v>
      </c>
      <c r="AX1344" s="13" t="s">
        <v>72</v>
      </c>
      <c r="AY1344" s="189" t="s">
        <v>360</v>
      </c>
    </row>
    <row r="1345" spans="1:65" s="13" customFormat="1" ht="22.5">
      <c r="B1345" s="187"/>
      <c r="D1345" s="188" t="s">
        <v>369</v>
      </c>
      <c r="E1345" s="189" t="s">
        <v>1</v>
      </c>
      <c r="F1345" s="190" t="s">
        <v>1571</v>
      </c>
      <c r="H1345" s="191">
        <v>20.52</v>
      </c>
      <c r="I1345" s="192"/>
      <c r="L1345" s="187"/>
      <c r="M1345" s="193"/>
      <c r="N1345" s="194"/>
      <c r="O1345" s="194"/>
      <c r="P1345" s="194"/>
      <c r="Q1345" s="194"/>
      <c r="R1345" s="194"/>
      <c r="S1345" s="194"/>
      <c r="T1345" s="195"/>
      <c r="AT1345" s="189" t="s">
        <v>369</v>
      </c>
      <c r="AU1345" s="189" t="s">
        <v>85</v>
      </c>
      <c r="AV1345" s="13" t="s">
        <v>85</v>
      </c>
      <c r="AW1345" s="13" t="s">
        <v>29</v>
      </c>
      <c r="AX1345" s="13" t="s">
        <v>72</v>
      </c>
      <c r="AY1345" s="189" t="s">
        <v>360</v>
      </c>
    </row>
    <row r="1346" spans="1:65" s="14" customFormat="1">
      <c r="B1346" s="196"/>
      <c r="D1346" s="188" t="s">
        <v>369</v>
      </c>
      <c r="E1346" s="197" t="s">
        <v>1</v>
      </c>
      <c r="F1346" s="198" t="s">
        <v>1572</v>
      </c>
      <c r="H1346" s="197" t="s">
        <v>1</v>
      </c>
      <c r="I1346" s="199"/>
      <c r="L1346" s="196"/>
      <c r="M1346" s="200"/>
      <c r="N1346" s="201"/>
      <c r="O1346" s="201"/>
      <c r="P1346" s="201"/>
      <c r="Q1346" s="201"/>
      <c r="R1346" s="201"/>
      <c r="S1346" s="201"/>
      <c r="T1346" s="202"/>
      <c r="AT1346" s="197" t="s">
        <v>369</v>
      </c>
      <c r="AU1346" s="197" t="s">
        <v>85</v>
      </c>
      <c r="AV1346" s="14" t="s">
        <v>79</v>
      </c>
      <c r="AW1346" s="14" t="s">
        <v>29</v>
      </c>
      <c r="AX1346" s="14" t="s">
        <v>72</v>
      </c>
      <c r="AY1346" s="197" t="s">
        <v>360</v>
      </c>
    </row>
    <row r="1347" spans="1:65" s="13" customFormat="1">
      <c r="B1347" s="187"/>
      <c r="D1347" s="188" t="s">
        <v>369</v>
      </c>
      <c r="E1347" s="189" t="s">
        <v>1</v>
      </c>
      <c r="F1347" s="190" t="s">
        <v>1573</v>
      </c>
      <c r="H1347" s="191">
        <v>56.558</v>
      </c>
      <c r="I1347" s="192"/>
      <c r="L1347" s="187"/>
      <c r="M1347" s="193"/>
      <c r="N1347" s="194"/>
      <c r="O1347" s="194"/>
      <c r="P1347" s="194"/>
      <c r="Q1347" s="194"/>
      <c r="R1347" s="194"/>
      <c r="S1347" s="194"/>
      <c r="T1347" s="195"/>
      <c r="AT1347" s="189" t="s">
        <v>369</v>
      </c>
      <c r="AU1347" s="189" t="s">
        <v>85</v>
      </c>
      <c r="AV1347" s="13" t="s">
        <v>85</v>
      </c>
      <c r="AW1347" s="13" t="s">
        <v>29</v>
      </c>
      <c r="AX1347" s="13" t="s">
        <v>72</v>
      </c>
      <c r="AY1347" s="189" t="s">
        <v>360</v>
      </c>
    </row>
    <row r="1348" spans="1:65" s="14" customFormat="1">
      <c r="B1348" s="196"/>
      <c r="D1348" s="188" t="s">
        <v>369</v>
      </c>
      <c r="E1348" s="197" t="s">
        <v>1</v>
      </c>
      <c r="F1348" s="198" t="s">
        <v>1574</v>
      </c>
      <c r="H1348" s="197" t="s">
        <v>1</v>
      </c>
      <c r="I1348" s="199"/>
      <c r="L1348" s="196"/>
      <c r="M1348" s="200"/>
      <c r="N1348" s="201"/>
      <c r="O1348" s="201"/>
      <c r="P1348" s="201"/>
      <c r="Q1348" s="201"/>
      <c r="R1348" s="201"/>
      <c r="S1348" s="201"/>
      <c r="T1348" s="202"/>
      <c r="AT1348" s="197" t="s">
        <v>369</v>
      </c>
      <c r="AU1348" s="197" t="s">
        <v>85</v>
      </c>
      <c r="AV1348" s="14" t="s">
        <v>79</v>
      </c>
      <c r="AW1348" s="14" t="s">
        <v>29</v>
      </c>
      <c r="AX1348" s="14" t="s">
        <v>72</v>
      </c>
      <c r="AY1348" s="197" t="s">
        <v>360</v>
      </c>
    </row>
    <row r="1349" spans="1:65" s="13" customFormat="1">
      <c r="B1349" s="187"/>
      <c r="D1349" s="188" t="s">
        <v>369</v>
      </c>
      <c r="E1349" s="189" t="s">
        <v>1</v>
      </c>
      <c r="F1349" s="190" t="s">
        <v>1575</v>
      </c>
      <c r="H1349" s="191">
        <v>59.198</v>
      </c>
      <c r="I1349" s="192"/>
      <c r="L1349" s="187"/>
      <c r="M1349" s="193"/>
      <c r="N1349" s="194"/>
      <c r="O1349" s="194"/>
      <c r="P1349" s="194"/>
      <c r="Q1349" s="194"/>
      <c r="R1349" s="194"/>
      <c r="S1349" s="194"/>
      <c r="T1349" s="195"/>
      <c r="AT1349" s="189" t="s">
        <v>369</v>
      </c>
      <c r="AU1349" s="189" t="s">
        <v>85</v>
      </c>
      <c r="AV1349" s="13" t="s">
        <v>85</v>
      </c>
      <c r="AW1349" s="13" t="s">
        <v>29</v>
      </c>
      <c r="AX1349" s="13" t="s">
        <v>72</v>
      </c>
      <c r="AY1349" s="189" t="s">
        <v>360</v>
      </c>
    </row>
    <row r="1350" spans="1:65" s="14" customFormat="1">
      <c r="B1350" s="196"/>
      <c r="D1350" s="188" t="s">
        <v>369</v>
      </c>
      <c r="E1350" s="197" t="s">
        <v>1</v>
      </c>
      <c r="F1350" s="198" t="s">
        <v>1576</v>
      </c>
      <c r="H1350" s="197" t="s">
        <v>1</v>
      </c>
      <c r="I1350" s="199"/>
      <c r="L1350" s="196"/>
      <c r="M1350" s="200"/>
      <c r="N1350" s="201"/>
      <c r="O1350" s="201"/>
      <c r="P1350" s="201"/>
      <c r="Q1350" s="201"/>
      <c r="R1350" s="201"/>
      <c r="S1350" s="201"/>
      <c r="T1350" s="202"/>
      <c r="AT1350" s="197" t="s">
        <v>369</v>
      </c>
      <c r="AU1350" s="197" t="s">
        <v>85</v>
      </c>
      <c r="AV1350" s="14" t="s">
        <v>79</v>
      </c>
      <c r="AW1350" s="14" t="s">
        <v>29</v>
      </c>
      <c r="AX1350" s="14" t="s">
        <v>72</v>
      </c>
      <c r="AY1350" s="197" t="s">
        <v>360</v>
      </c>
    </row>
    <row r="1351" spans="1:65" s="13" customFormat="1">
      <c r="B1351" s="187"/>
      <c r="D1351" s="188" t="s">
        <v>369</v>
      </c>
      <c r="E1351" s="189" t="s">
        <v>1</v>
      </c>
      <c r="F1351" s="190" t="s">
        <v>1577</v>
      </c>
      <c r="H1351" s="191">
        <v>59.542000000000002</v>
      </c>
      <c r="I1351" s="192"/>
      <c r="L1351" s="187"/>
      <c r="M1351" s="193"/>
      <c r="N1351" s="194"/>
      <c r="O1351" s="194"/>
      <c r="P1351" s="194"/>
      <c r="Q1351" s="194"/>
      <c r="R1351" s="194"/>
      <c r="S1351" s="194"/>
      <c r="T1351" s="195"/>
      <c r="AT1351" s="189" t="s">
        <v>369</v>
      </c>
      <c r="AU1351" s="189" t="s">
        <v>85</v>
      </c>
      <c r="AV1351" s="13" t="s">
        <v>85</v>
      </c>
      <c r="AW1351" s="13" t="s">
        <v>29</v>
      </c>
      <c r="AX1351" s="13" t="s">
        <v>72</v>
      </c>
      <c r="AY1351" s="189" t="s">
        <v>360</v>
      </c>
    </row>
    <row r="1352" spans="1:65" s="15" customFormat="1">
      <c r="B1352" s="203"/>
      <c r="D1352" s="188" t="s">
        <v>369</v>
      </c>
      <c r="E1352" s="204" t="s">
        <v>268</v>
      </c>
      <c r="F1352" s="205" t="s">
        <v>386</v>
      </c>
      <c r="H1352" s="206">
        <v>230.43600000000001</v>
      </c>
      <c r="I1352" s="207"/>
      <c r="L1352" s="203"/>
      <c r="M1352" s="208"/>
      <c r="N1352" s="209"/>
      <c r="O1352" s="209"/>
      <c r="P1352" s="209"/>
      <c r="Q1352" s="209"/>
      <c r="R1352" s="209"/>
      <c r="S1352" s="209"/>
      <c r="T1352" s="210"/>
      <c r="AT1352" s="204" t="s">
        <v>369</v>
      </c>
      <c r="AU1352" s="204" t="s">
        <v>85</v>
      </c>
      <c r="AV1352" s="15" t="s">
        <v>367</v>
      </c>
      <c r="AW1352" s="15" t="s">
        <v>29</v>
      </c>
      <c r="AX1352" s="15" t="s">
        <v>79</v>
      </c>
      <c r="AY1352" s="204" t="s">
        <v>360</v>
      </c>
    </row>
    <row r="1353" spans="1:65" s="14" customFormat="1" ht="22.5">
      <c r="B1353" s="196"/>
      <c r="D1353" s="188" t="s">
        <v>369</v>
      </c>
      <c r="E1353" s="197" t="s">
        <v>1</v>
      </c>
      <c r="F1353" s="198" t="s">
        <v>1578</v>
      </c>
      <c r="H1353" s="197" t="s">
        <v>1</v>
      </c>
      <c r="I1353" s="199"/>
      <c r="L1353" s="196"/>
      <c r="M1353" s="200"/>
      <c r="N1353" s="201"/>
      <c r="O1353" s="201"/>
      <c r="P1353" s="201"/>
      <c r="Q1353" s="201"/>
      <c r="R1353" s="201"/>
      <c r="S1353" s="201"/>
      <c r="T1353" s="202"/>
      <c r="AT1353" s="197" t="s">
        <v>369</v>
      </c>
      <c r="AU1353" s="197" t="s">
        <v>85</v>
      </c>
      <c r="AV1353" s="14" t="s">
        <v>79</v>
      </c>
      <c r="AW1353" s="14" t="s">
        <v>29</v>
      </c>
      <c r="AX1353" s="14" t="s">
        <v>72</v>
      </c>
      <c r="AY1353" s="197" t="s">
        <v>360</v>
      </c>
    </row>
    <row r="1354" spans="1:65" s="2" customFormat="1" ht="44.25" customHeight="1">
      <c r="A1354" s="33"/>
      <c r="B1354" s="139"/>
      <c r="C1354" s="173" t="s">
        <v>1579</v>
      </c>
      <c r="D1354" s="173" t="s">
        <v>363</v>
      </c>
      <c r="E1354" s="174" t="s">
        <v>1580</v>
      </c>
      <c r="F1354" s="175" t="s">
        <v>1581</v>
      </c>
      <c r="G1354" s="176" t="s">
        <v>366</v>
      </c>
      <c r="H1354" s="177">
        <v>2111.69</v>
      </c>
      <c r="I1354" s="178"/>
      <c r="J1354" s="179">
        <f>ROUND(I1354*H1354,2)</f>
        <v>0</v>
      </c>
      <c r="K1354" s="180"/>
      <c r="L1354" s="34"/>
      <c r="M1354" s="181" t="s">
        <v>1</v>
      </c>
      <c r="N1354" s="182" t="s">
        <v>38</v>
      </c>
      <c r="O1354" s="60"/>
      <c r="P1354" s="183">
        <f>O1354*H1354</f>
        <v>0</v>
      </c>
      <c r="Q1354" s="183">
        <v>1.47E-2</v>
      </c>
      <c r="R1354" s="183">
        <f>Q1354*H1354</f>
        <v>31.041843</v>
      </c>
      <c r="S1354" s="183">
        <v>0</v>
      </c>
      <c r="T1354" s="184">
        <f>S1354*H1354</f>
        <v>0</v>
      </c>
      <c r="U1354" s="33"/>
      <c r="V1354" s="33"/>
      <c r="W1354" s="33"/>
      <c r="X1354" s="33"/>
      <c r="Y1354" s="33"/>
      <c r="Z1354" s="33"/>
      <c r="AA1354" s="33"/>
      <c r="AB1354" s="33"/>
      <c r="AC1354" s="33"/>
      <c r="AD1354" s="33"/>
      <c r="AE1354" s="33"/>
      <c r="AR1354" s="185" t="s">
        <v>367</v>
      </c>
      <c r="AT1354" s="185" t="s">
        <v>363</v>
      </c>
      <c r="AU1354" s="185" t="s">
        <v>85</v>
      </c>
      <c r="AY1354" s="18" t="s">
        <v>360</v>
      </c>
      <c r="BE1354" s="186">
        <f>IF(N1354="základná",J1354,0)</f>
        <v>0</v>
      </c>
      <c r="BF1354" s="186">
        <f>IF(N1354="znížená",J1354,0)</f>
        <v>0</v>
      </c>
      <c r="BG1354" s="186">
        <f>IF(N1354="zákl. prenesená",J1354,0)</f>
        <v>0</v>
      </c>
      <c r="BH1354" s="186">
        <f>IF(N1354="zníž. prenesená",J1354,0)</f>
        <v>0</v>
      </c>
      <c r="BI1354" s="186">
        <f>IF(N1354="nulová",J1354,0)</f>
        <v>0</v>
      </c>
      <c r="BJ1354" s="18" t="s">
        <v>85</v>
      </c>
      <c r="BK1354" s="186">
        <f>ROUND(I1354*H1354,2)</f>
        <v>0</v>
      </c>
      <c r="BL1354" s="18" t="s">
        <v>367</v>
      </c>
      <c r="BM1354" s="185" t="s">
        <v>1582</v>
      </c>
    </row>
    <row r="1355" spans="1:65" s="14" customFormat="1" ht="22.5">
      <c r="B1355" s="196"/>
      <c r="D1355" s="188" t="s">
        <v>369</v>
      </c>
      <c r="E1355" s="197" t="s">
        <v>1</v>
      </c>
      <c r="F1355" s="198" t="s">
        <v>1583</v>
      </c>
      <c r="H1355" s="197" t="s">
        <v>1</v>
      </c>
      <c r="I1355" s="199"/>
      <c r="L1355" s="196"/>
      <c r="M1355" s="200"/>
      <c r="N1355" s="201"/>
      <c r="O1355" s="201"/>
      <c r="P1355" s="201"/>
      <c r="Q1355" s="201"/>
      <c r="R1355" s="201"/>
      <c r="S1355" s="201"/>
      <c r="T1355" s="202"/>
      <c r="AT1355" s="197" t="s">
        <v>369</v>
      </c>
      <c r="AU1355" s="197" t="s">
        <v>85</v>
      </c>
      <c r="AV1355" s="14" t="s">
        <v>79</v>
      </c>
      <c r="AW1355" s="14" t="s">
        <v>29</v>
      </c>
      <c r="AX1355" s="14" t="s">
        <v>72</v>
      </c>
      <c r="AY1355" s="197" t="s">
        <v>360</v>
      </c>
    </row>
    <row r="1356" spans="1:65" s="13" customFormat="1" ht="33.75">
      <c r="B1356" s="187"/>
      <c r="D1356" s="188" t="s">
        <v>369</v>
      </c>
      <c r="E1356" s="189" t="s">
        <v>1</v>
      </c>
      <c r="F1356" s="190" t="s">
        <v>1584</v>
      </c>
      <c r="H1356" s="191">
        <v>207.70500000000001</v>
      </c>
      <c r="I1356" s="192"/>
      <c r="L1356" s="187"/>
      <c r="M1356" s="193"/>
      <c r="N1356" s="194"/>
      <c r="O1356" s="194"/>
      <c r="P1356" s="194"/>
      <c r="Q1356" s="194"/>
      <c r="R1356" s="194"/>
      <c r="S1356" s="194"/>
      <c r="T1356" s="195"/>
      <c r="AT1356" s="189" t="s">
        <v>369</v>
      </c>
      <c r="AU1356" s="189" t="s">
        <v>85</v>
      </c>
      <c r="AV1356" s="13" t="s">
        <v>85</v>
      </c>
      <c r="AW1356" s="13" t="s">
        <v>29</v>
      </c>
      <c r="AX1356" s="13" t="s">
        <v>72</v>
      </c>
      <c r="AY1356" s="189" t="s">
        <v>360</v>
      </c>
    </row>
    <row r="1357" spans="1:65" s="13" customFormat="1" ht="22.5">
      <c r="B1357" s="187"/>
      <c r="D1357" s="188" t="s">
        <v>369</v>
      </c>
      <c r="E1357" s="189" t="s">
        <v>1</v>
      </c>
      <c r="F1357" s="190" t="s">
        <v>1585</v>
      </c>
      <c r="H1357" s="191">
        <v>123.117</v>
      </c>
      <c r="I1357" s="192"/>
      <c r="L1357" s="187"/>
      <c r="M1357" s="193"/>
      <c r="N1357" s="194"/>
      <c r="O1357" s="194"/>
      <c r="P1357" s="194"/>
      <c r="Q1357" s="194"/>
      <c r="R1357" s="194"/>
      <c r="S1357" s="194"/>
      <c r="T1357" s="195"/>
      <c r="AT1357" s="189" t="s">
        <v>369</v>
      </c>
      <c r="AU1357" s="189" t="s">
        <v>85</v>
      </c>
      <c r="AV1357" s="13" t="s">
        <v>85</v>
      </c>
      <c r="AW1357" s="13" t="s">
        <v>29</v>
      </c>
      <c r="AX1357" s="13" t="s">
        <v>72</v>
      </c>
      <c r="AY1357" s="189" t="s">
        <v>360</v>
      </c>
    </row>
    <row r="1358" spans="1:65" s="14" customFormat="1">
      <c r="B1358" s="196"/>
      <c r="D1358" s="188" t="s">
        <v>369</v>
      </c>
      <c r="E1358" s="197" t="s">
        <v>1</v>
      </c>
      <c r="F1358" s="198" t="s">
        <v>1586</v>
      </c>
      <c r="H1358" s="197" t="s">
        <v>1</v>
      </c>
      <c r="I1358" s="199"/>
      <c r="L1358" s="196"/>
      <c r="M1358" s="200"/>
      <c r="N1358" s="201"/>
      <c r="O1358" s="201"/>
      <c r="P1358" s="201"/>
      <c r="Q1358" s="201"/>
      <c r="R1358" s="201"/>
      <c r="S1358" s="201"/>
      <c r="T1358" s="202"/>
      <c r="AT1358" s="197" t="s">
        <v>369</v>
      </c>
      <c r="AU1358" s="197" t="s">
        <v>85</v>
      </c>
      <c r="AV1358" s="14" t="s">
        <v>79</v>
      </c>
      <c r="AW1358" s="14" t="s">
        <v>29</v>
      </c>
      <c r="AX1358" s="14" t="s">
        <v>72</v>
      </c>
      <c r="AY1358" s="197" t="s">
        <v>360</v>
      </c>
    </row>
    <row r="1359" spans="1:65" s="13" customFormat="1">
      <c r="B1359" s="187"/>
      <c r="D1359" s="188" t="s">
        <v>369</v>
      </c>
      <c r="E1359" s="189" t="s">
        <v>1</v>
      </c>
      <c r="F1359" s="190" t="s">
        <v>1587</v>
      </c>
      <c r="H1359" s="191">
        <v>475.08300000000003</v>
      </c>
      <c r="I1359" s="192"/>
      <c r="L1359" s="187"/>
      <c r="M1359" s="193"/>
      <c r="N1359" s="194"/>
      <c r="O1359" s="194"/>
      <c r="P1359" s="194"/>
      <c r="Q1359" s="194"/>
      <c r="R1359" s="194"/>
      <c r="S1359" s="194"/>
      <c r="T1359" s="195"/>
      <c r="AT1359" s="189" t="s">
        <v>369</v>
      </c>
      <c r="AU1359" s="189" t="s">
        <v>85</v>
      </c>
      <c r="AV1359" s="13" t="s">
        <v>85</v>
      </c>
      <c r="AW1359" s="13" t="s">
        <v>29</v>
      </c>
      <c r="AX1359" s="13" t="s">
        <v>72</v>
      </c>
      <c r="AY1359" s="189" t="s">
        <v>360</v>
      </c>
    </row>
    <row r="1360" spans="1:65" s="14" customFormat="1">
      <c r="B1360" s="196"/>
      <c r="D1360" s="188" t="s">
        <v>369</v>
      </c>
      <c r="E1360" s="197" t="s">
        <v>1</v>
      </c>
      <c r="F1360" s="198" t="s">
        <v>1588</v>
      </c>
      <c r="H1360" s="197" t="s">
        <v>1</v>
      </c>
      <c r="I1360" s="199"/>
      <c r="L1360" s="196"/>
      <c r="M1360" s="200"/>
      <c r="N1360" s="201"/>
      <c r="O1360" s="201"/>
      <c r="P1360" s="201"/>
      <c r="Q1360" s="201"/>
      <c r="R1360" s="201"/>
      <c r="S1360" s="201"/>
      <c r="T1360" s="202"/>
      <c r="AT1360" s="197" t="s">
        <v>369</v>
      </c>
      <c r="AU1360" s="197" t="s">
        <v>85</v>
      </c>
      <c r="AV1360" s="14" t="s">
        <v>79</v>
      </c>
      <c r="AW1360" s="14" t="s">
        <v>29</v>
      </c>
      <c r="AX1360" s="14" t="s">
        <v>72</v>
      </c>
      <c r="AY1360" s="197" t="s">
        <v>360</v>
      </c>
    </row>
    <row r="1361" spans="1:65" s="13" customFormat="1">
      <c r="B1361" s="187"/>
      <c r="D1361" s="188" t="s">
        <v>369</v>
      </c>
      <c r="E1361" s="189" t="s">
        <v>1</v>
      </c>
      <c r="F1361" s="190" t="s">
        <v>1589</v>
      </c>
      <c r="H1361" s="191">
        <v>710.37</v>
      </c>
      <c r="I1361" s="192"/>
      <c r="L1361" s="187"/>
      <c r="M1361" s="193"/>
      <c r="N1361" s="194"/>
      <c r="O1361" s="194"/>
      <c r="P1361" s="194"/>
      <c r="Q1361" s="194"/>
      <c r="R1361" s="194"/>
      <c r="S1361" s="194"/>
      <c r="T1361" s="195"/>
      <c r="AT1361" s="189" t="s">
        <v>369</v>
      </c>
      <c r="AU1361" s="189" t="s">
        <v>85</v>
      </c>
      <c r="AV1361" s="13" t="s">
        <v>85</v>
      </c>
      <c r="AW1361" s="13" t="s">
        <v>29</v>
      </c>
      <c r="AX1361" s="13" t="s">
        <v>72</v>
      </c>
      <c r="AY1361" s="189" t="s">
        <v>360</v>
      </c>
    </row>
    <row r="1362" spans="1:65" s="14" customFormat="1">
      <c r="B1362" s="196"/>
      <c r="D1362" s="188" t="s">
        <v>369</v>
      </c>
      <c r="E1362" s="197" t="s">
        <v>1</v>
      </c>
      <c r="F1362" s="198" t="s">
        <v>1590</v>
      </c>
      <c r="H1362" s="197" t="s">
        <v>1</v>
      </c>
      <c r="I1362" s="199"/>
      <c r="L1362" s="196"/>
      <c r="M1362" s="200"/>
      <c r="N1362" s="201"/>
      <c r="O1362" s="201"/>
      <c r="P1362" s="201"/>
      <c r="Q1362" s="201"/>
      <c r="R1362" s="201"/>
      <c r="S1362" s="201"/>
      <c r="T1362" s="202"/>
      <c r="AT1362" s="197" t="s">
        <v>369</v>
      </c>
      <c r="AU1362" s="197" t="s">
        <v>85</v>
      </c>
      <c r="AV1362" s="14" t="s">
        <v>79</v>
      </c>
      <c r="AW1362" s="14" t="s">
        <v>29</v>
      </c>
      <c r="AX1362" s="14" t="s">
        <v>72</v>
      </c>
      <c r="AY1362" s="197" t="s">
        <v>360</v>
      </c>
    </row>
    <row r="1363" spans="1:65" s="13" customFormat="1">
      <c r="B1363" s="187"/>
      <c r="D1363" s="188" t="s">
        <v>369</v>
      </c>
      <c r="E1363" s="189" t="s">
        <v>1</v>
      </c>
      <c r="F1363" s="190" t="s">
        <v>1591</v>
      </c>
      <c r="H1363" s="191">
        <v>595.41499999999996</v>
      </c>
      <c r="I1363" s="192"/>
      <c r="L1363" s="187"/>
      <c r="M1363" s="193"/>
      <c r="N1363" s="194"/>
      <c r="O1363" s="194"/>
      <c r="P1363" s="194"/>
      <c r="Q1363" s="194"/>
      <c r="R1363" s="194"/>
      <c r="S1363" s="194"/>
      <c r="T1363" s="195"/>
      <c r="AT1363" s="189" t="s">
        <v>369</v>
      </c>
      <c r="AU1363" s="189" t="s">
        <v>85</v>
      </c>
      <c r="AV1363" s="13" t="s">
        <v>85</v>
      </c>
      <c r="AW1363" s="13" t="s">
        <v>29</v>
      </c>
      <c r="AX1363" s="13" t="s">
        <v>72</v>
      </c>
      <c r="AY1363" s="189" t="s">
        <v>360</v>
      </c>
    </row>
    <row r="1364" spans="1:65" s="15" customFormat="1">
      <c r="B1364" s="203"/>
      <c r="D1364" s="188" t="s">
        <v>369</v>
      </c>
      <c r="E1364" s="204" t="s">
        <v>264</v>
      </c>
      <c r="F1364" s="205" t="s">
        <v>386</v>
      </c>
      <c r="H1364" s="206">
        <v>2111.69</v>
      </c>
      <c r="I1364" s="207"/>
      <c r="L1364" s="203"/>
      <c r="M1364" s="208"/>
      <c r="N1364" s="209"/>
      <c r="O1364" s="209"/>
      <c r="P1364" s="209"/>
      <c r="Q1364" s="209"/>
      <c r="R1364" s="209"/>
      <c r="S1364" s="209"/>
      <c r="T1364" s="210"/>
      <c r="AT1364" s="204" t="s">
        <v>369</v>
      </c>
      <c r="AU1364" s="204" t="s">
        <v>85</v>
      </c>
      <c r="AV1364" s="15" t="s">
        <v>367</v>
      </c>
      <c r="AW1364" s="15" t="s">
        <v>29</v>
      </c>
      <c r="AX1364" s="15" t="s">
        <v>79</v>
      </c>
      <c r="AY1364" s="204" t="s">
        <v>360</v>
      </c>
    </row>
    <row r="1365" spans="1:65" s="14" customFormat="1" ht="22.5">
      <c r="B1365" s="196"/>
      <c r="D1365" s="188" t="s">
        <v>369</v>
      </c>
      <c r="E1365" s="197" t="s">
        <v>1</v>
      </c>
      <c r="F1365" s="198" t="s">
        <v>1578</v>
      </c>
      <c r="H1365" s="197" t="s">
        <v>1</v>
      </c>
      <c r="I1365" s="199"/>
      <c r="L1365" s="196"/>
      <c r="M1365" s="200"/>
      <c r="N1365" s="201"/>
      <c r="O1365" s="201"/>
      <c r="P1365" s="201"/>
      <c r="Q1365" s="201"/>
      <c r="R1365" s="201"/>
      <c r="S1365" s="201"/>
      <c r="T1365" s="202"/>
      <c r="AT1365" s="197" t="s">
        <v>369</v>
      </c>
      <c r="AU1365" s="197" t="s">
        <v>85</v>
      </c>
      <c r="AV1365" s="14" t="s">
        <v>79</v>
      </c>
      <c r="AW1365" s="14" t="s">
        <v>29</v>
      </c>
      <c r="AX1365" s="14" t="s">
        <v>72</v>
      </c>
      <c r="AY1365" s="197" t="s">
        <v>360</v>
      </c>
    </row>
    <row r="1366" spans="1:65" s="2" customFormat="1" ht="37.9" customHeight="1">
      <c r="A1366" s="33"/>
      <c r="B1366" s="139"/>
      <c r="C1366" s="173" t="s">
        <v>1592</v>
      </c>
      <c r="D1366" s="173" t="s">
        <v>363</v>
      </c>
      <c r="E1366" s="174" t="s">
        <v>1593</v>
      </c>
      <c r="F1366" s="175" t="s">
        <v>1594</v>
      </c>
      <c r="G1366" s="176" t="s">
        <v>366</v>
      </c>
      <c r="H1366" s="177">
        <v>1549.7670000000001</v>
      </c>
      <c r="I1366" s="178"/>
      <c r="J1366" s="179">
        <f>ROUND(I1366*H1366,2)</f>
        <v>0</v>
      </c>
      <c r="K1366" s="180"/>
      <c r="L1366" s="34"/>
      <c r="M1366" s="181" t="s">
        <v>1</v>
      </c>
      <c r="N1366" s="182" t="s">
        <v>38</v>
      </c>
      <c r="O1366" s="60"/>
      <c r="P1366" s="183">
        <f>O1366*H1366</f>
        <v>0</v>
      </c>
      <c r="Q1366" s="183">
        <v>1.2319999999999999E-2</v>
      </c>
      <c r="R1366" s="183">
        <f>Q1366*H1366</f>
        <v>19.093129439999998</v>
      </c>
      <c r="S1366" s="183">
        <v>0</v>
      </c>
      <c r="T1366" s="184">
        <f>S1366*H1366</f>
        <v>0</v>
      </c>
      <c r="U1366" s="33"/>
      <c r="V1366" s="33"/>
      <c r="W1366" s="33"/>
      <c r="X1366" s="33"/>
      <c r="Y1366" s="33"/>
      <c r="Z1366" s="33"/>
      <c r="AA1366" s="33"/>
      <c r="AB1366" s="33"/>
      <c r="AC1366" s="33"/>
      <c r="AD1366" s="33"/>
      <c r="AE1366" s="33"/>
      <c r="AR1366" s="185" t="s">
        <v>367</v>
      </c>
      <c r="AT1366" s="185" t="s">
        <v>363</v>
      </c>
      <c r="AU1366" s="185" t="s">
        <v>85</v>
      </c>
      <c r="AY1366" s="18" t="s">
        <v>360</v>
      </c>
      <c r="BE1366" s="186">
        <f>IF(N1366="základná",J1366,0)</f>
        <v>0</v>
      </c>
      <c r="BF1366" s="186">
        <f>IF(N1366="znížená",J1366,0)</f>
        <v>0</v>
      </c>
      <c r="BG1366" s="186">
        <f>IF(N1366="zákl. prenesená",J1366,0)</f>
        <v>0</v>
      </c>
      <c r="BH1366" s="186">
        <f>IF(N1366="zníž. prenesená",J1366,0)</f>
        <v>0</v>
      </c>
      <c r="BI1366" s="186">
        <f>IF(N1366="nulová",J1366,0)</f>
        <v>0</v>
      </c>
      <c r="BJ1366" s="18" t="s">
        <v>85</v>
      </c>
      <c r="BK1366" s="186">
        <f>ROUND(I1366*H1366,2)</f>
        <v>0</v>
      </c>
      <c r="BL1366" s="18" t="s">
        <v>367</v>
      </c>
      <c r="BM1366" s="185" t="s">
        <v>1595</v>
      </c>
    </row>
    <row r="1367" spans="1:65" s="14" customFormat="1">
      <c r="B1367" s="196"/>
      <c r="D1367" s="188" t="s">
        <v>369</v>
      </c>
      <c r="E1367" s="197" t="s">
        <v>1</v>
      </c>
      <c r="F1367" s="198" t="s">
        <v>1596</v>
      </c>
      <c r="H1367" s="197" t="s">
        <v>1</v>
      </c>
      <c r="I1367" s="199"/>
      <c r="L1367" s="196"/>
      <c r="M1367" s="200"/>
      <c r="N1367" s="201"/>
      <c r="O1367" s="201"/>
      <c r="P1367" s="201"/>
      <c r="Q1367" s="201"/>
      <c r="R1367" s="201"/>
      <c r="S1367" s="201"/>
      <c r="T1367" s="202"/>
      <c r="AT1367" s="197" t="s">
        <v>369</v>
      </c>
      <c r="AU1367" s="197" t="s">
        <v>85</v>
      </c>
      <c r="AV1367" s="14" t="s">
        <v>79</v>
      </c>
      <c r="AW1367" s="14" t="s">
        <v>29</v>
      </c>
      <c r="AX1367" s="14" t="s">
        <v>72</v>
      </c>
      <c r="AY1367" s="197" t="s">
        <v>360</v>
      </c>
    </row>
    <row r="1368" spans="1:65" s="14" customFormat="1">
      <c r="B1368" s="196"/>
      <c r="D1368" s="188" t="s">
        <v>369</v>
      </c>
      <c r="E1368" s="197" t="s">
        <v>1</v>
      </c>
      <c r="F1368" s="198" t="s">
        <v>1597</v>
      </c>
      <c r="H1368" s="197" t="s">
        <v>1</v>
      </c>
      <c r="I1368" s="199"/>
      <c r="L1368" s="196"/>
      <c r="M1368" s="200"/>
      <c r="N1368" s="201"/>
      <c r="O1368" s="201"/>
      <c r="P1368" s="201"/>
      <c r="Q1368" s="201"/>
      <c r="R1368" s="201"/>
      <c r="S1368" s="201"/>
      <c r="T1368" s="202"/>
      <c r="AT1368" s="197" t="s">
        <v>369</v>
      </c>
      <c r="AU1368" s="197" t="s">
        <v>85</v>
      </c>
      <c r="AV1368" s="14" t="s">
        <v>79</v>
      </c>
      <c r="AW1368" s="14" t="s">
        <v>29</v>
      </c>
      <c r="AX1368" s="14" t="s">
        <v>72</v>
      </c>
      <c r="AY1368" s="197" t="s">
        <v>360</v>
      </c>
    </row>
    <row r="1369" spans="1:65" s="13" customFormat="1">
      <c r="B1369" s="187"/>
      <c r="D1369" s="188" t="s">
        <v>369</v>
      </c>
      <c r="E1369" s="189" t="s">
        <v>1</v>
      </c>
      <c r="F1369" s="190" t="s">
        <v>1598</v>
      </c>
      <c r="H1369" s="191">
        <v>599.51</v>
      </c>
      <c r="I1369" s="192"/>
      <c r="L1369" s="187"/>
      <c r="M1369" s="193"/>
      <c r="N1369" s="194"/>
      <c r="O1369" s="194"/>
      <c r="P1369" s="194"/>
      <c r="Q1369" s="194"/>
      <c r="R1369" s="194"/>
      <c r="S1369" s="194"/>
      <c r="T1369" s="195"/>
      <c r="AT1369" s="189" t="s">
        <v>369</v>
      </c>
      <c r="AU1369" s="189" t="s">
        <v>85</v>
      </c>
      <c r="AV1369" s="13" t="s">
        <v>85</v>
      </c>
      <c r="AW1369" s="13" t="s">
        <v>29</v>
      </c>
      <c r="AX1369" s="13" t="s">
        <v>72</v>
      </c>
      <c r="AY1369" s="189" t="s">
        <v>360</v>
      </c>
    </row>
    <row r="1370" spans="1:65" s="14" customFormat="1">
      <c r="B1370" s="196"/>
      <c r="D1370" s="188" t="s">
        <v>369</v>
      </c>
      <c r="E1370" s="197" t="s">
        <v>1</v>
      </c>
      <c r="F1370" s="198" t="s">
        <v>1599</v>
      </c>
      <c r="H1370" s="197" t="s">
        <v>1</v>
      </c>
      <c r="I1370" s="199"/>
      <c r="L1370" s="196"/>
      <c r="M1370" s="200"/>
      <c r="N1370" s="201"/>
      <c r="O1370" s="201"/>
      <c r="P1370" s="201"/>
      <c r="Q1370" s="201"/>
      <c r="R1370" s="201"/>
      <c r="S1370" s="201"/>
      <c r="T1370" s="202"/>
      <c r="AT1370" s="197" t="s">
        <v>369</v>
      </c>
      <c r="AU1370" s="197" t="s">
        <v>85</v>
      </c>
      <c r="AV1370" s="14" t="s">
        <v>79</v>
      </c>
      <c r="AW1370" s="14" t="s">
        <v>29</v>
      </c>
      <c r="AX1370" s="14" t="s">
        <v>72</v>
      </c>
      <c r="AY1370" s="197" t="s">
        <v>360</v>
      </c>
    </row>
    <row r="1371" spans="1:65" s="13" customFormat="1">
      <c r="B1371" s="187"/>
      <c r="D1371" s="188" t="s">
        <v>369</v>
      </c>
      <c r="E1371" s="189" t="s">
        <v>1</v>
      </c>
      <c r="F1371" s="190" t="s">
        <v>1600</v>
      </c>
      <c r="H1371" s="191">
        <v>414.38299999999998</v>
      </c>
      <c r="I1371" s="192"/>
      <c r="L1371" s="187"/>
      <c r="M1371" s="193"/>
      <c r="N1371" s="194"/>
      <c r="O1371" s="194"/>
      <c r="P1371" s="194"/>
      <c r="Q1371" s="194"/>
      <c r="R1371" s="194"/>
      <c r="S1371" s="194"/>
      <c r="T1371" s="195"/>
      <c r="AT1371" s="189" t="s">
        <v>369</v>
      </c>
      <c r="AU1371" s="189" t="s">
        <v>85</v>
      </c>
      <c r="AV1371" s="13" t="s">
        <v>85</v>
      </c>
      <c r="AW1371" s="13" t="s">
        <v>29</v>
      </c>
      <c r="AX1371" s="13" t="s">
        <v>72</v>
      </c>
      <c r="AY1371" s="189" t="s">
        <v>360</v>
      </c>
    </row>
    <row r="1372" spans="1:65" s="14" customFormat="1">
      <c r="B1372" s="196"/>
      <c r="D1372" s="188" t="s">
        <v>369</v>
      </c>
      <c r="E1372" s="197" t="s">
        <v>1</v>
      </c>
      <c r="F1372" s="198" t="s">
        <v>1601</v>
      </c>
      <c r="H1372" s="197" t="s">
        <v>1</v>
      </c>
      <c r="I1372" s="199"/>
      <c r="L1372" s="196"/>
      <c r="M1372" s="200"/>
      <c r="N1372" s="201"/>
      <c r="O1372" s="201"/>
      <c r="P1372" s="201"/>
      <c r="Q1372" s="201"/>
      <c r="R1372" s="201"/>
      <c r="S1372" s="201"/>
      <c r="T1372" s="202"/>
      <c r="AT1372" s="197" t="s">
        <v>369</v>
      </c>
      <c r="AU1372" s="197" t="s">
        <v>85</v>
      </c>
      <c r="AV1372" s="14" t="s">
        <v>79</v>
      </c>
      <c r="AW1372" s="14" t="s">
        <v>29</v>
      </c>
      <c r="AX1372" s="14" t="s">
        <v>72</v>
      </c>
      <c r="AY1372" s="197" t="s">
        <v>360</v>
      </c>
    </row>
    <row r="1373" spans="1:65" s="13" customFormat="1">
      <c r="B1373" s="187"/>
      <c r="D1373" s="188" t="s">
        <v>369</v>
      </c>
      <c r="E1373" s="189" t="s">
        <v>1</v>
      </c>
      <c r="F1373" s="190" t="s">
        <v>1602</v>
      </c>
      <c r="H1373" s="191">
        <v>535.87400000000002</v>
      </c>
      <c r="I1373" s="192"/>
      <c r="L1373" s="187"/>
      <c r="M1373" s="193"/>
      <c r="N1373" s="194"/>
      <c r="O1373" s="194"/>
      <c r="P1373" s="194"/>
      <c r="Q1373" s="194"/>
      <c r="R1373" s="194"/>
      <c r="S1373" s="194"/>
      <c r="T1373" s="195"/>
      <c r="AT1373" s="189" t="s">
        <v>369</v>
      </c>
      <c r="AU1373" s="189" t="s">
        <v>85</v>
      </c>
      <c r="AV1373" s="13" t="s">
        <v>85</v>
      </c>
      <c r="AW1373" s="13" t="s">
        <v>29</v>
      </c>
      <c r="AX1373" s="13" t="s">
        <v>72</v>
      </c>
      <c r="AY1373" s="189" t="s">
        <v>360</v>
      </c>
    </row>
    <row r="1374" spans="1:65" s="15" customFormat="1">
      <c r="B1374" s="203"/>
      <c r="D1374" s="188" t="s">
        <v>369</v>
      </c>
      <c r="E1374" s="204" t="s">
        <v>266</v>
      </c>
      <c r="F1374" s="205" t="s">
        <v>386</v>
      </c>
      <c r="H1374" s="206">
        <v>1549.7670000000001</v>
      </c>
      <c r="I1374" s="207"/>
      <c r="L1374" s="203"/>
      <c r="M1374" s="208"/>
      <c r="N1374" s="209"/>
      <c r="O1374" s="209"/>
      <c r="P1374" s="209"/>
      <c r="Q1374" s="209"/>
      <c r="R1374" s="209"/>
      <c r="S1374" s="209"/>
      <c r="T1374" s="210"/>
      <c r="AT1374" s="204" t="s">
        <v>369</v>
      </c>
      <c r="AU1374" s="204" t="s">
        <v>85</v>
      </c>
      <c r="AV1374" s="15" t="s">
        <v>367</v>
      </c>
      <c r="AW1374" s="15" t="s">
        <v>29</v>
      </c>
      <c r="AX1374" s="15" t="s">
        <v>79</v>
      </c>
      <c r="AY1374" s="204" t="s">
        <v>360</v>
      </c>
    </row>
    <row r="1375" spans="1:65" s="14" customFormat="1" ht="22.5">
      <c r="B1375" s="196"/>
      <c r="D1375" s="188" t="s">
        <v>369</v>
      </c>
      <c r="E1375" s="197" t="s">
        <v>1</v>
      </c>
      <c r="F1375" s="198" t="s">
        <v>1578</v>
      </c>
      <c r="H1375" s="197" t="s">
        <v>1</v>
      </c>
      <c r="I1375" s="199"/>
      <c r="L1375" s="196"/>
      <c r="M1375" s="200"/>
      <c r="N1375" s="201"/>
      <c r="O1375" s="201"/>
      <c r="P1375" s="201"/>
      <c r="Q1375" s="201"/>
      <c r="R1375" s="201"/>
      <c r="S1375" s="201"/>
      <c r="T1375" s="202"/>
      <c r="AT1375" s="197" t="s">
        <v>369</v>
      </c>
      <c r="AU1375" s="197" t="s">
        <v>85</v>
      </c>
      <c r="AV1375" s="14" t="s">
        <v>79</v>
      </c>
      <c r="AW1375" s="14" t="s">
        <v>29</v>
      </c>
      <c r="AX1375" s="14" t="s">
        <v>72</v>
      </c>
      <c r="AY1375" s="197" t="s">
        <v>360</v>
      </c>
    </row>
    <row r="1376" spans="1:65" s="2" customFormat="1" ht="62.65" customHeight="1">
      <c r="A1376" s="33"/>
      <c r="B1376" s="139"/>
      <c r="C1376" s="173" t="s">
        <v>1603</v>
      </c>
      <c r="D1376" s="173" t="s">
        <v>363</v>
      </c>
      <c r="E1376" s="174" t="s">
        <v>1604</v>
      </c>
      <c r="F1376" s="175" t="s">
        <v>1605</v>
      </c>
      <c r="G1376" s="176" t="s">
        <v>366</v>
      </c>
      <c r="H1376" s="177">
        <v>716.78200000000004</v>
      </c>
      <c r="I1376" s="178"/>
      <c r="J1376" s="179">
        <f>ROUND(I1376*H1376,2)</f>
        <v>0</v>
      </c>
      <c r="K1376" s="180"/>
      <c r="L1376" s="34"/>
      <c r="M1376" s="181" t="s">
        <v>1</v>
      </c>
      <c r="N1376" s="182" t="s">
        <v>38</v>
      </c>
      <c r="O1376" s="60"/>
      <c r="P1376" s="183">
        <f>O1376*H1376</f>
        <v>0</v>
      </c>
      <c r="Q1376" s="183">
        <v>4.0000000000000001E-3</v>
      </c>
      <c r="R1376" s="183">
        <f>Q1376*H1376</f>
        <v>2.8671280000000001</v>
      </c>
      <c r="S1376" s="183">
        <v>0</v>
      </c>
      <c r="T1376" s="184">
        <f>S1376*H1376</f>
        <v>0</v>
      </c>
      <c r="U1376" s="33"/>
      <c r="V1376" s="33"/>
      <c r="W1376" s="33"/>
      <c r="X1376" s="33"/>
      <c r="Y1376" s="33"/>
      <c r="Z1376" s="33"/>
      <c r="AA1376" s="33"/>
      <c r="AB1376" s="33"/>
      <c r="AC1376" s="33"/>
      <c r="AD1376" s="33"/>
      <c r="AE1376" s="33"/>
      <c r="AR1376" s="185" t="s">
        <v>367</v>
      </c>
      <c r="AT1376" s="185" t="s">
        <v>363</v>
      </c>
      <c r="AU1376" s="185" t="s">
        <v>85</v>
      </c>
      <c r="AY1376" s="18" t="s">
        <v>360</v>
      </c>
      <c r="BE1376" s="186">
        <f>IF(N1376="základná",J1376,0)</f>
        <v>0</v>
      </c>
      <c r="BF1376" s="186">
        <f>IF(N1376="znížená",J1376,0)</f>
        <v>0</v>
      </c>
      <c r="BG1376" s="186">
        <f>IF(N1376="zákl. prenesená",J1376,0)</f>
        <v>0</v>
      </c>
      <c r="BH1376" s="186">
        <f>IF(N1376="zníž. prenesená",J1376,0)</f>
        <v>0</v>
      </c>
      <c r="BI1376" s="186">
        <f>IF(N1376="nulová",J1376,0)</f>
        <v>0</v>
      </c>
      <c r="BJ1376" s="18" t="s">
        <v>85</v>
      </c>
      <c r="BK1376" s="186">
        <f>ROUND(I1376*H1376,2)</f>
        <v>0</v>
      </c>
      <c r="BL1376" s="18" t="s">
        <v>367</v>
      </c>
      <c r="BM1376" s="185" t="s">
        <v>1606</v>
      </c>
    </row>
    <row r="1377" spans="1:65" s="14" customFormat="1" ht="22.5">
      <c r="B1377" s="196"/>
      <c r="D1377" s="188" t="s">
        <v>369</v>
      </c>
      <c r="E1377" s="197" t="s">
        <v>1</v>
      </c>
      <c r="F1377" s="198" t="s">
        <v>1607</v>
      </c>
      <c r="H1377" s="197" t="s">
        <v>1</v>
      </c>
      <c r="I1377" s="199"/>
      <c r="L1377" s="196"/>
      <c r="M1377" s="200"/>
      <c r="N1377" s="201"/>
      <c r="O1377" s="201"/>
      <c r="P1377" s="201"/>
      <c r="Q1377" s="201"/>
      <c r="R1377" s="201"/>
      <c r="S1377" s="201"/>
      <c r="T1377" s="202"/>
      <c r="AT1377" s="197" t="s">
        <v>369</v>
      </c>
      <c r="AU1377" s="197" t="s">
        <v>85</v>
      </c>
      <c r="AV1377" s="14" t="s">
        <v>79</v>
      </c>
      <c r="AW1377" s="14" t="s">
        <v>29</v>
      </c>
      <c r="AX1377" s="14" t="s">
        <v>72</v>
      </c>
      <c r="AY1377" s="197" t="s">
        <v>360</v>
      </c>
    </row>
    <row r="1378" spans="1:65" s="13" customFormat="1" ht="33.75">
      <c r="B1378" s="187"/>
      <c r="D1378" s="188" t="s">
        <v>369</v>
      </c>
      <c r="E1378" s="189" t="s">
        <v>1</v>
      </c>
      <c r="F1378" s="190" t="s">
        <v>1608</v>
      </c>
      <c r="H1378" s="191">
        <v>450.02800000000002</v>
      </c>
      <c r="I1378" s="192"/>
      <c r="L1378" s="187"/>
      <c r="M1378" s="193"/>
      <c r="N1378" s="194"/>
      <c r="O1378" s="194"/>
      <c r="P1378" s="194"/>
      <c r="Q1378" s="194"/>
      <c r="R1378" s="194"/>
      <c r="S1378" s="194"/>
      <c r="T1378" s="195"/>
      <c r="AT1378" s="189" t="s">
        <v>369</v>
      </c>
      <c r="AU1378" s="189" t="s">
        <v>85</v>
      </c>
      <c r="AV1378" s="13" t="s">
        <v>85</v>
      </c>
      <c r="AW1378" s="13" t="s">
        <v>29</v>
      </c>
      <c r="AX1378" s="13" t="s">
        <v>72</v>
      </c>
      <c r="AY1378" s="189" t="s">
        <v>360</v>
      </c>
    </row>
    <row r="1379" spans="1:65" s="13" customFormat="1" ht="22.5">
      <c r="B1379" s="187"/>
      <c r="D1379" s="188" t="s">
        <v>369</v>
      </c>
      <c r="E1379" s="189" t="s">
        <v>1</v>
      </c>
      <c r="F1379" s="190" t="s">
        <v>1609</v>
      </c>
      <c r="H1379" s="191">
        <v>266.75400000000002</v>
      </c>
      <c r="I1379" s="192"/>
      <c r="L1379" s="187"/>
      <c r="M1379" s="193"/>
      <c r="N1379" s="194"/>
      <c r="O1379" s="194"/>
      <c r="P1379" s="194"/>
      <c r="Q1379" s="194"/>
      <c r="R1379" s="194"/>
      <c r="S1379" s="194"/>
      <c r="T1379" s="195"/>
      <c r="AT1379" s="189" t="s">
        <v>369</v>
      </c>
      <c r="AU1379" s="189" t="s">
        <v>85</v>
      </c>
      <c r="AV1379" s="13" t="s">
        <v>85</v>
      </c>
      <c r="AW1379" s="13" t="s">
        <v>29</v>
      </c>
      <c r="AX1379" s="13" t="s">
        <v>72</v>
      </c>
      <c r="AY1379" s="189" t="s">
        <v>360</v>
      </c>
    </row>
    <row r="1380" spans="1:65" s="15" customFormat="1">
      <c r="B1380" s="203"/>
      <c r="D1380" s="188" t="s">
        <v>369</v>
      </c>
      <c r="E1380" s="204" t="s">
        <v>270</v>
      </c>
      <c r="F1380" s="205" t="s">
        <v>386</v>
      </c>
      <c r="H1380" s="206">
        <v>716.78200000000004</v>
      </c>
      <c r="I1380" s="207"/>
      <c r="L1380" s="203"/>
      <c r="M1380" s="208"/>
      <c r="N1380" s="209"/>
      <c r="O1380" s="209"/>
      <c r="P1380" s="209"/>
      <c r="Q1380" s="209"/>
      <c r="R1380" s="209"/>
      <c r="S1380" s="209"/>
      <c r="T1380" s="210"/>
      <c r="AT1380" s="204" t="s">
        <v>369</v>
      </c>
      <c r="AU1380" s="204" t="s">
        <v>85</v>
      </c>
      <c r="AV1380" s="15" t="s">
        <v>367</v>
      </c>
      <c r="AW1380" s="15" t="s">
        <v>29</v>
      </c>
      <c r="AX1380" s="15" t="s">
        <v>79</v>
      </c>
      <c r="AY1380" s="204" t="s">
        <v>360</v>
      </c>
    </row>
    <row r="1381" spans="1:65" s="2" customFormat="1" ht="62.65" customHeight="1">
      <c r="A1381" s="33"/>
      <c r="B1381" s="139"/>
      <c r="C1381" s="173" t="s">
        <v>1610</v>
      </c>
      <c r="D1381" s="173" t="s">
        <v>363</v>
      </c>
      <c r="E1381" s="174" t="s">
        <v>1611</v>
      </c>
      <c r="F1381" s="175" t="s">
        <v>1612</v>
      </c>
      <c r="G1381" s="176" t="s">
        <v>366</v>
      </c>
      <c r="H1381" s="177">
        <v>716.78200000000004</v>
      </c>
      <c r="I1381" s="178"/>
      <c r="J1381" s="179">
        <f>ROUND(I1381*H1381,2)</f>
        <v>0</v>
      </c>
      <c r="K1381" s="180"/>
      <c r="L1381" s="34"/>
      <c r="M1381" s="181" t="s">
        <v>1</v>
      </c>
      <c r="N1381" s="182" t="s">
        <v>38</v>
      </c>
      <c r="O1381" s="60"/>
      <c r="P1381" s="183">
        <f>O1381*H1381</f>
        <v>0</v>
      </c>
      <c r="Q1381" s="183">
        <v>4.0000000000000001E-3</v>
      </c>
      <c r="R1381" s="183">
        <f>Q1381*H1381</f>
        <v>2.8671280000000001</v>
      </c>
      <c r="S1381" s="183">
        <v>0</v>
      </c>
      <c r="T1381" s="184">
        <f>S1381*H1381</f>
        <v>0</v>
      </c>
      <c r="U1381" s="33"/>
      <c r="V1381" s="33"/>
      <c r="W1381" s="33"/>
      <c r="X1381" s="33"/>
      <c r="Y1381" s="33"/>
      <c r="Z1381" s="33"/>
      <c r="AA1381" s="33"/>
      <c r="AB1381" s="33"/>
      <c r="AC1381" s="33"/>
      <c r="AD1381" s="33"/>
      <c r="AE1381" s="33"/>
      <c r="AR1381" s="185" t="s">
        <v>367</v>
      </c>
      <c r="AT1381" s="185" t="s">
        <v>363</v>
      </c>
      <c r="AU1381" s="185" t="s">
        <v>85</v>
      </c>
      <c r="AY1381" s="18" t="s">
        <v>360</v>
      </c>
      <c r="BE1381" s="186">
        <f>IF(N1381="základná",J1381,0)</f>
        <v>0</v>
      </c>
      <c r="BF1381" s="186">
        <f>IF(N1381="znížená",J1381,0)</f>
        <v>0</v>
      </c>
      <c r="BG1381" s="186">
        <f>IF(N1381="zákl. prenesená",J1381,0)</f>
        <v>0</v>
      </c>
      <c r="BH1381" s="186">
        <f>IF(N1381="zníž. prenesená",J1381,0)</f>
        <v>0</v>
      </c>
      <c r="BI1381" s="186">
        <f>IF(N1381="nulová",J1381,0)</f>
        <v>0</v>
      </c>
      <c r="BJ1381" s="18" t="s">
        <v>85</v>
      </c>
      <c r="BK1381" s="186">
        <f>ROUND(I1381*H1381,2)</f>
        <v>0</v>
      </c>
      <c r="BL1381" s="18" t="s">
        <v>367</v>
      </c>
      <c r="BM1381" s="185" t="s">
        <v>1613</v>
      </c>
    </row>
    <row r="1382" spans="1:65" s="14" customFormat="1">
      <c r="B1382" s="196"/>
      <c r="D1382" s="188" t="s">
        <v>369</v>
      </c>
      <c r="E1382" s="197" t="s">
        <v>1</v>
      </c>
      <c r="F1382" s="198" t="s">
        <v>1614</v>
      </c>
      <c r="H1382" s="197" t="s">
        <v>1</v>
      </c>
      <c r="I1382" s="199"/>
      <c r="L1382" s="196"/>
      <c r="M1382" s="200"/>
      <c r="N1382" s="201"/>
      <c r="O1382" s="201"/>
      <c r="P1382" s="201"/>
      <c r="Q1382" s="201"/>
      <c r="R1382" s="201"/>
      <c r="S1382" s="201"/>
      <c r="T1382" s="202"/>
      <c r="AT1382" s="197" t="s">
        <v>369</v>
      </c>
      <c r="AU1382" s="197" t="s">
        <v>85</v>
      </c>
      <c r="AV1382" s="14" t="s">
        <v>79</v>
      </c>
      <c r="AW1382" s="14" t="s">
        <v>29</v>
      </c>
      <c r="AX1382" s="14" t="s">
        <v>72</v>
      </c>
      <c r="AY1382" s="197" t="s">
        <v>360</v>
      </c>
    </row>
    <row r="1383" spans="1:65" s="13" customFormat="1">
      <c r="B1383" s="187"/>
      <c r="D1383" s="188" t="s">
        <v>369</v>
      </c>
      <c r="E1383" s="189" t="s">
        <v>1</v>
      </c>
      <c r="F1383" s="190" t="s">
        <v>270</v>
      </c>
      <c r="H1383" s="191">
        <v>716.78200000000004</v>
      </c>
      <c r="I1383" s="192"/>
      <c r="L1383" s="187"/>
      <c r="M1383" s="193"/>
      <c r="N1383" s="194"/>
      <c r="O1383" s="194"/>
      <c r="P1383" s="194"/>
      <c r="Q1383" s="194"/>
      <c r="R1383" s="194"/>
      <c r="S1383" s="194"/>
      <c r="T1383" s="195"/>
      <c r="AT1383" s="189" t="s">
        <v>369</v>
      </c>
      <c r="AU1383" s="189" t="s">
        <v>85</v>
      </c>
      <c r="AV1383" s="13" t="s">
        <v>85</v>
      </c>
      <c r="AW1383" s="13" t="s">
        <v>29</v>
      </c>
      <c r="AX1383" s="13" t="s">
        <v>72</v>
      </c>
      <c r="AY1383" s="189" t="s">
        <v>360</v>
      </c>
    </row>
    <row r="1384" spans="1:65" s="15" customFormat="1">
      <c r="B1384" s="203"/>
      <c r="D1384" s="188" t="s">
        <v>369</v>
      </c>
      <c r="E1384" s="204" t="s">
        <v>1</v>
      </c>
      <c r="F1384" s="205" t="s">
        <v>386</v>
      </c>
      <c r="H1384" s="206">
        <v>716.78200000000004</v>
      </c>
      <c r="I1384" s="207"/>
      <c r="L1384" s="203"/>
      <c r="M1384" s="208"/>
      <c r="N1384" s="209"/>
      <c r="O1384" s="209"/>
      <c r="P1384" s="209"/>
      <c r="Q1384" s="209"/>
      <c r="R1384" s="209"/>
      <c r="S1384" s="209"/>
      <c r="T1384" s="210"/>
      <c r="AT1384" s="204" t="s">
        <v>369</v>
      </c>
      <c r="AU1384" s="204" t="s">
        <v>85</v>
      </c>
      <c r="AV1384" s="15" t="s">
        <v>367</v>
      </c>
      <c r="AW1384" s="15" t="s">
        <v>29</v>
      </c>
      <c r="AX1384" s="15" t="s">
        <v>79</v>
      </c>
      <c r="AY1384" s="204" t="s">
        <v>360</v>
      </c>
    </row>
    <row r="1385" spans="1:65" s="2" customFormat="1" ht="49.15" customHeight="1">
      <c r="A1385" s="33"/>
      <c r="B1385" s="139"/>
      <c r="C1385" s="173" t="s">
        <v>1615</v>
      </c>
      <c r="D1385" s="173" t="s">
        <v>363</v>
      </c>
      <c r="E1385" s="174" t="s">
        <v>1616</v>
      </c>
      <c r="F1385" s="175" t="s">
        <v>1617</v>
      </c>
      <c r="G1385" s="176" t="s">
        <v>366</v>
      </c>
      <c r="H1385" s="177">
        <v>3329.703</v>
      </c>
      <c r="I1385" s="178"/>
      <c r="J1385" s="179">
        <f>ROUND(I1385*H1385,2)</f>
        <v>0</v>
      </c>
      <c r="K1385" s="180"/>
      <c r="L1385" s="34"/>
      <c r="M1385" s="181" t="s">
        <v>1</v>
      </c>
      <c r="N1385" s="182" t="s">
        <v>38</v>
      </c>
      <c r="O1385" s="60"/>
      <c r="P1385" s="183">
        <f>O1385*H1385</f>
        <v>0</v>
      </c>
      <c r="Q1385" s="183">
        <v>0.01</v>
      </c>
      <c r="R1385" s="183">
        <f>Q1385*H1385</f>
        <v>33.297029999999999</v>
      </c>
      <c r="S1385" s="183">
        <v>0</v>
      </c>
      <c r="T1385" s="184">
        <f>S1385*H1385</f>
        <v>0</v>
      </c>
      <c r="U1385" s="33"/>
      <c r="V1385" s="33"/>
      <c r="W1385" s="33"/>
      <c r="X1385" s="33"/>
      <c r="Y1385" s="33"/>
      <c r="Z1385" s="33"/>
      <c r="AA1385" s="33"/>
      <c r="AB1385" s="33"/>
      <c r="AC1385" s="33"/>
      <c r="AD1385" s="33"/>
      <c r="AE1385" s="33"/>
      <c r="AR1385" s="185" t="s">
        <v>367</v>
      </c>
      <c r="AT1385" s="185" t="s">
        <v>363</v>
      </c>
      <c r="AU1385" s="185" t="s">
        <v>85</v>
      </c>
      <c r="AY1385" s="18" t="s">
        <v>360</v>
      </c>
      <c r="BE1385" s="186">
        <f>IF(N1385="základná",J1385,0)</f>
        <v>0</v>
      </c>
      <c r="BF1385" s="186">
        <f>IF(N1385="znížená",J1385,0)</f>
        <v>0</v>
      </c>
      <c r="BG1385" s="186">
        <f>IF(N1385="zákl. prenesená",J1385,0)</f>
        <v>0</v>
      </c>
      <c r="BH1385" s="186">
        <f>IF(N1385="zníž. prenesená",J1385,0)</f>
        <v>0</v>
      </c>
      <c r="BI1385" s="186">
        <f>IF(N1385="nulová",J1385,0)</f>
        <v>0</v>
      </c>
      <c r="BJ1385" s="18" t="s">
        <v>85</v>
      </c>
      <c r="BK1385" s="186">
        <f>ROUND(I1385*H1385,2)</f>
        <v>0</v>
      </c>
      <c r="BL1385" s="18" t="s">
        <v>367</v>
      </c>
      <c r="BM1385" s="185" t="s">
        <v>1618</v>
      </c>
    </row>
    <row r="1386" spans="1:65" s="14" customFormat="1">
      <c r="B1386" s="196"/>
      <c r="D1386" s="188" t="s">
        <v>369</v>
      </c>
      <c r="E1386" s="197" t="s">
        <v>1</v>
      </c>
      <c r="F1386" s="198" t="s">
        <v>1619</v>
      </c>
      <c r="H1386" s="197" t="s">
        <v>1</v>
      </c>
      <c r="I1386" s="199"/>
      <c r="L1386" s="196"/>
      <c r="M1386" s="200"/>
      <c r="N1386" s="201"/>
      <c r="O1386" s="201"/>
      <c r="P1386" s="201"/>
      <c r="Q1386" s="201"/>
      <c r="R1386" s="201"/>
      <c r="S1386" s="201"/>
      <c r="T1386" s="202"/>
      <c r="AT1386" s="197" t="s">
        <v>369</v>
      </c>
      <c r="AU1386" s="197" t="s">
        <v>85</v>
      </c>
      <c r="AV1386" s="14" t="s">
        <v>79</v>
      </c>
      <c r="AW1386" s="14" t="s">
        <v>29</v>
      </c>
      <c r="AX1386" s="14" t="s">
        <v>72</v>
      </c>
      <c r="AY1386" s="197" t="s">
        <v>360</v>
      </c>
    </row>
    <row r="1387" spans="1:65" s="14" customFormat="1">
      <c r="B1387" s="196"/>
      <c r="D1387" s="188" t="s">
        <v>369</v>
      </c>
      <c r="E1387" s="197" t="s">
        <v>1</v>
      </c>
      <c r="F1387" s="198" t="s">
        <v>1620</v>
      </c>
      <c r="H1387" s="197" t="s">
        <v>1</v>
      </c>
      <c r="I1387" s="199"/>
      <c r="L1387" s="196"/>
      <c r="M1387" s="200"/>
      <c r="N1387" s="201"/>
      <c r="O1387" s="201"/>
      <c r="P1387" s="201"/>
      <c r="Q1387" s="201"/>
      <c r="R1387" s="201"/>
      <c r="S1387" s="201"/>
      <c r="T1387" s="202"/>
      <c r="AT1387" s="197" t="s">
        <v>369</v>
      </c>
      <c r="AU1387" s="197" t="s">
        <v>85</v>
      </c>
      <c r="AV1387" s="14" t="s">
        <v>79</v>
      </c>
      <c r="AW1387" s="14" t="s">
        <v>29</v>
      </c>
      <c r="AX1387" s="14" t="s">
        <v>72</v>
      </c>
      <c r="AY1387" s="197" t="s">
        <v>360</v>
      </c>
    </row>
    <row r="1388" spans="1:65" s="13" customFormat="1">
      <c r="B1388" s="187"/>
      <c r="D1388" s="188" t="s">
        <v>369</v>
      </c>
      <c r="E1388" s="189" t="s">
        <v>1</v>
      </c>
      <c r="F1388" s="190" t="s">
        <v>1621</v>
      </c>
      <c r="H1388" s="191">
        <v>216.02699999999999</v>
      </c>
      <c r="I1388" s="192"/>
      <c r="L1388" s="187"/>
      <c r="M1388" s="193"/>
      <c r="N1388" s="194"/>
      <c r="O1388" s="194"/>
      <c r="P1388" s="194"/>
      <c r="Q1388" s="194"/>
      <c r="R1388" s="194"/>
      <c r="S1388" s="194"/>
      <c r="T1388" s="195"/>
      <c r="AT1388" s="189" t="s">
        <v>369</v>
      </c>
      <c r="AU1388" s="189" t="s">
        <v>85</v>
      </c>
      <c r="AV1388" s="13" t="s">
        <v>85</v>
      </c>
      <c r="AW1388" s="13" t="s">
        <v>29</v>
      </c>
      <c r="AX1388" s="13" t="s">
        <v>72</v>
      </c>
      <c r="AY1388" s="189" t="s">
        <v>360</v>
      </c>
    </row>
    <row r="1389" spans="1:65" s="13" customFormat="1">
      <c r="B1389" s="187"/>
      <c r="D1389" s="188" t="s">
        <v>369</v>
      </c>
      <c r="E1389" s="189" t="s">
        <v>1</v>
      </c>
      <c r="F1389" s="190" t="s">
        <v>1622</v>
      </c>
      <c r="H1389" s="191">
        <v>-35.905000000000001</v>
      </c>
      <c r="I1389" s="192"/>
      <c r="L1389" s="187"/>
      <c r="M1389" s="193"/>
      <c r="N1389" s="194"/>
      <c r="O1389" s="194"/>
      <c r="P1389" s="194"/>
      <c r="Q1389" s="194"/>
      <c r="R1389" s="194"/>
      <c r="S1389" s="194"/>
      <c r="T1389" s="195"/>
      <c r="AT1389" s="189" t="s">
        <v>369</v>
      </c>
      <c r="AU1389" s="189" t="s">
        <v>85</v>
      </c>
      <c r="AV1389" s="13" t="s">
        <v>85</v>
      </c>
      <c r="AW1389" s="13" t="s">
        <v>29</v>
      </c>
      <c r="AX1389" s="13" t="s">
        <v>72</v>
      </c>
      <c r="AY1389" s="189" t="s">
        <v>360</v>
      </c>
    </row>
    <row r="1390" spans="1:65" s="13" customFormat="1">
      <c r="B1390" s="187"/>
      <c r="D1390" s="188" t="s">
        <v>369</v>
      </c>
      <c r="E1390" s="189" t="s">
        <v>1</v>
      </c>
      <c r="F1390" s="190" t="s">
        <v>1623</v>
      </c>
      <c r="H1390" s="191">
        <v>113.828</v>
      </c>
      <c r="I1390" s="192"/>
      <c r="L1390" s="187"/>
      <c r="M1390" s="193"/>
      <c r="N1390" s="194"/>
      <c r="O1390" s="194"/>
      <c r="P1390" s="194"/>
      <c r="Q1390" s="194"/>
      <c r="R1390" s="194"/>
      <c r="S1390" s="194"/>
      <c r="T1390" s="195"/>
      <c r="AT1390" s="189" t="s">
        <v>369</v>
      </c>
      <c r="AU1390" s="189" t="s">
        <v>85</v>
      </c>
      <c r="AV1390" s="13" t="s">
        <v>85</v>
      </c>
      <c r="AW1390" s="13" t="s">
        <v>29</v>
      </c>
      <c r="AX1390" s="13" t="s">
        <v>72</v>
      </c>
      <c r="AY1390" s="189" t="s">
        <v>360</v>
      </c>
    </row>
    <row r="1391" spans="1:65" s="13" customFormat="1">
      <c r="B1391" s="187"/>
      <c r="D1391" s="188" t="s">
        <v>369</v>
      </c>
      <c r="E1391" s="189" t="s">
        <v>1</v>
      </c>
      <c r="F1391" s="190" t="s">
        <v>1624</v>
      </c>
      <c r="H1391" s="191">
        <v>-3.78</v>
      </c>
      <c r="I1391" s="192"/>
      <c r="L1391" s="187"/>
      <c r="M1391" s="193"/>
      <c r="N1391" s="194"/>
      <c r="O1391" s="194"/>
      <c r="P1391" s="194"/>
      <c r="Q1391" s="194"/>
      <c r="R1391" s="194"/>
      <c r="S1391" s="194"/>
      <c r="T1391" s="195"/>
      <c r="AT1391" s="189" t="s">
        <v>369</v>
      </c>
      <c r="AU1391" s="189" t="s">
        <v>85</v>
      </c>
      <c r="AV1391" s="13" t="s">
        <v>85</v>
      </c>
      <c r="AW1391" s="13" t="s">
        <v>29</v>
      </c>
      <c r="AX1391" s="13" t="s">
        <v>72</v>
      </c>
      <c r="AY1391" s="189" t="s">
        <v>360</v>
      </c>
    </row>
    <row r="1392" spans="1:65" s="13" customFormat="1">
      <c r="B1392" s="187"/>
      <c r="D1392" s="188" t="s">
        <v>369</v>
      </c>
      <c r="E1392" s="189" t="s">
        <v>1</v>
      </c>
      <c r="F1392" s="190" t="s">
        <v>1625</v>
      </c>
      <c r="H1392" s="191">
        <v>1.9350000000000001</v>
      </c>
      <c r="I1392" s="192"/>
      <c r="L1392" s="187"/>
      <c r="M1392" s="193"/>
      <c r="N1392" s="194"/>
      <c r="O1392" s="194"/>
      <c r="P1392" s="194"/>
      <c r="Q1392" s="194"/>
      <c r="R1392" s="194"/>
      <c r="S1392" s="194"/>
      <c r="T1392" s="195"/>
      <c r="AT1392" s="189" t="s">
        <v>369</v>
      </c>
      <c r="AU1392" s="189" t="s">
        <v>85</v>
      </c>
      <c r="AV1392" s="13" t="s">
        <v>85</v>
      </c>
      <c r="AW1392" s="13" t="s">
        <v>29</v>
      </c>
      <c r="AX1392" s="13" t="s">
        <v>72</v>
      </c>
      <c r="AY1392" s="189" t="s">
        <v>360</v>
      </c>
    </row>
    <row r="1393" spans="2:51" s="13" customFormat="1">
      <c r="B1393" s="187"/>
      <c r="D1393" s="188" t="s">
        <v>369</v>
      </c>
      <c r="E1393" s="189" t="s">
        <v>1</v>
      </c>
      <c r="F1393" s="190" t="s">
        <v>1626</v>
      </c>
      <c r="H1393" s="191">
        <v>-7.56</v>
      </c>
      <c r="I1393" s="192"/>
      <c r="L1393" s="187"/>
      <c r="M1393" s="193"/>
      <c r="N1393" s="194"/>
      <c r="O1393" s="194"/>
      <c r="P1393" s="194"/>
      <c r="Q1393" s="194"/>
      <c r="R1393" s="194"/>
      <c r="S1393" s="194"/>
      <c r="T1393" s="195"/>
      <c r="AT1393" s="189" t="s">
        <v>369</v>
      </c>
      <c r="AU1393" s="189" t="s">
        <v>85</v>
      </c>
      <c r="AV1393" s="13" t="s">
        <v>85</v>
      </c>
      <c r="AW1393" s="13" t="s">
        <v>29</v>
      </c>
      <c r="AX1393" s="13" t="s">
        <v>72</v>
      </c>
      <c r="AY1393" s="189" t="s">
        <v>360</v>
      </c>
    </row>
    <row r="1394" spans="2:51" s="13" customFormat="1">
      <c r="B1394" s="187"/>
      <c r="D1394" s="188" t="s">
        <v>369</v>
      </c>
      <c r="E1394" s="189" t="s">
        <v>1</v>
      </c>
      <c r="F1394" s="190" t="s">
        <v>1627</v>
      </c>
      <c r="H1394" s="191">
        <v>3.87</v>
      </c>
      <c r="I1394" s="192"/>
      <c r="L1394" s="187"/>
      <c r="M1394" s="193"/>
      <c r="N1394" s="194"/>
      <c r="O1394" s="194"/>
      <c r="P1394" s="194"/>
      <c r="Q1394" s="194"/>
      <c r="R1394" s="194"/>
      <c r="S1394" s="194"/>
      <c r="T1394" s="195"/>
      <c r="AT1394" s="189" t="s">
        <v>369</v>
      </c>
      <c r="AU1394" s="189" t="s">
        <v>85</v>
      </c>
      <c r="AV1394" s="13" t="s">
        <v>85</v>
      </c>
      <c r="AW1394" s="13" t="s">
        <v>29</v>
      </c>
      <c r="AX1394" s="13" t="s">
        <v>72</v>
      </c>
      <c r="AY1394" s="189" t="s">
        <v>360</v>
      </c>
    </row>
    <row r="1395" spans="2:51" s="14" customFormat="1">
      <c r="B1395" s="196"/>
      <c r="D1395" s="188" t="s">
        <v>369</v>
      </c>
      <c r="E1395" s="197" t="s">
        <v>1</v>
      </c>
      <c r="F1395" s="198" t="s">
        <v>1628</v>
      </c>
      <c r="H1395" s="197" t="s">
        <v>1</v>
      </c>
      <c r="I1395" s="199"/>
      <c r="L1395" s="196"/>
      <c r="M1395" s="200"/>
      <c r="N1395" s="201"/>
      <c r="O1395" s="201"/>
      <c r="P1395" s="201"/>
      <c r="Q1395" s="201"/>
      <c r="R1395" s="201"/>
      <c r="S1395" s="201"/>
      <c r="T1395" s="202"/>
      <c r="AT1395" s="197" t="s">
        <v>369</v>
      </c>
      <c r="AU1395" s="197" t="s">
        <v>85</v>
      </c>
      <c r="AV1395" s="14" t="s">
        <v>79</v>
      </c>
      <c r="AW1395" s="14" t="s">
        <v>29</v>
      </c>
      <c r="AX1395" s="14" t="s">
        <v>72</v>
      </c>
      <c r="AY1395" s="197" t="s">
        <v>360</v>
      </c>
    </row>
    <row r="1396" spans="2:51" s="13" customFormat="1">
      <c r="B1396" s="187"/>
      <c r="D1396" s="188" t="s">
        <v>369</v>
      </c>
      <c r="E1396" s="189" t="s">
        <v>1</v>
      </c>
      <c r="F1396" s="190" t="s">
        <v>1629</v>
      </c>
      <c r="H1396" s="191">
        <v>73.057000000000002</v>
      </c>
      <c r="I1396" s="192"/>
      <c r="L1396" s="187"/>
      <c r="M1396" s="193"/>
      <c r="N1396" s="194"/>
      <c r="O1396" s="194"/>
      <c r="P1396" s="194"/>
      <c r="Q1396" s="194"/>
      <c r="R1396" s="194"/>
      <c r="S1396" s="194"/>
      <c r="T1396" s="195"/>
      <c r="AT1396" s="189" t="s">
        <v>369</v>
      </c>
      <c r="AU1396" s="189" t="s">
        <v>85</v>
      </c>
      <c r="AV1396" s="13" t="s">
        <v>85</v>
      </c>
      <c r="AW1396" s="13" t="s">
        <v>29</v>
      </c>
      <c r="AX1396" s="13" t="s">
        <v>72</v>
      </c>
      <c r="AY1396" s="189" t="s">
        <v>360</v>
      </c>
    </row>
    <row r="1397" spans="2:51" s="13" customFormat="1">
      <c r="B1397" s="187"/>
      <c r="D1397" s="188" t="s">
        <v>369</v>
      </c>
      <c r="E1397" s="189" t="s">
        <v>1</v>
      </c>
      <c r="F1397" s="190" t="s">
        <v>1630</v>
      </c>
      <c r="H1397" s="191">
        <v>-12.954000000000001</v>
      </c>
      <c r="I1397" s="192"/>
      <c r="L1397" s="187"/>
      <c r="M1397" s="193"/>
      <c r="N1397" s="194"/>
      <c r="O1397" s="194"/>
      <c r="P1397" s="194"/>
      <c r="Q1397" s="194"/>
      <c r="R1397" s="194"/>
      <c r="S1397" s="194"/>
      <c r="T1397" s="195"/>
      <c r="AT1397" s="189" t="s">
        <v>369</v>
      </c>
      <c r="AU1397" s="189" t="s">
        <v>85</v>
      </c>
      <c r="AV1397" s="13" t="s">
        <v>85</v>
      </c>
      <c r="AW1397" s="13" t="s">
        <v>29</v>
      </c>
      <c r="AX1397" s="13" t="s">
        <v>72</v>
      </c>
      <c r="AY1397" s="189" t="s">
        <v>360</v>
      </c>
    </row>
    <row r="1398" spans="2:51" s="13" customFormat="1">
      <c r="B1398" s="187"/>
      <c r="D1398" s="188" t="s">
        <v>369</v>
      </c>
      <c r="E1398" s="189" t="s">
        <v>1</v>
      </c>
      <c r="F1398" s="190" t="s">
        <v>1631</v>
      </c>
      <c r="H1398" s="191">
        <v>1.736</v>
      </c>
      <c r="I1398" s="192"/>
      <c r="L1398" s="187"/>
      <c r="M1398" s="193"/>
      <c r="N1398" s="194"/>
      <c r="O1398" s="194"/>
      <c r="P1398" s="194"/>
      <c r="Q1398" s="194"/>
      <c r="R1398" s="194"/>
      <c r="S1398" s="194"/>
      <c r="T1398" s="195"/>
      <c r="AT1398" s="189" t="s">
        <v>369</v>
      </c>
      <c r="AU1398" s="189" t="s">
        <v>85</v>
      </c>
      <c r="AV1398" s="13" t="s">
        <v>85</v>
      </c>
      <c r="AW1398" s="13" t="s">
        <v>29</v>
      </c>
      <c r="AX1398" s="13" t="s">
        <v>72</v>
      </c>
      <c r="AY1398" s="189" t="s">
        <v>360</v>
      </c>
    </row>
    <row r="1399" spans="2:51" s="13" customFormat="1">
      <c r="B1399" s="187"/>
      <c r="D1399" s="188" t="s">
        <v>369</v>
      </c>
      <c r="E1399" s="189" t="s">
        <v>1</v>
      </c>
      <c r="F1399" s="190" t="s">
        <v>1632</v>
      </c>
      <c r="H1399" s="191">
        <v>3.78</v>
      </c>
      <c r="I1399" s="192"/>
      <c r="L1399" s="187"/>
      <c r="M1399" s="193"/>
      <c r="N1399" s="194"/>
      <c r="O1399" s="194"/>
      <c r="P1399" s="194"/>
      <c r="Q1399" s="194"/>
      <c r="R1399" s="194"/>
      <c r="S1399" s="194"/>
      <c r="T1399" s="195"/>
      <c r="AT1399" s="189" t="s">
        <v>369</v>
      </c>
      <c r="AU1399" s="189" t="s">
        <v>85</v>
      </c>
      <c r="AV1399" s="13" t="s">
        <v>85</v>
      </c>
      <c r="AW1399" s="13" t="s">
        <v>29</v>
      </c>
      <c r="AX1399" s="13" t="s">
        <v>72</v>
      </c>
      <c r="AY1399" s="189" t="s">
        <v>360</v>
      </c>
    </row>
    <row r="1400" spans="2:51" s="13" customFormat="1">
      <c r="B1400" s="187"/>
      <c r="D1400" s="188" t="s">
        <v>369</v>
      </c>
      <c r="E1400" s="189" t="s">
        <v>1</v>
      </c>
      <c r="F1400" s="190" t="s">
        <v>1633</v>
      </c>
      <c r="H1400" s="191">
        <v>439.01</v>
      </c>
      <c r="I1400" s="192"/>
      <c r="L1400" s="187"/>
      <c r="M1400" s="193"/>
      <c r="N1400" s="194"/>
      <c r="O1400" s="194"/>
      <c r="P1400" s="194"/>
      <c r="Q1400" s="194"/>
      <c r="R1400" s="194"/>
      <c r="S1400" s="194"/>
      <c r="T1400" s="195"/>
      <c r="AT1400" s="189" t="s">
        <v>369</v>
      </c>
      <c r="AU1400" s="189" t="s">
        <v>85</v>
      </c>
      <c r="AV1400" s="13" t="s">
        <v>85</v>
      </c>
      <c r="AW1400" s="13" t="s">
        <v>29</v>
      </c>
      <c r="AX1400" s="13" t="s">
        <v>72</v>
      </c>
      <c r="AY1400" s="189" t="s">
        <v>360</v>
      </c>
    </row>
    <row r="1401" spans="2:51" s="13" customFormat="1">
      <c r="B1401" s="187"/>
      <c r="D1401" s="188" t="s">
        <v>369</v>
      </c>
      <c r="E1401" s="189" t="s">
        <v>1</v>
      </c>
      <c r="F1401" s="190" t="s">
        <v>1634</v>
      </c>
      <c r="H1401" s="191">
        <v>-22.488</v>
      </c>
      <c r="I1401" s="192"/>
      <c r="L1401" s="187"/>
      <c r="M1401" s="193"/>
      <c r="N1401" s="194"/>
      <c r="O1401" s="194"/>
      <c r="P1401" s="194"/>
      <c r="Q1401" s="194"/>
      <c r="R1401" s="194"/>
      <c r="S1401" s="194"/>
      <c r="T1401" s="195"/>
      <c r="AT1401" s="189" t="s">
        <v>369</v>
      </c>
      <c r="AU1401" s="189" t="s">
        <v>85</v>
      </c>
      <c r="AV1401" s="13" t="s">
        <v>85</v>
      </c>
      <c r="AW1401" s="13" t="s">
        <v>29</v>
      </c>
      <c r="AX1401" s="13" t="s">
        <v>72</v>
      </c>
      <c r="AY1401" s="189" t="s">
        <v>360</v>
      </c>
    </row>
    <row r="1402" spans="2:51" s="13" customFormat="1">
      <c r="B1402" s="187"/>
      <c r="D1402" s="188" t="s">
        <v>369</v>
      </c>
      <c r="E1402" s="189" t="s">
        <v>1</v>
      </c>
      <c r="F1402" s="190" t="s">
        <v>1635</v>
      </c>
      <c r="H1402" s="191">
        <v>-23.94</v>
      </c>
      <c r="I1402" s="192"/>
      <c r="L1402" s="187"/>
      <c r="M1402" s="193"/>
      <c r="N1402" s="194"/>
      <c r="O1402" s="194"/>
      <c r="P1402" s="194"/>
      <c r="Q1402" s="194"/>
      <c r="R1402" s="194"/>
      <c r="S1402" s="194"/>
      <c r="T1402" s="195"/>
      <c r="AT1402" s="189" t="s">
        <v>369</v>
      </c>
      <c r="AU1402" s="189" t="s">
        <v>85</v>
      </c>
      <c r="AV1402" s="13" t="s">
        <v>85</v>
      </c>
      <c r="AW1402" s="13" t="s">
        <v>29</v>
      </c>
      <c r="AX1402" s="13" t="s">
        <v>72</v>
      </c>
      <c r="AY1402" s="189" t="s">
        <v>360</v>
      </c>
    </row>
    <row r="1403" spans="2:51" s="13" customFormat="1">
      <c r="B1403" s="187"/>
      <c r="D1403" s="188" t="s">
        <v>369</v>
      </c>
      <c r="E1403" s="189" t="s">
        <v>1</v>
      </c>
      <c r="F1403" s="190" t="s">
        <v>1636</v>
      </c>
      <c r="H1403" s="191">
        <v>-24.254999999999999</v>
      </c>
      <c r="I1403" s="192"/>
      <c r="L1403" s="187"/>
      <c r="M1403" s="193"/>
      <c r="N1403" s="194"/>
      <c r="O1403" s="194"/>
      <c r="P1403" s="194"/>
      <c r="Q1403" s="194"/>
      <c r="R1403" s="194"/>
      <c r="S1403" s="194"/>
      <c r="T1403" s="195"/>
      <c r="AT1403" s="189" t="s">
        <v>369</v>
      </c>
      <c r="AU1403" s="189" t="s">
        <v>85</v>
      </c>
      <c r="AV1403" s="13" t="s">
        <v>85</v>
      </c>
      <c r="AW1403" s="13" t="s">
        <v>29</v>
      </c>
      <c r="AX1403" s="13" t="s">
        <v>72</v>
      </c>
      <c r="AY1403" s="189" t="s">
        <v>360</v>
      </c>
    </row>
    <row r="1404" spans="2:51" s="13" customFormat="1">
      <c r="B1404" s="187"/>
      <c r="D1404" s="188" t="s">
        <v>369</v>
      </c>
      <c r="E1404" s="189" t="s">
        <v>1</v>
      </c>
      <c r="F1404" s="190" t="s">
        <v>1637</v>
      </c>
      <c r="H1404" s="191">
        <v>7.7279999999999998</v>
      </c>
      <c r="I1404" s="192"/>
      <c r="L1404" s="187"/>
      <c r="M1404" s="193"/>
      <c r="N1404" s="194"/>
      <c r="O1404" s="194"/>
      <c r="P1404" s="194"/>
      <c r="Q1404" s="194"/>
      <c r="R1404" s="194"/>
      <c r="S1404" s="194"/>
      <c r="T1404" s="195"/>
      <c r="AT1404" s="189" t="s">
        <v>369</v>
      </c>
      <c r="AU1404" s="189" t="s">
        <v>85</v>
      </c>
      <c r="AV1404" s="13" t="s">
        <v>85</v>
      </c>
      <c r="AW1404" s="13" t="s">
        <v>29</v>
      </c>
      <c r="AX1404" s="13" t="s">
        <v>72</v>
      </c>
      <c r="AY1404" s="189" t="s">
        <v>360</v>
      </c>
    </row>
    <row r="1405" spans="2:51" s="13" customFormat="1">
      <c r="B1405" s="187"/>
      <c r="D1405" s="188" t="s">
        <v>369</v>
      </c>
      <c r="E1405" s="189" t="s">
        <v>1</v>
      </c>
      <c r="F1405" s="190" t="s">
        <v>1638</v>
      </c>
      <c r="H1405" s="191">
        <v>-1.125</v>
      </c>
      <c r="I1405" s="192"/>
      <c r="L1405" s="187"/>
      <c r="M1405" s="193"/>
      <c r="N1405" s="194"/>
      <c r="O1405" s="194"/>
      <c r="P1405" s="194"/>
      <c r="Q1405" s="194"/>
      <c r="R1405" s="194"/>
      <c r="S1405" s="194"/>
      <c r="T1405" s="195"/>
      <c r="AT1405" s="189" t="s">
        <v>369</v>
      </c>
      <c r="AU1405" s="189" t="s">
        <v>85</v>
      </c>
      <c r="AV1405" s="13" t="s">
        <v>85</v>
      </c>
      <c r="AW1405" s="13" t="s">
        <v>29</v>
      </c>
      <c r="AX1405" s="13" t="s">
        <v>72</v>
      </c>
      <c r="AY1405" s="189" t="s">
        <v>360</v>
      </c>
    </row>
    <row r="1406" spans="2:51" s="13" customFormat="1" ht="33.75">
      <c r="B1406" s="187"/>
      <c r="D1406" s="188" t="s">
        <v>369</v>
      </c>
      <c r="E1406" s="189" t="s">
        <v>1</v>
      </c>
      <c r="F1406" s="190" t="s">
        <v>1639</v>
      </c>
      <c r="H1406" s="191">
        <v>24.891999999999999</v>
      </c>
      <c r="I1406" s="192"/>
      <c r="L1406" s="187"/>
      <c r="M1406" s="193"/>
      <c r="N1406" s="194"/>
      <c r="O1406" s="194"/>
      <c r="P1406" s="194"/>
      <c r="Q1406" s="194"/>
      <c r="R1406" s="194"/>
      <c r="S1406" s="194"/>
      <c r="T1406" s="195"/>
      <c r="AT1406" s="189" t="s">
        <v>369</v>
      </c>
      <c r="AU1406" s="189" t="s">
        <v>85</v>
      </c>
      <c r="AV1406" s="13" t="s">
        <v>85</v>
      </c>
      <c r="AW1406" s="13" t="s">
        <v>29</v>
      </c>
      <c r="AX1406" s="13" t="s">
        <v>72</v>
      </c>
      <c r="AY1406" s="189" t="s">
        <v>360</v>
      </c>
    </row>
    <row r="1407" spans="2:51" s="14" customFormat="1">
      <c r="B1407" s="196"/>
      <c r="D1407" s="188" t="s">
        <v>369</v>
      </c>
      <c r="E1407" s="197" t="s">
        <v>1</v>
      </c>
      <c r="F1407" s="198" t="s">
        <v>1640</v>
      </c>
      <c r="H1407" s="197" t="s">
        <v>1</v>
      </c>
      <c r="I1407" s="199"/>
      <c r="L1407" s="196"/>
      <c r="M1407" s="200"/>
      <c r="N1407" s="201"/>
      <c r="O1407" s="201"/>
      <c r="P1407" s="201"/>
      <c r="Q1407" s="201"/>
      <c r="R1407" s="201"/>
      <c r="S1407" s="201"/>
      <c r="T1407" s="202"/>
      <c r="AT1407" s="197" t="s">
        <v>369</v>
      </c>
      <c r="AU1407" s="197" t="s">
        <v>85</v>
      </c>
      <c r="AV1407" s="14" t="s">
        <v>79</v>
      </c>
      <c r="AW1407" s="14" t="s">
        <v>29</v>
      </c>
      <c r="AX1407" s="14" t="s">
        <v>72</v>
      </c>
      <c r="AY1407" s="197" t="s">
        <v>360</v>
      </c>
    </row>
    <row r="1408" spans="2:51" s="13" customFormat="1">
      <c r="B1408" s="187"/>
      <c r="D1408" s="188" t="s">
        <v>369</v>
      </c>
      <c r="E1408" s="189" t="s">
        <v>1</v>
      </c>
      <c r="F1408" s="190" t="s">
        <v>1629</v>
      </c>
      <c r="H1408" s="191">
        <v>73.057000000000002</v>
      </c>
      <c r="I1408" s="192"/>
      <c r="L1408" s="187"/>
      <c r="M1408" s="193"/>
      <c r="N1408" s="194"/>
      <c r="O1408" s="194"/>
      <c r="P1408" s="194"/>
      <c r="Q1408" s="194"/>
      <c r="R1408" s="194"/>
      <c r="S1408" s="194"/>
      <c r="T1408" s="195"/>
      <c r="AT1408" s="189" t="s">
        <v>369</v>
      </c>
      <c r="AU1408" s="189" t="s">
        <v>85</v>
      </c>
      <c r="AV1408" s="13" t="s">
        <v>85</v>
      </c>
      <c r="AW1408" s="13" t="s">
        <v>29</v>
      </c>
      <c r="AX1408" s="13" t="s">
        <v>72</v>
      </c>
      <c r="AY1408" s="189" t="s">
        <v>360</v>
      </c>
    </row>
    <row r="1409" spans="2:51" s="13" customFormat="1">
      <c r="B1409" s="187"/>
      <c r="D1409" s="188" t="s">
        <v>369</v>
      </c>
      <c r="E1409" s="189" t="s">
        <v>1</v>
      </c>
      <c r="F1409" s="190" t="s">
        <v>1641</v>
      </c>
      <c r="H1409" s="191">
        <v>-10.944000000000001</v>
      </c>
      <c r="I1409" s="192"/>
      <c r="L1409" s="187"/>
      <c r="M1409" s="193"/>
      <c r="N1409" s="194"/>
      <c r="O1409" s="194"/>
      <c r="P1409" s="194"/>
      <c r="Q1409" s="194"/>
      <c r="R1409" s="194"/>
      <c r="S1409" s="194"/>
      <c r="T1409" s="195"/>
      <c r="AT1409" s="189" t="s">
        <v>369</v>
      </c>
      <c r="AU1409" s="189" t="s">
        <v>85</v>
      </c>
      <c r="AV1409" s="13" t="s">
        <v>85</v>
      </c>
      <c r="AW1409" s="13" t="s">
        <v>29</v>
      </c>
      <c r="AX1409" s="13" t="s">
        <v>72</v>
      </c>
      <c r="AY1409" s="189" t="s">
        <v>360</v>
      </c>
    </row>
    <row r="1410" spans="2:51" s="13" customFormat="1">
      <c r="B1410" s="187"/>
      <c r="D1410" s="188" t="s">
        <v>369</v>
      </c>
      <c r="E1410" s="189" t="s">
        <v>1</v>
      </c>
      <c r="F1410" s="190" t="s">
        <v>1642</v>
      </c>
      <c r="H1410" s="191">
        <v>4.8479999999999999</v>
      </c>
      <c r="I1410" s="192"/>
      <c r="L1410" s="187"/>
      <c r="M1410" s="193"/>
      <c r="N1410" s="194"/>
      <c r="O1410" s="194"/>
      <c r="P1410" s="194"/>
      <c r="Q1410" s="194"/>
      <c r="R1410" s="194"/>
      <c r="S1410" s="194"/>
      <c r="T1410" s="195"/>
      <c r="AT1410" s="189" t="s">
        <v>369</v>
      </c>
      <c r="AU1410" s="189" t="s">
        <v>85</v>
      </c>
      <c r="AV1410" s="13" t="s">
        <v>85</v>
      </c>
      <c r="AW1410" s="13" t="s">
        <v>29</v>
      </c>
      <c r="AX1410" s="13" t="s">
        <v>72</v>
      </c>
      <c r="AY1410" s="189" t="s">
        <v>360</v>
      </c>
    </row>
    <row r="1411" spans="2:51" s="13" customFormat="1">
      <c r="B1411" s="187"/>
      <c r="D1411" s="188" t="s">
        <v>369</v>
      </c>
      <c r="E1411" s="189" t="s">
        <v>1</v>
      </c>
      <c r="F1411" s="190" t="s">
        <v>1643</v>
      </c>
      <c r="H1411" s="191">
        <v>533.31899999999996</v>
      </c>
      <c r="I1411" s="192"/>
      <c r="L1411" s="187"/>
      <c r="M1411" s="193"/>
      <c r="N1411" s="194"/>
      <c r="O1411" s="194"/>
      <c r="P1411" s="194"/>
      <c r="Q1411" s="194"/>
      <c r="R1411" s="194"/>
      <c r="S1411" s="194"/>
      <c r="T1411" s="195"/>
      <c r="AT1411" s="189" t="s">
        <v>369</v>
      </c>
      <c r="AU1411" s="189" t="s">
        <v>85</v>
      </c>
      <c r="AV1411" s="13" t="s">
        <v>85</v>
      </c>
      <c r="AW1411" s="13" t="s">
        <v>29</v>
      </c>
      <c r="AX1411" s="13" t="s">
        <v>72</v>
      </c>
      <c r="AY1411" s="189" t="s">
        <v>360</v>
      </c>
    </row>
    <row r="1412" spans="2:51" s="13" customFormat="1">
      <c r="B1412" s="187"/>
      <c r="D1412" s="188" t="s">
        <v>369</v>
      </c>
      <c r="E1412" s="189" t="s">
        <v>1</v>
      </c>
      <c r="F1412" s="190" t="s">
        <v>1644</v>
      </c>
      <c r="H1412" s="191">
        <v>-37.183999999999997</v>
      </c>
      <c r="I1412" s="192"/>
      <c r="L1412" s="187"/>
      <c r="M1412" s="193"/>
      <c r="N1412" s="194"/>
      <c r="O1412" s="194"/>
      <c r="P1412" s="194"/>
      <c r="Q1412" s="194"/>
      <c r="R1412" s="194"/>
      <c r="S1412" s="194"/>
      <c r="T1412" s="195"/>
      <c r="AT1412" s="189" t="s">
        <v>369</v>
      </c>
      <c r="AU1412" s="189" t="s">
        <v>85</v>
      </c>
      <c r="AV1412" s="13" t="s">
        <v>85</v>
      </c>
      <c r="AW1412" s="13" t="s">
        <v>29</v>
      </c>
      <c r="AX1412" s="13" t="s">
        <v>72</v>
      </c>
      <c r="AY1412" s="189" t="s">
        <v>360</v>
      </c>
    </row>
    <row r="1413" spans="2:51" s="13" customFormat="1">
      <c r="B1413" s="187"/>
      <c r="D1413" s="188" t="s">
        <v>369</v>
      </c>
      <c r="E1413" s="189" t="s">
        <v>1</v>
      </c>
      <c r="F1413" s="190" t="s">
        <v>1645</v>
      </c>
      <c r="H1413" s="191">
        <v>-93.263999999999996</v>
      </c>
      <c r="I1413" s="192"/>
      <c r="L1413" s="187"/>
      <c r="M1413" s="193"/>
      <c r="N1413" s="194"/>
      <c r="O1413" s="194"/>
      <c r="P1413" s="194"/>
      <c r="Q1413" s="194"/>
      <c r="R1413" s="194"/>
      <c r="S1413" s="194"/>
      <c r="T1413" s="195"/>
      <c r="AT1413" s="189" t="s">
        <v>369</v>
      </c>
      <c r="AU1413" s="189" t="s">
        <v>85</v>
      </c>
      <c r="AV1413" s="13" t="s">
        <v>85</v>
      </c>
      <c r="AW1413" s="13" t="s">
        <v>29</v>
      </c>
      <c r="AX1413" s="13" t="s">
        <v>72</v>
      </c>
      <c r="AY1413" s="189" t="s">
        <v>360</v>
      </c>
    </row>
    <row r="1414" spans="2:51" s="13" customFormat="1">
      <c r="B1414" s="187"/>
      <c r="D1414" s="188" t="s">
        <v>369</v>
      </c>
      <c r="E1414" s="189" t="s">
        <v>1</v>
      </c>
      <c r="F1414" s="190" t="s">
        <v>1646</v>
      </c>
      <c r="H1414" s="191">
        <v>19.678000000000001</v>
      </c>
      <c r="I1414" s="192"/>
      <c r="L1414" s="187"/>
      <c r="M1414" s="193"/>
      <c r="N1414" s="194"/>
      <c r="O1414" s="194"/>
      <c r="P1414" s="194"/>
      <c r="Q1414" s="194"/>
      <c r="R1414" s="194"/>
      <c r="S1414" s="194"/>
      <c r="T1414" s="195"/>
      <c r="AT1414" s="189" t="s">
        <v>369</v>
      </c>
      <c r="AU1414" s="189" t="s">
        <v>85</v>
      </c>
      <c r="AV1414" s="13" t="s">
        <v>85</v>
      </c>
      <c r="AW1414" s="13" t="s">
        <v>29</v>
      </c>
      <c r="AX1414" s="13" t="s">
        <v>72</v>
      </c>
      <c r="AY1414" s="189" t="s">
        <v>360</v>
      </c>
    </row>
    <row r="1415" spans="2:51" s="13" customFormat="1">
      <c r="B1415" s="187"/>
      <c r="D1415" s="188" t="s">
        <v>369</v>
      </c>
      <c r="E1415" s="189" t="s">
        <v>1</v>
      </c>
      <c r="F1415" s="190" t="s">
        <v>1647</v>
      </c>
      <c r="H1415" s="191">
        <v>-2.25</v>
      </c>
      <c r="I1415" s="192"/>
      <c r="L1415" s="187"/>
      <c r="M1415" s="193"/>
      <c r="N1415" s="194"/>
      <c r="O1415" s="194"/>
      <c r="P1415" s="194"/>
      <c r="Q1415" s="194"/>
      <c r="R1415" s="194"/>
      <c r="S1415" s="194"/>
      <c r="T1415" s="195"/>
      <c r="AT1415" s="189" t="s">
        <v>369</v>
      </c>
      <c r="AU1415" s="189" t="s">
        <v>85</v>
      </c>
      <c r="AV1415" s="13" t="s">
        <v>85</v>
      </c>
      <c r="AW1415" s="13" t="s">
        <v>29</v>
      </c>
      <c r="AX1415" s="13" t="s">
        <v>72</v>
      </c>
      <c r="AY1415" s="189" t="s">
        <v>360</v>
      </c>
    </row>
    <row r="1416" spans="2:51" s="13" customFormat="1" ht="22.5">
      <c r="B1416" s="187"/>
      <c r="D1416" s="188" t="s">
        <v>369</v>
      </c>
      <c r="E1416" s="189" t="s">
        <v>1</v>
      </c>
      <c r="F1416" s="190" t="s">
        <v>1648</v>
      </c>
      <c r="H1416" s="191">
        <v>15.268000000000001</v>
      </c>
      <c r="I1416" s="192"/>
      <c r="L1416" s="187"/>
      <c r="M1416" s="193"/>
      <c r="N1416" s="194"/>
      <c r="O1416" s="194"/>
      <c r="P1416" s="194"/>
      <c r="Q1416" s="194"/>
      <c r="R1416" s="194"/>
      <c r="S1416" s="194"/>
      <c r="T1416" s="195"/>
      <c r="AT1416" s="189" t="s">
        <v>369</v>
      </c>
      <c r="AU1416" s="189" t="s">
        <v>85</v>
      </c>
      <c r="AV1416" s="13" t="s">
        <v>85</v>
      </c>
      <c r="AW1416" s="13" t="s">
        <v>29</v>
      </c>
      <c r="AX1416" s="13" t="s">
        <v>72</v>
      </c>
      <c r="AY1416" s="189" t="s">
        <v>360</v>
      </c>
    </row>
    <row r="1417" spans="2:51" s="13" customFormat="1">
      <c r="B1417" s="187"/>
      <c r="D1417" s="188" t="s">
        <v>369</v>
      </c>
      <c r="E1417" s="189" t="s">
        <v>1</v>
      </c>
      <c r="F1417" s="190" t="s">
        <v>1649</v>
      </c>
      <c r="H1417" s="191">
        <v>30.544</v>
      </c>
      <c r="I1417" s="192"/>
      <c r="L1417" s="187"/>
      <c r="M1417" s="193"/>
      <c r="N1417" s="194"/>
      <c r="O1417" s="194"/>
      <c r="P1417" s="194"/>
      <c r="Q1417" s="194"/>
      <c r="R1417" s="194"/>
      <c r="S1417" s="194"/>
      <c r="T1417" s="195"/>
      <c r="AT1417" s="189" t="s">
        <v>369</v>
      </c>
      <c r="AU1417" s="189" t="s">
        <v>85</v>
      </c>
      <c r="AV1417" s="13" t="s">
        <v>85</v>
      </c>
      <c r="AW1417" s="13" t="s">
        <v>29</v>
      </c>
      <c r="AX1417" s="13" t="s">
        <v>72</v>
      </c>
      <c r="AY1417" s="189" t="s">
        <v>360</v>
      </c>
    </row>
    <row r="1418" spans="2:51" s="13" customFormat="1">
      <c r="B1418" s="187"/>
      <c r="D1418" s="188" t="s">
        <v>369</v>
      </c>
      <c r="E1418" s="189" t="s">
        <v>1</v>
      </c>
      <c r="F1418" s="190" t="s">
        <v>1650</v>
      </c>
      <c r="H1418" s="191">
        <v>1.6419999999999999</v>
      </c>
      <c r="I1418" s="192"/>
      <c r="L1418" s="187"/>
      <c r="M1418" s="193"/>
      <c r="N1418" s="194"/>
      <c r="O1418" s="194"/>
      <c r="P1418" s="194"/>
      <c r="Q1418" s="194"/>
      <c r="R1418" s="194"/>
      <c r="S1418" s="194"/>
      <c r="T1418" s="195"/>
      <c r="AT1418" s="189" t="s">
        <v>369</v>
      </c>
      <c r="AU1418" s="189" t="s">
        <v>85</v>
      </c>
      <c r="AV1418" s="13" t="s">
        <v>85</v>
      </c>
      <c r="AW1418" s="13" t="s">
        <v>29</v>
      </c>
      <c r="AX1418" s="13" t="s">
        <v>72</v>
      </c>
      <c r="AY1418" s="189" t="s">
        <v>360</v>
      </c>
    </row>
    <row r="1419" spans="2:51" s="14" customFormat="1">
      <c r="B1419" s="196"/>
      <c r="D1419" s="188" t="s">
        <v>369</v>
      </c>
      <c r="E1419" s="197" t="s">
        <v>1</v>
      </c>
      <c r="F1419" s="198" t="s">
        <v>1651</v>
      </c>
      <c r="H1419" s="197" t="s">
        <v>1</v>
      </c>
      <c r="I1419" s="199"/>
      <c r="L1419" s="196"/>
      <c r="M1419" s="200"/>
      <c r="N1419" s="201"/>
      <c r="O1419" s="201"/>
      <c r="P1419" s="201"/>
      <c r="Q1419" s="201"/>
      <c r="R1419" s="201"/>
      <c r="S1419" s="201"/>
      <c r="T1419" s="202"/>
      <c r="AT1419" s="197" t="s">
        <v>369</v>
      </c>
      <c r="AU1419" s="197" t="s">
        <v>85</v>
      </c>
      <c r="AV1419" s="14" t="s">
        <v>79</v>
      </c>
      <c r="AW1419" s="14" t="s">
        <v>29</v>
      </c>
      <c r="AX1419" s="14" t="s">
        <v>72</v>
      </c>
      <c r="AY1419" s="197" t="s">
        <v>360</v>
      </c>
    </row>
    <row r="1420" spans="2:51" s="13" customFormat="1">
      <c r="B1420" s="187"/>
      <c r="D1420" s="188" t="s">
        <v>369</v>
      </c>
      <c r="E1420" s="189" t="s">
        <v>1</v>
      </c>
      <c r="F1420" s="190" t="s">
        <v>1652</v>
      </c>
      <c r="H1420" s="191">
        <v>276.90499999999997</v>
      </c>
      <c r="I1420" s="192"/>
      <c r="L1420" s="187"/>
      <c r="M1420" s="193"/>
      <c r="N1420" s="194"/>
      <c r="O1420" s="194"/>
      <c r="P1420" s="194"/>
      <c r="Q1420" s="194"/>
      <c r="R1420" s="194"/>
      <c r="S1420" s="194"/>
      <c r="T1420" s="195"/>
      <c r="AT1420" s="189" t="s">
        <v>369</v>
      </c>
      <c r="AU1420" s="189" t="s">
        <v>85</v>
      </c>
      <c r="AV1420" s="13" t="s">
        <v>85</v>
      </c>
      <c r="AW1420" s="13" t="s">
        <v>29</v>
      </c>
      <c r="AX1420" s="13" t="s">
        <v>72</v>
      </c>
      <c r="AY1420" s="189" t="s">
        <v>360</v>
      </c>
    </row>
    <row r="1421" spans="2:51" s="13" customFormat="1">
      <c r="B1421" s="187"/>
      <c r="D1421" s="188" t="s">
        <v>369</v>
      </c>
      <c r="E1421" s="189" t="s">
        <v>1</v>
      </c>
      <c r="F1421" s="190" t="s">
        <v>1653</v>
      </c>
      <c r="H1421" s="191">
        <v>97.697999999999993</v>
      </c>
      <c r="I1421" s="192"/>
      <c r="L1421" s="187"/>
      <c r="M1421" s="193"/>
      <c r="N1421" s="194"/>
      <c r="O1421" s="194"/>
      <c r="P1421" s="194"/>
      <c r="Q1421" s="194"/>
      <c r="R1421" s="194"/>
      <c r="S1421" s="194"/>
      <c r="T1421" s="195"/>
      <c r="AT1421" s="189" t="s">
        <v>369</v>
      </c>
      <c r="AU1421" s="189" t="s">
        <v>85</v>
      </c>
      <c r="AV1421" s="13" t="s">
        <v>85</v>
      </c>
      <c r="AW1421" s="13" t="s">
        <v>29</v>
      </c>
      <c r="AX1421" s="13" t="s">
        <v>72</v>
      </c>
      <c r="AY1421" s="189" t="s">
        <v>360</v>
      </c>
    </row>
    <row r="1422" spans="2:51" s="13" customFormat="1">
      <c r="B1422" s="187"/>
      <c r="D1422" s="188" t="s">
        <v>369</v>
      </c>
      <c r="E1422" s="189" t="s">
        <v>1</v>
      </c>
      <c r="F1422" s="190" t="s">
        <v>1654</v>
      </c>
      <c r="H1422" s="191">
        <v>40.353000000000002</v>
      </c>
      <c r="I1422" s="192"/>
      <c r="L1422" s="187"/>
      <c r="M1422" s="193"/>
      <c r="N1422" s="194"/>
      <c r="O1422" s="194"/>
      <c r="P1422" s="194"/>
      <c r="Q1422" s="194"/>
      <c r="R1422" s="194"/>
      <c r="S1422" s="194"/>
      <c r="T1422" s="195"/>
      <c r="AT1422" s="189" t="s">
        <v>369</v>
      </c>
      <c r="AU1422" s="189" t="s">
        <v>85</v>
      </c>
      <c r="AV1422" s="13" t="s">
        <v>85</v>
      </c>
      <c r="AW1422" s="13" t="s">
        <v>29</v>
      </c>
      <c r="AX1422" s="13" t="s">
        <v>72</v>
      </c>
      <c r="AY1422" s="189" t="s">
        <v>360</v>
      </c>
    </row>
    <row r="1423" spans="2:51" s="13" customFormat="1">
      <c r="B1423" s="187"/>
      <c r="D1423" s="188" t="s">
        <v>369</v>
      </c>
      <c r="E1423" s="189" t="s">
        <v>1</v>
      </c>
      <c r="F1423" s="190" t="s">
        <v>1655</v>
      </c>
      <c r="H1423" s="191">
        <v>-10.29</v>
      </c>
      <c r="I1423" s="192"/>
      <c r="L1423" s="187"/>
      <c r="M1423" s="193"/>
      <c r="N1423" s="194"/>
      <c r="O1423" s="194"/>
      <c r="P1423" s="194"/>
      <c r="Q1423" s="194"/>
      <c r="R1423" s="194"/>
      <c r="S1423" s="194"/>
      <c r="T1423" s="195"/>
      <c r="AT1423" s="189" t="s">
        <v>369</v>
      </c>
      <c r="AU1423" s="189" t="s">
        <v>85</v>
      </c>
      <c r="AV1423" s="13" t="s">
        <v>85</v>
      </c>
      <c r="AW1423" s="13" t="s">
        <v>29</v>
      </c>
      <c r="AX1423" s="13" t="s">
        <v>72</v>
      </c>
      <c r="AY1423" s="189" t="s">
        <v>360</v>
      </c>
    </row>
    <row r="1424" spans="2:51" s="13" customFormat="1">
      <c r="B1424" s="187"/>
      <c r="D1424" s="188" t="s">
        <v>369</v>
      </c>
      <c r="E1424" s="189" t="s">
        <v>1</v>
      </c>
      <c r="F1424" s="190" t="s">
        <v>1656</v>
      </c>
      <c r="H1424" s="191">
        <v>-33.472999999999999</v>
      </c>
      <c r="I1424" s="192"/>
      <c r="L1424" s="187"/>
      <c r="M1424" s="193"/>
      <c r="N1424" s="194"/>
      <c r="O1424" s="194"/>
      <c r="P1424" s="194"/>
      <c r="Q1424" s="194"/>
      <c r="R1424" s="194"/>
      <c r="S1424" s="194"/>
      <c r="T1424" s="195"/>
      <c r="AT1424" s="189" t="s">
        <v>369</v>
      </c>
      <c r="AU1424" s="189" t="s">
        <v>85</v>
      </c>
      <c r="AV1424" s="13" t="s">
        <v>85</v>
      </c>
      <c r="AW1424" s="13" t="s">
        <v>29</v>
      </c>
      <c r="AX1424" s="13" t="s">
        <v>72</v>
      </c>
      <c r="AY1424" s="189" t="s">
        <v>360</v>
      </c>
    </row>
    <row r="1425" spans="2:51" s="13" customFormat="1">
      <c r="B1425" s="187"/>
      <c r="D1425" s="188" t="s">
        <v>369</v>
      </c>
      <c r="E1425" s="189" t="s">
        <v>1</v>
      </c>
      <c r="F1425" s="190" t="s">
        <v>1657</v>
      </c>
      <c r="H1425" s="191">
        <v>-31.623999999999999</v>
      </c>
      <c r="I1425" s="192"/>
      <c r="L1425" s="187"/>
      <c r="M1425" s="193"/>
      <c r="N1425" s="194"/>
      <c r="O1425" s="194"/>
      <c r="P1425" s="194"/>
      <c r="Q1425" s="194"/>
      <c r="R1425" s="194"/>
      <c r="S1425" s="194"/>
      <c r="T1425" s="195"/>
      <c r="AT1425" s="189" t="s">
        <v>369</v>
      </c>
      <c r="AU1425" s="189" t="s">
        <v>85</v>
      </c>
      <c r="AV1425" s="13" t="s">
        <v>85</v>
      </c>
      <c r="AW1425" s="13" t="s">
        <v>29</v>
      </c>
      <c r="AX1425" s="13" t="s">
        <v>72</v>
      </c>
      <c r="AY1425" s="189" t="s">
        <v>360</v>
      </c>
    </row>
    <row r="1426" spans="2:51" s="13" customFormat="1">
      <c r="B1426" s="187"/>
      <c r="D1426" s="188" t="s">
        <v>369</v>
      </c>
      <c r="E1426" s="189" t="s">
        <v>1</v>
      </c>
      <c r="F1426" s="190" t="s">
        <v>1658</v>
      </c>
      <c r="H1426" s="191">
        <v>-2.1</v>
      </c>
      <c r="I1426" s="192"/>
      <c r="L1426" s="187"/>
      <c r="M1426" s="193"/>
      <c r="N1426" s="194"/>
      <c r="O1426" s="194"/>
      <c r="P1426" s="194"/>
      <c r="Q1426" s="194"/>
      <c r="R1426" s="194"/>
      <c r="S1426" s="194"/>
      <c r="T1426" s="195"/>
      <c r="AT1426" s="189" t="s">
        <v>369</v>
      </c>
      <c r="AU1426" s="189" t="s">
        <v>85</v>
      </c>
      <c r="AV1426" s="13" t="s">
        <v>85</v>
      </c>
      <c r="AW1426" s="13" t="s">
        <v>29</v>
      </c>
      <c r="AX1426" s="13" t="s">
        <v>72</v>
      </c>
      <c r="AY1426" s="189" t="s">
        <v>360</v>
      </c>
    </row>
    <row r="1427" spans="2:51" s="13" customFormat="1">
      <c r="B1427" s="187"/>
      <c r="D1427" s="188" t="s">
        <v>369</v>
      </c>
      <c r="E1427" s="189" t="s">
        <v>1</v>
      </c>
      <c r="F1427" s="190" t="s">
        <v>1659</v>
      </c>
      <c r="H1427" s="191">
        <v>2.835</v>
      </c>
      <c r="I1427" s="192"/>
      <c r="L1427" s="187"/>
      <c r="M1427" s="193"/>
      <c r="N1427" s="194"/>
      <c r="O1427" s="194"/>
      <c r="P1427" s="194"/>
      <c r="Q1427" s="194"/>
      <c r="R1427" s="194"/>
      <c r="S1427" s="194"/>
      <c r="T1427" s="195"/>
      <c r="AT1427" s="189" t="s">
        <v>369</v>
      </c>
      <c r="AU1427" s="189" t="s">
        <v>85</v>
      </c>
      <c r="AV1427" s="13" t="s">
        <v>85</v>
      </c>
      <c r="AW1427" s="13" t="s">
        <v>29</v>
      </c>
      <c r="AX1427" s="13" t="s">
        <v>72</v>
      </c>
      <c r="AY1427" s="189" t="s">
        <v>360</v>
      </c>
    </row>
    <row r="1428" spans="2:51" s="13" customFormat="1" ht="22.5">
      <c r="B1428" s="187"/>
      <c r="D1428" s="188" t="s">
        <v>369</v>
      </c>
      <c r="E1428" s="189" t="s">
        <v>1</v>
      </c>
      <c r="F1428" s="190" t="s">
        <v>1660</v>
      </c>
      <c r="H1428" s="191">
        <v>8.577</v>
      </c>
      <c r="I1428" s="192"/>
      <c r="L1428" s="187"/>
      <c r="M1428" s="193"/>
      <c r="N1428" s="194"/>
      <c r="O1428" s="194"/>
      <c r="P1428" s="194"/>
      <c r="Q1428" s="194"/>
      <c r="R1428" s="194"/>
      <c r="S1428" s="194"/>
      <c r="T1428" s="195"/>
      <c r="AT1428" s="189" t="s">
        <v>369</v>
      </c>
      <c r="AU1428" s="189" t="s">
        <v>85</v>
      </c>
      <c r="AV1428" s="13" t="s">
        <v>85</v>
      </c>
      <c r="AW1428" s="13" t="s">
        <v>29</v>
      </c>
      <c r="AX1428" s="13" t="s">
        <v>72</v>
      </c>
      <c r="AY1428" s="189" t="s">
        <v>360</v>
      </c>
    </row>
    <row r="1429" spans="2:51" s="13" customFormat="1">
      <c r="B1429" s="187"/>
      <c r="D1429" s="188" t="s">
        <v>369</v>
      </c>
      <c r="E1429" s="189" t="s">
        <v>1</v>
      </c>
      <c r="F1429" s="190" t="s">
        <v>1661</v>
      </c>
      <c r="H1429" s="191">
        <v>6.5940000000000003</v>
      </c>
      <c r="I1429" s="192"/>
      <c r="L1429" s="187"/>
      <c r="M1429" s="193"/>
      <c r="N1429" s="194"/>
      <c r="O1429" s="194"/>
      <c r="P1429" s="194"/>
      <c r="Q1429" s="194"/>
      <c r="R1429" s="194"/>
      <c r="S1429" s="194"/>
      <c r="T1429" s="195"/>
      <c r="AT1429" s="189" t="s">
        <v>369</v>
      </c>
      <c r="AU1429" s="189" t="s">
        <v>85</v>
      </c>
      <c r="AV1429" s="13" t="s">
        <v>85</v>
      </c>
      <c r="AW1429" s="13" t="s">
        <v>29</v>
      </c>
      <c r="AX1429" s="13" t="s">
        <v>72</v>
      </c>
      <c r="AY1429" s="189" t="s">
        <v>360</v>
      </c>
    </row>
    <row r="1430" spans="2:51" s="13" customFormat="1">
      <c r="B1430" s="187"/>
      <c r="D1430" s="188" t="s">
        <v>369</v>
      </c>
      <c r="E1430" s="189" t="s">
        <v>1</v>
      </c>
      <c r="F1430" s="190" t="s">
        <v>1662</v>
      </c>
      <c r="H1430" s="191">
        <v>1.0649999999999999</v>
      </c>
      <c r="I1430" s="192"/>
      <c r="L1430" s="187"/>
      <c r="M1430" s="193"/>
      <c r="N1430" s="194"/>
      <c r="O1430" s="194"/>
      <c r="P1430" s="194"/>
      <c r="Q1430" s="194"/>
      <c r="R1430" s="194"/>
      <c r="S1430" s="194"/>
      <c r="T1430" s="195"/>
      <c r="AT1430" s="189" t="s">
        <v>369</v>
      </c>
      <c r="AU1430" s="189" t="s">
        <v>85</v>
      </c>
      <c r="AV1430" s="13" t="s">
        <v>85</v>
      </c>
      <c r="AW1430" s="13" t="s">
        <v>29</v>
      </c>
      <c r="AX1430" s="13" t="s">
        <v>72</v>
      </c>
      <c r="AY1430" s="189" t="s">
        <v>360</v>
      </c>
    </row>
    <row r="1431" spans="2:51" s="14" customFormat="1">
      <c r="B1431" s="196"/>
      <c r="D1431" s="188" t="s">
        <v>369</v>
      </c>
      <c r="E1431" s="197" t="s">
        <v>1</v>
      </c>
      <c r="F1431" s="198" t="s">
        <v>1663</v>
      </c>
      <c r="H1431" s="197" t="s">
        <v>1</v>
      </c>
      <c r="I1431" s="199"/>
      <c r="L1431" s="196"/>
      <c r="M1431" s="200"/>
      <c r="N1431" s="201"/>
      <c r="O1431" s="201"/>
      <c r="P1431" s="201"/>
      <c r="Q1431" s="201"/>
      <c r="R1431" s="201"/>
      <c r="S1431" s="201"/>
      <c r="T1431" s="202"/>
      <c r="AT1431" s="197" t="s">
        <v>369</v>
      </c>
      <c r="AU1431" s="197" t="s">
        <v>85</v>
      </c>
      <c r="AV1431" s="14" t="s">
        <v>79</v>
      </c>
      <c r="AW1431" s="14" t="s">
        <v>29</v>
      </c>
      <c r="AX1431" s="14" t="s">
        <v>72</v>
      </c>
      <c r="AY1431" s="197" t="s">
        <v>360</v>
      </c>
    </row>
    <row r="1432" spans="2:51" s="13" customFormat="1">
      <c r="B1432" s="187"/>
      <c r="D1432" s="188" t="s">
        <v>369</v>
      </c>
      <c r="E1432" s="189" t="s">
        <v>1</v>
      </c>
      <c r="F1432" s="190" t="s">
        <v>1664</v>
      </c>
      <c r="H1432" s="191">
        <v>765.39300000000003</v>
      </c>
      <c r="I1432" s="192"/>
      <c r="L1432" s="187"/>
      <c r="M1432" s="193"/>
      <c r="N1432" s="194"/>
      <c r="O1432" s="194"/>
      <c r="P1432" s="194"/>
      <c r="Q1432" s="194"/>
      <c r="R1432" s="194"/>
      <c r="S1432" s="194"/>
      <c r="T1432" s="195"/>
      <c r="AT1432" s="189" t="s">
        <v>369</v>
      </c>
      <c r="AU1432" s="189" t="s">
        <v>85</v>
      </c>
      <c r="AV1432" s="13" t="s">
        <v>85</v>
      </c>
      <c r="AW1432" s="13" t="s">
        <v>29</v>
      </c>
      <c r="AX1432" s="13" t="s">
        <v>72</v>
      </c>
      <c r="AY1432" s="189" t="s">
        <v>360</v>
      </c>
    </row>
    <row r="1433" spans="2:51" s="13" customFormat="1">
      <c r="B1433" s="187"/>
      <c r="D1433" s="188" t="s">
        <v>369</v>
      </c>
      <c r="E1433" s="189" t="s">
        <v>1</v>
      </c>
      <c r="F1433" s="190" t="s">
        <v>1665</v>
      </c>
      <c r="H1433" s="191">
        <v>33.479999999999997</v>
      </c>
      <c r="I1433" s="192"/>
      <c r="L1433" s="187"/>
      <c r="M1433" s="193"/>
      <c r="N1433" s="194"/>
      <c r="O1433" s="194"/>
      <c r="P1433" s="194"/>
      <c r="Q1433" s="194"/>
      <c r="R1433" s="194"/>
      <c r="S1433" s="194"/>
      <c r="T1433" s="195"/>
      <c r="AT1433" s="189" t="s">
        <v>369</v>
      </c>
      <c r="AU1433" s="189" t="s">
        <v>85</v>
      </c>
      <c r="AV1433" s="13" t="s">
        <v>85</v>
      </c>
      <c r="AW1433" s="13" t="s">
        <v>29</v>
      </c>
      <c r="AX1433" s="13" t="s">
        <v>72</v>
      </c>
      <c r="AY1433" s="189" t="s">
        <v>360</v>
      </c>
    </row>
    <row r="1434" spans="2:51" s="13" customFormat="1">
      <c r="B1434" s="187"/>
      <c r="D1434" s="188" t="s">
        <v>369</v>
      </c>
      <c r="E1434" s="189" t="s">
        <v>1</v>
      </c>
      <c r="F1434" s="190" t="s">
        <v>1666</v>
      </c>
      <c r="H1434" s="191">
        <v>-58.31</v>
      </c>
      <c r="I1434" s="192"/>
      <c r="L1434" s="187"/>
      <c r="M1434" s="193"/>
      <c r="N1434" s="194"/>
      <c r="O1434" s="194"/>
      <c r="P1434" s="194"/>
      <c r="Q1434" s="194"/>
      <c r="R1434" s="194"/>
      <c r="S1434" s="194"/>
      <c r="T1434" s="195"/>
      <c r="AT1434" s="189" t="s">
        <v>369</v>
      </c>
      <c r="AU1434" s="189" t="s">
        <v>85</v>
      </c>
      <c r="AV1434" s="13" t="s">
        <v>85</v>
      </c>
      <c r="AW1434" s="13" t="s">
        <v>29</v>
      </c>
      <c r="AX1434" s="13" t="s">
        <v>72</v>
      </c>
      <c r="AY1434" s="189" t="s">
        <v>360</v>
      </c>
    </row>
    <row r="1435" spans="2:51" s="13" customFormat="1">
      <c r="B1435" s="187"/>
      <c r="D1435" s="188" t="s">
        <v>369</v>
      </c>
      <c r="E1435" s="189" t="s">
        <v>1</v>
      </c>
      <c r="F1435" s="190" t="s">
        <v>1667</v>
      </c>
      <c r="H1435" s="191">
        <v>-72.896000000000001</v>
      </c>
      <c r="I1435" s="192"/>
      <c r="L1435" s="187"/>
      <c r="M1435" s="193"/>
      <c r="N1435" s="194"/>
      <c r="O1435" s="194"/>
      <c r="P1435" s="194"/>
      <c r="Q1435" s="194"/>
      <c r="R1435" s="194"/>
      <c r="S1435" s="194"/>
      <c r="T1435" s="195"/>
      <c r="AT1435" s="189" t="s">
        <v>369</v>
      </c>
      <c r="AU1435" s="189" t="s">
        <v>85</v>
      </c>
      <c r="AV1435" s="13" t="s">
        <v>85</v>
      </c>
      <c r="AW1435" s="13" t="s">
        <v>29</v>
      </c>
      <c r="AX1435" s="13" t="s">
        <v>72</v>
      </c>
      <c r="AY1435" s="189" t="s">
        <v>360</v>
      </c>
    </row>
    <row r="1436" spans="2:51" s="13" customFormat="1">
      <c r="B1436" s="187"/>
      <c r="D1436" s="188" t="s">
        <v>369</v>
      </c>
      <c r="E1436" s="189" t="s">
        <v>1</v>
      </c>
      <c r="F1436" s="190" t="s">
        <v>1667</v>
      </c>
      <c r="H1436" s="191">
        <v>-72.896000000000001</v>
      </c>
      <c r="I1436" s="192"/>
      <c r="L1436" s="187"/>
      <c r="M1436" s="193"/>
      <c r="N1436" s="194"/>
      <c r="O1436" s="194"/>
      <c r="P1436" s="194"/>
      <c r="Q1436" s="194"/>
      <c r="R1436" s="194"/>
      <c r="S1436" s="194"/>
      <c r="T1436" s="195"/>
      <c r="AT1436" s="189" t="s">
        <v>369</v>
      </c>
      <c r="AU1436" s="189" t="s">
        <v>85</v>
      </c>
      <c r="AV1436" s="13" t="s">
        <v>85</v>
      </c>
      <c r="AW1436" s="13" t="s">
        <v>29</v>
      </c>
      <c r="AX1436" s="13" t="s">
        <v>72</v>
      </c>
      <c r="AY1436" s="189" t="s">
        <v>360</v>
      </c>
    </row>
    <row r="1437" spans="2:51" s="13" customFormat="1">
      <c r="B1437" s="187"/>
      <c r="D1437" s="188" t="s">
        <v>369</v>
      </c>
      <c r="E1437" s="189" t="s">
        <v>1</v>
      </c>
      <c r="F1437" s="190" t="s">
        <v>1668</v>
      </c>
      <c r="H1437" s="191">
        <v>-1.125</v>
      </c>
      <c r="I1437" s="192"/>
      <c r="L1437" s="187"/>
      <c r="M1437" s="193"/>
      <c r="N1437" s="194"/>
      <c r="O1437" s="194"/>
      <c r="P1437" s="194"/>
      <c r="Q1437" s="194"/>
      <c r="R1437" s="194"/>
      <c r="S1437" s="194"/>
      <c r="T1437" s="195"/>
      <c r="AT1437" s="189" t="s">
        <v>369</v>
      </c>
      <c r="AU1437" s="189" t="s">
        <v>85</v>
      </c>
      <c r="AV1437" s="13" t="s">
        <v>85</v>
      </c>
      <c r="AW1437" s="13" t="s">
        <v>29</v>
      </c>
      <c r="AX1437" s="13" t="s">
        <v>72</v>
      </c>
      <c r="AY1437" s="189" t="s">
        <v>360</v>
      </c>
    </row>
    <row r="1438" spans="2:51" s="13" customFormat="1">
      <c r="B1438" s="187"/>
      <c r="D1438" s="188" t="s">
        <v>369</v>
      </c>
      <c r="E1438" s="189" t="s">
        <v>1</v>
      </c>
      <c r="F1438" s="190" t="s">
        <v>1669</v>
      </c>
      <c r="H1438" s="191">
        <v>102.97199999999999</v>
      </c>
      <c r="I1438" s="192"/>
      <c r="L1438" s="187"/>
      <c r="M1438" s="193"/>
      <c r="N1438" s="194"/>
      <c r="O1438" s="194"/>
      <c r="P1438" s="194"/>
      <c r="Q1438" s="194"/>
      <c r="R1438" s="194"/>
      <c r="S1438" s="194"/>
      <c r="T1438" s="195"/>
      <c r="AT1438" s="189" t="s">
        <v>369</v>
      </c>
      <c r="AU1438" s="189" t="s">
        <v>85</v>
      </c>
      <c r="AV1438" s="13" t="s">
        <v>85</v>
      </c>
      <c r="AW1438" s="13" t="s">
        <v>29</v>
      </c>
      <c r="AX1438" s="13" t="s">
        <v>72</v>
      </c>
      <c r="AY1438" s="189" t="s">
        <v>360</v>
      </c>
    </row>
    <row r="1439" spans="2:51" s="13" customFormat="1">
      <c r="B1439" s="187"/>
      <c r="D1439" s="188" t="s">
        <v>369</v>
      </c>
      <c r="E1439" s="189" t="s">
        <v>1</v>
      </c>
      <c r="F1439" s="190" t="s">
        <v>1670</v>
      </c>
      <c r="H1439" s="191">
        <v>6.8150000000000004</v>
      </c>
      <c r="I1439" s="192"/>
      <c r="L1439" s="187"/>
      <c r="M1439" s="193"/>
      <c r="N1439" s="194"/>
      <c r="O1439" s="194"/>
      <c r="P1439" s="194"/>
      <c r="Q1439" s="194"/>
      <c r="R1439" s="194"/>
      <c r="S1439" s="194"/>
      <c r="T1439" s="195"/>
      <c r="AT1439" s="189" t="s">
        <v>369</v>
      </c>
      <c r="AU1439" s="189" t="s">
        <v>85</v>
      </c>
      <c r="AV1439" s="13" t="s">
        <v>85</v>
      </c>
      <c r="AW1439" s="13" t="s">
        <v>29</v>
      </c>
      <c r="AX1439" s="13" t="s">
        <v>72</v>
      </c>
      <c r="AY1439" s="189" t="s">
        <v>360</v>
      </c>
    </row>
    <row r="1440" spans="2:51" s="13" customFormat="1">
      <c r="B1440" s="187"/>
      <c r="D1440" s="188" t="s">
        <v>369</v>
      </c>
      <c r="E1440" s="189" t="s">
        <v>1</v>
      </c>
      <c r="F1440" s="190" t="s">
        <v>1671</v>
      </c>
      <c r="H1440" s="191">
        <v>8.5329999999999995</v>
      </c>
      <c r="I1440" s="192"/>
      <c r="L1440" s="187"/>
      <c r="M1440" s="193"/>
      <c r="N1440" s="194"/>
      <c r="O1440" s="194"/>
      <c r="P1440" s="194"/>
      <c r="Q1440" s="194"/>
      <c r="R1440" s="194"/>
      <c r="S1440" s="194"/>
      <c r="T1440" s="195"/>
      <c r="AT1440" s="189" t="s">
        <v>369</v>
      </c>
      <c r="AU1440" s="189" t="s">
        <v>85</v>
      </c>
      <c r="AV1440" s="13" t="s">
        <v>85</v>
      </c>
      <c r="AW1440" s="13" t="s">
        <v>29</v>
      </c>
      <c r="AX1440" s="13" t="s">
        <v>72</v>
      </c>
      <c r="AY1440" s="189" t="s">
        <v>360</v>
      </c>
    </row>
    <row r="1441" spans="2:51" s="13" customFormat="1">
      <c r="B1441" s="187"/>
      <c r="D1441" s="188" t="s">
        <v>369</v>
      </c>
      <c r="E1441" s="189" t="s">
        <v>1</v>
      </c>
      <c r="F1441" s="190" t="s">
        <v>1672</v>
      </c>
      <c r="H1441" s="191">
        <v>-58.1</v>
      </c>
      <c r="I1441" s="192"/>
      <c r="L1441" s="187"/>
      <c r="M1441" s="193"/>
      <c r="N1441" s="194"/>
      <c r="O1441" s="194"/>
      <c r="P1441" s="194"/>
      <c r="Q1441" s="194"/>
      <c r="R1441" s="194"/>
      <c r="S1441" s="194"/>
      <c r="T1441" s="195"/>
      <c r="AT1441" s="189" t="s">
        <v>369</v>
      </c>
      <c r="AU1441" s="189" t="s">
        <v>85</v>
      </c>
      <c r="AV1441" s="13" t="s">
        <v>85</v>
      </c>
      <c r="AW1441" s="13" t="s">
        <v>29</v>
      </c>
      <c r="AX1441" s="13" t="s">
        <v>72</v>
      </c>
      <c r="AY1441" s="189" t="s">
        <v>360</v>
      </c>
    </row>
    <row r="1442" spans="2:51" s="13" customFormat="1">
      <c r="B1442" s="187"/>
      <c r="D1442" s="188" t="s">
        <v>369</v>
      </c>
      <c r="E1442" s="189" t="s">
        <v>1</v>
      </c>
      <c r="F1442" s="190" t="s">
        <v>1673</v>
      </c>
      <c r="H1442" s="191">
        <v>-0.60399999999999998</v>
      </c>
      <c r="I1442" s="192"/>
      <c r="L1442" s="187"/>
      <c r="M1442" s="193"/>
      <c r="N1442" s="194"/>
      <c r="O1442" s="194"/>
      <c r="P1442" s="194"/>
      <c r="Q1442" s="194"/>
      <c r="R1442" s="194"/>
      <c r="S1442" s="194"/>
      <c r="T1442" s="195"/>
      <c r="AT1442" s="189" t="s">
        <v>369</v>
      </c>
      <c r="AU1442" s="189" t="s">
        <v>85</v>
      </c>
      <c r="AV1442" s="13" t="s">
        <v>85</v>
      </c>
      <c r="AW1442" s="13" t="s">
        <v>29</v>
      </c>
      <c r="AX1442" s="13" t="s">
        <v>72</v>
      </c>
      <c r="AY1442" s="189" t="s">
        <v>360</v>
      </c>
    </row>
    <row r="1443" spans="2:51" s="13" customFormat="1">
      <c r="B1443" s="187"/>
      <c r="D1443" s="188" t="s">
        <v>369</v>
      </c>
      <c r="E1443" s="189" t="s">
        <v>1</v>
      </c>
      <c r="F1443" s="190" t="s">
        <v>1674</v>
      </c>
      <c r="H1443" s="191">
        <v>16.065000000000001</v>
      </c>
      <c r="I1443" s="192"/>
      <c r="L1443" s="187"/>
      <c r="M1443" s="193"/>
      <c r="N1443" s="194"/>
      <c r="O1443" s="194"/>
      <c r="P1443" s="194"/>
      <c r="Q1443" s="194"/>
      <c r="R1443" s="194"/>
      <c r="S1443" s="194"/>
      <c r="T1443" s="195"/>
      <c r="AT1443" s="189" t="s">
        <v>369</v>
      </c>
      <c r="AU1443" s="189" t="s">
        <v>85</v>
      </c>
      <c r="AV1443" s="13" t="s">
        <v>85</v>
      </c>
      <c r="AW1443" s="13" t="s">
        <v>29</v>
      </c>
      <c r="AX1443" s="13" t="s">
        <v>72</v>
      </c>
      <c r="AY1443" s="189" t="s">
        <v>360</v>
      </c>
    </row>
    <row r="1444" spans="2:51" s="13" customFormat="1">
      <c r="B1444" s="187"/>
      <c r="D1444" s="188" t="s">
        <v>369</v>
      </c>
      <c r="E1444" s="189" t="s">
        <v>1</v>
      </c>
      <c r="F1444" s="190" t="s">
        <v>1675</v>
      </c>
      <c r="H1444" s="191">
        <v>35.496000000000002</v>
      </c>
      <c r="I1444" s="192"/>
      <c r="L1444" s="187"/>
      <c r="M1444" s="193"/>
      <c r="N1444" s="194"/>
      <c r="O1444" s="194"/>
      <c r="P1444" s="194"/>
      <c r="Q1444" s="194"/>
      <c r="R1444" s="194"/>
      <c r="S1444" s="194"/>
      <c r="T1444" s="195"/>
      <c r="AT1444" s="189" t="s">
        <v>369</v>
      </c>
      <c r="AU1444" s="189" t="s">
        <v>85</v>
      </c>
      <c r="AV1444" s="13" t="s">
        <v>85</v>
      </c>
      <c r="AW1444" s="13" t="s">
        <v>29</v>
      </c>
      <c r="AX1444" s="13" t="s">
        <v>72</v>
      </c>
      <c r="AY1444" s="189" t="s">
        <v>360</v>
      </c>
    </row>
    <row r="1445" spans="2:51" s="13" customFormat="1">
      <c r="B1445" s="187"/>
      <c r="D1445" s="188" t="s">
        <v>369</v>
      </c>
      <c r="E1445" s="189" t="s">
        <v>1</v>
      </c>
      <c r="F1445" s="190" t="s">
        <v>1676</v>
      </c>
      <c r="H1445" s="191">
        <v>0.61599999999999999</v>
      </c>
      <c r="I1445" s="192"/>
      <c r="L1445" s="187"/>
      <c r="M1445" s="193"/>
      <c r="N1445" s="194"/>
      <c r="O1445" s="194"/>
      <c r="P1445" s="194"/>
      <c r="Q1445" s="194"/>
      <c r="R1445" s="194"/>
      <c r="S1445" s="194"/>
      <c r="T1445" s="195"/>
      <c r="AT1445" s="189" t="s">
        <v>369</v>
      </c>
      <c r="AU1445" s="189" t="s">
        <v>85</v>
      </c>
      <c r="AV1445" s="13" t="s">
        <v>85</v>
      </c>
      <c r="AW1445" s="13" t="s">
        <v>29</v>
      </c>
      <c r="AX1445" s="13" t="s">
        <v>72</v>
      </c>
      <c r="AY1445" s="189" t="s">
        <v>360</v>
      </c>
    </row>
    <row r="1446" spans="2:51" s="13" customFormat="1">
      <c r="B1446" s="187"/>
      <c r="D1446" s="188" t="s">
        <v>369</v>
      </c>
      <c r="E1446" s="189" t="s">
        <v>1</v>
      </c>
      <c r="F1446" s="190" t="s">
        <v>1677</v>
      </c>
      <c r="H1446" s="191">
        <v>7.74</v>
      </c>
      <c r="I1446" s="192"/>
      <c r="L1446" s="187"/>
      <c r="M1446" s="193"/>
      <c r="N1446" s="194"/>
      <c r="O1446" s="194"/>
      <c r="P1446" s="194"/>
      <c r="Q1446" s="194"/>
      <c r="R1446" s="194"/>
      <c r="S1446" s="194"/>
      <c r="T1446" s="195"/>
      <c r="AT1446" s="189" t="s">
        <v>369</v>
      </c>
      <c r="AU1446" s="189" t="s">
        <v>85</v>
      </c>
      <c r="AV1446" s="13" t="s">
        <v>85</v>
      </c>
      <c r="AW1446" s="13" t="s">
        <v>29</v>
      </c>
      <c r="AX1446" s="13" t="s">
        <v>72</v>
      </c>
      <c r="AY1446" s="189" t="s">
        <v>360</v>
      </c>
    </row>
    <row r="1447" spans="2:51" s="13" customFormat="1">
      <c r="B1447" s="187"/>
      <c r="D1447" s="188" t="s">
        <v>369</v>
      </c>
      <c r="E1447" s="189" t="s">
        <v>1</v>
      </c>
      <c r="F1447" s="190" t="s">
        <v>1678</v>
      </c>
      <c r="H1447" s="191">
        <v>0.67500000000000004</v>
      </c>
      <c r="I1447" s="192"/>
      <c r="L1447" s="187"/>
      <c r="M1447" s="193"/>
      <c r="N1447" s="194"/>
      <c r="O1447" s="194"/>
      <c r="P1447" s="194"/>
      <c r="Q1447" s="194"/>
      <c r="R1447" s="194"/>
      <c r="S1447" s="194"/>
      <c r="T1447" s="195"/>
      <c r="AT1447" s="189" t="s">
        <v>369</v>
      </c>
      <c r="AU1447" s="189" t="s">
        <v>85</v>
      </c>
      <c r="AV1447" s="13" t="s">
        <v>85</v>
      </c>
      <c r="AW1447" s="13" t="s">
        <v>29</v>
      </c>
      <c r="AX1447" s="13" t="s">
        <v>72</v>
      </c>
      <c r="AY1447" s="189" t="s">
        <v>360</v>
      </c>
    </row>
    <row r="1448" spans="2:51" s="14" customFormat="1">
      <c r="B1448" s="196"/>
      <c r="D1448" s="188" t="s">
        <v>369</v>
      </c>
      <c r="E1448" s="197" t="s">
        <v>1</v>
      </c>
      <c r="F1448" s="198" t="s">
        <v>1679</v>
      </c>
      <c r="H1448" s="197" t="s">
        <v>1</v>
      </c>
      <c r="I1448" s="199"/>
      <c r="L1448" s="196"/>
      <c r="M1448" s="200"/>
      <c r="N1448" s="201"/>
      <c r="O1448" s="201"/>
      <c r="P1448" s="201"/>
      <c r="Q1448" s="201"/>
      <c r="R1448" s="201"/>
      <c r="S1448" s="201"/>
      <c r="T1448" s="202"/>
      <c r="AT1448" s="197" t="s">
        <v>369</v>
      </c>
      <c r="AU1448" s="197" t="s">
        <v>85</v>
      </c>
      <c r="AV1448" s="14" t="s">
        <v>79</v>
      </c>
      <c r="AW1448" s="14" t="s">
        <v>29</v>
      </c>
      <c r="AX1448" s="14" t="s">
        <v>72</v>
      </c>
      <c r="AY1448" s="197" t="s">
        <v>360</v>
      </c>
    </row>
    <row r="1449" spans="2:51" s="13" customFormat="1">
      <c r="B1449" s="187"/>
      <c r="D1449" s="188" t="s">
        <v>369</v>
      </c>
      <c r="E1449" s="189" t="s">
        <v>1</v>
      </c>
      <c r="F1449" s="190" t="s">
        <v>1680</v>
      </c>
      <c r="H1449" s="191">
        <v>109.69499999999999</v>
      </c>
      <c r="I1449" s="192"/>
      <c r="L1449" s="187"/>
      <c r="M1449" s="193"/>
      <c r="N1449" s="194"/>
      <c r="O1449" s="194"/>
      <c r="P1449" s="194"/>
      <c r="Q1449" s="194"/>
      <c r="R1449" s="194"/>
      <c r="S1449" s="194"/>
      <c r="T1449" s="195"/>
      <c r="AT1449" s="189" t="s">
        <v>369</v>
      </c>
      <c r="AU1449" s="189" t="s">
        <v>85</v>
      </c>
      <c r="AV1449" s="13" t="s">
        <v>85</v>
      </c>
      <c r="AW1449" s="13" t="s">
        <v>29</v>
      </c>
      <c r="AX1449" s="13" t="s">
        <v>72</v>
      </c>
      <c r="AY1449" s="189" t="s">
        <v>360</v>
      </c>
    </row>
    <row r="1450" spans="2:51" s="13" customFormat="1">
      <c r="B1450" s="187"/>
      <c r="D1450" s="188" t="s">
        <v>369</v>
      </c>
      <c r="E1450" s="189" t="s">
        <v>1</v>
      </c>
      <c r="F1450" s="190" t="s">
        <v>1681</v>
      </c>
      <c r="H1450" s="191">
        <v>17.021000000000001</v>
      </c>
      <c r="I1450" s="192"/>
      <c r="L1450" s="187"/>
      <c r="M1450" s="193"/>
      <c r="N1450" s="194"/>
      <c r="O1450" s="194"/>
      <c r="P1450" s="194"/>
      <c r="Q1450" s="194"/>
      <c r="R1450" s="194"/>
      <c r="S1450" s="194"/>
      <c r="T1450" s="195"/>
      <c r="AT1450" s="189" t="s">
        <v>369</v>
      </c>
      <c r="AU1450" s="189" t="s">
        <v>85</v>
      </c>
      <c r="AV1450" s="13" t="s">
        <v>85</v>
      </c>
      <c r="AW1450" s="13" t="s">
        <v>29</v>
      </c>
      <c r="AX1450" s="13" t="s">
        <v>72</v>
      </c>
      <c r="AY1450" s="189" t="s">
        <v>360</v>
      </c>
    </row>
    <row r="1451" spans="2:51" s="13" customFormat="1">
      <c r="B1451" s="187"/>
      <c r="D1451" s="188" t="s">
        <v>369</v>
      </c>
      <c r="E1451" s="189" t="s">
        <v>1</v>
      </c>
      <c r="F1451" s="190" t="s">
        <v>1682</v>
      </c>
      <c r="H1451" s="191">
        <v>-0.85</v>
      </c>
      <c r="I1451" s="192"/>
      <c r="L1451" s="187"/>
      <c r="M1451" s="193"/>
      <c r="N1451" s="194"/>
      <c r="O1451" s="194"/>
      <c r="P1451" s="194"/>
      <c r="Q1451" s="194"/>
      <c r="R1451" s="194"/>
      <c r="S1451" s="194"/>
      <c r="T1451" s="195"/>
      <c r="AT1451" s="189" t="s">
        <v>369</v>
      </c>
      <c r="AU1451" s="189" t="s">
        <v>85</v>
      </c>
      <c r="AV1451" s="13" t="s">
        <v>85</v>
      </c>
      <c r="AW1451" s="13" t="s">
        <v>29</v>
      </c>
      <c r="AX1451" s="13" t="s">
        <v>72</v>
      </c>
      <c r="AY1451" s="189" t="s">
        <v>360</v>
      </c>
    </row>
    <row r="1452" spans="2:51" s="13" customFormat="1">
      <c r="B1452" s="187"/>
      <c r="D1452" s="188" t="s">
        <v>369</v>
      </c>
      <c r="E1452" s="189" t="s">
        <v>1</v>
      </c>
      <c r="F1452" s="190" t="s">
        <v>1683</v>
      </c>
      <c r="H1452" s="191">
        <v>133.76</v>
      </c>
      <c r="I1452" s="192"/>
      <c r="L1452" s="187"/>
      <c r="M1452" s="193"/>
      <c r="N1452" s="194"/>
      <c r="O1452" s="194"/>
      <c r="P1452" s="194"/>
      <c r="Q1452" s="194"/>
      <c r="R1452" s="194"/>
      <c r="S1452" s="194"/>
      <c r="T1452" s="195"/>
      <c r="AT1452" s="189" t="s">
        <v>369</v>
      </c>
      <c r="AU1452" s="189" t="s">
        <v>85</v>
      </c>
      <c r="AV1452" s="13" t="s">
        <v>85</v>
      </c>
      <c r="AW1452" s="13" t="s">
        <v>29</v>
      </c>
      <c r="AX1452" s="13" t="s">
        <v>72</v>
      </c>
      <c r="AY1452" s="189" t="s">
        <v>360</v>
      </c>
    </row>
    <row r="1453" spans="2:51" s="13" customFormat="1">
      <c r="B1453" s="187"/>
      <c r="D1453" s="188" t="s">
        <v>369</v>
      </c>
      <c r="E1453" s="189" t="s">
        <v>1</v>
      </c>
      <c r="F1453" s="190" t="s">
        <v>1684</v>
      </c>
      <c r="H1453" s="191">
        <v>-4.96</v>
      </c>
      <c r="I1453" s="192"/>
      <c r="L1453" s="187"/>
      <c r="M1453" s="193"/>
      <c r="N1453" s="194"/>
      <c r="O1453" s="194"/>
      <c r="P1453" s="194"/>
      <c r="Q1453" s="194"/>
      <c r="R1453" s="194"/>
      <c r="S1453" s="194"/>
      <c r="T1453" s="195"/>
      <c r="AT1453" s="189" t="s">
        <v>369</v>
      </c>
      <c r="AU1453" s="189" t="s">
        <v>85</v>
      </c>
      <c r="AV1453" s="13" t="s">
        <v>85</v>
      </c>
      <c r="AW1453" s="13" t="s">
        <v>29</v>
      </c>
      <c r="AX1453" s="13" t="s">
        <v>72</v>
      </c>
      <c r="AY1453" s="189" t="s">
        <v>360</v>
      </c>
    </row>
    <row r="1454" spans="2:51" s="13" customFormat="1">
      <c r="B1454" s="187"/>
      <c r="D1454" s="188" t="s">
        <v>369</v>
      </c>
      <c r="E1454" s="189" t="s">
        <v>1</v>
      </c>
      <c r="F1454" s="190" t="s">
        <v>1685</v>
      </c>
      <c r="H1454" s="191">
        <v>-4.32</v>
      </c>
      <c r="I1454" s="192"/>
      <c r="L1454" s="187"/>
      <c r="M1454" s="193"/>
      <c r="N1454" s="194"/>
      <c r="O1454" s="194"/>
      <c r="P1454" s="194"/>
      <c r="Q1454" s="194"/>
      <c r="R1454" s="194"/>
      <c r="S1454" s="194"/>
      <c r="T1454" s="195"/>
      <c r="AT1454" s="189" t="s">
        <v>369</v>
      </c>
      <c r="AU1454" s="189" t="s">
        <v>85</v>
      </c>
      <c r="AV1454" s="13" t="s">
        <v>85</v>
      </c>
      <c r="AW1454" s="13" t="s">
        <v>29</v>
      </c>
      <c r="AX1454" s="13" t="s">
        <v>72</v>
      </c>
      <c r="AY1454" s="189" t="s">
        <v>360</v>
      </c>
    </row>
    <row r="1455" spans="2:51" s="13" customFormat="1">
      <c r="B1455" s="187"/>
      <c r="D1455" s="188" t="s">
        <v>369</v>
      </c>
      <c r="E1455" s="189" t="s">
        <v>1</v>
      </c>
      <c r="F1455" s="190" t="s">
        <v>1686</v>
      </c>
      <c r="H1455" s="191">
        <v>3.7130000000000001</v>
      </c>
      <c r="I1455" s="192"/>
      <c r="L1455" s="187"/>
      <c r="M1455" s="193"/>
      <c r="N1455" s="194"/>
      <c r="O1455" s="194"/>
      <c r="P1455" s="194"/>
      <c r="Q1455" s="194"/>
      <c r="R1455" s="194"/>
      <c r="S1455" s="194"/>
      <c r="T1455" s="195"/>
      <c r="AT1455" s="189" t="s">
        <v>369</v>
      </c>
      <c r="AU1455" s="189" t="s">
        <v>85</v>
      </c>
      <c r="AV1455" s="13" t="s">
        <v>85</v>
      </c>
      <c r="AW1455" s="13" t="s">
        <v>29</v>
      </c>
      <c r="AX1455" s="13" t="s">
        <v>72</v>
      </c>
      <c r="AY1455" s="189" t="s">
        <v>360</v>
      </c>
    </row>
    <row r="1456" spans="2:51" s="13" customFormat="1">
      <c r="B1456" s="187"/>
      <c r="D1456" s="188" t="s">
        <v>369</v>
      </c>
      <c r="E1456" s="189" t="s">
        <v>1</v>
      </c>
      <c r="F1456" s="190" t="s">
        <v>1687</v>
      </c>
      <c r="H1456" s="191">
        <v>134.99199999999999</v>
      </c>
      <c r="I1456" s="192"/>
      <c r="L1456" s="187"/>
      <c r="M1456" s="193"/>
      <c r="N1456" s="194"/>
      <c r="O1456" s="194"/>
      <c r="P1456" s="194"/>
      <c r="Q1456" s="194"/>
      <c r="R1456" s="194"/>
      <c r="S1456" s="194"/>
      <c r="T1456" s="195"/>
      <c r="AT1456" s="189" t="s">
        <v>369</v>
      </c>
      <c r="AU1456" s="189" t="s">
        <v>85</v>
      </c>
      <c r="AV1456" s="13" t="s">
        <v>85</v>
      </c>
      <c r="AW1456" s="13" t="s">
        <v>29</v>
      </c>
      <c r="AX1456" s="13" t="s">
        <v>72</v>
      </c>
      <c r="AY1456" s="189" t="s">
        <v>360</v>
      </c>
    </row>
    <row r="1457" spans="2:51" s="13" customFormat="1">
      <c r="B1457" s="187"/>
      <c r="D1457" s="188" t="s">
        <v>369</v>
      </c>
      <c r="E1457" s="189" t="s">
        <v>1</v>
      </c>
      <c r="F1457" s="190" t="s">
        <v>1688</v>
      </c>
      <c r="H1457" s="191">
        <v>-1.8879999999999999</v>
      </c>
      <c r="I1457" s="192"/>
      <c r="L1457" s="187"/>
      <c r="M1457" s="193"/>
      <c r="N1457" s="194"/>
      <c r="O1457" s="194"/>
      <c r="P1457" s="194"/>
      <c r="Q1457" s="194"/>
      <c r="R1457" s="194"/>
      <c r="S1457" s="194"/>
      <c r="T1457" s="195"/>
      <c r="AT1457" s="189" t="s">
        <v>369</v>
      </c>
      <c r="AU1457" s="189" t="s">
        <v>85</v>
      </c>
      <c r="AV1457" s="13" t="s">
        <v>85</v>
      </c>
      <c r="AW1457" s="13" t="s">
        <v>29</v>
      </c>
      <c r="AX1457" s="13" t="s">
        <v>72</v>
      </c>
      <c r="AY1457" s="189" t="s">
        <v>360</v>
      </c>
    </row>
    <row r="1458" spans="2:51" s="13" customFormat="1">
      <c r="B1458" s="187"/>
      <c r="D1458" s="188" t="s">
        <v>369</v>
      </c>
      <c r="E1458" s="189" t="s">
        <v>1</v>
      </c>
      <c r="F1458" s="190" t="s">
        <v>1689</v>
      </c>
      <c r="H1458" s="191">
        <v>-2.44</v>
      </c>
      <c r="I1458" s="192"/>
      <c r="L1458" s="187"/>
      <c r="M1458" s="193"/>
      <c r="N1458" s="194"/>
      <c r="O1458" s="194"/>
      <c r="P1458" s="194"/>
      <c r="Q1458" s="194"/>
      <c r="R1458" s="194"/>
      <c r="S1458" s="194"/>
      <c r="T1458" s="195"/>
      <c r="AT1458" s="189" t="s">
        <v>369</v>
      </c>
      <c r="AU1458" s="189" t="s">
        <v>85</v>
      </c>
      <c r="AV1458" s="13" t="s">
        <v>85</v>
      </c>
      <c r="AW1458" s="13" t="s">
        <v>29</v>
      </c>
      <c r="AX1458" s="13" t="s">
        <v>72</v>
      </c>
      <c r="AY1458" s="189" t="s">
        <v>360</v>
      </c>
    </row>
    <row r="1459" spans="2:51" s="13" customFormat="1">
      <c r="B1459" s="187"/>
      <c r="D1459" s="188" t="s">
        <v>369</v>
      </c>
      <c r="E1459" s="189" t="s">
        <v>1</v>
      </c>
      <c r="F1459" s="190" t="s">
        <v>1690</v>
      </c>
      <c r="H1459" s="191">
        <v>1.429</v>
      </c>
      <c r="I1459" s="192"/>
      <c r="L1459" s="187"/>
      <c r="M1459" s="193"/>
      <c r="N1459" s="194"/>
      <c r="O1459" s="194"/>
      <c r="P1459" s="194"/>
      <c r="Q1459" s="194"/>
      <c r="R1459" s="194"/>
      <c r="S1459" s="194"/>
      <c r="T1459" s="195"/>
      <c r="AT1459" s="189" t="s">
        <v>369</v>
      </c>
      <c r="AU1459" s="189" t="s">
        <v>85</v>
      </c>
      <c r="AV1459" s="13" t="s">
        <v>85</v>
      </c>
      <c r="AW1459" s="13" t="s">
        <v>29</v>
      </c>
      <c r="AX1459" s="13" t="s">
        <v>72</v>
      </c>
      <c r="AY1459" s="189" t="s">
        <v>360</v>
      </c>
    </row>
    <row r="1460" spans="2:51" s="13" customFormat="1">
      <c r="B1460" s="187"/>
      <c r="D1460" s="188" t="s">
        <v>369</v>
      </c>
      <c r="E1460" s="189" t="s">
        <v>1</v>
      </c>
      <c r="F1460" s="190" t="s">
        <v>1691</v>
      </c>
      <c r="H1460" s="191">
        <v>-8.3610000000000007</v>
      </c>
      <c r="I1460" s="192"/>
      <c r="L1460" s="187"/>
      <c r="M1460" s="193"/>
      <c r="N1460" s="194"/>
      <c r="O1460" s="194"/>
      <c r="P1460" s="194"/>
      <c r="Q1460" s="194"/>
      <c r="R1460" s="194"/>
      <c r="S1460" s="194"/>
      <c r="T1460" s="195"/>
      <c r="AT1460" s="189" t="s">
        <v>369</v>
      </c>
      <c r="AU1460" s="189" t="s">
        <v>85</v>
      </c>
      <c r="AV1460" s="13" t="s">
        <v>85</v>
      </c>
      <c r="AW1460" s="13" t="s">
        <v>29</v>
      </c>
      <c r="AX1460" s="13" t="s">
        <v>72</v>
      </c>
      <c r="AY1460" s="189" t="s">
        <v>360</v>
      </c>
    </row>
    <row r="1461" spans="2:51" s="13" customFormat="1">
      <c r="B1461" s="187"/>
      <c r="D1461" s="188" t="s">
        <v>369</v>
      </c>
      <c r="E1461" s="189" t="s">
        <v>1</v>
      </c>
      <c r="F1461" s="190" t="s">
        <v>1692</v>
      </c>
      <c r="H1461" s="191">
        <v>2.2549999999999999</v>
      </c>
      <c r="I1461" s="192"/>
      <c r="L1461" s="187"/>
      <c r="M1461" s="193"/>
      <c r="N1461" s="194"/>
      <c r="O1461" s="194"/>
      <c r="P1461" s="194"/>
      <c r="Q1461" s="194"/>
      <c r="R1461" s="194"/>
      <c r="S1461" s="194"/>
      <c r="T1461" s="195"/>
      <c r="AT1461" s="189" t="s">
        <v>369</v>
      </c>
      <c r="AU1461" s="189" t="s">
        <v>85</v>
      </c>
      <c r="AV1461" s="13" t="s">
        <v>85</v>
      </c>
      <c r="AW1461" s="13" t="s">
        <v>29</v>
      </c>
      <c r="AX1461" s="13" t="s">
        <v>72</v>
      </c>
      <c r="AY1461" s="189" t="s">
        <v>360</v>
      </c>
    </row>
    <row r="1462" spans="2:51" s="13" customFormat="1">
      <c r="B1462" s="187"/>
      <c r="D1462" s="188" t="s">
        <v>369</v>
      </c>
      <c r="E1462" s="189" t="s">
        <v>1</v>
      </c>
      <c r="F1462" s="190" t="s">
        <v>1693</v>
      </c>
      <c r="H1462" s="191">
        <v>-11.76</v>
      </c>
      <c r="I1462" s="192"/>
      <c r="L1462" s="187"/>
      <c r="M1462" s="193"/>
      <c r="N1462" s="194"/>
      <c r="O1462" s="194"/>
      <c r="P1462" s="194"/>
      <c r="Q1462" s="194"/>
      <c r="R1462" s="194"/>
      <c r="S1462" s="194"/>
      <c r="T1462" s="195"/>
      <c r="AT1462" s="189" t="s">
        <v>369</v>
      </c>
      <c r="AU1462" s="189" t="s">
        <v>85</v>
      </c>
      <c r="AV1462" s="13" t="s">
        <v>85</v>
      </c>
      <c r="AW1462" s="13" t="s">
        <v>29</v>
      </c>
      <c r="AX1462" s="13" t="s">
        <v>72</v>
      </c>
      <c r="AY1462" s="189" t="s">
        <v>360</v>
      </c>
    </row>
    <row r="1463" spans="2:51" s="13" customFormat="1">
      <c r="B1463" s="187"/>
      <c r="D1463" s="188" t="s">
        <v>369</v>
      </c>
      <c r="E1463" s="189" t="s">
        <v>1</v>
      </c>
      <c r="F1463" s="190" t="s">
        <v>1694</v>
      </c>
      <c r="H1463" s="191">
        <v>2.9249999999999998</v>
      </c>
      <c r="I1463" s="192"/>
      <c r="L1463" s="187"/>
      <c r="M1463" s="193"/>
      <c r="N1463" s="194"/>
      <c r="O1463" s="194"/>
      <c r="P1463" s="194"/>
      <c r="Q1463" s="194"/>
      <c r="R1463" s="194"/>
      <c r="S1463" s="194"/>
      <c r="T1463" s="195"/>
      <c r="AT1463" s="189" t="s">
        <v>369</v>
      </c>
      <c r="AU1463" s="189" t="s">
        <v>85</v>
      </c>
      <c r="AV1463" s="13" t="s">
        <v>85</v>
      </c>
      <c r="AW1463" s="13" t="s">
        <v>29</v>
      </c>
      <c r="AX1463" s="13" t="s">
        <v>72</v>
      </c>
      <c r="AY1463" s="189" t="s">
        <v>360</v>
      </c>
    </row>
    <row r="1464" spans="2:51" s="13" customFormat="1">
      <c r="B1464" s="187"/>
      <c r="D1464" s="188" t="s">
        <v>369</v>
      </c>
      <c r="E1464" s="189" t="s">
        <v>1</v>
      </c>
      <c r="F1464" s="190" t="s">
        <v>1695</v>
      </c>
      <c r="H1464" s="191">
        <v>66.766999999999996</v>
      </c>
      <c r="I1464" s="192"/>
      <c r="L1464" s="187"/>
      <c r="M1464" s="193"/>
      <c r="N1464" s="194"/>
      <c r="O1464" s="194"/>
      <c r="P1464" s="194"/>
      <c r="Q1464" s="194"/>
      <c r="R1464" s="194"/>
      <c r="S1464" s="194"/>
      <c r="T1464" s="195"/>
      <c r="AT1464" s="189" t="s">
        <v>369</v>
      </c>
      <c r="AU1464" s="189" t="s">
        <v>85</v>
      </c>
      <c r="AV1464" s="13" t="s">
        <v>85</v>
      </c>
      <c r="AW1464" s="13" t="s">
        <v>29</v>
      </c>
      <c r="AX1464" s="13" t="s">
        <v>72</v>
      </c>
      <c r="AY1464" s="189" t="s">
        <v>360</v>
      </c>
    </row>
    <row r="1465" spans="2:51" s="13" customFormat="1">
      <c r="B1465" s="187"/>
      <c r="D1465" s="188" t="s">
        <v>369</v>
      </c>
      <c r="E1465" s="189" t="s">
        <v>1</v>
      </c>
      <c r="F1465" s="190" t="s">
        <v>1693</v>
      </c>
      <c r="H1465" s="191">
        <v>-11.76</v>
      </c>
      <c r="I1465" s="192"/>
      <c r="L1465" s="187"/>
      <c r="M1465" s="193"/>
      <c r="N1465" s="194"/>
      <c r="O1465" s="194"/>
      <c r="P1465" s="194"/>
      <c r="Q1465" s="194"/>
      <c r="R1465" s="194"/>
      <c r="S1465" s="194"/>
      <c r="T1465" s="195"/>
      <c r="AT1465" s="189" t="s">
        <v>369</v>
      </c>
      <c r="AU1465" s="189" t="s">
        <v>85</v>
      </c>
      <c r="AV1465" s="13" t="s">
        <v>85</v>
      </c>
      <c r="AW1465" s="13" t="s">
        <v>29</v>
      </c>
      <c r="AX1465" s="13" t="s">
        <v>72</v>
      </c>
      <c r="AY1465" s="189" t="s">
        <v>360</v>
      </c>
    </row>
    <row r="1466" spans="2:51" s="13" customFormat="1">
      <c r="B1466" s="187"/>
      <c r="D1466" s="188" t="s">
        <v>369</v>
      </c>
      <c r="E1466" s="189" t="s">
        <v>1</v>
      </c>
      <c r="F1466" s="190" t="s">
        <v>1694</v>
      </c>
      <c r="H1466" s="191">
        <v>2.9249999999999998</v>
      </c>
      <c r="I1466" s="192"/>
      <c r="L1466" s="187"/>
      <c r="M1466" s="193"/>
      <c r="N1466" s="194"/>
      <c r="O1466" s="194"/>
      <c r="P1466" s="194"/>
      <c r="Q1466" s="194"/>
      <c r="R1466" s="194"/>
      <c r="S1466" s="194"/>
      <c r="T1466" s="195"/>
      <c r="AT1466" s="189" t="s">
        <v>369</v>
      </c>
      <c r="AU1466" s="189" t="s">
        <v>85</v>
      </c>
      <c r="AV1466" s="13" t="s">
        <v>85</v>
      </c>
      <c r="AW1466" s="13" t="s">
        <v>29</v>
      </c>
      <c r="AX1466" s="13" t="s">
        <v>72</v>
      </c>
      <c r="AY1466" s="189" t="s">
        <v>360</v>
      </c>
    </row>
    <row r="1467" spans="2:51" s="14" customFormat="1">
      <c r="B1467" s="196"/>
      <c r="D1467" s="188" t="s">
        <v>369</v>
      </c>
      <c r="E1467" s="197" t="s">
        <v>1</v>
      </c>
      <c r="F1467" s="198" t="s">
        <v>1696</v>
      </c>
      <c r="H1467" s="197" t="s">
        <v>1</v>
      </c>
      <c r="I1467" s="199"/>
      <c r="L1467" s="196"/>
      <c r="M1467" s="200"/>
      <c r="N1467" s="201"/>
      <c r="O1467" s="201"/>
      <c r="P1467" s="201"/>
      <c r="Q1467" s="201"/>
      <c r="R1467" s="201"/>
      <c r="S1467" s="201"/>
      <c r="T1467" s="202"/>
      <c r="AT1467" s="197" t="s">
        <v>369</v>
      </c>
      <c r="AU1467" s="197" t="s">
        <v>85</v>
      </c>
      <c r="AV1467" s="14" t="s">
        <v>79</v>
      </c>
      <c r="AW1467" s="14" t="s">
        <v>29</v>
      </c>
      <c r="AX1467" s="14" t="s">
        <v>72</v>
      </c>
      <c r="AY1467" s="197" t="s">
        <v>360</v>
      </c>
    </row>
    <row r="1468" spans="2:51" s="13" customFormat="1">
      <c r="B1468" s="187"/>
      <c r="D1468" s="188" t="s">
        <v>369</v>
      </c>
      <c r="E1468" s="189" t="s">
        <v>1</v>
      </c>
      <c r="F1468" s="190" t="s">
        <v>1697</v>
      </c>
      <c r="H1468" s="191">
        <v>40.828000000000003</v>
      </c>
      <c r="I1468" s="192"/>
      <c r="L1468" s="187"/>
      <c r="M1468" s="193"/>
      <c r="N1468" s="194"/>
      <c r="O1468" s="194"/>
      <c r="P1468" s="194"/>
      <c r="Q1468" s="194"/>
      <c r="R1468" s="194"/>
      <c r="S1468" s="194"/>
      <c r="T1468" s="195"/>
      <c r="AT1468" s="189" t="s">
        <v>369</v>
      </c>
      <c r="AU1468" s="189" t="s">
        <v>85</v>
      </c>
      <c r="AV1468" s="13" t="s">
        <v>85</v>
      </c>
      <c r="AW1468" s="13" t="s">
        <v>29</v>
      </c>
      <c r="AX1468" s="13" t="s">
        <v>72</v>
      </c>
      <c r="AY1468" s="189" t="s">
        <v>360</v>
      </c>
    </row>
    <row r="1469" spans="2:51" s="13" customFormat="1">
      <c r="B1469" s="187"/>
      <c r="D1469" s="188" t="s">
        <v>369</v>
      </c>
      <c r="E1469" s="189" t="s">
        <v>1</v>
      </c>
      <c r="F1469" s="190" t="s">
        <v>1698</v>
      </c>
      <c r="H1469" s="191">
        <v>-23.66</v>
      </c>
      <c r="I1469" s="192"/>
      <c r="L1469" s="187"/>
      <c r="M1469" s="193"/>
      <c r="N1469" s="194"/>
      <c r="O1469" s="194"/>
      <c r="P1469" s="194"/>
      <c r="Q1469" s="194"/>
      <c r="R1469" s="194"/>
      <c r="S1469" s="194"/>
      <c r="T1469" s="195"/>
      <c r="AT1469" s="189" t="s">
        <v>369</v>
      </c>
      <c r="AU1469" s="189" t="s">
        <v>85</v>
      </c>
      <c r="AV1469" s="13" t="s">
        <v>85</v>
      </c>
      <c r="AW1469" s="13" t="s">
        <v>29</v>
      </c>
      <c r="AX1469" s="13" t="s">
        <v>72</v>
      </c>
      <c r="AY1469" s="189" t="s">
        <v>360</v>
      </c>
    </row>
    <row r="1470" spans="2:51" s="13" customFormat="1">
      <c r="B1470" s="187"/>
      <c r="D1470" s="188" t="s">
        <v>369</v>
      </c>
      <c r="E1470" s="189" t="s">
        <v>1</v>
      </c>
      <c r="F1470" s="190" t="s">
        <v>1699</v>
      </c>
      <c r="H1470" s="191">
        <v>6.12</v>
      </c>
      <c r="I1470" s="192"/>
      <c r="L1470" s="187"/>
      <c r="M1470" s="193"/>
      <c r="N1470" s="194"/>
      <c r="O1470" s="194"/>
      <c r="P1470" s="194"/>
      <c r="Q1470" s="194"/>
      <c r="R1470" s="194"/>
      <c r="S1470" s="194"/>
      <c r="T1470" s="195"/>
      <c r="AT1470" s="189" t="s">
        <v>369</v>
      </c>
      <c r="AU1470" s="189" t="s">
        <v>85</v>
      </c>
      <c r="AV1470" s="13" t="s">
        <v>85</v>
      </c>
      <c r="AW1470" s="13" t="s">
        <v>29</v>
      </c>
      <c r="AX1470" s="13" t="s">
        <v>72</v>
      </c>
      <c r="AY1470" s="189" t="s">
        <v>360</v>
      </c>
    </row>
    <row r="1471" spans="2:51" s="13" customFormat="1">
      <c r="B1471" s="187"/>
      <c r="D1471" s="188" t="s">
        <v>369</v>
      </c>
      <c r="E1471" s="189" t="s">
        <v>1</v>
      </c>
      <c r="F1471" s="190" t="s">
        <v>1700</v>
      </c>
      <c r="H1471" s="191">
        <v>46.835000000000001</v>
      </c>
      <c r="I1471" s="192"/>
      <c r="L1471" s="187"/>
      <c r="M1471" s="193"/>
      <c r="N1471" s="194"/>
      <c r="O1471" s="194"/>
      <c r="P1471" s="194"/>
      <c r="Q1471" s="194"/>
      <c r="R1471" s="194"/>
      <c r="S1471" s="194"/>
      <c r="T1471" s="195"/>
      <c r="AT1471" s="189" t="s">
        <v>369</v>
      </c>
      <c r="AU1471" s="189" t="s">
        <v>85</v>
      </c>
      <c r="AV1471" s="13" t="s">
        <v>85</v>
      </c>
      <c r="AW1471" s="13" t="s">
        <v>29</v>
      </c>
      <c r="AX1471" s="13" t="s">
        <v>72</v>
      </c>
      <c r="AY1471" s="189" t="s">
        <v>360</v>
      </c>
    </row>
    <row r="1472" spans="2:51" s="13" customFormat="1">
      <c r="B1472" s="187"/>
      <c r="D1472" s="188" t="s">
        <v>369</v>
      </c>
      <c r="E1472" s="189" t="s">
        <v>1</v>
      </c>
      <c r="F1472" s="190" t="s">
        <v>1701</v>
      </c>
      <c r="H1472" s="191">
        <v>97.438000000000002</v>
      </c>
      <c r="I1472" s="192"/>
      <c r="L1472" s="187"/>
      <c r="M1472" s="193"/>
      <c r="N1472" s="194"/>
      <c r="O1472" s="194"/>
      <c r="P1472" s="194"/>
      <c r="Q1472" s="194"/>
      <c r="R1472" s="194"/>
      <c r="S1472" s="194"/>
      <c r="T1472" s="195"/>
      <c r="AT1472" s="189" t="s">
        <v>369</v>
      </c>
      <c r="AU1472" s="189" t="s">
        <v>85</v>
      </c>
      <c r="AV1472" s="13" t="s">
        <v>85</v>
      </c>
      <c r="AW1472" s="13" t="s">
        <v>29</v>
      </c>
      <c r="AX1472" s="13" t="s">
        <v>72</v>
      </c>
      <c r="AY1472" s="189" t="s">
        <v>360</v>
      </c>
    </row>
    <row r="1473" spans="1:65" s="13" customFormat="1">
      <c r="B1473" s="187"/>
      <c r="D1473" s="188" t="s">
        <v>369</v>
      </c>
      <c r="E1473" s="189" t="s">
        <v>1</v>
      </c>
      <c r="F1473" s="190" t="s">
        <v>1702</v>
      </c>
      <c r="H1473" s="191">
        <v>-6.48</v>
      </c>
      <c r="I1473" s="192"/>
      <c r="L1473" s="187"/>
      <c r="M1473" s="193"/>
      <c r="N1473" s="194"/>
      <c r="O1473" s="194"/>
      <c r="P1473" s="194"/>
      <c r="Q1473" s="194"/>
      <c r="R1473" s="194"/>
      <c r="S1473" s="194"/>
      <c r="T1473" s="195"/>
      <c r="AT1473" s="189" t="s">
        <v>369</v>
      </c>
      <c r="AU1473" s="189" t="s">
        <v>85</v>
      </c>
      <c r="AV1473" s="13" t="s">
        <v>85</v>
      </c>
      <c r="AW1473" s="13" t="s">
        <v>29</v>
      </c>
      <c r="AX1473" s="13" t="s">
        <v>72</v>
      </c>
      <c r="AY1473" s="189" t="s">
        <v>360</v>
      </c>
    </row>
    <row r="1474" spans="1:65" s="13" customFormat="1">
      <c r="B1474" s="187"/>
      <c r="D1474" s="188" t="s">
        <v>369</v>
      </c>
      <c r="E1474" s="189" t="s">
        <v>1</v>
      </c>
      <c r="F1474" s="190" t="s">
        <v>1703</v>
      </c>
      <c r="H1474" s="191">
        <v>3.78</v>
      </c>
      <c r="I1474" s="192"/>
      <c r="L1474" s="187"/>
      <c r="M1474" s="193"/>
      <c r="N1474" s="194"/>
      <c r="O1474" s="194"/>
      <c r="P1474" s="194"/>
      <c r="Q1474" s="194"/>
      <c r="R1474" s="194"/>
      <c r="S1474" s="194"/>
      <c r="T1474" s="195"/>
      <c r="AT1474" s="189" t="s">
        <v>369</v>
      </c>
      <c r="AU1474" s="189" t="s">
        <v>85</v>
      </c>
      <c r="AV1474" s="13" t="s">
        <v>85</v>
      </c>
      <c r="AW1474" s="13" t="s">
        <v>29</v>
      </c>
      <c r="AX1474" s="13" t="s">
        <v>72</v>
      </c>
      <c r="AY1474" s="189" t="s">
        <v>360</v>
      </c>
    </row>
    <row r="1475" spans="1:65" s="13" customFormat="1">
      <c r="B1475" s="187"/>
      <c r="D1475" s="188" t="s">
        <v>369</v>
      </c>
      <c r="E1475" s="189" t="s">
        <v>1</v>
      </c>
      <c r="F1475" s="190" t="s">
        <v>1704</v>
      </c>
      <c r="H1475" s="191">
        <v>29.079000000000001</v>
      </c>
      <c r="I1475" s="192"/>
      <c r="L1475" s="187"/>
      <c r="M1475" s="193"/>
      <c r="N1475" s="194"/>
      <c r="O1475" s="194"/>
      <c r="P1475" s="194"/>
      <c r="Q1475" s="194"/>
      <c r="R1475" s="194"/>
      <c r="S1475" s="194"/>
      <c r="T1475" s="195"/>
      <c r="AT1475" s="189" t="s">
        <v>369</v>
      </c>
      <c r="AU1475" s="189" t="s">
        <v>85</v>
      </c>
      <c r="AV1475" s="13" t="s">
        <v>85</v>
      </c>
      <c r="AW1475" s="13" t="s">
        <v>29</v>
      </c>
      <c r="AX1475" s="13" t="s">
        <v>72</v>
      </c>
      <c r="AY1475" s="189" t="s">
        <v>360</v>
      </c>
    </row>
    <row r="1476" spans="1:65" s="13" customFormat="1">
      <c r="B1476" s="187"/>
      <c r="D1476" s="188" t="s">
        <v>369</v>
      </c>
      <c r="E1476" s="189" t="s">
        <v>1</v>
      </c>
      <c r="F1476" s="190" t="s">
        <v>1705</v>
      </c>
      <c r="H1476" s="191">
        <v>316.745</v>
      </c>
      <c r="I1476" s="192"/>
      <c r="L1476" s="187"/>
      <c r="M1476" s="193"/>
      <c r="N1476" s="194"/>
      <c r="O1476" s="194"/>
      <c r="P1476" s="194"/>
      <c r="Q1476" s="194"/>
      <c r="R1476" s="194"/>
      <c r="S1476" s="194"/>
      <c r="T1476" s="195"/>
      <c r="AT1476" s="189" t="s">
        <v>369</v>
      </c>
      <c r="AU1476" s="189" t="s">
        <v>85</v>
      </c>
      <c r="AV1476" s="13" t="s">
        <v>85</v>
      </c>
      <c r="AW1476" s="13" t="s">
        <v>29</v>
      </c>
      <c r="AX1476" s="13" t="s">
        <v>72</v>
      </c>
      <c r="AY1476" s="189" t="s">
        <v>360</v>
      </c>
    </row>
    <row r="1477" spans="1:65" s="13" customFormat="1">
      <c r="B1477" s="187"/>
      <c r="D1477" s="188" t="s">
        <v>369</v>
      </c>
      <c r="E1477" s="189" t="s">
        <v>1</v>
      </c>
      <c r="F1477" s="190" t="s">
        <v>1706</v>
      </c>
      <c r="H1477" s="191">
        <v>-37.609000000000002</v>
      </c>
      <c r="I1477" s="192"/>
      <c r="L1477" s="187"/>
      <c r="M1477" s="193"/>
      <c r="N1477" s="194"/>
      <c r="O1477" s="194"/>
      <c r="P1477" s="194"/>
      <c r="Q1477" s="194"/>
      <c r="R1477" s="194"/>
      <c r="S1477" s="194"/>
      <c r="T1477" s="195"/>
      <c r="AT1477" s="189" t="s">
        <v>369</v>
      </c>
      <c r="AU1477" s="189" t="s">
        <v>85</v>
      </c>
      <c r="AV1477" s="13" t="s">
        <v>85</v>
      </c>
      <c r="AW1477" s="13" t="s">
        <v>29</v>
      </c>
      <c r="AX1477" s="13" t="s">
        <v>72</v>
      </c>
      <c r="AY1477" s="189" t="s">
        <v>360</v>
      </c>
    </row>
    <row r="1478" spans="1:65" s="13" customFormat="1">
      <c r="B1478" s="187"/>
      <c r="D1478" s="188" t="s">
        <v>369</v>
      </c>
      <c r="E1478" s="189" t="s">
        <v>1</v>
      </c>
      <c r="F1478" s="190" t="s">
        <v>1707</v>
      </c>
      <c r="H1478" s="191">
        <v>-58.31</v>
      </c>
      <c r="I1478" s="192"/>
      <c r="L1478" s="187"/>
      <c r="M1478" s="193"/>
      <c r="N1478" s="194"/>
      <c r="O1478" s="194"/>
      <c r="P1478" s="194"/>
      <c r="Q1478" s="194"/>
      <c r="R1478" s="194"/>
      <c r="S1478" s="194"/>
      <c r="T1478" s="195"/>
      <c r="AT1478" s="189" t="s">
        <v>369</v>
      </c>
      <c r="AU1478" s="189" t="s">
        <v>85</v>
      </c>
      <c r="AV1478" s="13" t="s">
        <v>85</v>
      </c>
      <c r="AW1478" s="13" t="s">
        <v>29</v>
      </c>
      <c r="AX1478" s="13" t="s">
        <v>72</v>
      </c>
      <c r="AY1478" s="189" t="s">
        <v>360</v>
      </c>
    </row>
    <row r="1479" spans="1:65" s="13" customFormat="1">
      <c r="B1479" s="187"/>
      <c r="D1479" s="188" t="s">
        <v>369</v>
      </c>
      <c r="E1479" s="189" t="s">
        <v>1</v>
      </c>
      <c r="F1479" s="190" t="s">
        <v>1708</v>
      </c>
      <c r="H1479" s="191">
        <v>16.065000000000001</v>
      </c>
      <c r="I1479" s="192"/>
      <c r="L1479" s="187"/>
      <c r="M1479" s="193"/>
      <c r="N1479" s="194"/>
      <c r="O1479" s="194"/>
      <c r="P1479" s="194"/>
      <c r="Q1479" s="194"/>
      <c r="R1479" s="194"/>
      <c r="S1479" s="194"/>
      <c r="T1479" s="195"/>
      <c r="AT1479" s="189" t="s">
        <v>369</v>
      </c>
      <c r="AU1479" s="189" t="s">
        <v>85</v>
      </c>
      <c r="AV1479" s="13" t="s">
        <v>85</v>
      </c>
      <c r="AW1479" s="13" t="s">
        <v>29</v>
      </c>
      <c r="AX1479" s="13" t="s">
        <v>72</v>
      </c>
      <c r="AY1479" s="189" t="s">
        <v>360</v>
      </c>
    </row>
    <row r="1480" spans="1:65" s="13" customFormat="1">
      <c r="B1480" s="187"/>
      <c r="D1480" s="188" t="s">
        <v>369</v>
      </c>
      <c r="E1480" s="189" t="s">
        <v>1</v>
      </c>
      <c r="F1480" s="190" t="s">
        <v>1709</v>
      </c>
      <c r="H1480" s="191">
        <v>119.405</v>
      </c>
      <c r="I1480" s="192"/>
      <c r="L1480" s="187"/>
      <c r="M1480" s="193"/>
      <c r="N1480" s="194"/>
      <c r="O1480" s="194"/>
      <c r="P1480" s="194"/>
      <c r="Q1480" s="194"/>
      <c r="R1480" s="194"/>
      <c r="S1480" s="194"/>
      <c r="T1480" s="195"/>
      <c r="AT1480" s="189" t="s">
        <v>369</v>
      </c>
      <c r="AU1480" s="189" t="s">
        <v>85</v>
      </c>
      <c r="AV1480" s="13" t="s">
        <v>85</v>
      </c>
      <c r="AW1480" s="13" t="s">
        <v>29</v>
      </c>
      <c r="AX1480" s="13" t="s">
        <v>72</v>
      </c>
      <c r="AY1480" s="189" t="s">
        <v>360</v>
      </c>
    </row>
    <row r="1481" spans="1:65" s="13" customFormat="1">
      <c r="B1481" s="187"/>
      <c r="D1481" s="188" t="s">
        <v>369</v>
      </c>
      <c r="E1481" s="189" t="s">
        <v>1</v>
      </c>
      <c r="F1481" s="190" t="s">
        <v>1710</v>
      </c>
      <c r="H1481" s="191">
        <v>-7.84</v>
      </c>
      <c r="I1481" s="192"/>
      <c r="L1481" s="187"/>
      <c r="M1481" s="193"/>
      <c r="N1481" s="194"/>
      <c r="O1481" s="194"/>
      <c r="P1481" s="194"/>
      <c r="Q1481" s="194"/>
      <c r="R1481" s="194"/>
      <c r="S1481" s="194"/>
      <c r="T1481" s="195"/>
      <c r="AT1481" s="189" t="s">
        <v>369</v>
      </c>
      <c r="AU1481" s="189" t="s">
        <v>85</v>
      </c>
      <c r="AV1481" s="13" t="s">
        <v>85</v>
      </c>
      <c r="AW1481" s="13" t="s">
        <v>29</v>
      </c>
      <c r="AX1481" s="13" t="s">
        <v>72</v>
      </c>
      <c r="AY1481" s="189" t="s">
        <v>360</v>
      </c>
    </row>
    <row r="1482" spans="1:65" s="13" customFormat="1">
      <c r="B1482" s="187"/>
      <c r="D1482" s="188" t="s">
        <v>369</v>
      </c>
      <c r="E1482" s="189" t="s">
        <v>1</v>
      </c>
      <c r="F1482" s="190" t="s">
        <v>1711</v>
      </c>
      <c r="H1482" s="191">
        <v>-3.68</v>
      </c>
      <c r="I1482" s="192"/>
      <c r="L1482" s="187"/>
      <c r="M1482" s="193"/>
      <c r="N1482" s="194"/>
      <c r="O1482" s="194"/>
      <c r="P1482" s="194"/>
      <c r="Q1482" s="194"/>
      <c r="R1482" s="194"/>
      <c r="S1482" s="194"/>
      <c r="T1482" s="195"/>
      <c r="AT1482" s="189" t="s">
        <v>369</v>
      </c>
      <c r="AU1482" s="189" t="s">
        <v>85</v>
      </c>
      <c r="AV1482" s="13" t="s">
        <v>85</v>
      </c>
      <c r="AW1482" s="13" t="s">
        <v>29</v>
      </c>
      <c r="AX1482" s="13" t="s">
        <v>72</v>
      </c>
      <c r="AY1482" s="189" t="s">
        <v>360</v>
      </c>
    </row>
    <row r="1483" spans="1:65" s="13" customFormat="1">
      <c r="B1483" s="187"/>
      <c r="D1483" s="188" t="s">
        <v>369</v>
      </c>
      <c r="E1483" s="189" t="s">
        <v>1</v>
      </c>
      <c r="F1483" s="190" t="s">
        <v>1712</v>
      </c>
      <c r="H1483" s="191">
        <v>2.88</v>
      </c>
      <c r="I1483" s="192"/>
      <c r="L1483" s="187"/>
      <c r="M1483" s="193"/>
      <c r="N1483" s="194"/>
      <c r="O1483" s="194"/>
      <c r="P1483" s="194"/>
      <c r="Q1483" s="194"/>
      <c r="R1483" s="194"/>
      <c r="S1483" s="194"/>
      <c r="T1483" s="195"/>
      <c r="AT1483" s="189" t="s">
        <v>369</v>
      </c>
      <c r="AU1483" s="189" t="s">
        <v>85</v>
      </c>
      <c r="AV1483" s="13" t="s">
        <v>85</v>
      </c>
      <c r="AW1483" s="13" t="s">
        <v>29</v>
      </c>
      <c r="AX1483" s="13" t="s">
        <v>72</v>
      </c>
      <c r="AY1483" s="189" t="s">
        <v>360</v>
      </c>
    </row>
    <row r="1484" spans="1:65" s="15" customFormat="1">
      <c r="B1484" s="203"/>
      <c r="D1484" s="188" t="s">
        <v>369</v>
      </c>
      <c r="E1484" s="204" t="s">
        <v>1</v>
      </c>
      <c r="F1484" s="205" t="s">
        <v>386</v>
      </c>
      <c r="H1484" s="206">
        <v>3329.703</v>
      </c>
      <c r="I1484" s="207"/>
      <c r="L1484" s="203"/>
      <c r="M1484" s="208"/>
      <c r="N1484" s="209"/>
      <c r="O1484" s="209"/>
      <c r="P1484" s="209"/>
      <c r="Q1484" s="209"/>
      <c r="R1484" s="209"/>
      <c r="S1484" s="209"/>
      <c r="T1484" s="210"/>
      <c r="AT1484" s="204" t="s">
        <v>369</v>
      </c>
      <c r="AU1484" s="204" t="s">
        <v>85</v>
      </c>
      <c r="AV1484" s="15" t="s">
        <v>367</v>
      </c>
      <c r="AW1484" s="15" t="s">
        <v>29</v>
      </c>
      <c r="AX1484" s="15" t="s">
        <v>79</v>
      </c>
      <c r="AY1484" s="204" t="s">
        <v>360</v>
      </c>
    </row>
    <row r="1485" spans="1:65" s="2" customFormat="1" ht="76.349999999999994" customHeight="1">
      <c r="A1485" s="33"/>
      <c r="B1485" s="139"/>
      <c r="C1485" s="173" t="s">
        <v>1713</v>
      </c>
      <c r="D1485" s="173" t="s">
        <v>363</v>
      </c>
      <c r="E1485" s="174" t="s">
        <v>1714</v>
      </c>
      <c r="F1485" s="175" t="s">
        <v>1715</v>
      </c>
      <c r="G1485" s="176" t="s">
        <v>366</v>
      </c>
      <c r="H1485" s="177">
        <v>320.7</v>
      </c>
      <c r="I1485" s="178"/>
      <c r="J1485" s="179">
        <f>ROUND(I1485*H1485,2)</f>
        <v>0</v>
      </c>
      <c r="K1485" s="180"/>
      <c r="L1485" s="34"/>
      <c r="M1485" s="181" t="s">
        <v>1</v>
      </c>
      <c r="N1485" s="182" t="s">
        <v>38</v>
      </c>
      <c r="O1485" s="60"/>
      <c r="P1485" s="183">
        <f>O1485*H1485</f>
        <v>0</v>
      </c>
      <c r="Q1485" s="183">
        <v>4.0000000000000001E-3</v>
      </c>
      <c r="R1485" s="183">
        <f>Q1485*H1485</f>
        <v>1.2827999999999999</v>
      </c>
      <c r="S1485" s="183">
        <v>0</v>
      </c>
      <c r="T1485" s="184">
        <f>S1485*H1485</f>
        <v>0</v>
      </c>
      <c r="U1485" s="33"/>
      <c r="V1485" s="33"/>
      <c r="W1485" s="33"/>
      <c r="X1485" s="33"/>
      <c r="Y1485" s="33"/>
      <c r="Z1485" s="33"/>
      <c r="AA1485" s="33"/>
      <c r="AB1485" s="33"/>
      <c r="AC1485" s="33"/>
      <c r="AD1485" s="33"/>
      <c r="AE1485" s="33"/>
      <c r="AR1485" s="185" t="s">
        <v>367</v>
      </c>
      <c r="AT1485" s="185" t="s">
        <v>363</v>
      </c>
      <c r="AU1485" s="185" t="s">
        <v>85</v>
      </c>
      <c r="AY1485" s="18" t="s">
        <v>360</v>
      </c>
      <c r="BE1485" s="186">
        <f>IF(N1485="základná",J1485,0)</f>
        <v>0</v>
      </c>
      <c r="BF1485" s="186">
        <f>IF(N1485="znížená",J1485,0)</f>
        <v>0</v>
      </c>
      <c r="BG1485" s="186">
        <f>IF(N1485="zákl. prenesená",J1485,0)</f>
        <v>0</v>
      </c>
      <c r="BH1485" s="186">
        <f>IF(N1485="zníž. prenesená",J1485,0)</f>
        <v>0</v>
      </c>
      <c r="BI1485" s="186">
        <f>IF(N1485="nulová",J1485,0)</f>
        <v>0</v>
      </c>
      <c r="BJ1485" s="18" t="s">
        <v>85</v>
      </c>
      <c r="BK1485" s="186">
        <f>ROUND(I1485*H1485,2)</f>
        <v>0</v>
      </c>
      <c r="BL1485" s="18" t="s">
        <v>367</v>
      </c>
      <c r="BM1485" s="185" t="s">
        <v>1716</v>
      </c>
    </row>
    <row r="1486" spans="1:65" s="14" customFormat="1">
      <c r="B1486" s="196"/>
      <c r="D1486" s="188" t="s">
        <v>369</v>
      </c>
      <c r="E1486" s="197" t="s">
        <v>1</v>
      </c>
      <c r="F1486" s="198" t="s">
        <v>1717</v>
      </c>
      <c r="H1486" s="197" t="s">
        <v>1</v>
      </c>
      <c r="I1486" s="199"/>
      <c r="L1486" s="196"/>
      <c r="M1486" s="200"/>
      <c r="N1486" s="201"/>
      <c r="O1486" s="201"/>
      <c r="P1486" s="201"/>
      <c r="Q1486" s="201"/>
      <c r="R1486" s="201"/>
      <c r="S1486" s="201"/>
      <c r="T1486" s="202"/>
      <c r="AT1486" s="197" t="s">
        <v>369</v>
      </c>
      <c r="AU1486" s="197" t="s">
        <v>85</v>
      </c>
      <c r="AV1486" s="14" t="s">
        <v>79</v>
      </c>
      <c r="AW1486" s="14" t="s">
        <v>29</v>
      </c>
      <c r="AX1486" s="14" t="s">
        <v>72</v>
      </c>
      <c r="AY1486" s="197" t="s">
        <v>360</v>
      </c>
    </row>
    <row r="1487" spans="1:65" s="13" customFormat="1">
      <c r="B1487" s="187"/>
      <c r="D1487" s="188" t="s">
        <v>369</v>
      </c>
      <c r="E1487" s="189" t="s">
        <v>1</v>
      </c>
      <c r="F1487" s="190" t="s">
        <v>216</v>
      </c>
      <c r="H1487" s="191">
        <v>272.435</v>
      </c>
      <c r="I1487" s="192"/>
      <c r="L1487" s="187"/>
      <c r="M1487" s="193"/>
      <c r="N1487" s="194"/>
      <c r="O1487" s="194"/>
      <c r="P1487" s="194"/>
      <c r="Q1487" s="194"/>
      <c r="R1487" s="194"/>
      <c r="S1487" s="194"/>
      <c r="T1487" s="195"/>
      <c r="AT1487" s="189" t="s">
        <v>369</v>
      </c>
      <c r="AU1487" s="189" t="s">
        <v>85</v>
      </c>
      <c r="AV1487" s="13" t="s">
        <v>85</v>
      </c>
      <c r="AW1487" s="13" t="s">
        <v>29</v>
      </c>
      <c r="AX1487" s="13" t="s">
        <v>72</v>
      </c>
      <c r="AY1487" s="189" t="s">
        <v>360</v>
      </c>
    </row>
    <row r="1488" spans="1:65" s="13" customFormat="1">
      <c r="B1488" s="187"/>
      <c r="D1488" s="188" t="s">
        <v>369</v>
      </c>
      <c r="E1488" s="189" t="s">
        <v>1</v>
      </c>
      <c r="F1488" s="190" t="s">
        <v>187</v>
      </c>
      <c r="H1488" s="191">
        <v>8.91</v>
      </c>
      <c r="I1488" s="192"/>
      <c r="L1488" s="187"/>
      <c r="M1488" s="193"/>
      <c r="N1488" s="194"/>
      <c r="O1488" s="194"/>
      <c r="P1488" s="194"/>
      <c r="Q1488" s="194"/>
      <c r="R1488" s="194"/>
      <c r="S1488" s="194"/>
      <c r="T1488" s="195"/>
      <c r="AT1488" s="189" t="s">
        <v>369</v>
      </c>
      <c r="AU1488" s="189" t="s">
        <v>85</v>
      </c>
      <c r="AV1488" s="13" t="s">
        <v>85</v>
      </c>
      <c r="AW1488" s="13" t="s">
        <v>29</v>
      </c>
      <c r="AX1488" s="13" t="s">
        <v>72</v>
      </c>
      <c r="AY1488" s="189" t="s">
        <v>360</v>
      </c>
    </row>
    <row r="1489" spans="1:65" s="14" customFormat="1">
      <c r="B1489" s="196"/>
      <c r="D1489" s="188" t="s">
        <v>369</v>
      </c>
      <c r="E1489" s="197" t="s">
        <v>1</v>
      </c>
      <c r="F1489" s="198" t="s">
        <v>1718</v>
      </c>
      <c r="H1489" s="197" t="s">
        <v>1</v>
      </c>
      <c r="I1489" s="199"/>
      <c r="L1489" s="196"/>
      <c r="M1489" s="200"/>
      <c r="N1489" s="201"/>
      <c r="O1489" s="201"/>
      <c r="P1489" s="201"/>
      <c r="Q1489" s="201"/>
      <c r="R1489" s="201"/>
      <c r="S1489" s="201"/>
      <c r="T1489" s="202"/>
      <c r="AT1489" s="197" t="s">
        <v>369</v>
      </c>
      <c r="AU1489" s="197" t="s">
        <v>85</v>
      </c>
      <c r="AV1489" s="14" t="s">
        <v>79</v>
      </c>
      <c r="AW1489" s="14" t="s">
        <v>29</v>
      </c>
      <c r="AX1489" s="14" t="s">
        <v>72</v>
      </c>
      <c r="AY1489" s="197" t="s">
        <v>360</v>
      </c>
    </row>
    <row r="1490" spans="1:65" s="13" customFormat="1">
      <c r="B1490" s="187"/>
      <c r="D1490" s="188" t="s">
        <v>369</v>
      </c>
      <c r="E1490" s="189" t="s">
        <v>1</v>
      </c>
      <c r="F1490" s="190" t="s">
        <v>1719</v>
      </c>
      <c r="H1490" s="191">
        <v>15.907</v>
      </c>
      <c r="I1490" s="192"/>
      <c r="L1490" s="187"/>
      <c r="M1490" s="193"/>
      <c r="N1490" s="194"/>
      <c r="O1490" s="194"/>
      <c r="P1490" s="194"/>
      <c r="Q1490" s="194"/>
      <c r="R1490" s="194"/>
      <c r="S1490" s="194"/>
      <c r="T1490" s="195"/>
      <c r="AT1490" s="189" t="s">
        <v>369</v>
      </c>
      <c r="AU1490" s="189" t="s">
        <v>85</v>
      </c>
      <c r="AV1490" s="13" t="s">
        <v>85</v>
      </c>
      <c r="AW1490" s="13" t="s">
        <v>29</v>
      </c>
      <c r="AX1490" s="13" t="s">
        <v>72</v>
      </c>
      <c r="AY1490" s="189" t="s">
        <v>360</v>
      </c>
    </row>
    <row r="1491" spans="1:65" s="13" customFormat="1">
      <c r="B1491" s="187"/>
      <c r="D1491" s="188" t="s">
        <v>369</v>
      </c>
      <c r="E1491" s="189" t="s">
        <v>1</v>
      </c>
      <c r="F1491" s="190" t="s">
        <v>1720</v>
      </c>
      <c r="H1491" s="191">
        <v>23.448</v>
      </c>
      <c r="I1491" s="192"/>
      <c r="L1491" s="187"/>
      <c r="M1491" s="193"/>
      <c r="N1491" s="194"/>
      <c r="O1491" s="194"/>
      <c r="P1491" s="194"/>
      <c r="Q1491" s="194"/>
      <c r="R1491" s="194"/>
      <c r="S1491" s="194"/>
      <c r="T1491" s="195"/>
      <c r="AT1491" s="189" t="s">
        <v>369</v>
      </c>
      <c r="AU1491" s="189" t="s">
        <v>85</v>
      </c>
      <c r="AV1491" s="13" t="s">
        <v>85</v>
      </c>
      <c r="AW1491" s="13" t="s">
        <v>29</v>
      </c>
      <c r="AX1491" s="13" t="s">
        <v>72</v>
      </c>
      <c r="AY1491" s="189" t="s">
        <v>360</v>
      </c>
    </row>
    <row r="1492" spans="1:65" s="15" customFormat="1">
      <c r="B1492" s="203"/>
      <c r="D1492" s="188" t="s">
        <v>369</v>
      </c>
      <c r="E1492" s="204" t="s">
        <v>1</v>
      </c>
      <c r="F1492" s="205" t="s">
        <v>386</v>
      </c>
      <c r="H1492" s="206">
        <v>320.7</v>
      </c>
      <c r="I1492" s="207"/>
      <c r="L1492" s="203"/>
      <c r="M1492" s="208"/>
      <c r="N1492" s="209"/>
      <c r="O1492" s="209"/>
      <c r="P1492" s="209"/>
      <c r="Q1492" s="209"/>
      <c r="R1492" s="209"/>
      <c r="S1492" s="209"/>
      <c r="T1492" s="210"/>
      <c r="AT1492" s="204" t="s">
        <v>369</v>
      </c>
      <c r="AU1492" s="204" t="s">
        <v>85</v>
      </c>
      <c r="AV1492" s="15" t="s">
        <v>367</v>
      </c>
      <c r="AW1492" s="15" t="s">
        <v>29</v>
      </c>
      <c r="AX1492" s="15" t="s">
        <v>79</v>
      </c>
      <c r="AY1492" s="204" t="s">
        <v>360</v>
      </c>
    </row>
    <row r="1493" spans="1:65" s="2" customFormat="1" ht="76.349999999999994" customHeight="1">
      <c r="A1493" s="33"/>
      <c r="B1493" s="139"/>
      <c r="C1493" s="173" t="s">
        <v>1721</v>
      </c>
      <c r="D1493" s="173" t="s">
        <v>363</v>
      </c>
      <c r="E1493" s="174" t="s">
        <v>1722</v>
      </c>
      <c r="F1493" s="175" t="s">
        <v>1723</v>
      </c>
      <c r="G1493" s="176" t="s">
        <v>375</v>
      </c>
      <c r="H1493" s="177">
        <v>1</v>
      </c>
      <c r="I1493" s="178"/>
      <c r="J1493" s="179">
        <f>ROUND(I1493*H1493,2)</f>
        <v>0</v>
      </c>
      <c r="K1493" s="180"/>
      <c r="L1493" s="34"/>
      <c r="M1493" s="181" t="s">
        <v>1</v>
      </c>
      <c r="N1493" s="182" t="s">
        <v>38</v>
      </c>
      <c r="O1493" s="60"/>
      <c r="P1493" s="183">
        <f>O1493*H1493</f>
        <v>0</v>
      </c>
      <c r="Q1493" s="183">
        <v>4.0000000000000001E-3</v>
      </c>
      <c r="R1493" s="183">
        <f>Q1493*H1493</f>
        <v>4.0000000000000001E-3</v>
      </c>
      <c r="S1493" s="183">
        <v>0</v>
      </c>
      <c r="T1493" s="184">
        <f>S1493*H1493</f>
        <v>0</v>
      </c>
      <c r="U1493" s="33"/>
      <c r="V1493" s="33"/>
      <c r="W1493" s="33"/>
      <c r="X1493" s="33"/>
      <c r="Y1493" s="33"/>
      <c r="Z1493" s="33"/>
      <c r="AA1493" s="33"/>
      <c r="AB1493" s="33"/>
      <c r="AC1493" s="33"/>
      <c r="AD1493" s="33"/>
      <c r="AE1493" s="33"/>
      <c r="AR1493" s="185" t="s">
        <v>367</v>
      </c>
      <c r="AT1493" s="185" t="s">
        <v>363</v>
      </c>
      <c r="AU1493" s="185" t="s">
        <v>85</v>
      </c>
      <c r="AY1493" s="18" t="s">
        <v>360</v>
      </c>
      <c r="BE1493" s="186">
        <f>IF(N1493="základná",J1493,0)</f>
        <v>0</v>
      </c>
      <c r="BF1493" s="186">
        <f>IF(N1493="znížená",J1493,0)</f>
        <v>0</v>
      </c>
      <c r="BG1493" s="186">
        <f>IF(N1493="zákl. prenesená",J1493,0)</f>
        <v>0</v>
      </c>
      <c r="BH1493" s="186">
        <f>IF(N1493="zníž. prenesená",J1493,0)</f>
        <v>0</v>
      </c>
      <c r="BI1493" s="186">
        <f>IF(N1493="nulová",J1493,0)</f>
        <v>0</v>
      </c>
      <c r="BJ1493" s="18" t="s">
        <v>85</v>
      </c>
      <c r="BK1493" s="186">
        <f>ROUND(I1493*H1493,2)</f>
        <v>0</v>
      </c>
      <c r="BL1493" s="18" t="s">
        <v>367</v>
      </c>
      <c r="BM1493" s="185" t="s">
        <v>1724</v>
      </c>
    </row>
    <row r="1494" spans="1:65" s="2" customFormat="1" ht="66.75" customHeight="1">
      <c r="A1494" s="33"/>
      <c r="B1494" s="139"/>
      <c r="C1494" s="173" t="s">
        <v>1725</v>
      </c>
      <c r="D1494" s="173" t="s">
        <v>363</v>
      </c>
      <c r="E1494" s="174" t="s">
        <v>1726</v>
      </c>
      <c r="F1494" s="175" t="s">
        <v>1727</v>
      </c>
      <c r="G1494" s="176" t="s">
        <v>375</v>
      </c>
      <c r="H1494" s="177">
        <v>1</v>
      </c>
      <c r="I1494" s="178"/>
      <c r="J1494" s="179">
        <f>ROUND(I1494*H1494,2)</f>
        <v>0</v>
      </c>
      <c r="K1494" s="180"/>
      <c r="L1494" s="34"/>
      <c r="M1494" s="181" t="s">
        <v>1</v>
      </c>
      <c r="N1494" s="182" t="s">
        <v>38</v>
      </c>
      <c r="O1494" s="60"/>
      <c r="P1494" s="183">
        <f>O1494*H1494</f>
        <v>0</v>
      </c>
      <c r="Q1494" s="183">
        <v>4.0000000000000001E-3</v>
      </c>
      <c r="R1494" s="183">
        <f>Q1494*H1494</f>
        <v>4.0000000000000001E-3</v>
      </c>
      <c r="S1494" s="183">
        <v>0</v>
      </c>
      <c r="T1494" s="184">
        <f>S1494*H1494</f>
        <v>0</v>
      </c>
      <c r="U1494" s="33"/>
      <c r="V1494" s="33"/>
      <c r="W1494" s="33"/>
      <c r="X1494" s="33"/>
      <c r="Y1494" s="33"/>
      <c r="Z1494" s="33"/>
      <c r="AA1494" s="33"/>
      <c r="AB1494" s="33"/>
      <c r="AC1494" s="33"/>
      <c r="AD1494" s="33"/>
      <c r="AE1494" s="33"/>
      <c r="AR1494" s="185" t="s">
        <v>367</v>
      </c>
      <c r="AT1494" s="185" t="s">
        <v>363</v>
      </c>
      <c r="AU1494" s="185" t="s">
        <v>85</v>
      </c>
      <c r="AY1494" s="18" t="s">
        <v>360</v>
      </c>
      <c r="BE1494" s="186">
        <f>IF(N1494="základná",J1494,0)</f>
        <v>0</v>
      </c>
      <c r="BF1494" s="186">
        <f>IF(N1494="znížená",J1494,0)</f>
        <v>0</v>
      </c>
      <c r="BG1494" s="186">
        <f>IF(N1494="zákl. prenesená",J1494,0)</f>
        <v>0</v>
      </c>
      <c r="BH1494" s="186">
        <f>IF(N1494="zníž. prenesená",J1494,0)</f>
        <v>0</v>
      </c>
      <c r="BI1494" s="186">
        <f>IF(N1494="nulová",J1494,0)</f>
        <v>0</v>
      </c>
      <c r="BJ1494" s="18" t="s">
        <v>85</v>
      </c>
      <c r="BK1494" s="186">
        <f>ROUND(I1494*H1494,2)</f>
        <v>0</v>
      </c>
      <c r="BL1494" s="18" t="s">
        <v>367</v>
      </c>
      <c r="BM1494" s="185" t="s">
        <v>1728</v>
      </c>
    </row>
    <row r="1495" spans="1:65" s="2" customFormat="1" ht="55.5" customHeight="1">
      <c r="A1495" s="33"/>
      <c r="B1495" s="139"/>
      <c r="C1495" s="173" t="s">
        <v>1729</v>
      </c>
      <c r="D1495" s="173" t="s">
        <v>363</v>
      </c>
      <c r="E1495" s="174" t="s">
        <v>1730</v>
      </c>
      <c r="F1495" s="175" t="s">
        <v>1731</v>
      </c>
      <c r="G1495" s="176" t="s">
        <v>375</v>
      </c>
      <c r="H1495" s="177">
        <v>1</v>
      </c>
      <c r="I1495" s="178"/>
      <c r="J1495" s="179">
        <f>ROUND(I1495*H1495,2)</f>
        <v>0</v>
      </c>
      <c r="K1495" s="180"/>
      <c r="L1495" s="34"/>
      <c r="M1495" s="181" t="s">
        <v>1</v>
      </c>
      <c r="N1495" s="182" t="s">
        <v>38</v>
      </c>
      <c r="O1495" s="60"/>
      <c r="P1495" s="183">
        <f>O1495*H1495</f>
        <v>0</v>
      </c>
      <c r="Q1495" s="183">
        <v>4.0000000000000001E-3</v>
      </c>
      <c r="R1495" s="183">
        <f>Q1495*H1495</f>
        <v>4.0000000000000001E-3</v>
      </c>
      <c r="S1495" s="183">
        <v>0</v>
      </c>
      <c r="T1495" s="184">
        <f>S1495*H1495</f>
        <v>0</v>
      </c>
      <c r="U1495" s="33"/>
      <c r="V1495" s="33"/>
      <c r="W1495" s="33"/>
      <c r="X1495" s="33"/>
      <c r="Y1495" s="33"/>
      <c r="Z1495" s="33"/>
      <c r="AA1495" s="33"/>
      <c r="AB1495" s="33"/>
      <c r="AC1495" s="33"/>
      <c r="AD1495" s="33"/>
      <c r="AE1495" s="33"/>
      <c r="AR1495" s="185" t="s">
        <v>367</v>
      </c>
      <c r="AT1495" s="185" t="s">
        <v>363</v>
      </c>
      <c r="AU1495" s="185" t="s">
        <v>85</v>
      </c>
      <c r="AY1495" s="18" t="s">
        <v>360</v>
      </c>
      <c r="BE1495" s="186">
        <f>IF(N1495="základná",J1495,0)</f>
        <v>0</v>
      </c>
      <c r="BF1495" s="186">
        <f>IF(N1495="znížená",J1495,0)</f>
        <v>0</v>
      </c>
      <c r="BG1495" s="186">
        <f>IF(N1495="zákl. prenesená",J1495,0)</f>
        <v>0</v>
      </c>
      <c r="BH1495" s="186">
        <f>IF(N1495="zníž. prenesená",J1495,0)</f>
        <v>0</v>
      </c>
      <c r="BI1495" s="186">
        <f>IF(N1495="nulová",J1495,0)</f>
        <v>0</v>
      </c>
      <c r="BJ1495" s="18" t="s">
        <v>85</v>
      </c>
      <c r="BK1495" s="186">
        <f>ROUND(I1495*H1495,2)</f>
        <v>0</v>
      </c>
      <c r="BL1495" s="18" t="s">
        <v>367</v>
      </c>
      <c r="BM1495" s="185" t="s">
        <v>1732</v>
      </c>
    </row>
    <row r="1496" spans="1:65" s="2" customFormat="1" ht="44.25" customHeight="1">
      <c r="A1496" s="33"/>
      <c r="B1496" s="139"/>
      <c r="C1496" s="173" t="s">
        <v>1733</v>
      </c>
      <c r="D1496" s="173" t="s">
        <v>363</v>
      </c>
      <c r="E1496" s="174" t="s">
        <v>1734</v>
      </c>
      <c r="F1496" s="175" t="s">
        <v>1735</v>
      </c>
      <c r="G1496" s="176" t="s">
        <v>375</v>
      </c>
      <c r="H1496" s="177">
        <v>21</v>
      </c>
      <c r="I1496" s="178"/>
      <c r="J1496" s="179">
        <f>ROUND(I1496*H1496,2)</f>
        <v>0</v>
      </c>
      <c r="K1496" s="180"/>
      <c r="L1496" s="34"/>
      <c r="M1496" s="181" t="s">
        <v>1</v>
      </c>
      <c r="N1496" s="182" t="s">
        <v>38</v>
      </c>
      <c r="O1496" s="60"/>
      <c r="P1496" s="183">
        <f>O1496*H1496</f>
        <v>0</v>
      </c>
      <c r="Q1496" s="183">
        <v>4.0000000000000001E-3</v>
      </c>
      <c r="R1496" s="183">
        <f>Q1496*H1496</f>
        <v>8.4000000000000005E-2</v>
      </c>
      <c r="S1496" s="183">
        <v>0</v>
      </c>
      <c r="T1496" s="184">
        <f>S1496*H1496</f>
        <v>0</v>
      </c>
      <c r="U1496" s="33"/>
      <c r="V1496" s="33"/>
      <c r="W1496" s="33"/>
      <c r="X1496" s="33"/>
      <c r="Y1496" s="33"/>
      <c r="Z1496" s="33"/>
      <c r="AA1496" s="33"/>
      <c r="AB1496" s="33"/>
      <c r="AC1496" s="33"/>
      <c r="AD1496" s="33"/>
      <c r="AE1496" s="33"/>
      <c r="AR1496" s="185" t="s">
        <v>367</v>
      </c>
      <c r="AT1496" s="185" t="s">
        <v>363</v>
      </c>
      <c r="AU1496" s="185" t="s">
        <v>85</v>
      </c>
      <c r="AY1496" s="18" t="s">
        <v>360</v>
      </c>
      <c r="BE1496" s="186">
        <f>IF(N1496="základná",J1496,0)</f>
        <v>0</v>
      </c>
      <c r="BF1496" s="186">
        <f>IF(N1496="znížená",J1496,0)</f>
        <v>0</v>
      </c>
      <c r="BG1496" s="186">
        <f>IF(N1496="zákl. prenesená",J1496,0)</f>
        <v>0</v>
      </c>
      <c r="BH1496" s="186">
        <f>IF(N1496="zníž. prenesená",J1496,0)</f>
        <v>0</v>
      </c>
      <c r="BI1496" s="186">
        <f>IF(N1496="nulová",J1496,0)</f>
        <v>0</v>
      </c>
      <c r="BJ1496" s="18" t="s">
        <v>85</v>
      </c>
      <c r="BK1496" s="186">
        <f>ROUND(I1496*H1496,2)</f>
        <v>0</v>
      </c>
      <c r="BL1496" s="18" t="s">
        <v>367</v>
      </c>
      <c r="BM1496" s="185" t="s">
        <v>1736</v>
      </c>
    </row>
    <row r="1497" spans="1:65" s="14" customFormat="1">
      <c r="B1497" s="196"/>
      <c r="D1497" s="188" t="s">
        <v>369</v>
      </c>
      <c r="E1497" s="197" t="s">
        <v>1</v>
      </c>
      <c r="F1497" s="198" t="s">
        <v>1737</v>
      </c>
      <c r="H1497" s="197" t="s">
        <v>1</v>
      </c>
      <c r="I1497" s="199"/>
      <c r="L1497" s="196"/>
      <c r="M1497" s="200"/>
      <c r="N1497" s="201"/>
      <c r="O1497" s="201"/>
      <c r="P1497" s="201"/>
      <c r="Q1497" s="201"/>
      <c r="R1497" s="201"/>
      <c r="S1497" s="201"/>
      <c r="T1497" s="202"/>
      <c r="AT1497" s="197" t="s">
        <v>369</v>
      </c>
      <c r="AU1497" s="197" t="s">
        <v>85</v>
      </c>
      <c r="AV1497" s="14" t="s">
        <v>79</v>
      </c>
      <c r="AW1497" s="14" t="s">
        <v>29</v>
      </c>
      <c r="AX1497" s="14" t="s">
        <v>72</v>
      </c>
      <c r="AY1497" s="197" t="s">
        <v>360</v>
      </c>
    </row>
    <row r="1498" spans="1:65" s="13" customFormat="1">
      <c r="B1498" s="187"/>
      <c r="D1498" s="188" t="s">
        <v>369</v>
      </c>
      <c r="E1498" s="189" t="s">
        <v>1</v>
      </c>
      <c r="F1498" s="190" t="s">
        <v>549</v>
      </c>
      <c r="H1498" s="191">
        <v>21</v>
      </c>
      <c r="I1498" s="192"/>
      <c r="L1498" s="187"/>
      <c r="M1498" s="193"/>
      <c r="N1498" s="194"/>
      <c r="O1498" s="194"/>
      <c r="P1498" s="194"/>
      <c r="Q1498" s="194"/>
      <c r="R1498" s="194"/>
      <c r="S1498" s="194"/>
      <c r="T1498" s="195"/>
      <c r="AT1498" s="189" t="s">
        <v>369</v>
      </c>
      <c r="AU1498" s="189" t="s">
        <v>85</v>
      </c>
      <c r="AV1498" s="13" t="s">
        <v>85</v>
      </c>
      <c r="AW1498" s="13" t="s">
        <v>29</v>
      </c>
      <c r="AX1498" s="13" t="s">
        <v>72</v>
      </c>
      <c r="AY1498" s="189" t="s">
        <v>360</v>
      </c>
    </row>
    <row r="1499" spans="1:65" s="15" customFormat="1">
      <c r="B1499" s="203"/>
      <c r="D1499" s="188" t="s">
        <v>369</v>
      </c>
      <c r="E1499" s="204" t="s">
        <v>1</v>
      </c>
      <c r="F1499" s="205" t="s">
        <v>386</v>
      </c>
      <c r="H1499" s="206">
        <v>21</v>
      </c>
      <c r="I1499" s="207"/>
      <c r="L1499" s="203"/>
      <c r="M1499" s="208"/>
      <c r="N1499" s="209"/>
      <c r="O1499" s="209"/>
      <c r="P1499" s="209"/>
      <c r="Q1499" s="209"/>
      <c r="R1499" s="209"/>
      <c r="S1499" s="209"/>
      <c r="T1499" s="210"/>
      <c r="AT1499" s="204" t="s">
        <v>369</v>
      </c>
      <c r="AU1499" s="204" t="s">
        <v>85</v>
      </c>
      <c r="AV1499" s="15" t="s">
        <v>367</v>
      </c>
      <c r="AW1499" s="15" t="s">
        <v>29</v>
      </c>
      <c r="AX1499" s="15" t="s">
        <v>79</v>
      </c>
      <c r="AY1499" s="204" t="s">
        <v>360</v>
      </c>
    </row>
    <row r="1500" spans="1:65" s="2" customFormat="1" ht="21.75" customHeight="1">
      <c r="A1500" s="33"/>
      <c r="B1500" s="139"/>
      <c r="C1500" s="173" t="s">
        <v>1738</v>
      </c>
      <c r="D1500" s="173" t="s">
        <v>363</v>
      </c>
      <c r="E1500" s="174" t="s">
        <v>1739</v>
      </c>
      <c r="F1500" s="175" t="s">
        <v>1740</v>
      </c>
      <c r="G1500" s="176" t="s">
        <v>366</v>
      </c>
      <c r="H1500" s="177">
        <v>35.905000000000001</v>
      </c>
      <c r="I1500" s="178"/>
      <c r="J1500" s="179">
        <f>ROUND(I1500*H1500,2)</f>
        <v>0</v>
      </c>
      <c r="K1500" s="180"/>
      <c r="L1500" s="34"/>
      <c r="M1500" s="181" t="s">
        <v>1</v>
      </c>
      <c r="N1500" s="182" t="s">
        <v>38</v>
      </c>
      <c r="O1500" s="60"/>
      <c r="P1500" s="183">
        <f>O1500*H1500</f>
        <v>0</v>
      </c>
      <c r="Q1500" s="183">
        <v>7.3499999999999998E-3</v>
      </c>
      <c r="R1500" s="183">
        <f>Q1500*H1500</f>
        <v>0.26390174999999999</v>
      </c>
      <c r="S1500" s="183">
        <v>0</v>
      </c>
      <c r="T1500" s="184">
        <f>S1500*H1500</f>
        <v>0</v>
      </c>
      <c r="U1500" s="33"/>
      <c r="V1500" s="33"/>
      <c r="W1500" s="33"/>
      <c r="X1500" s="33"/>
      <c r="Y1500" s="33"/>
      <c r="Z1500" s="33"/>
      <c r="AA1500" s="33"/>
      <c r="AB1500" s="33"/>
      <c r="AC1500" s="33"/>
      <c r="AD1500" s="33"/>
      <c r="AE1500" s="33"/>
      <c r="AR1500" s="185" t="s">
        <v>367</v>
      </c>
      <c r="AT1500" s="185" t="s">
        <v>363</v>
      </c>
      <c r="AU1500" s="185" t="s">
        <v>85</v>
      </c>
      <c r="AY1500" s="18" t="s">
        <v>360</v>
      </c>
      <c r="BE1500" s="186">
        <f>IF(N1500="základná",J1500,0)</f>
        <v>0</v>
      </c>
      <c r="BF1500" s="186">
        <f>IF(N1500="znížená",J1500,0)</f>
        <v>0</v>
      </c>
      <c r="BG1500" s="186">
        <f>IF(N1500="zákl. prenesená",J1500,0)</f>
        <v>0</v>
      </c>
      <c r="BH1500" s="186">
        <f>IF(N1500="zníž. prenesená",J1500,0)</f>
        <v>0</v>
      </c>
      <c r="BI1500" s="186">
        <f>IF(N1500="nulová",J1500,0)</f>
        <v>0</v>
      </c>
      <c r="BJ1500" s="18" t="s">
        <v>85</v>
      </c>
      <c r="BK1500" s="186">
        <f>ROUND(I1500*H1500,2)</f>
        <v>0</v>
      </c>
      <c r="BL1500" s="18" t="s">
        <v>367</v>
      </c>
      <c r="BM1500" s="185" t="s">
        <v>1741</v>
      </c>
    </row>
    <row r="1501" spans="1:65" s="14" customFormat="1">
      <c r="B1501" s="196"/>
      <c r="D1501" s="188" t="s">
        <v>369</v>
      </c>
      <c r="E1501" s="197" t="s">
        <v>1</v>
      </c>
      <c r="F1501" s="198" t="s">
        <v>1742</v>
      </c>
      <c r="H1501" s="197" t="s">
        <v>1</v>
      </c>
      <c r="I1501" s="199"/>
      <c r="L1501" s="196"/>
      <c r="M1501" s="200"/>
      <c r="N1501" s="201"/>
      <c r="O1501" s="201"/>
      <c r="P1501" s="201"/>
      <c r="Q1501" s="201"/>
      <c r="R1501" s="201"/>
      <c r="S1501" s="201"/>
      <c r="T1501" s="202"/>
      <c r="AT1501" s="197" t="s">
        <v>369</v>
      </c>
      <c r="AU1501" s="197" t="s">
        <v>85</v>
      </c>
      <c r="AV1501" s="14" t="s">
        <v>79</v>
      </c>
      <c r="AW1501" s="14" t="s">
        <v>29</v>
      </c>
      <c r="AX1501" s="14" t="s">
        <v>72</v>
      </c>
      <c r="AY1501" s="197" t="s">
        <v>360</v>
      </c>
    </row>
    <row r="1502" spans="1:65" s="13" customFormat="1">
      <c r="B1502" s="187"/>
      <c r="D1502" s="188" t="s">
        <v>369</v>
      </c>
      <c r="E1502" s="189" t="s">
        <v>1</v>
      </c>
      <c r="F1502" s="190" t="s">
        <v>1743</v>
      </c>
      <c r="H1502" s="191">
        <v>35.905000000000001</v>
      </c>
      <c r="I1502" s="192"/>
      <c r="L1502" s="187"/>
      <c r="M1502" s="193"/>
      <c r="N1502" s="194"/>
      <c r="O1502" s="194"/>
      <c r="P1502" s="194"/>
      <c r="Q1502" s="194"/>
      <c r="R1502" s="194"/>
      <c r="S1502" s="194"/>
      <c r="T1502" s="195"/>
      <c r="AT1502" s="189" t="s">
        <v>369</v>
      </c>
      <c r="AU1502" s="189" t="s">
        <v>85</v>
      </c>
      <c r="AV1502" s="13" t="s">
        <v>85</v>
      </c>
      <c r="AW1502" s="13" t="s">
        <v>29</v>
      </c>
      <c r="AX1502" s="13" t="s">
        <v>72</v>
      </c>
      <c r="AY1502" s="189" t="s">
        <v>360</v>
      </c>
    </row>
    <row r="1503" spans="1:65" s="15" customFormat="1">
      <c r="B1503" s="203"/>
      <c r="D1503" s="188" t="s">
        <v>369</v>
      </c>
      <c r="E1503" s="204" t="s">
        <v>1</v>
      </c>
      <c r="F1503" s="205" t="s">
        <v>386</v>
      </c>
      <c r="H1503" s="206">
        <v>35.905000000000001</v>
      </c>
      <c r="I1503" s="207"/>
      <c r="L1503" s="203"/>
      <c r="M1503" s="208"/>
      <c r="N1503" s="209"/>
      <c r="O1503" s="209"/>
      <c r="P1503" s="209"/>
      <c r="Q1503" s="209"/>
      <c r="R1503" s="209"/>
      <c r="S1503" s="209"/>
      <c r="T1503" s="210"/>
      <c r="AT1503" s="204" t="s">
        <v>369</v>
      </c>
      <c r="AU1503" s="204" t="s">
        <v>85</v>
      </c>
      <c r="AV1503" s="15" t="s">
        <v>367</v>
      </c>
      <c r="AW1503" s="15" t="s">
        <v>29</v>
      </c>
      <c r="AX1503" s="15" t="s">
        <v>79</v>
      </c>
      <c r="AY1503" s="204" t="s">
        <v>360</v>
      </c>
    </row>
    <row r="1504" spans="1:65" s="2" customFormat="1" ht="24.2" customHeight="1">
      <c r="A1504" s="33"/>
      <c r="B1504" s="139"/>
      <c r="C1504" s="173" t="s">
        <v>1744</v>
      </c>
      <c r="D1504" s="173" t="s">
        <v>363</v>
      </c>
      <c r="E1504" s="174" t="s">
        <v>1745</v>
      </c>
      <c r="F1504" s="175" t="s">
        <v>1746</v>
      </c>
      <c r="G1504" s="176" t="s">
        <v>366</v>
      </c>
      <c r="H1504" s="177">
        <v>35.905000000000001</v>
      </c>
      <c r="I1504" s="178"/>
      <c r="J1504" s="179">
        <f>ROUND(I1504*H1504,2)</f>
        <v>0</v>
      </c>
      <c r="K1504" s="180"/>
      <c r="L1504" s="34"/>
      <c r="M1504" s="181" t="s">
        <v>1</v>
      </c>
      <c r="N1504" s="182" t="s">
        <v>38</v>
      </c>
      <c r="O1504" s="60"/>
      <c r="P1504" s="183">
        <f>O1504*H1504</f>
        <v>0</v>
      </c>
      <c r="Q1504" s="183">
        <v>4.7200000000000002E-3</v>
      </c>
      <c r="R1504" s="183">
        <f>Q1504*H1504</f>
        <v>0.1694716</v>
      </c>
      <c r="S1504" s="183">
        <v>0</v>
      </c>
      <c r="T1504" s="184">
        <f>S1504*H1504</f>
        <v>0</v>
      </c>
      <c r="U1504" s="33"/>
      <c r="V1504" s="33"/>
      <c r="W1504" s="33"/>
      <c r="X1504" s="33"/>
      <c r="Y1504" s="33"/>
      <c r="Z1504" s="33"/>
      <c r="AA1504" s="33"/>
      <c r="AB1504" s="33"/>
      <c r="AC1504" s="33"/>
      <c r="AD1504" s="33"/>
      <c r="AE1504" s="33"/>
      <c r="AR1504" s="185" t="s">
        <v>367</v>
      </c>
      <c r="AT1504" s="185" t="s">
        <v>363</v>
      </c>
      <c r="AU1504" s="185" t="s">
        <v>85</v>
      </c>
      <c r="AY1504" s="18" t="s">
        <v>360</v>
      </c>
      <c r="BE1504" s="186">
        <f>IF(N1504="základná",J1504,0)</f>
        <v>0</v>
      </c>
      <c r="BF1504" s="186">
        <f>IF(N1504="znížená",J1504,0)</f>
        <v>0</v>
      </c>
      <c r="BG1504" s="186">
        <f>IF(N1504="zákl. prenesená",J1504,0)</f>
        <v>0</v>
      </c>
      <c r="BH1504" s="186">
        <f>IF(N1504="zníž. prenesená",J1504,0)</f>
        <v>0</v>
      </c>
      <c r="BI1504" s="186">
        <f>IF(N1504="nulová",J1504,0)</f>
        <v>0</v>
      </c>
      <c r="BJ1504" s="18" t="s">
        <v>85</v>
      </c>
      <c r="BK1504" s="186">
        <f>ROUND(I1504*H1504,2)</f>
        <v>0</v>
      </c>
      <c r="BL1504" s="18" t="s">
        <v>367</v>
      </c>
      <c r="BM1504" s="185" t="s">
        <v>1747</v>
      </c>
    </row>
    <row r="1505" spans="1:65" s="2" customFormat="1" ht="24.2" customHeight="1">
      <c r="A1505" s="33"/>
      <c r="B1505" s="139"/>
      <c r="C1505" s="173" t="s">
        <v>1748</v>
      </c>
      <c r="D1505" s="173" t="s">
        <v>363</v>
      </c>
      <c r="E1505" s="174" t="s">
        <v>1749</v>
      </c>
      <c r="F1505" s="175" t="s">
        <v>1750</v>
      </c>
      <c r="G1505" s="176" t="s">
        <v>366</v>
      </c>
      <c r="H1505" s="177">
        <v>35.905000000000001</v>
      </c>
      <c r="I1505" s="178"/>
      <c r="J1505" s="179">
        <f>ROUND(I1505*H1505,2)</f>
        <v>0</v>
      </c>
      <c r="K1505" s="180"/>
      <c r="L1505" s="34"/>
      <c r="M1505" s="181" t="s">
        <v>1</v>
      </c>
      <c r="N1505" s="182" t="s">
        <v>38</v>
      </c>
      <c r="O1505" s="60"/>
      <c r="P1505" s="183">
        <f>O1505*H1505</f>
        <v>0</v>
      </c>
      <c r="Q1505" s="183">
        <v>3.15E-2</v>
      </c>
      <c r="R1505" s="183">
        <f>Q1505*H1505</f>
        <v>1.1310074999999999</v>
      </c>
      <c r="S1505" s="183">
        <v>0</v>
      </c>
      <c r="T1505" s="184">
        <f>S1505*H1505</f>
        <v>0</v>
      </c>
      <c r="U1505" s="33"/>
      <c r="V1505" s="33"/>
      <c r="W1505" s="33"/>
      <c r="X1505" s="33"/>
      <c r="Y1505" s="33"/>
      <c r="Z1505" s="33"/>
      <c r="AA1505" s="33"/>
      <c r="AB1505" s="33"/>
      <c r="AC1505" s="33"/>
      <c r="AD1505" s="33"/>
      <c r="AE1505" s="33"/>
      <c r="AR1505" s="185" t="s">
        <v>367</v>
      </c>
      <c r="AT1505" s="185" t="s">
        <v>363</v>
      </c>
      <c r="AU1505" s="185" t="s">
        <v>85</v>
      </c>
      <c r="AY1505" s="18" t="s">
        <v>360</v>
      </c>
      <c r="BE1505" s="186">
        <f>IF(N1505="základná",J1505,0)</f>
        <v>0</v>
      </c>
      <c r="BF1505" s="186">
        <f>IF(N1505="znížená",J1505,0)</f>
        <v>0</v>
      </c>
      <c r="BG1505" s="186">
        <f>IF(N1505="zákl. prenesená",J1505,0)</f>
        <v>0</v>
      </c>
      <c r="BH1505" s="186">
        <f>IF(N1505="zníž. prenesená",J1505,0)</f>
        <v>0</v>
      </c>
      <c r="BI1505" s="186">
        <f>IF(N1505="nulová",J1505,0)</f>
        <v>0</v>
      </c>
      <c r="BJ1505" s="18" t="s">
        <v>85</v>
      </c>
      <c r="BK1505" s="186">
        <f>ROUND(I1505*H1505,2)</f>
        <v>0</v>
      </c>
      <c r="BL1505" s="18" t="s">
        <v>367</v>
      </c>
      <c r="BM1505" s="185" t="s">
        <v>1751</v>
      </c>
    </row>
    <row r="1506" spans="1:65" s="2" customFormat="1" ht="33" customHeight="1">
      <c r="A1506" s="33"/>
      <c r="B1506" s="139"/>
      <c r="C1506" s="173" t="s">
        <v>1752</v>
      </c>
      <c r="D1506" s="173" t="s">
        <v>363</v>
      </c>
      <c r="E1506" s="174" t="s">
        <v>1753</v>
      </c>
      <c r="F1506" s="175" t="s">
        <v>1754</v>
      </c>
      <c r="G1506" s="176" t="s">
        <v>366</v>
      </c>
      <c r="H1506" s="177">
        <v>8.3800000000000008</v>
      </c>
      <c r="I1506" s="178"/>
      <c r="J1506" s="179">
        <f>ROUND(I1506*H1506,2)</f>
        <v>0</v>
      </c>
      <c r="K1506" s="180"/>
      <c r="L1506" s="34"/>
      <c r="M1506" s="181" t="s">
        <v>1</v>
      </c>
      <c r="N1506" s="182" t="s">
        <v>38</v>
      </c>
      <c r="O1506" s="60"/>
      <c r="P1506" s="183">
        <f>O1506*H1506</f>
        <v>0</v>
      </c>
      <c r="Q1506" s="183">
        <v>4.0000000000000002E-4</v>
      </c>
      <c r="R1506" s="183">
        <f>Q1506*H1506</f>
        <v>3.3520000000000004E-3</v>
      </c>
      <c r="S1506" s="183">
        <v>0</v>
      </c>
      <c r="T1506" s="184">
        <f>S1506*H1506</f>
        <v>0</v>
      </c>
      <c r="U1506" s="33"/>
      <c r="V1506" s="33"/>
      <c r="W1506" s="33"/>
      <c r="X1506" s="33"/>
      <c r="Y1506" s="33"/>
      <c r="Z1506" s="33"/>
      <c r="AA1506" s="33"/>
      <c r="AB1506" s="33"/>
      <c r="AC1506" s="33"/>
      <c r="AD1506" s="33"/>
      <c r="AE1506" s="33"/>
      <c r="AR1506" s="185" t="s">
        <v>367</v>
      </c>
      <c r="AT1506" s="185" t="s">
        <v>363</v>
      </c>
      <c r="AU1506" s="185" t="s">
        <v>85</v>
      </c>
      <c r="AY1506" s="18" t="s">
        <v>360</v>
      </c>
      <c r="BE1506" s="186">
        <f>IF(N1506="základná",J1506,0)</f>
        <v>0</v>
      </c>
      <c r="BF1506" s="186">
        <f>IF(N1506="znížená",J1506,0)</f>
        <v>0</v>
      </c>
      <c r="BG1506" s="186">
        <f>IF(N1506="zákl. prenesená",J1506,0)</f>
        <v>0</v>
      </c>
      <c r="BH1506" s="186">
        <f>IF(N1506="zníž. prenesená",J1506,0)</f>
        <v>0</v>
      </c>
      <c r="BI1506" s="186">
        <f>IF(N1506="nulová",J1506,0)</f>
        <v>0</v>
      </c>
      <c r="BJ1506" s="18" t="s">
        <v>85</v>
      </c>
      <c r="BK1506" s="186">
        <f>ROUND(I1506*H1506,2)</f>
        <v>0</v>
      </c>
      <c r="BL1506" s="18" t="s">
        <v>367</v>
      </c>
      <c r="BM1506" s="185" t="s">
        <v>1755</v>
      </c>
    </row>
    <row r="1507" spans="1:65" s="14" customFormat="1">
      <c r="B1507" s="196"/>
      <c r="D1507" s="188" t="s">
        <v>369</v>
      </c>
      <c r="E1507" s="197" t="s">
        <v>1</v>
      </c>
      <c r="F1507" s="198" t="s">
        <v>1756</v>
      </c>
      <c r="H1507" s="197" t="s">
        <v>1</v>
      </c>
      <c r="I1507" s="199"/>
      <c r="L1507" s="196"/>
      <c r="M1507" s="200"/>
      <c r="N1507" s="201"/>
      <c r="O1507" s="201"/>
      <c r="P1507" s="201"/>
      <c r="Q1507" s="201"/>
      <c r="R1507" s="201"/>
      <c r="S1507" s="201"/>
      <c r="T1507" s="202"/>
      <c r="AT1507" s="197" t="s">
        <v>369</v>
      </c>
      <c r="AU1507" s="197" t="s">
        <v>85</v>
      </c>
      <c r="AV1507" s="14" t="s">
        <v>79</v>
      </c>
      <c r="AW1507" s="14" t="s">
        <v>29</v>
      </c>
      <c r="AX1507" s="14" t="s">
        <v>72</v>
      </c>
      <c r="AY1507" s="197" t="s">
        <v>360</v>
      </c>
    </row>
    <row r="1508" spans="1:65" s="13" customFormat="1">
      <c r="B1508" s="187"/>
      <c r="D1508" s="188" t="s">
        <v>369</v>
      </c>
      <c r="E1508" s="189" t="s">
        <v>1</v>
      </c>
      <c r="F1508" s="190" t="s">
        <v>1757</v>
      </c>
      <c r="H1508" s="191">
        <v>8.3800000000000008</v>
      </c>
      <c r="I1508" s="192"/>
      <c r="L1508" s="187"/>
      <c r="M1508" s="193"/>
      <c r="N1508" s="194"/>
      <c r="O1508" s="194"/>
      <c r="P1508" s="194"/>
      <c r="Q1508" s="194"/>
      <c r="R1508" s="194"/>
      <c r="S1508" s="194"/>
      <c r="T1508" s="195"/>
      <c r="AT1508" s="189" t="s">
        <v>369</v>
      </c>
      <c r="AU1508" s="189" t="s">
        <v>85</v>
      </c>
      <c r="AV1508" s="13" t="s">
        <v>85</v>
      </c>
      <c r="AW1508" s="13" t="s">
        <v>29</v>
      </c>
      <c r="AX1508" s="13" t="s">
        <v>72</v>
      </c>
      <c r="AY1508" s="189" t="s">
        <v>360</v>
      </c>
    </row>
    <row r="1509" spans="1:65" s="15" customFormat="1">
      <c r="B1509" s="203"/>
      <c r="D1509" s="188" t="s">
        <v>369</v>
      </c>
      <c r="E1509" s="204" t="s">
        <v>1</v>
      </c>
      <c r="F1509" s="205" t="s">
        <v>386</v>
      </c>
      <c r="H1509" s="206">
        <v>8.3800000000000008</v>
      </c>
      <c r="I1509" s="207"/>
      <c r="L1509" s="203"/>
      <c r="M1509" s="208"/>
      <c r="N1509" s="209"/>
      <c r="O1509" s="209"/>
      <c r="P1509" s="209"/>
      <c r="Q1509" s="209"/>
      <c r="R1509" s="209"/>
      <c r="S1509" s="209"/>
      <c r="T1509" s="210"/>
      <c r="AT1509" s="204" t="s">
        <v>369</v>
      </c>
      <c r="AU1509" s="204" t="s">
        <v>85</v>
      </c>
      <c r="AV1509" s="15" t="s">
        <v>367</v>
      </c>
      <c r="AW1509" s="15" t="s">
        <v>29</v>
      </c>
      <c r="AX1509" s="15" t="s">
        <v>79</v>
      </c>
      <c r="AY1509" s="204" t="s">
        <v>360</v>
      </c>
    </row>
    <row r="1510" spans="1:65" s="2" customFormat="1" ht="24.2" customHeight="1">
      <c r="A1510" s="33"/>
      <c r="B1510" s="139"/>
      <c r="C1510" s="173" t="s">
        <v>1758</v>
      </c>
      <c r="D1510" s="173" t="s">
        <v>363</v>
      </c>
      <c r="E1510" s="174" t="s">
        <v>1759</v>
      </c>
      <c r="F1510" s="175" t="s">
        <v>1760</v>
      </c>
      <c r="G1510" s="176" t="s">
        <v>366</v>
      </c>
      <c r="H1510" s="177">
        <v>30</v>
      </c>
      <c r="I1510" s="178"/>
      <c r="J1510" s="179">
        <f>ROUND(I1510*H1510,2)</f>
        <v>0</v>
      </c>
      <c r="K1510" s="180"/>
      <c r="L1510" s="34"/>
      <c r="M1510" s="181" t="s">
        <v>1</v>
      </c>
      <c r="N1510" s="182" t="s">
        <v>38</v>
      </c>
      <c r="O1510" s="60"/>
      <c r="P1510" s="183">
        <f>O1510*H1510</f>
        <v>0</v>
      </c>
      <c r="Q1510" s="183">
        <v>4.0000000000000002E-4</v>
      </c>
      <c r="R1510" s="183">
        <f>Q1510*H1510</f>
        <v>1.2E-2</v>
      </c>
      <c r="S1510" s="183">
        <v>0</v>
      </c>
      <c r="T1510" s="184">
        <f>S1510*H1510</f>
        <v>0</v>
      </c>
      <c r="U1510" s="33"/>
      <c r="V1510" s="33"/>
      <c r="W1510" s="33"/>
      <c r="X1510" s="33"/>
      <c r="Y1510" s="33"/>
      <c r="Z1510" s="33"/>
      <c r="AA1510" s="33"/>
      <c r="AB1510" s="33"/>
      <c r="AC1510" s="33"/>
      <c r="AD1510" s="33"/>
      <c r="AE1510" s="33"/>
      <c r="AR1510" s="185" t="s">
        <v>367</v>
      </c>
      <c r="AT1510" s="185" t="s">
        <v>363</v>
      </c>
      <c r="AU1510" s="185" t="s">
        <v>85</v>
      </c>
      <c r="AY1510" s="18" t="s">
        <v>360</v>
      </c>
      <c r="BE1510" s="186">
        <f>IF(N1510="základná",J1510,0)</f>
        <v>0</v>
      </c>
      <c r="BF1510" s="186">
        <f>IF(N1510="znížená",J1510,0)</f>
        <v>0</v>
      </c>
      <c r="BG1510" s="186">
        <f>IF(N1510="zákl. prenesená",J1510,0)</f>
        <v>0</v>
      </c>
      <c r="BH1510" s="186">
        <f>IF(N1510="zníž. prenesená",J1510,0)</f>
        <v>0</v>
      </c>
      <c r="BI1510" s="186">
        <f>IF(N1510="nulová",J1510,0)</f>
        <v>0</v>
      </c>
      <c r="BJ1510" s="18" t="s">
        <v>85</v>
      </c>
      <c r="BK1510" s="186">
        <f>ROUND(I1510*H1510,2)</f>
        <v>0</v>
      </c>
      <c r="BL1510" s="18" t="s">
        <v>367</v>
      </c>
      <c r="BM1510" s="185" t="s">
        <v>1761</v>
      </c>
    </row>
    <row r="1511" spans="1:65" s="14" customFormat="1">
      <c r="B1511" s="196"/>
      <c r="D1511" s="188" t="s">
        <v>369</v>
      </c>
      <c r="E1511" s="197" t="s">
        <v>1</v>
      </c>
      <c r="F1511" s="198" t="s">
        <v>1756</v>
      </c>
      <c r="H1511" s="197" t="s">
        <v>1</v>
      </c>
      <c r="I1511" s="199"/>
      <c r="L1511" s="196"/>
      <c r="M1511" s="200"/>
      <c r="N1511" s="201"/>
      <c r="O1511" s="201"/>
      <c r="P1511" s="201"/>
      <c r="Q1511" s="201"/>
      <c r="R1511" s="201"/>
      <c r="S1511" s="201"/>
      <c r="T1511" s="202"/>
      <c r="AT1511" s="197" t="s">
        <v>369</v>
      </c>
      <c r="AU1511" s="197" t="s">
        <v>85</v>
      </c>
      <c r="AV1511" s="14" t="s">
        <v>79</v>
      </c>
      <c r="AW1511" s="14" t="s">
        <v>29</v>
      </c>
      <c r="AX1511" s="14" t="s">
        <v>72</v>
      </c>
      <c r="AY1511" s="197" t="s">
        <v>360</v>
      </c>
    </row>
    <row r="1512" spans="1:65" s="13" customFormat="1">
      <c r="B1512" s="187"/>
      <c r="D1512" s="188" t="s">
        <v>369</v>
      </c>
      <c r="E1512" s="189" t="s">
        <v>1</v>
      </c>
      <c r="F1512" s="190" t="s">
        <v>1762</v>
      </c>
      <c r="H1512" s="191">
        <v>30</v>
      </c>
      <c r="I1512" s="192"/>
      <c r="L1512" s="187"/>
      <c r="M1512" s="193"/>
      <c r="N1512" s="194"/>
      <c r="O1512" s="194"/>
      <c r="P1512" s="194"/>
      <c r="Q1512" s="194"/>
      <c r="R1512" s="194"/>
      <c r="S1512" s="194"/>
      <c r="T1512" s="195"/>
      <c r="AT1512" s="189" t="s">
        <v>369</v>
      </c>
      <c r="AU1512" s="189" t="s">
        <v>85</v>
      </c>
      <c r="AV1512" s="13" t="s">
        <v>85</v>
      </c>
      <c r="AW1512" s="13" t="s">
        <v>29</v>
      </c>
      <c r="AX1512" s="13" t="s">
        <v>72</v>
      </c>
      <c r="AY1512" s="189" t="s">
        <v>360</v>
      </c>
    </row>
    <row r="1513" spans="1:65" s="15" customFormat="1">
      <c r="B1513" s="203"/>
      <c r="D1513" s="188" t="s">
        <v>369</v>
      </c>
      <c r="E1513" s="204" t="s">
        <v>1</v>
      </c>
      <c r="F1513" s="205" t="s">
        <v>386</v>
      </c>
      <c r="H1513" s="206">
        <v>30</v>
      </c>
      <c r="I1513" s="207"/>
      <c r="L1513" s="203"/>
      <c r="M1513" s="208"/>
      <c r="N1513" s="209"/>
      <c r="O1513" s="209"/>
      <c r="P1513" s="209"/>
      <c r="Q1513" s="209"/>
      <c r="R1513" s="209"/>
      <c r="S1513" s="209"/>
      <c r="T1513" s="210"/>
      <c r="AT1513" s="204" t="s">
        <v>369</v>
      </c>
      <c r="AU1513" s="204" t="s">
        <v>85</v>
      </c>
      <c r="AV1513" s="15" t="s">
        <v>367</v>
      </c>
      <c r="AW1513" s="15" t="s">
        <v>29</v>
      </c>
      <c r="AX1513" s="15" t="s">
        <v>79</v>
      </c>
      <c r="AY1513" s="204" t="s">
        <v>360</v>
      </c>
    </row>
    <row r="1514" spans="1:65" s="2" customFormat="1" ht="62.65" customHeight="1">
      <c r="A1514" s="33"/>
      <c r="B1514" s="139"/>
      <c r="C1514" s="173" t="s">
        <v>1763</v>
      </c>
      <c r="D1514" s="173" t="s">
        <v>363</v>
      </c>
      <c r="E1514" s="174" t="s">
        <v>1764</v>
      </c>
      <c r="F1514" s="175" t="s">
        <v>1765</v>
      </c>
      <c r="G1514" s="176" t="s">
        <v>366</v>
      </c>
      <c r="H1514" s="177">
        <v>16.7</v>
      </c>
      <c r="I1514" s="178"/>
      <c r="J1514" s="179">
        <f>ROUND(I1514*H1514,2)</f>
        <v>0</v>
      </c>
      <c r="K1514" s="180"/>
      <c r="L1514" s="34"/>
      <c r="M1514" s="181" t="s">
        <v>1</v>
      </c>
      <c r="N1514" s="182" t="s">
        <v>38</v>
      </c>
      <c r="O1514" s="60"/>
      <c r="P1514" s="183">
        <f>O1514*H1514</f>
        <v>0</v>
      </c>
      <c r="Q1514" s="183">
        <v>1.1730000000000001E-2</v>
      </c>
      <c r="R1514" s="183">
        <f>Q1514*H1514</f>
        <v>0.19589100000000001</v>
      </c>
      <c r="S1514" s="183">
        <v>0</v>
      </c>
      <c r="T1514" s="184">
        <f>S1514*H1514</f>
        <v>0</v>
      </c>
      <c r="U1514" s="33"/>
      <c r="V1514" s="33"/>
      <c r="W1514" s="33"/>
      <c r="X1514" s="33"/>
      <c r="Y1514" s="33"/>
      <c r="Z1514" s="33"/>
      <c r="AA1514" s="33"/>
      <c r="AB1514" s="33"/>
      <c r="AC1514" s="33"/>
      <c r="AD1514" s="33"/>
      <c r="AE1514" s="33"/>
      <c r="AR1514" s="185" t="s">
        <v>367</v>
      </c>
      <c r="AT1514" s="185" t="s">
        <v>363</v>
      </c>
      <c r="AU1514" s="185" t="s">
        <v>85</v>
      </c>
      <c r="AY1514" s="18" t="s">
        <v>360</v>
      </c>
      <c r="BE1514" s="186">
        <f>IF(N1514="základná",J1514,0)</f>
        <v>0</v>
      </c>
      <c r="BF1514" s="186">
        <f>IF(N1514="znížená",J1514,0)</f>
        <v>0</v>
      </c>
      <c r="BG1514" s="186">
        <f>IF(N1514="zákl. prenesená",J1514,0)</f>
        <v>0</v>
      </c>
      <c r="BH1514" s="186">
        <f>IF(N1514="zníž. prenesená",J1514,0)</f>
        <v>0</v>
      </c>
      <c r="BI1514" s="186">
        <f>IF(N1514="nulová",J1514,0)</f>
        <v>0</v>
      </c>
      <c r="BJ1514" s="18" t="s">
        <v>85</v>
      </c>
      <c r="BK1514" s="186">
        <f>ROUND(I1514*H1514,2)</f>
        <v>0</v>
      </c>
      <c r="BL1514" s="18" t="s">
        <v>367</v>
      </c>
      <c r="BM1514" s="185" t="s">
        <v>1766</v>
      </c>
    </row>
    <row r="1515" spans="1:65" s="14" customFormat="1">
      <c r="B1515" s="196"/>
      <c r="D1515" s="188" t="s">
        <v>369</v>
      </c>
      <c r="E1515" s="197" t="s">
        <v>1</v>
      </c>
      <c r="F1515" s="198" t="s">
        <v>511</v>
      </c>
      <c r="H1515" s="197" t="s">
        <v>1</v>
      </c>
      <c r="I1515" s="199"/>
      <c r="L1515" s="196"/>
      <c r="M1515" s="200"/>
      <c r="N1515" s="201"/>
      <c r="O1515" s="201"/>
      <c r="P1515" s="201"/>
      <c r="Q1515" s="201"/>
      <c r="R1515" s="201"/>
      <c r="S1515" s="201"/>
      <c r="T1515" s="202"/>
      <c r="AT1515" s="197" t="s">
        <v>369</v>
      </c>
      <c r="AU1515" s="197" t="s">
        <v>85</v>
      </c>
      <c r="AV1515" s="14" t="s">
        <v>79</v>
      </c>
      <c r="AW1515" s="14" t="s">
        <v>29</v>
      </c>
      <c r="AX1515" s="14" t="s">
        <v>72</v>
      </c>
      <c r="AY1515" s="197" t="s">
        <v>360</v>
      </c>
    </row>
    <row r="1516" spans="1:65" s="13" customFormat="1">
      <c r="B1516" s="187"/>
      <c r="D1516" s="188" t="s">
        <v>369</v>
      </c>
      <c r="E1516" s="189" t="s">
        <v>1</v>
      </c>
      <c r="F1516" s="190" t="s">
        <v>1767</v>
      </c>
      <c r="H1516" s="191">
        <v>26.015000000000001</v>
      </c>
      <c r="I1516" s="192"/>
      <c r="L1516" s="187"/>
      <c r="M1516" s="193"/>
      <c r="N1516" s="194"/>
      <c r="O1516" s="194"/>
      <c r="P1516" s="194"/>
      <c r="Q1516" s="194"/>
      <c r="R1516" s="194"/>
      <c r="S1516" s="194"/>
      <c r="T1516" s="195"/>
      <c r="AT1516" s="189" t="s">
        <v>369</v>
      </c>
      <c r="AU1516" s="189" t="s">
        <v>85</v>
      </c>
      <c r="AV1516" s="13" t="s">
        <v>85</v>
      </c>
      <c r="AW1516" s="13" t="s">
        <v>29</v>
      </c>
      <c r="AX1516" s="13" t="s">
        <v>72</v>
      </c>
      <c r="AY1516" s="189" t="s">
        <v>360</v>
      </c>
    </row>
    <row r="1517" spans="1:65" s="13" customFormat="1" ht="22.5">
      <c r="B1517" s="187"/>
      <c r="D1517" s="188" t="s">
        <v>369</v>
      </c>
      <c r="E1517" s="189" t="s">
        <v>1</v>
      </c>
      <c r="F1517" s="190" t="s">
        <v>1768</v>
      </c>
      <c r="H1517" s="191">
        <v>-5.72</v>
      </c>
      <c r="I1517" s="192"/>
      <c r="L1517" s="187"/>
      <c r="M1517" s="193"/>
      <c r="N1517" s="194"/>
      <c r="O1517" s="194"/>
      <c r="P1517" s="194"/>
      <c r="Q1517" s="194"/>
      <c r="R1517" s="194"/>
      <c r="S1517" s="194"/>
      <c r="T1517" s="195"/>
      <c r="AT1517" s="189" t="s">
        <v>369</v>
      </c>
      <c r="AU1517" s="189" t="s">
        <v>85</v>
      </c>
      <c r="AV1517" s="13" t="s">
        <v>85</v>
      </c>
      <c r="AW1517" s="13" t="s">
        <v>29</v>
      </c>
      <c r="AX1517" s="13" t="s">
        <v>72</v>
      </c>
      <c r="AY1517" s="189" t="s">
        <v>360</v>
      </c>
    </row>
    <row r="1518" spans="1:65" s="13" customFormat="1" ht="22.5">
      <c r="B1518" s="187"/>
      <c r="D1518" s="188" t="s">
        <v>369</v>
      </c>
      <c r="E1518" s="189" t="s">
        <v>1</v>
      </c>
      <c r="F1518" s="190" t="s">
        <v>1769</v>
      </c>
      <c r="H1518" s="191">
        <v>-3.5950000000000002</v>
      </c>
      <c r="I1518" s="192"/>
      <c r="L1518" s="187"/>
      <c r="M1518" s="193"/>
      <c r="N1518" s="194"/>
      <c r="O1518" s="194"/>
      <c r="P1518" s="194"/>
      <c r="Q1518" s="194"/>
      <c r="R1518" s="194"/>
      <c r="S1518" s="194"/>
      <c r="T1518" s="195"/>
      <c r="AT1518" s="189" t="s">
        <v>369</v>
      </c>
      <c r="AU1518" s="189" t="s">
        <v>85</v>
      </c>
      <c r="AV1518" s="13" t="s">
        <v>85</v>
      </c>
      <c r="AW1518" s="13" t="s">
        <v>29</v>
      </c>
      <c r="AX1518" s="13" t="s">
        <v>72</v>
      </c>
      <c r="AY1518" s="189" t="s">
        <v>360</v>
      </c>
    </row>
    <row r="1519" spans="1:65" s="15" customFormat="1">
      <c r="B1519" s="203"/>
      <c r="D1519" s="188" t="s">
        <v>369</v>
      </c>
      <c r="E1519" s="204" t="s">
        <v>1</v>
      </c>
      <c r="F1519" s="205" t="s">
        <v>386</v>
      </c>
      <c r="H1519" s="206">
        <v>16.7</v>
      </c>
      <c r="I1519" s="207"/>
      <c r="L1519" s="203"/>
      <c r="M1519" s="208"/>
      <c r="N1519" s="209"/>
      <c r="O1519" s="209"/>
      <c r="P1519" s="209"/>
      <c r="Q1519" s="209"/>
      <c r="R1519" s="209"/>
      <c r="S1519" s="209"/>
      <c r="T1519" s="210"/>
      <c r="AT1519" s="204" t="s">
        <v>369</v>
      </c>
      <c r="AU1519" s="204" t="s">
        <v>85</v>
      </c>
      <c r="AV1519" s="15" t="s">
        <v>367</v>
      </c>
      <c r="AW1519" s="15" t="s">
        <v>29</v>
      </c>
      <c r="AX1519" s="15" t="s">
        <v>79</v>
      </c>
      <c r="AY1519" s="204" t="s">
        <v>360</v>
      </c>
    </row>
    <row r="1520" spans="1:65" s="2" customFormat="1" ht="33" customHeight="1">
      <c r="A1520" s="33"/>
      <c r="B1520" s="139"/>
      <c r="C1520" s="173" t="s">
        <v>1770</v>
      </c>
      <c r="D1520" s="173" t="s">
        <v>363</v>
      </c>
      <c r="E1520" s="174" t="s">
        <v>1771</v>
      </c>
      <c r="F1520" s="175" t="s">
        <v>1772</v>
      </c>
      <c r="G1520" s="176" t="s">
        <v>394</v>
      </c>
      <c r="H1520" s="177">
        <v>30.393999999999998</v>
      </c>
      <c r="I1520" s="178"/>
      <c r="J1520" s="179">
        <f>ROUND(I1520*H1520,2)</f>
        <v>0</v>
      </c>
      <c r="K1520" s="180"/>
      <c r="L1520" s="34"/>
      <c r="M1520" s="181" t="s">
        <v>1</v>
      </c>
      <c r="N1520" s="182" t="s">
        <v>38</v>
      </c>
      <c r="O1520" s="60"/>
      <c r="P1520" s="183">
        <f>O1520*H1520</f>
        <v>0</v>
      </c>
      <c r="Q1520" s="183">
        <v>2.0952500000000001</v>
      </c>
      <c r="R1520" s="183">
        <f>Q1520*H1520</f>
        <v>63.683028499999999</v>
      </c>
      <c r="S1520" s="183">
        <v>0</v>
      </c>
      <c r="T1520" s="184">
        <f>S1520*H1520</f>
        <v>0</v>
      </c>
      <c r="U1520" s="33"/>
      <c r="V1520" s="33"/>
      <c r="W1520" s="33"/>
      <c r="X1520" s="33"/>
      <c r="Y1520" s="33"/>
      <c r="Z1520" s="33"/>
      <c r="AA1520" s="33"/>
      <c r="AB1520" s="33"/>
      <c r="AC1520" s="33"/>
      <c r="AD1520" s="33"/>
      <c r="AE1520" s="33"/>
      <c r="AR1520" s="185" t="s">
        <v>367</v>
      </c>
      <c r="AT1520" s="185" t="s">
        <v>363</v>
      </c>
      <c r="AU1520" s="185" t="s">
        <v>85</v>
      </c>
      <c r="AY1520" s="18" t="s">
        <v>360</v>
      </c>
      <c r="BE1520" s="186">
        <f>IF(N1520="základná",J1520,0)</f>
        <v>0</v>
      </c>
      <c r="BF1520" s="186">
        <f>IF(N1520="znížená",J1520,0)</f>
        <v>0</v>
      </c>
      <c r="BG1520" s="186">
        <f>IF(N1520="zákl. prenesená",J1520,0)</f>
        <v>0</v>
      </c>
      <c r="BH1520" s="186">
        <f>IF(N1520="zníž. prenesená",J1520,0)</f>
        <v>0</v>
      </c>
      <c r="BI1520" s="186">
        <f>IF(N1520="nulová",J1520,0)</f>
        <v>0</v>
      </c>
      <c r="BJ1520" s="18" t="s">
        <v>85</v>
      </c>
      <c r="BK1520" s="186">
        <f>ROUND(I1520*H1520,2)</f>
        <v>0</v>
      </c>
      <c r="BL1520" s="18" t="s">
        <v>367</v>
      </c>
      <c r="BM1520" s="185" t="s">
        <v>1773</v>
      </c>
    </row>
    <row r="1521" spans="1:65" s="14" customFormat="1">
      <c r="B1521" s="196"/>
      <c r="D1521" s="188" t="s">
        <v>369</v>
      </c>
      <c r="E1521" s="197" t="s">
        <v>1</v>
      </c>
      <c r="F1521" s="198" t="s">
        <v>1774</v>
      </c>
      <c r="H1521" s="197" t="s">
        <v>1</v>
      </c>
      <c r="I1521" s="199"/>
      <c r="L1521" s="196"/>
      <c r="M1521" s="200"/>
      <c r="N1521" s="201"/>
      <c r="O1521" s="201"/>
      <c r="P1521" s="201"/>
      <c r="Q1521" s="201"/>
      <c r="R1521" s="201"/>
      <c r="S1521" s="201"/>
      <c r="T1521" s="202"/>
      <c r="AT1521" s="197" t="s">
        <v>369</v>
      </c>
      <c r="AU1521" s="197" t="s">
        <v>85</v>
      </c>
      <c r="AV1521" s="14" t="s">
        <v>79</v>
      </c>
      <c r="AW1521" s="14" t="s">
        <v>29</v>
      </c>
      <c r="AX1521" s="14" t="s">
        <v>72</v>
      </c>
      <c r="AY1521" s="197" t="s">
        <v>360</v>
      </c>
    </row>
    <row r="1522" spans="1:65" s="13" customFormat="1" ht="33.75">
      <c r="B1522" s="187"/>
      <c r="D1522" s="188" t="s">
        <v>369</v>
      </c>
      <c r="E1522" s="189" t="s">
        <v>1</v>
      </c>
      <c r="F1522" s="190" t="s">
        <v>1775</v>
      </c>
      <c r="H1522" s="191">
        <v>6.6189999999999998</v>
      </c>
      <c r="I1522" s="192"/>
      <c r="L1522" s="187"/>
      <c r="M1522" s="193"/>
      <c r="N1522" s="194"/>
      <c r="O1522" s="194"/>
      <c r="P1522" s="194"/>
      <c r="Q1522" s="194"/>
      <c r="R1522" s="194"/>
      <c r="S1522" s="194"/>
      <c r="T1522" s="195"/>
      <c r="AT1522" s="189" t="s">
        <v>369</v>
      </c>
      <c r="AU1522" s="189" t="s">
        <v>85</v>
      </c>
      <c r="AV1522" s="13" t="s">
        <v>85</v>
      </c>
      <c r="AW1522" s="13" t="s">
        <v>29</v>
      </c>
      <c r="AX1522" s="13" t="s">
        <v>72</v>
      </c>
      <c r="AY1522" s="189" t="s">
        <v>360</v>
      </c>
    </row>
    <row r="1523" spans="1:65" s="13" customFormat="1" ht="22.5">
      <c r="B1523" s="187"/>
      <c r="D1523" s="188" t="s">
        <v>369</v>
      </c>
      <c r="E1523" s="189" t="s">
        <v>1</v>
      </c>
      <c r="F1523" s="190" t="s">
        <v>1776</v>
      </c>
      <c r="H1523" s="191">
        <v>2.0649999999999999</v>
      </c>
      <c r="I1523" s="192"/>
      <c r="L1523" s="187"/>
      <c r="M1523" s="193"/>
      <c r="N1523" s="194"/>
      <c r="O1523" s="194"/>
      <c r="P1523" s="194"/>
      <c r="Q1523" s="194"/>
      <c r="R1523" s="194"/>
      <c r="S1523" s="194"/>
      <c r="T1523" s="195"/>
      <c r="AT1523" s="189" t="s">
        <v>369</v>
      </c>
      <c r="AU1523" s="189" t="s">
        <v>85</v>
      </c>
      <c r="AV1523" s="13" t="s">
        <v>85</v>
      </c>
      <c r="AW1523" s="13" t="s">
        <v>29</v>
      </c>
      <c r="AX1523" s="13" t="s">
        <v>72</v>
      </c>
      <c r="AY1523" s="189" t="s">
        <v>360</v>
      </c>
    </row>
    <row r="1524" spans="1:65" s="14" customFormat="1">
      <c r="B1524" s="196"/>
      <c r="D1524" s="188" t="s">
        <v>369</v>
      </c>
      <c r="E1524" s="197" t="s">
        <v>1</v>
      </c>
      <c r="F1524" s="198" t="s">
        <v>1777</v>
      </c>
      <c r="H1524" s="197" t="s">
        <v>1</v>
      </c>
      <c r="I1524" s="199"/>
      <c r="L1524" s="196"/>
      <c r="M1524" s="200"/>
      <c r="N1524" s="201"/>
      <c r="O1524" s="201"/>
      <c r="P1524" s="201"/>
      <c r="Q1524" s="201"/>
      <c r="R1524" s="201"/>
      <c r="S1524" s="201"/>
      <c r="T1524" s="202"/>
      <c r="AT1524" s="197" t="s">
        <v>369</v>
      </c>
      <c r="AU1524" s="197" t="s">
        <v>85</v>
      </c>
      <c r="AV1524" s="14" t="s">
        <v>79</v>
      </c>
      <c r="AW1524" s="14" t="s">
        <v>29</v>
      </c>
      <c r="AX1524" s="14" t="s">
        <v>72</v>
      </c>
      <c r="AY1524" s="197" t="s">
        <v>360</v>
      </c>
    </row>
    <row r="1525" spans="1:65" s="13" customFormat="1" ht="33.75">
      <c r="B1525" s="187"/>
      <c r="D1525" s="188" t="s">
        <v>369</v>
      </c>
      <c r="E1525" s="189" t="s">
        <v>1</v>
      </c>
      <c r="F1525" s="190" t="s">
        <v>1778</v>
      </c>
      <c r="H1525" s="191">
        <v>16.547999999999998</v>
      </c>
      <c r="I1525" s="192"/>
      <c r="L1525" s="187"/>
      <c r="M1525" s="193"/>
      <c r="N1525" s="194"/>
      <c r="O1525" s="194"/>
      <c r="P1525" s="194"/>
      <c r="Q1525" s="194"/>
      <c r="R1525" s="194"/>
      <c r="S1525" s="194"/>
      <c r="T1525" s="195"/>
      <c r="AT1525" s="189" t="s">
        <v>369</v>
      </c>
      <c r="AU1525" s="189" t="s">
        <v>85</v>
      </c>
      <c r="AV1525" s="13" t="s">
        <v>85</v>
      </c>
      <c r="AW1525" s="13" t="s">
        <v>29</v>
      </c>
      <c r="AX1525" s="13" t="s">
        <v>72</v>
      </c>
      <c r="AY1525" s="189" t="s">
        <v>360</v>
      </c>
    </row>
    <row r="1526" spans="1:65" s="13" customFormat="1" ht="22.5">
      <c r="B1526" s="187"/>
      <c r="D1526" s="188" t="s">
        <v>369</v>
      </c>
      <c r="E1526" s="189" t="s">
        <v>1</v>
      </c>
      <c r="F1526" s="190" t="s">
        <v>1779</v>
      </c>
      <c r="H1526" s="191">
        <v>5.1619999999999999</v>
      </c>
      <c r="I1526" s="192"/>
      <c r="L1526" s="187"/>
      <c r="M1526" s="193"/>
      <c r="N1526" s="194"/>
      <c r="O1526" s="194"/>
      <c r="P1526" s="194"/>
      <c r="Q1526" s="194"/>
      <c r="R1526" s="194"/>
      <c r="S1526" s="194"/>
      <c r="T1526" s="195"/>
      <c r="AT1526" s="189" t="s">
        <v>369</v>
      </c>
      <c r="AU1526" s="189" t="s">
        <v>85</v>
      </c>
      <c r="AV1526" s="13" t="s">
        <v>85</v>
      </c>
      <c r="AW1526" s="13" t="s">
        <v>29</v>
      </c>
      <c r="AX1526" s="13" t="s">
        <v>72</v>
      </c>
      <c r="AY1526" s="189" t="s">
        <v>360</v>
      </c>
    </row>
    <row r="1527" spans="1:65" s="15" customFormat="1">
      <c r="B1527" s="203"/>
      <c r="D1527" s="188" t="s">
        <v>369</v>
      </c>
      <c r="E1527" s="204" t="s">
        <v>1</v>
      </c>
      <c r="F1527" s="205" t="s">
        <v>386</v>
      </c>
      <c r="H1527" s="206">
        <v>30.393999999999998</v>
      </c>
      <c r="I1527" s="207"/>
      <c r="L1527" s="203"/>
      <c r="M1527" s="208"/>
      <c r="N1527" s="209"/>
      <c r="O1527" s="209"/>
      <c r="P1527" s="209"/>
      <c r="Q1527" s="209"/>
      <c r="R1527" s="209"/>
      <c r="S1527" s="209"/>
      <c r="T1527" s="210"/>
      <c r="AT1527" s="204" t="s">
        <v>369</v>
      </c>
      <c r="AU1527" s="204" t="s">
        <v>85</v>
      </c>
      <c r="AV1527" s="15" t="s">
        <v>367</v>
      </c>
      <c r="AW1527" s="15" t="s">
        <v>29</v>
      </c>
      <c r="AX1527" s="15" t="s">
        <v>79</v>
      </c>
      <c r="AY1527" s="204" t="s">
        <v>360</v>
      </c>
    </row>
    <row r="1528" spans="1:65" s="2" customFormat="1" ht="24.2" customHeight="1">
      <c r="A1528" s="33"/>
      <c r="B1528" s="139"/>
      <c r="C1528" s="173" t="s">
        <v>1780</v>
      </c>
      <c r="D1528" s="173" t="s">
        <v>363</v>
      </c>
      <c r="E1528" s="174" t="s">
        <v>1781</v>
      </c>
      <c r="F1528" s="175" t="s">
        <v>1782</v>
      </c>
      <c r="G1528" s="176" t="s">
        <v>394</v>
      </c>
      <c r="H1528" s="177">
        <v>23.716000000000001</v>
      </c>
      <c r="I1528" s="178"/>
      <c r="J1528" s="179">
        <f>ROUND(I1528*H1528,2)</f>
        <v>0</v>
      </c>
      <c r="K1528" s="180"/>
      <c r="L1528" s="34"/>
      <c r="M1528" s="181" t="s">
        <v>1</v>
      </c>
      <c r="N1528" s="182" t="s">
        <v>38</v>
      </c>
      <c r="O1528" s="60"/>
      <c r="P1528" s="183">
        <f>O1528*H1528</f>
        <v>0</v>
      </c>
      <c r="Q1528" s="183">
        <v>2.2412399999999999</v>
      </c>
      <c r="R1528" s="183">
        <f>Q1528*H1528</f>
        <v>53.153247839999999</v>
      </c>
      <c r="S1528" s="183">
        <v>0</v>
      </c>
      <c r="T1528" s="184">
        <f>S1528*H1528</f>
        <v>0</v>
      </c>
      <c r="U1528" s="33"/>
      <c r="V1528" s="33"/>
      <c r="W1528" s="33"/>
      <c r="X1528" s="33"/>
      <c r="Y1528" s="33"/>
      <c r="Z1528" s="33"/>
      <c r="AA1528" s="33"/>
      <c r="AB1528" s="33"/>
      <c r="AC1528" s="33"/>
      <c r="AD1528" s="33"/>
      <c r="AE1528" s="33"/>
      <c r="AR1528" s="185" t="s">
        <v>367</v>
      </c>
      <c r="AT1528" s="185" t="s">
        <v>363</v>
      </c>
      <c r="AU1528" s="185" t="s">
        <v>85</v>
      </c>
      <c r="AY1528" s="18" t="s">
        <v>360</v>
      </c>
      <c r="BE1528" s="186">
        <f>IF(N1528="základná",J1528,0)</f>
        <v>0</v>
      </c>
      <c r="BF1528" s="186">
        <f>IF(N1528="znížená",J1528,0)</f>
        <v>0</v>
      </c>
      <c r="BG1528" s="186">
        <f>IF(N1528="zákl. prenesená",J1528,0)</f>
        <v>0</v>
      </c>
      <c r="BH1528" s="186">
        <f>IF(N1528="zníž. prenesená",J1528,0)</f>
        <v>0</v>
      </c>
      <c r="BI1528" s="186">
        <f>IF(N1528="nulová",J1528,0)</f>
        <v>0</v>
      </c>
      <c r="BJ1528" s="18" t="s">
        <v>85</v>
      </c>
      <c r="BK1528" s="186">
        <f>ROUND(I1528*H1528,2)</f>
        <v>0</v>
      </c>
      <c r="BL1528" s="18" t="s">
        <v>367</v>
      </c>
      <c r="BM1528" s="185" t="s">
        <v>1783</v>
      </c>
    </row>
    <row r="1529" spans="1:65" s="13" customFormat="1">
      <c r="B1529" s="187"/>
      <c r="D1529" s="188" t="s">
        <v>369</v>
      </c>
      <c r="E1529" s="189" t="s">
        <v>1</v>
      </c>
      <c r="F1529" s="190" t="s">
        <v>1784</v>
      </c>
      <c r="H1529" s="191">
        <v>21.821000000000002</v>
      </c>
      <c r="I1529" s="192"/>
      <c r="L1529" s="187"/>
      <c r="M1529" s="193"/>
      <c r="N1529" s="194"/>
      <c r="O1529" s="194"/>
      <c r="P1529" s="194"/>
      <c r="Q1529" s="194"/>
      <c r="R1529" s="194"/>
      <c r="S1529" s="194"/>
      <c r="T1529" s="195"/>
      <c r="AT1529" s="189" t="s">
        <v>369</v>
      </c>
      <c r="AU1529" s="189" t="s">
        <v>85</v>
      </c>
      <c r="AV1529" s="13" t="s">
        <v>85</v>
      </c>
      <c r="AW1529" s="13" t="s">
        <v>29</v>
      </c>
      <c r="AX1529" s="13" t="s">
        <v>72</v>
      </c>
      <c r="AY1529" s="189" t="s">
        <v>360</v>
      </c>
    </row>
    <row r="1530" spans="1:65" s="13" customFormat="1">
      <c r="B1530" s="187"/>
      <c r="D1530" s="188" t="s">
        <v>369</v>
      </c>
      <c r="E1530" s="189" t="s">
        <v>1</v>
      </c>
      <c r="F1530" s="190" t="s">
        <v>1785</v>
      </c>
      <c r="H1530" s="191">
        <v>0.48499999999999999</v>
      </c>
      <c r="I1530" s="192"/>
      <c r="L1530" s="187"/>
      <c r="M1530" s="193"/>
      <c r="N1530" s="194"/>
      <c r="O1530" s="194"/>
      <c r="P1530" s="194"/>
      <c r="Q1530" s="194"/>
      <c r="R1530" s="194"/>
      <c r="S1530" s="194"/>
      <c r="T1530" s="195"/>
      <c r="AT1530" s="189" t="s">
        <v>369</v>
      </c>
      <c r="AU1530" s="189" t="s">
        <v>85</v>
      </c>
      <c r="AV1530" s="13" t="s">
        <v>85</v>
      </c>
      <c r="AW1530" s="13" t="s">
        <v>29</v>
      </c>
      <c r="AX1530" s="13" t="s">
        <v>72</v>
      </c>
      <c r="AY1530" s="189" t="s">
        <v>360</v>
      </c>
    </row>
    <row r="1531" spans="1:65" s="13" customFormat="1">
      <c r="B1531" s="187"/>
      <c r="D1531" s="188" t="s">
        <v>369</v>
      </c>
      <c r="E1531" s="189" t="s">
        <v>1</v>
      </c>
      <c r="F1531" s="190" t="s">
        <v>1786</v>
      </c>
      <c r="H1531" s="191">
        <v>0.32800000000000001</v>
      </c>
      <c r="I1531" s="192"/>
      <c r="L1531" s="187"/>
      <c r="M1531" s="193"/>
      <c r="N1531" s="194"/>
      <c r="O1531" s="194"/>
      <c r="P1531" s="194"/>
      <c r="Q1531" s="194"/>
      <c r="R1531" s="194"/>
      <c r="S1531" s="194"/>
      <c r="T1531" s="195"/>
      <c r="AT1531" s="189" t="s">
        <v>369</v>
      </c>
      <c r="AU1531" s="189" t="s">
        <v>85</v>
      </c>
      <c r="AV1531" s="13" t="s">
        <v>85</v>
      </c>
      <c r="AW1531" s="13" t="s">
        <v>29</v>
      </c>
      <c r="AX1531" s="13" t="s">
        <v>72</v>
      </c>
      <c r="AY1531" s="189" t="s">
        <v>360</v>
      </c>
    </row>
    <row r="1532" spans="1:65" s="13" customFormat="1">
      <c r="B1532" s="187"/>
      <c r="D1532" s="188" t="s">
        <v>369</v>
      </c>
      <c r="E1532" s="189" t="s">
        <v>1</v>
      </c>
      <c r="F1532" s="190" t="s">
        <v>1787</v>
      </c>
      <c r="H1532" s="191">
        <v>1.0820000000000001</v>
      </c>
      <c r="I1532" s="192"/>
      <c r="L1532" s="187"/>
      <c r="M1532" s="193"/>
      <c r="N1532" s="194"/>
      <c r="O1532" s="194"/>
      <c r="P1532" s="194"/>
      <c r="Q1532" s="194"/>
      <c r="R1532" s="194"/>
      <c r="S1532" s="194"/>
      <c r="T1532" s="195"/>
      <c r="AT1532" s="189" t="s">
        <v>369</v>
      </c>
      <c r="AU1532" s="189" t="s">
        <v>85</v>
      </c>
      <c r="AV1532" s="13" t="s">
        <v>85</v>
      </c>
      <c r="AW1532" s="13" t="s">
        <v>29</v>
      </c>
      <c r="AX1532" s="13" t="s">
        <v>72</v>
      </c>
      <c r="AY1532" s="189" t="s">
        <v>360</v>
      </c>
    </row>
    <row r="1533" spans="1:65" s="15" customFormat="1">
      <c r="B1533" s="203"/>
      <c r="D1533" s="188" t="s">
        <v>369</v>
      </c>
      <c r="E1533" s="204" t="s">
        <v>1</v>
      </c>
      <c r="F1533" s="205" t="s">
        <v>386</v>
      </c>
      <c r="H1533" s="206">
        <v>23.716000000000001</v>
      </c>
      <c r="I1533" s="207"/>
      <c r="L1533" s="203"/>
      <c r="M1533" s="208"/>
      <c r="N1533" s="209"/>
      <c r="O1533" s="209"/>
      <c r="P1533" s="209"/>
      <c r="Q1533" s="209"/>
      <c r="R1533" s="209"/>
      <c r="S1533" s="209"/>
      <c r="T1533" s="210"/>
      <c r="AT1533" s="204" t="s">
        <v>369</v>
      </c>
      <c r="AU1533" s="204" t="s">
        <v>85</v>
      </c>
      <c r="AV1533" s="15" t="s">
        <v>367</v>
      </c>
      <c r="AW1533" s="15" t="s">
        <v>29</v>
      </c>
      <c r="AX1533" s="15" t="s">
        <v>79</v>
      </c>
      <c r="AY1533" s="204" t="s">
        <v>360</v>
      </c>
    </row>
    <row r="1534" spans="1:65" s="2" customFormat="1" ht="24.2" customHeight="1">
      <c r="A1534" s="33"/>
      <c r="B1534" s="139"/>
      <c r="C1534" s="173" t="s">
        <v>1788</v>
      </c>
      <c r="D1534" s="173" t="s">
        <v>363</v>
      </c>
      <c r="E1534" s="174" t="s">
        <v>1789</v>
      </c>
      <c r="F1534" s="175" t="s">
        <v>1790</v>
      </c>
      <c r="G1534" s="176" t="s">
        <v>394</v>
      </c>
      <c r="H1534" s="177">
        <v>0.32800000000000001</v>
      </c>
      <c r="I1534" s="178"/>
      <c r="J1534" s="179">
        <f>ROUND(I1534*H1534,2)</f>
        <v>0</v>
      </c>
      <c r="K1534" s="180"/>
      <c r="L1534" s="34"/>
      <c r="M1534" s="181" t="s">
        <v>1</v>
      </c>
      <c r="N1534" s="182" t="s">
        <v>38</v>
      </c>
      <c r="O1534" s="60"/>
      <c r="P1534" s="183">
        <f>O1534*H1534</f>
        <v>0</v>
      </c>
      <c r="Q1534" s="183">
        <v>0</v>
      </c>
      <c r="R1534" s="183">
        <f>Q1534*H1534</f>
        <v>0</v>
      </c>
      <c r="S1534" s="183">
        <v>0</v>
      </c>
      <c r="T1534" s="184">
        <f>S1534*H1534</f>
        <v>0</v>
      </c>
      <c r="U1534" s="33"/>
      <c r="V1534" s="33"/>
      <c r="W1534" s="33"/>
      <c r="X1534" s="33"/>
      <c r="Y1534" s="33"/>
      <c r="Z1534" s="33"/>
      <c r="AA1534" s="33"/>
      <c r="AB1534" s="33"/>
      <c r="AC1534" s="33"/>
      <c r="AD1534" s="33"/>
      <c r="AE1534" s="33"/>
      <c r="AR1534" s="185" t="s">
        <v>367</v>
      </c>
      <c r="AT1534" s="185" t="s">
        <v>363</v>
      </c>
      <c r="AU1534" s="185" t="s">
        <v>85</v>
      </c>
      <c r="AY1534" s="18" t="s">
        <v>360</v>
      </c>
      <c r="BE1534" s="186">
        <f>IF(N1534="základná",J1534,0)</f>
        <v>0</v>
      </c>
      <c r="BF1534" s="186">
        <f>IF(N1534="znížená",J1534,0)</f>
        <v>0</v>
      </c>
      <c r="BG1534" s="186">
        <f>IF(N1534="zákl. prenesená",J1534,0)</f>
        <v>0</v>
      </c>
      <c r="BH1534" s="186">
        <f>IF(N1534="zníž. prenesená",J1534,0)</f>
        <v>0</v>
      </c>
      <c r="BI1534" s="186">
        <f>IF(N1534="nulová",J1534,0)</f>
        <v>0</v>
      </c>
      <c r="BJ1534" s="18" t="s">
        <v>85</v>
      </c>
      <c r="BK1534" s="186">
        <f>ROUND(I1534*H1534,2)</f>
        <v>0</v>
      </c>
      <c r="BL1534" s="18" t="s">
        <v>367</v>
      </c>
      <c r="BM1534" s="185" t="s">
        <v>1791</v>
      </c>
    </row>
    <row r="1535" spans="1:65" s="13" customFormat="1">
      <c r="B1535" s="187"/>
      <c r="D1535" s="188" t="s">
        <v>369</v>
      </c>
      <c r="E1535" s="189" t="s">
        <v>1</v>
      </c>
      <c r="F1535" s="190" t="s">
        <v>1786</v>
      </c>
      <c r="H1535" s="191">
        <v>0.32800000000000001</v>
      </c>
      <c r="I1535" s="192"/>
      <c r="L1535" s="187"/>
      <c r="M1535" s="193"/>
      <c r="N1535" s="194"/>
      <c r="O1535" s="194"/>
      <c r="P1535" s="194"/>
      <c r="Q1535" s="194"/>
      <c r="R1535" s="194"/>
      <c r="S1535" s="194"/>
      <c r="T1535" s="195"/>
      <c r="AT1535" s="189" t="s">
        <v>369</v>
      </c>
      <c r="AU1535" s="189" t="s">
        <v>85</v>
      </c>
      <c r="AV1535" s="13" t="s">
        <v>85</v>
      </c>
      <c r="AW1535" s="13" t="s">
        <v>29</v>
      </c>
      <c r="AX1535" s="13" t="s">
        <v>72</v>
      </c>
      <c r="AY1535" s="189" t="s">
        <v>360</v>
      </c>
    </row>
    <row r="1536" spans="1:65" s="15" customFormat="1">
      <c r="B1536" s="203"/>
      <c r="D1536" s="188" t="s">
        <v>369</v>
      </c>
      <c r="E1536" s="204" t="s">
        <v>1</v>
      </c>
      <c r="F1536" s="205" t="s">
        <v>386</v>
      </c>
      <c r="H1536" s="206">
        <v>0.32800000000000001</v>
      </c>
      <c r="I1536" s="207"/>
      <c r="L1536" s="203"/>
      <c r="M1536" s="208"/>
      <c r="N1536" s="209"/>
      <c r="O1536" s="209"/>
      <c r="P1536" s="209"/>
      <c r="Q1536" s="209"/>
      <c r="R1536" s="209"/>
      <c r="S1536" s="209"/>
      <c r="T1536" s="210"/>
      <c r="AT1536" s="204" t="s">
        <v>369</v>
      </c>
      <c r="AU1536" s="204" t="s">
        <v>85</v>
      </c>
      <c r="AV1536" s="15" t="s">
        <v>367</v>
      </c>
      <c r="AW1536" s="15" t="s">
        <v>29</v>
      </c>
      <c r="AX1536" s="15" t="s">
        <v>79</v>
      </c>
      <c r="AY1536" s="204" t="s">
        <v>360</v>
      </c>
    </row>
    <row r="1537" spans="1:65" s="2" customFormat="1" ht="21.75" customHeight="1">
      <c r="A1537" s="33"/>
      <c r="B1537" s="139"/>
      <c r="C1537" s="173" t="s">
        <v>1792</v>
      </c>
      <c r="D1537" s="173" t="s">
        <v>363</v>
      </c>
      <c r="E1537" s="174" t="s">
        <v>1793</v>
      </c>
      <c r="F1537" s="175" t="s">
        <v>1794</v>
      </c>
      <c r="G1537" s="176" t="s">
        <v>394</v>
      </c>
      <c r="H1537" s="177">
        <v>12.141</v>
      </c>
      <c r="I1537" s="178"/>
      <c r="J1537" s="179">
        <f>ROUND(I1537*H1537,2)</f>
        <v>0</v>
      </c>
      <c r="K1537" s="180"/>
      <c r="L1537" s="34"/>
      <c r="M1537" s="181" t="s">
        <v>1</v>
      </c>
      <c r="N1537" s="182" t="s">
        <v>38</v>
      </c>
      <c r="O1537" s="60"/>
      <c r="P1537" s="183">
        <f>O1537*H1537</f>
        <v>0</v>
      </c>
      <c r="Q1537" s="183">
        <v>0.88505999999999996</v>
      </c>
      <c r="R1537" s="183">
        <f>Q1537*H1537</f>
        <v>10.74551346</v>
      </c>
      <c r="S1537" s="183">
        <v>0</v>
      </c>
      <c r="T1537" s="184">
        <f>S1537*H1537</f>
        <v>0</v>
      </c>
      <c r="U1537" s="33"/>
      <c r="V1537" s="33"/>
      <c r="W1537" s="33"/>
      <c r="X1537" s="33"/>
      <c r="Y1537" s="33"/>
      <c r="Z1537" s="33"/>
      <c r="AA1537" s="33"/>
      <c r="AB1537" s="33"/>
      <c r="AC1537" s="33"/>
      <c r="AD1537" s="33"/>
      <c r="AE1537" s="33"/>
      <c r="AR1537" s="185" t="s">
        <v>367</v>
      </c>
      <c r="AT1537" s="185" t="s">
        <v>363</v>
      </c>
      <c r="AU1537" s="185" t="s">
        <v>85</v>
      </c>
      <c r="AY1537" s="18" t="s">
        <v>360</v>
      </c>
      <c r="BE1537" s="186">
        <f>IF(N1537="základná",J1537,0)</f>
        <v>0</v>
      </c>
      <c r="BF1537" s="186">
        <f>IF(N1537="znížená",J1537,0)</f>
        <v>0</v>
      </c>
      <c r="BG1537" s="186">
        <f>IF(N1537="zákl. prenesená",J1537,0)</f>
        <v>0</v>
      </c>
      <c r="BH1537" s="186">
        <f>IF(N1537="zníž. prenesená",J1537,0)</f>
        <v>0</v>
      </c>
      <c r="BI1537" s="186">
        <f>IF(N1537="nulová",J1537,0)</f>
        <v>0</v>
      </c>
      <c r="BJ1537" s="18" t="s">
        <v>85</v>
      </c>
      <c r="BK1537" s="186">
        <f>ROUND(I1537*H1537,2)</f>
        <v>0</v>
      </c>
      <c r="BL1537" s="18" t="s">
        <v>367</v>
      </c>
      <c r="BM1537" s="185" t="s">
        <v>1795</v>
      </c>
    </row>
    <row r="1538" spans="1:65" s="14" customFormat="1">
      <c r="B1538" s="196"/>
      <c r="D1538" s="188" t="s">
        <v>369</v>
      </c>
      <c r="E1538" s="197" t="s">
        <v>1</v>
      </c>
      <c r="F1538" s="198" t="s">
        <v>1796</v>
      </c>
      <c r="H1538" s="197" t="s">
        <v>1</v>
      </c>
      <c r="I1538" s="199"/>
      <c r="L1538" s="196"/>
      <c r="M1538" s="200"/>
      <c r="N1538" s="201"/>
      <c r="O1538" s="201"/>
      <c r="P1538" s="201"/>
      <c r="Q1538" s="201"/>
      <c r="R1538" s="201"/>
      <c r="S1538" s="201"/>
      <c r="T1538" s="202"/>
      <c r="AT1538" s="197" t="s">
        <v>369</v>
      </c>
      <c r="AU1538" s="197" t="s">
        <v>85</v>
      </c>
      <c r="AV1538" s="14" t="s">
        <v>79</v>
      </c>
      <c r="AW1538" s="14" t="s">
        <v>29</v>
      </c>
      <c r="AX1538" s="14" t="s">
        <v>72</v>
      </c>
      <c r="AY1538" s="197" t="s">
        <v>360</v>
      </c>
    </row>
    <row r="1539" spans="1:65" s="13" customFormat="1">
      <c r="B1539" s="187"/>
      <c r="D1539" s="188" t="s">
        <v>369</v>
      </c>
      <c r="E1539" s="189" t="s">
        <v>1</v>
      </c>
      <c r="F1539" s="190" t="s">
        <v>1797</v>
      </c>
      <c r="H1539" s="191">
        <v>11.39</v>
      </c>
      <c r="I1539" s="192"/>
      <c r="L1539" s="187"/>
      <c r="M1539" s="193"/>
      <c r="N1539" s="194"/>
      <c r="O1539" s="194"/>
      <c r="P1539" s="194"/>
      <c r="Q1539" s="194"/>
      <c r="R1539" s="194"/>
      <c r="S1539" s="194"/>
      <c r="T1539" s="195"/>
      <c r="AT1539" s="189" t="s">
        <v>369</v>
      </c>
      <c r="AU1539" s="189" t="s">
        <v>85</v>
      </c>
      <c r="AV1539" s="13" t="s">
        <v>85</v>
      </c>
      <c r="AW1539" s="13" t="s">
        <v>29</v>
      </c>
      <c r="AX1539" s="13" t="s">
        <v>72</v>
      </c>
      <c r="AY1539" s="189" t="s">
        <v>360</v>
      </c>
    </row>
    <row r="1540" spans="1:65" s="14" customFormat="1">
      <c r="B1540" s="196"/>
      <c r="D1540" s="188" t="s">
        <v>369</v>
      </c>
      <c r="E1540" s="197" t="s">
        <v>1</v>
      </c>
      <c r="F1540" s="198" t="s">
        <v>1798</v>
      </c>
      <c r="H1540" s="197" t="s">
        <v>1</v>
      </c>
      <c r="I1540" s="199"/>
      <c r="L1540" s="196"/>
      <c r="M1540" s="200"/>
      <c r="N1540" s="201"/>
      <c r="O1540" s="201"/>
      <c r="P1540" s="201"/>
      <c r="Q1540" s="201"/>
      <c r="R1540" s="201"/>
      <c r="S1540" s="201"/>
      <c r="T1540" s="202"/>
      <c r="AT1540" s="197" t="s">
        <v>369</v>
      </c>
      <c r="AU1540" s="197" t="s">
        <v>85</v>
      </c>
      <c r="AV1540" s="14" t="s">
        <v>79</v>
      </c>
      <c r="AW1540" s="14" t="s">
        <v>29</v>
      </c>
      <c r="AX1540" s="14" t="s">
        <v>72</v>
      </c>
      <c r="AY1540" s="197" t="s">
        <v>360</v>
      </c>
    </row>
    <row r="1541" spans="1:65" s="13" customFormat="1">
      <c r="B1541" s="187"/>
      <c r="D1541" s="188" t="s">
        <v>369</v>
      </c>
      <c r="E1541" s="189" t="s">
        <v>1</v>
      </c>
      <c r="F1541" s="190" t="s">
        <v>1799</v>
      </c>
      <c r="H1541" s="191">
        <v>0.41199999999999998</v>
      </c>
      <c r="I1541" s="192"/>
      <c r="L1541" s="187"/>
      <c r="M1541" s="193"/>
      <c r="N1541" s="194"/>
      <c r="O1541" s="194"/>
      <c r="P1541" s="194"/>
      <c r="Q1541" s="194"/>
      <c r="R1541" s="194"/>
      <c r="S1541" s="194"/>
      <c r="T1541" s="195"/>
      <c r="AT1541" s="189" t="s">
        <v>369</v>
      </c>
      <c r="AU1541" s="189" t="s">
        <v>85</v>
      </c>
      <c r="AV1541" s="13" t="s">
        <v>85</v>
      </c>
      <c r="AW1541" s="13" t="s">
        <v>29</v>
      </c>
      <c r="AX1541" s="13" t="s">
        <v>72</v>
      </c>
      <c r="AY1541" s="189" t="s">
        <v>360</v>
      </c>
    </row>
    <row r="1542" spans="1:65" s="14" customFormat="1">
      <c r="B1542" s="196"/>
      <c r="D1542" s="188" t="s">
        <v>369</v>
      </c>
      <c r="E1542" s="197" t="s">
        <v>1</v>
      </c>
      <c r="F1542" s="198" t="s">
        <v>1800</v>
      </c>
      <c r="H1542" s="197" t="s">
        <v>1</v>
      </c>
      <c r="I1542" s="199"/>
      <c r="L1542" s="196"/>
      <c r="M1542" s="200"/>
      <c r="N1542" s="201"/>
      <c r="O1542" s="201"/>
      <c r="P1542" s="201"/>
      <c r="Q1542" s="201"/>
      <c r="R1542" s="201"/>
      <c r="S1542" s="201"/>
      <c r="T1542" s="202"/>
      <c r="AT1542" s="197" t="s">
        <v>369</v>
      </c>
      <c r="AU1542" s="197" t="s">
        <v>85</v>
      </c>
      <c r="AV1542" s="14" t="s">
        <v>79</v>
      </c>
      <c r="AW1542" s="14" t="s">
        <v>29</v>
      </c>
      <c r="AX1542" s="14" t="s">
        <v>72</v>
      </c>
      <c r="AY1542" s="197" t="s">
        <v>360</v>
      </c>
    </row>
    <row r="1543" spans="1:65" s="13" customFormat="1">
      <c r="B1543" s="187"/>
      <c r="D1543" s="188" t="s">
        <v>369</v>
      </c>
      <c r="E1543" s="189" t="s">
        <v>1</v>
      </c>
      <c r="F1543" s="190" t="s">
        <v>1801</v>
      </c>
      <c r="H1543" s="191">
        <v>0.33900000000000002</v>
      </c>
      <c r="I1543" s="192"/>
      <c r="L1543" s="187"/>
      <c r="M1543" s="193"/>
      <c r="N1543" s="194"/>
      <c r="O1543" s="194"/>
      <c r="P1543" s="194"/>
      <c r="Q1543" s="194"/>
      <c r="R1543" s="194"/>
      <c r="S1543" s="194"/>
      <c r="T1543" s="195"/>
      <c r="AT1543" s="189" t="s">
        <v>369</v>
      </c>
      <c r="AU1543" s="189" t="s">
        <v>85</v>
      </c>
      <c r="AV1543" s="13" t="s">
        <v>85</v>
      </c>
      <c r="AW1543" s="13" t="s">
        <v>29</v>
      </c>
      <c r="AX1543" s="13" t="s">
        <v>72</v>
      </c>
      <c r="AY1543" s="189" t="s">
        <v>360</v>
      </c>
    </row>
    <row r="1544" spans="1:65" s="15" customFormat="1">
      <c r="B1544" s="203"/>
      <c r="D1544" s="188" t="s">
        <v>369</v>
      </c>
      <c r="E1544" s="204" t="s">
        <v>1</v>
      </c>
      <c r="F1544" s="205" t="s">
        <v>386</v>
      </c>
      <c r="H1544" s="206">
        <v>12.141</v>
      </c>
      <c r="I1544" s="207"/>
      <c r="L1544" s="203"/>
      <c r="M1544" s="208"/>
      <c r="N1544" s="209"/>
      <c r="O1544" s="209"/>
      <c r="P1544" s="209"/>
      <c r="Q1544" s="209"/>
      <c r="R1544" s="209"/>
      <c r="S1544" s="209"/>
      <c r="T1544" s="210"/>
      <c r="AT1544" s="204" t="s">
        <v>369</v>
      </c>
      <c r="AU1544" s="204" t="s">
        <v>85</v>
      </c>
      <c r="AV1544" s="15" t="s">
        <v>367</v>
      </c>
      <c r="AW1544" s="15" t="s">
        <v>29</v>
      </c>
      <c r="AX1544" s="15" t="s">
        <v>79</v>
      </c>
      <c r="AY1544" s="204" t="s">
        <v>360</v>
      </c>
    </row>
    <row r="1545" spans="1:65" s="14" customFormat="1">
      <c r="B1545" s="196"/>
      <c r="D1545" s="188" t="s">
        <v>369</v>
      </c>
      <c r="E1545" s="197" t="s">
        <v>1</v>
      </c>
      <c r="F1545" s="198" t="s">
        <v>1802</v>
      </c>
      <c r="H1545" s="197" t="s">
        <v>1</v>
      </c>
      <c r="I1545" s="199"/>
      <c r="L1545" s="196"/>
      <c r="M1545" s="200"/>
      <c r="N1545" s="201"/>
      <c r="O1545" s="201"/>
      <c r="P1545" s="201"/>
      <c r="Q1545" s="201"/>
      <c r="R1545" s="201"/>
      <c r="S1545" s="201"/>
      <c r="T1545" s="202"/>
      <c r="AT1545" s="197" t="s">
        <v>369</v>
      </c>
      <c r="AU1545" s="197" t="s">
        <v>85</v>
      </c>
      <c r="AV1545" s="14" t="s">
        <v>79</v>
      </c>
      <c r="AW1545" s="14" t="s">
        <v>29</v>
      </c>
      <c r="AX1545" s="14" t="s">
        <v>72</v>
      </c>
      <c r="AY1545" s="197" t="s">
        <v>360</v>
      </c>
    </row>
    <row r="1546" spans="1:65" s="2" customFormat="1" ht="33" customHeight="1">
      <c r="A1546" s="33"/>
      <c r="B1546" s="139"/>
      <c r="C1546" s="173" t="s">
        <v>1803</v>
      </c>
      <c r="D1546" s="173" t="s">
        <v>363</v>
      </c>
      <c r="E1546" s="174" t="s">
        <v>1804</v>
      </c>
      <c r="F1546" s="175" t="s">
        <v>1805</v>
      </c>
      <c r="G1546" s="176" t="s">
        <v>605</v>
      </c>
      <c r="H1546" s="177">
        <v>0.505</v>
      </c>
      <c r="I1546" s="178"/>
      <c r="J1546" s="179">
        <f>ROUND(I1546*H1546,2)</f>
        <v>0</v>
      </c>
      <c r="K1546" s="180"/>
      <c r="L1546" s="34"/>
      <c r="M1546" s="181" t="s">
        <v>1</v>
      </c>
      <c r="N1546" s="182" t="s">
        <v>38</v>
      </c>
      <c r="O1546" s="60"/>
      <c r="P1546" s="183">
        <f>O1546*H1546</f>
        <v>0</v>
      </c>
      <c r="Q1546" s="183">
        <v>1.20296</v>
      </c>
      <c r="R1546" s="183">
        <f>Q1546*H1546</f>
        <v>0.6074948</v>
      </c>
      <c r="S1546" s="183">
        <v>0</v>
      </c>
      <c r="T1546" s="184">
        <f>S1546*H1546</f>
        <v>0</v>
      </c>
      <c r="U1546" s="33"/>
      <c r="V1546" s="33"/>
      <c r="W1546" s="33"/>
      <c r="X1546" s="33"/>
      <c r="Y1546" s="33"/>
      <c r="Z1546" s="33"/>
      <c r="AA1546" s="33"/>
      <c r="AB1546" s="33"/>
      <c r="AC1546" s="33"/>
      <c r="AD1546" s="33"/>
      <c r="AE1546" s="33"/>
      <c r="AR1546" s="185" t="s">
        <v>367</v>
      </c>
      <c r="AT1546" s="185" t="s">
        <v>363</v>
      </c>
      <c r="AU1546" s="185" t="s">
        <v>85</v>
      </c>
      <c r="AY1546" s="18" t="s">
        <v>360</v>
      </c>
      <c r="BE1546" s="186">
        <f>IF(N1546="základná",J1546,0)</f>
        <v>0</v>
      </c>
      <c r="BF1546" s="186">
        <f>IF(N1546="znížená",J1546,0)</f>
        <v>0</v>
      </c>
      <c r="BG1546" s="186">
        <f>IF(N1546="zákl. prenesená",J1546,0)</f>
        <v>0</v>
      </c>
      <c r="BH1546" s="186">
        <f>IF(N1546="zníž. prenesená",J1546,0)</f>
        <v>0</v>
      </c>
      <c r="BI1546" s="186">
        <f>IF(N1546="nulová",J1546,0)</f>
        <v>0</v>
      </c>
      <c r="BJ1546" s="18" t="s">
        <v>85</v>
      </c>
      <c r="BK1546" s="186">
        <f>ROUND(I1546*H1546,2)</f>
        <v>0</v>
      </c>
      <c r="BL1546" s="18" t="s">
        <v>367</v>
      </c>
      <c r="BM1546" s="185" t="s">
        <v>1806</v>
      </c>
    </row>
    <row r="1547" spans="1:65" s="14" customFormat="1">
      <c r="B1547" s="196"/>
      <c r="D1547" s="188" t="s">
        <v>369</v>
      </c>
      <c r="E1547" s="197" t="s">
        <v>1</v>
      </c>
      <c r="F1547" s="198" t="s">
        <v>1807</v>
      </c>
      <c r="H1547" s="197" t="s">
        <v>1</v>
      </c>
      <c r="I1547" s="199"/>
      <c r="L1547" s="196"/>
      <c r="M1547" s="200"/>
      <c r="N1547" s="201"/>
      <c r="O1547" s="201"/>
      <c r="P1547" s="201"/>
      <c r="Q1547" s="201"/>
      <c r="R1547" s="201"/>
      <c r="S1547" s="201"/>
      <c r="T1547" s="202"/>
      <c r="AT1547" s="197" t="s">
        <v>369</v>
      </c>
      <c r="AU1547" s="197" t="s">
        <v>85</v>
      </c>
      <c r="AV1547" s="14" t="s">
        <v>79</v>
      </c>
      <c r="AW1547" s="14" t="s">
        <v>29</v>
      </c>
      <c r="AX1547" s="14" t="s">
        <v>72</v>
      </c>
      <c r="AY1547" s="197" t="s">
        <v>360</v>
      </c>
    </row>
    <row r="1548" spans="1:65" s="13" customFormat="1" ht="33.75">
      <c r="B1548" s="187"/>
      <c r="D1548" s="188" t="s">
        <v>369</v>
      </c>
      <c r="E1548" s="189" t="s">
        <v>1</v>
      </c>
      <c r="F1548" s="190" t="s">
        <v>1808</v>
      </c>
      <c r="H1548" s="191">
        <v>0.32100000000000001</v>
      </c>
      <c r="I1548" s="192"/>
      <c r="L1548" s="187"/>
      <c r="M1548" s="193"/>
      <c r="N1548" s="194"/>
      <c r="O1548" s="194"/>
      <c r="P1548" s="194"/>
      <c r="Q1548" s="194"/>
      <c r="R1548" s="194"/>
      <c r="S1548" s="194"/>
      <c r="T1548" s="195"/>
      <c r="AT1548" s="189" t="s">
        <v>369</v>
      </c>
      <c r="AU1548" s="189" t="s">
        <v>85</v>
      </c>
      <c r="AV1548" s="13" t="s">
        <v>85</v>
      </c>
      <c r="AW1548" s="13" t="s">
        <v>29</v>
      </c>
      <c r="AX1548" s="13" t="s">
        <v>72</v>
      </c>
      <c r="AY1548" s="189" t="s">
        <v>360</v>
      </c>
    </row>
    <row r="1549" spans="1:65" s="13" customFormat="1" ht="22.5">
      <c r="B1549" s="187"/>
      <c r="D1549" s="188" t="s">
        <v>369</v>
      </c>
      <c r="E1549" s="189" t="s">
        <v>1</v>
      </c>
      <c r="F1549" s="190" t="s">
        <v>1809</v>
      </c>
      <c r="H1549" s="191">
        <v>0.184</v>
      </c>
      <c r="I1549" s="192"/>
      <c r="L1549" s="187"/>
      <c r="M1549" s="193"/>
      <c r="N1549" s="194"/>
      <c r="O1549" s="194"/>
      <c r="P1549" s="194"/>
      <c r="Q1549" s="194"/>
      <c r="R1549" s="194"/>
      <c r="S1549" s="194"/>
      <c r="T1549" s="195"/>
      <c r="AT1549" s="189" t="s">
        <v>369</v>
      </c>
      <c r="AU1549" s="189" t="s">
        <v>85</v>
      </c>
      <c r="AV1549" s="13" t="s">
        <v>85</v>
      </c>
      <c r="AW1549" s="13" t="s">
        <v>29</v>
      </c>
      <c r="AX1549" s="13" t="s">
        <v>72</v>
      </c>
      <c r="AY1549" s="189" t="s">
        <v>360</v>
      </c>
    </row>
    <row r="1550" spans="1:65" s="16" customFormat="1">
      <c r="B1550" s="211"/>
      <c r="D1550" s="188" t="s">
        <v>369</v>
      </c>
      <c r="E1550" s="212" t="s">
        <v>1</v>
      </c>
      <c r="F1550" s="213" t="s">
        <v>581</v>
      </c>
      <c r="H1550" s="214">
        <v>0.505</v>
      </c>
      <c r="I1550" s="215"/>
      <c r="L1550" s="211"/>
      <c r="M1550" s="216"/>
      <c r="N1550" s="217"/>
      <c r="O1550" s="217"/>
      <c r="P1550" s="217"/>
      <c r="Q1550" s="217"/>
      <c r="R1550" s="217"/>
      <c r="S1550" s="217"/>
      <c r="T1550" s="218"/>
      <c r="AT1550" s="212" t="s">
        <v>369</v>
      </c>
      <c r="AU1550" s="212" t="s">
        <v>85</v>
      </c>
      <c r="AV1550" s="16" t="s">
        <v>282</v>
      </c>
      <c r="AW1550" s="16" t="s">
        <v>29</v>
      </c>
      <c r="AX1550" s="16" t="s">
        <v>72</v>
      </c>
      <c r="AY1550" s="212" t="s">
        <v>360</v>
      </c>
    </row>
    <row r="1551" spans="1:65" s="15" customFormat="1">
      <c r="B1551" s="203"/>
      <c r="D1551" s="188" t="s">
        <v>369</v>
      </c>
      <c r="E1551" s="204" t="s">
        <v>1</v>
      </c>
      <c r="F1551" s="205" t="s">
        <v>386</v>
      </c>
      <c r="H1551" s="206">
        <v>0.505</v>
      </c>
      <c r="I1551" s="207"/>
      <c r="L1551" s="203"/>
      <c r="M1551" s="208"/>
      <c r="N1551" s="209"/>
      <c r="O1551" s="209"/>
      <c r="P1551" s="209"/>
      <c r="Q1551" s="209"/>
      <c r="R1551" s="209"/>
      <c r="S1551" s="209"/>
      <c r="T1551" s="210"/>
      <c r="AT1551" s="204" t="s">
        <v>369</v>
      </c>
      <c r="AU1551" s="204" t="s">
        <v>85</v>
      </c>
      <c r="AV1551" s="15" t="s">
        <v>367</v>
      </c>
      <c r="AW1551" s="15" t="s">
        <v>29</v>
      </c>
      <c r="AX1551" s="15" t="s">
        <v>79</v>
      </c>
      <c r="AY1551" s="204" t="s">
        <v>360</v>
      </c>
    </row>
    <row r="1552" spans="1:65" s="2" customFormat="1" ht="37.9" customHeight="1">
      <c r="A1552" s="33"/>
      <c r="B1552" s="139"/>
      <c r="C1552" s="173" t="s">
        <v>1810</v>
      </c>
      <c r="D1552" s="173" t="s">
        <v>363</v>
      </c>
      <c r="E1552" s="174" t="s">
        <v>1811</v>
      </c>
      <c r="F1552" s="175" t="s">
        <v>1812</v>
      </c>
      <c r="G1552" s="176" t="s">
        <v>394</v>
      </c>
      <c r="H1552" s="177">
        <v>2.4060000000000001</v>
      </c>
      <c r="I1552" s="178"/>
      <c r="J1552" s="179">
        <f>ROUND(I1552*H1552,2)</f>
        <v>0</v>
      </c>
      <c r="K1552" s="180"/>
      <c r="L1552" s="34"/>
      <c r="M1552" s="181" t="s">
        <v>1</v>
      </c>
      <c r="N1552" s="182" t="s">
        <v>38</v>
      </c>
      <c r="O1552" s="60"/>
      <c r="P1552" s="183">
        <f>O1552*H1552</f>
        <v>0</v>
      </c>
      <c r="Q1552" s="183">
        <v>1.837</v>
      </c>
      <c r="R1552" s="183">
        <f>Q1552*H1552</f>
        <v>4.4198219999999999</v>
      </c>
      <c r="S1552" s="183">
        <v>0</v>
      </c>
      <c r="T1552" s="184">
        <f>S1552*H1552</f>
        <v>0</v>
      </c>
      <c r="U1552" s="33"/>
      <c r="V1552" s="33"/>
      <c r="W1552" s="33"/>
      <c r="X1552" s="33"/>
      <c r="Y1552" s="33"/>
      <c r="Z1552" s="33"/>
      <c r="AA1552" s="33"/>
      <c r="AB1552" s="33"/>
      <c r="AC1552" s="33"/>
      <c r="AD1552" s="33"/>
      <c r="AE1552" s="33"/>
      <c r="AR1552" s="185" t="s">
        <v>367</v>
      </c>
      <c r="AT1552" s="185" t="s">
        <v>363</v>
      </c>
      <c r="AU1552" s="185" t="s">
        <v>85</v>
      </c>
      <c r="AY1552" s="18" t="s">
        <v>360</v>
      </c>
      <c r="BE1552" s="186">
        <f>IF(N1552="základná",J1552,0)</f>
        <v>0</v>
      </c>
      <c r="BF1552" s="186">
        <f>IF(N1552="znížená",J1552,0)</f>
        <v>0</v>
      </c>
      <c r="BG1552" s="186">
        <f>IF(N1552="zákl. prenesená",J1552,0)</f>
        <v>0</v>
      </c>
      <c r="BH1552" s="186">
        <f>IF(N1552="zníž. prenesená",J1552,0)</f>
        <v>0</v>
      </c>
      <c r="BI1552" s="186">
        <f>IF(N1552="nulová",J1552,0)</f>
        <v>0</v>
      </c>
      <c r="BJ1552" s="18" t="s">
        <v>85</v>
      </c>
      <c r="BK1552" s="186">
        <f>ROUND(I1552*H1552,2)</f>
        <v>0</v>
      </c>
      <c r="BL1552" s="18" t="s">
        <v>367</v>
      </c>
      <c r="BM1552" s="185" t="s">
        <v>1813</v>
      </c>
    </row>
    <row r="1553" spans="1:65" s="14" customFormat="1">
      <c r="B1553" s="196"/>
      <c r="D1553" s="188" t="s">
        <v>369</v>
      </c>
      <c r="E1553" s="197" t="s">
        <v>1</v>
      </c>
      <c r="F1553" s="198" t="s">
        <v>1814</v>
      </c>
      <c r="H1553" s="197" t="s">
        <v>1</v>
      </c>
      <c r="I1553" s="199"/>
      <c r="L1553" s="196"/>
      <c r="M1553" s="200"/>
      <c r="N1553" s="201"/>
      <c r="O1553" s="201"/>
      <c r="P1553" s="201"/>
      <c r="Q1553" s="201"/>
      <c r="R1553" s="201"/>
      <c r="S1553" s="201"/>
      <c r="T1553" s="202"/>
      <c r="AT1553" s="197" t="s">
        <v>369</v>
      </c>
      <c r="AU1553" s="197" t="s">
        <v>85</v>
      </c>
      <c r="AV1553" s="14" t="s">
        <v>79</v>
      </c>
      <c r="AW1553" s="14" t="s">
        <v>29</v>
      </c>
      <c r="AX1553" s="14" t="s">
        <v>72</v>
      </c>
      <c r="AY1553" s="197" t="s">
        <v>360</v>
      </c>
    </row>
    <row r="1554" spans="1:65" s="13" customFormat="1">
      <c r="B1554" s="187"/>
      <c r="D1554" s="188" t="s">
        <v>369</v>
      </c>
      <c r="E1554" s="189" t="s">
        <v>1</v>
      </c>
      <c r="F1554" s="190" t="s">
        <v>1815</v>
      </c>
      <c r="H1554" s="191">
        <v>2.4060000000000001</v>
      </c>
      <c r="I1554" s="192"/>
      <c r="L1554" s="187"/>
      <c r="M1554" s="193"/>
      <c r="N1554" s="194"/>
      <c r="O1554" s="194"/>
      <c r="P1554" s="194"/>
      <c r="Q1554" s="194"/>
      <c r="R1554" s="194"/>
      <c r="S1554" s="194"/>
      <c r="T1554" s="195"/>
      <c r="AT1554" s="189" t="s">
        <v>369</v>
      </c>
      <c r="AU1554" s="189" t="s">
        <v>85</v>
      </c>
      <c r="AV1554" s="13" t="s">
        <v>85</v>
      </c>
      <c r="AW1554" s="13" t="s">
        <v>29</v>
      </c>
      <c r="AX1554" s="13" t="s">
        <v>72</v>
      </c>
      <c r="AY1554" s="189" t="s">
        <v>360</v>
      </c>
    </row>
    <row r="1555" spans="1:65" s="15" customFormat="1">
      <c r="B1555" s="203"/>
      <c r="D1555" s="188" t="s">
        <v>369</v>
      </c>
      <c r="E1555" s="204" t="s">
        <v>1</v>
      </c>
      <c r="F1555" s="205" t="s">
        <v>386</v>
      </c>
      <c r="H1555" s="206">
        <v>2.4060000000000001</v>
      </c>
      <c r="I1555" s="207"/>
      <c r="L1555" s="203"/>
      <c r="M1555" s="208"/>
      <c r="N1555" s="209"/>
      <c r="O1555" s="209"/>
      <c r="P1555" s="209"/>
      <c r="Q1555" s="209"/>
      <c r="R1555" s="209"/>
      <c r="S1555" s="209"/>
      <c r="T1555" s="210"/>
      <c r="AT1555" s="204" t="s">
        <v>369</v>
      </c>
      <c r="AU1555" s="204" t="s">
        <v>85</v>
      </c>
      <c r="AV1555" s="15" t="s">
        <v>367</v>
      </c>
      <c r="AW1555" s="15" t="s">
        <v>29</v>
      </c>
      <c r="AX1555" s="15" t="s">
        <v>79</v>
      </c>
      <c r="AY1555" s="204" t="s">
        <v>360</v>
      </c>
    </row>
    <row r="1556" spans="1:65" s="2" customFormat="1" ht="24.2" customHeight="1">
      <c r="A1556" s="33"/>
      <c r="B1556" s="139"/>
      <c r="C1556" s="261" t="s">
        <v>1816</v>
      </c>
      <c r="D1556" s="261" t="s">
        <v>363</v>
      </c>
      <c r="E1556" s="262" t="s">
        <v>1817</v>
      </c>
      <c r="F1556" s="263" t="s">
        <v>1818</v>
      </c>
      <c r="G1556" s="264" t="s">
        <v>366</v>
      </c>
      <c r="H1556" s="265">
        <v>2014.9</v>
      </c>
      <c r="I1556" s="266"/>
      <c r="J1556" s="266">
        <f>ROUND(I1556*H1556,2)</f>
        <v>0</v>
      </c>
      <c r="K1556" s="180"/>
      <c r="L1556" s="34"/>
      <c r="M1556" s="181" t="s">
        <v>1</v>
      </c>
      <c r="N1556" s="182" t="s">
        <v>38</v>
      </c>
      <c r="O1556" s="60"/>
      <c r="P1556" s="183">
        <f>O1556*H1556</f>
        <v>0</v>
      </c>
      <c r="Q1556" s="183">
        <v>0</v>
      </c>
      <c r="R1556" s="183">
        <f>Q1556*H1556</f>
        <v>0</v>
      </c>
      <c r="S1556" s="183">
        <v>0</v>
      </c>
      <c r="T1556" s="184">
        <f>S1556*H1556</f>
        <v>0</v>
      </c>
      <c r="U1556" s="33"/>
      <c r="V1556" s="33"/>
      <c r="W1556" s="33"/>
      <c r="X1556" s="33"/>
      <c r="Y1556" s="33"/>
      <c r="Z1556" s="33"/>
      <c r="AA1556" s="33"/>
      <c r="AB1556" s="33"/>
      <c r="AC1556" s="33"/>
      <c r="AD1556" s="33"/>
      <c r="AE1556" s="33"/>
      <c r="AR1556" s="185" t="s">
        <v>367</v>
      </c>
      <c r="AT1556" s="185" t="s">
        <v>363</v>
      </c>
      <c r="AU1556" s="185" t="s">
        <v>85</v>
      </c>
      <c r="AY1556" s="18" t="s">
        <v>360</v>
      </c>
      <c r="BE1556" s="186">
        <f>IF(N1556="základná",J1556,0)</f>
        <v>0</v>
      </c>
      <c r="BF1556" s="186">
        <f>IF(N1556="znížená",J1556,0)</f>
        <v>0</v>
      </c>
      <c r="BG1556" s="186">
        <f>IF(N1556="zákl. prenesená",J1556,0)</f>
        <v>0</v>
      </c>
      <c r="BH1556" s="186">
        <f>IF(N1556="zníž. prenesená",J1556,0)</f>
        <v>0</v>
      </c>
      <c r="BI1556" s="186">
        <f>IF(N1556="nulová",J1556,0)</f>
        <v>0</v>
      </c>
      <c r="BJ1556" s="18" t="s">
        <v>85</v>
      </c>
      <c r="BK1556" s="186">
        <f>ROUND(I1556*H1556,2)</f>
        <v>0</v>
      </c>
      <c r="BL1556" s="18" t="s">
        <v>367</v>
      </c>
      <c r="BM1556" s="185" t="s">
        <v>1819</v>
      </c>
    </row>
    <row r="1557" spans="1:65" s="13" customFormat="1">
      <c r="B1557" s="187"/>
      <c r="D1557" s="188" t="s">
        <v>369</v>
      </c>
      <c r="E1557" s="189" t="s">
        <v>1</v>
      </c>
      <c r="F1557" s="190" t="s">
        <v>1820</v>
      </c>
      <c r="H1557" s="191">
        <v>2014.9</v>
      </c>
      <c r="I1557" s="192"/>
      <c r="L1557" s="187"/>
      <c r="M1557" s="193"/>
      <c r="N1557" s="194"/>
      <c r="O1557" s="194"/>
      <c r="P1557" s="194"/>
      <c r="Q1557" s="194"/>
      <c r="R1557" s="194"/>
      <c r="S1557" s="194"/>
      <c r="T1557" s="195"/>
      <c r="AT1557" s="189" t="s">
        <v>369</v>
      </c>
      <c r="AU1557" s="189" t="s">
        <v>85</v>
      </c>
      <c r="AV1557" s="13" t="s">
        <v>85</v>
      </c>
      <c r="AW1557" s="13" t="s">
        <v>29</v>
      </c>
      <c r="AX1557" s="13" t="s">
        <v>79</v>
      </c>
      <c r="AY1557" s="189" t="s">
        <v>360</v>
      </c>
    </row>
    <row r="1558" spans="1:65" s="14" customFormat="1" ht="22.5">
      <c r="B1558" s="196"/>
      <c r="D1558" s="188" t="s">
        <v>369</v>
      </c>
      <c r="E1558" s="197" t="s">
        <v>1</v>
      </c>
      <c r="F1558" s="267" t="s">
        <v>6569</v>
      </c>
      <c r="H1558" s="197" t="s">
        <v>1</v>
      </c>
      <c r="I1558" s="199"/>
      <c r="L1558" s="196"/>
      <c r="M1558" s="200"/>
      <c r="N1558" s="201"/>
      <c r="O1558" s="201"/>
      <c r="P1558" s="201"/>
      <c r="Q1558" s="201"/>
      <c r="R1558" s="201"/>
      <c r="S1558" s="201"/>
      <c r="T1558" s="202"/>
      <c r="AT1558" s="197" t="s">
        <v>369</v>
      </c>
      <c r="AU1558" s="197" t="s">
        <v>85</v>
      </c>
      <c r="AV1558" s="14" t="s">
        <v>79</v>
      </c>
      <c r="AW1558" s="14" t="s">
        <v>29</v>
      </c>
      <c r="AX1558" s="14" t="s">
        <v>72</v>
      </c>
      <c r="AY1558" s="197" t="s">
        <v>360</v>
      </c>
    </row>
    <row r="1559" spans="1:65" s="2" customFormat="1" ht="33" customHeight="1">
      <c r="A1559" s="33"/>
      <c r="B1559" s="139"/>
      <c r="C1559" s="173" t="s">
        <v>1821</v>
      </c>
      <c r="D1559" s="173" t="s">
        <v>363</v>
      </c>
      <c r="E1559" s="174" t="s">
        <v>1822</v>
      </c>
      <c r="F1559" s="175" t="s">
        <v>1823</v>
      </c>
      <c r="G1559" s="176" t="s">
        <v>366</v>
      </c>
      <c r="H1559" s="177">
        <v>6.86</v>
      </c>
      <c r="I1559" s="178"/>
      <c r="J1559" s="179">
        <f>ROUND(I1559*H1559,2)</f>
        <v>0</v>
      </c>
      <c r="K1559" s="180"/>
      <c r="L1559" s="34"/>
      <c r="M1559" s="181" t="s">
        <v>1</v>
      </c>
      <c r="N1559" s="182" t="s">
        <v>38</v>
      </c>
      <c r="O1559" s="60"/>
      <c r="P1559" s="183">
        <f>O1559*H1559</f>
        <v>0</v>
      </c>
      <c r="Q1559" s="183">
        <v>3.0130000000000001E-2</v>
      </c>
      <c r="R1559" s="183">
        <f>Q1559*H1559</f>
        <v>0.20669180000000001</v>
      </c>
      <c r="S1559" s="183">
        <v>0</v>
      </c>
      <c r="T1559" s="184">
        <f>S1559*H1559</f>
        <v>0</v>
      </c>
      <c r="U1559" s="33"/>
      <c r="V1559" s="33"/>
      <c r="W1559" s="33"/>
      <c r="X1559" s="33"/>
      <c r="Y1559" s="33"/>
      <c r="Z1559" s="33"/>
      <c r="AA1559" s="33"/>
      <c r="AB1559" s="33"/>
      <c r="AC1559" s="33"/>
      <c r="AD1559" s="33"/>
      <c r="AE1559" s="33"/>
      <c r="AR1559" s="185" t="s">
        <v>367</v>
      </c>
      <c r="AT1559" s="185" t="s">
        <v>363</v>
      </c>
      <c r="AU1559" s="185" t="s">
        <v>85</v>
      </c>
      <c r="AY1559" s="18" t="s">
        <v>360</v>
      </c>
      <c r="BE1559" s="186">
        <f>IF(N1559="základná",J1559,0)</f>
        <v>0</v>
      </c>
      <c r="BF1559" s="186">
        <f>IF(N1559="znížená",J1559,0)</f>
        <v>0</v>
      </c>
      <c r="BG1559" s="186">
        <f>IF(N1559="zákl. prenesená",J1559,0)</f>
        <v>0</v>
      </c>
      <c r="BH1559" s="186">
        <f>IF(N1559="zníž. prenesená",J1559,0)</f>
        <v>0</v>
      </c>
      <c r="BI1559" s="186">
        <f>IF(N1559="nulová",J1559,0)</f>
        <v>0</v>
      </c>
      <c r="BJ1559" s="18" t="s">
        <v>85</v>
      </c>
      <c r="BK1559" s="186">
        <f>ROUND(I1559*H1559,2)</f>
        <v>0</v>
      </c>
      <c r="BL1559" s="18" t="s">
        <v>367</v>
      </c>
      <c r="BM1559" s="185" t="s">
        <v>1824</v>
      </c>
    </row>
    <row r="1560" spans="1:65" s="13" customFormat="1">
      <c r="B1560" s="187"/>
      <c r="D1560" s="188" t="s">
        <v>369</v>
      </c>
      <c r="E1560" s="189" t="s">
        <v>1</v>
      </c>
      <c r="F1560" s="190" t="s">
        <v>193</v>
      </c>
      <c r="H1560" s="191">
        <v>6.86</v>
      </c>
      <c r="I1560" s="192"/>
      <c r="L1560" s="187"/>
      <c r="M1560" s="193"/>
      <c r="N1560" s="194"/>
      <c r="O1560" s="194"/>
      <c r="P1560" s="194"/>
      <c r="Q1560" s="194"/>
      <c r="R1560" s="194"/>
      <c r="S1560" s="194"/>
      <c r="T1560" s="195"/>
      <c r="AT1560" s="189" t="s">
        <v>369</v>
      </c>
      <c r="AU1560" s="189" t="s">
        <v>85</v>
      </c>
      <c r="AV1560" s="13" t="s">
        <v>85</v>
      </c>
      <c r="AW1560" s="13" t="s">
        <v>29</v>
      </c>
      <c r="AX1560" s="13" t="s">
        <v>72</v>
      </c>
      <c r="AY1560" s="189" t="s">
        <v>360</v>
      </c>
    </row>
    <row r="1561" spans="1:65" s="15" customFormat="1">
      <c r="B1561" s="203"/>
      <c r="D1561" s="188" t="s">
        <v>369</v>
      </c>
      <c r="E1561" s="204" t="s">
        <v>1</v>
      </c>
      <c r="F1561" s="205" t="s">
        <v>386</v>
      </c>
      <c r="H1561" s="206">
        <v>6.86</v>
      </c>
      <c r="I1561" s="207"/>
      <c r="L1561" s="203"/>
      <c r="M1561" s="208"/>
      <c r="N1561" s="209"/>
      <c r="O1561" s="209"/>
      <c r="P1561" s="209"/>
      <c r="Q1561" s="209"/>
      <c r="R1561" s="209"/>
      <c r="S1561" s="209"/>
      <c r="T1561" s="210"/>
      <c r="AT1561" s="204" t="s">
        <v>369</v>
      </c>
      <c r="AU1561" s="204" t="s">
        <v>85</v>
      </c>
      <c r="AV1561" s="15" t="s">
        <v>367</v>
      </c>
      <c r="AW1561" s="15" t="s">
        <v>29</v>
      </c>
      <c r="AX1561" s="15" t="s">
        <v>79</v>
      </c>
      <c r="AY1561" s="204" t="s">
        <v>360</v>
      </c>
    </row>
    <row r="1562" spans="1:65" s="2" customFormat="1" ht="24.2" customHeight="1">
      <c r="A1562" s="33"/>
      <c r="B1562" s="139"/>
      <c r="C1562" s="261" t="s">
        <v>1825</v>
      </c>
      <c r="D1562" s="261" t="s">
        <v>363</v>
      </c>
      <c r="E1562" s="262" t="s">
        <v>1826</v>
      </c>
      <c r="F1562" s="263" t="s">
        <v>1827</v>
      </c>
      <c r="G1562" s="264" t="s">
        <v>366</v>
      </c>
      <c r="H1562" s="265">
        <v>1010.902</v>
      </c>
      <c r="I1562" s="266"/>
      <c r="J1562" s="266">
        <f>ROUND(I1562*H1562,2)</f>
        <v>0</v>
      </c>
      <c r="K1562" s="180"/>
      <c r="L1562" s="34"/>
      <c r="M1562" s="181" t="s">
        <v>1</v>
      </c>
      <c r="N1562" s="182" t="s">
        <v>38</v>
      </c>
      <c r="O1562" s="60"/>
      <c r="P1562" s="183">
        <f>O1562*H1562</f>
        <v>0</v>
      </c>
      <c r="Q1562" s="183">
        <v>5.9800000000000001E-3</v>
      </c>
      <c r="R1562" s="183">
        <f>Q1562*H1562</f>
        <v>6.0451939600000006</v>
      </c>
      <c r="S1562" s="183">
        <v>0</v>
      </c>
      <c r="T1562" s="184">
        <f>S1562*H1562</f>
        <v>0</v>
      </c>
      <c r="U1562" s="33"/>
      <c r="V1562" s="33"/>
      <c r="W1562" s="33"/>
      <c r="X1562" s="33"/>
      <c r="Y1562" s="33"/>
      <c r="Z1562" s="33"/>
      <c r="AA1562" s="33"/>
      <c r="AB1562" s="33"/>
      <c r="AC1562" s="33"/>
      <c r="AD1562" s="33"/>
      <c r="AE1562" s="33"/>
      <c r="AR1562" s="185" t="s">
        <v>367</v>
      </c>
      <c r="AT1562" s="185" t="s">
        <v>363</v>
      </c>
      <c r="AU1562" s="185" t="s">
        <v>85</v>
      </c>
      <c r="AY1562" s="18" t="s">
        <v>360</v>
      </c>
      <c r="BE1562" s="186">
        <f>IF(N1562="základná",J1562,0)</f>
        <v>0</v>
      </c>
      <c r="BF1562" s="186">
        <f>IF(N1562="znížená",J1562,0)</f>
        <v>0</v>
      </c>
      <c r="BG1562" s="186">
        <f>IF(N1562="zákl. prenesená",J1562,0)</f>
        <v>0</v>
      </c>
      <c r="BH1562" s="186">
        <f>IF(N1562="zníž. prenesená",J1562,0)</f>
        <v>0</v>
      </c>
      <c r="BI1562" s="186">
        <f>IF(N1562="nulová",J1562,0)</f>
        <v>0</v>
      </c>
      <c r="BJ1562" s="18" t="s">
        <v>85</v>
      </c>
      <c r="BK1562" s="186">
        <f>ROUND(I1562*H1562,2)</f>
        <v>0</v>
      </c>
      <c r="BL1562" s="18" t="s">
        <v>367</v>
      </c>
      <c r="BM1562" s="185" t="s">
        <v>1828</v>
      </c>
    </row>
    <row r="1563" spans="1:65" s="13" customFormat="1">
      <c r="B1563" s="187"/>
      <c r="D1563" s="188" t="s">
        <v>369</v>
      </c>
      <c r="E1563" s="189" t="s">
        <v>1</v>
      </c>
      <c r="F1563" s="190" t="s">
        <v>1829</v>
      </c>
      <c r="H1563" s="191">
        <v>1010.902</v>
      </c>
      <c r="I1563" s="192"/>
      <c r="L1563" s="187"/>
      <c r="M1563" s="193"/>
      <c r="N1563" s="194"/>
      <c r="O1563" s="194"/>
      <c r="P1563" s="194"/>
      <c r="Q1563" s="194"/>
      <c r="R1563" s="194"/>
      <c r="S1563" s="194"/>
      <c r="T1563" s="195"/>
      <c r="AT1563" s="189" t="s">
        <v>369</v>
      </c>
      <c r="AU1563" s="189" t="s">
        <v>85</v>
      </c>
      <c r="AV1563" s="13" t="s">
        <v>85</v>
      </c>
      <c r="AW1563" s="13" t="s">
        <v>29</v>
      </c>
      <c r="AX1563" s="13" t="s">
        <v>72</v>
      </c>
      <c r="AY1563" s="189" t="s">
        <v>360</v>
      </c>
    </row>
    <row r="1564" spans="1:65" s="15" customFormat="1">
      <c r="B1564" s="203"/>
      <c r="D1564" s="188" t="s">
        <v>369</v>
      </c>
      <c r="E1564" s="204" t="s">
        <v>1</v>
      </c>
      <c r="F1564" s="205" t="s">
        <v>386</v>
      </c>
      <c r="H1564" s="206">
        <v>1010.902</v>
      </c>
      <c r="I1564" s="207"/>
      <c r="L1564" s="203"/>
      <c r="M1564" s="208"/>
      <c r="N1564" s="209"/>
      <c r="O1564" s="209"/>
      <c r="P1564" s="209"/>
      <c r="Q1564" s="209"/>
      <c r="R1564" s="209"/>
      <c r="S1564" s="209"/>
      <c r="T1564" s="210"/>
      <c r="AT1564" s="204" t="s">
        <v>369</v>
      </c>
      <c r="AU1564" s="204" t="s">
        <v>85</v>
      </c>
      <c r="AV1564" s="15" t="s">
        <v>367</v>
      </c>
      <c r="AW1564" s="15" t="s">
        <v>29</v>
      </c>
      <c r="AX1564" s="15" t="s">
        <v>79</v>
      </c>
      <c r="AY1564" s="204" t="s">
        <v>360</v>
      </c>
    </row>
    <row r="1565" spans="1:65" s="2" customFormat="1" ht="24.2" customHeight="1">
      <c r="A1565" s="33"/>
      <c r="B1565" s="139"/>
      <c r="C1565" s="261" t="s">
        <v>1830</v>
      </c>
      <c r="D1565" s="261" t="s">
        <v>363</v>
      </c>
      <c r="E1565" s="262" t="s">
        <v>1831</v>
      </c>
      <c r="F1565" s="263" t="s">
        <v>1832</v>
      </c>
      <c r="G1565" s="264" t="s">
        <v>366</v>
      </c>
      <c r="H1565" s="265">
        <v>8.2850000000000001</v>
      </c>
      <c r="I1565" s="266"/>
      <c r="J1565" s="266">
        <f>ROUND(I1565*H1565,2)</f>
        <v>0</v>
      </c>
      <c r="K1565" s="180"/>
      <c r="L1565" s="34"/>
      <c r="M1565" s="181" t="s">
        <v>1</v>
      </c>
      <c r="N1565" s="182" t="s">
        <v>38</v>
      </c>
      <c r="O1565" s="60"/>
      <c r="P1565" s="183">
        <f>O1565*H1565</f>
        <v>0</v>
      </c>
      <c r="Q1565" s="183">
        <v>5.9800000000000001E-3</v>
      </c>
      <c r="R1565" s="183">
        <f>Q1565*H1565</f>
        <v>4.9544299999999999E-2</v>
      </c>
      <c r="S1565" s="183">
        <v>0</v>
      </c>
      <c r="T1565" s="184">
        <f>S1565*H1565</f>
        <v>0</v>
      </c>
      <c r="U1565" s="33"/>
      <c r="V1565" s="33"/>
      <c r="W1565" s="33"/>
      <c r="X1565" s="33"/>
      <c r="Y1565" s="33"/>
      <c r="Z1565" s="33"/>
      <c r="AA1565" s="33"/>
      <c r="AB1565" s="33"/>
      <c r="AC1565" s="33"/>
      <c r="AD1565" s="33"/>
      <c r="AE1565" s="33"/>
      <c r="AR1565" s="185" t="s">
        <v>367</v>
      </c>
      <c r="AT1565" s="185" t="s">
        <v>363</v>
      </c>
      <c r="AU1565" s="185" t="s">
        <v>85</v>
      </c>
      <c r="AY1565" s="18" t="s">
        <v>360</v>
      </c>
      <c r="BE1565" s="186">
        <f>IF(N1565="základná",J1565,0)</f>
        <v>0</v>
      </c>
      <c r="BF1565" s="186">
        <f>IF(N1565="znížená",J1565,0)</f>
        <v>0</v>
      </c>
      <c r="BG1565" s="186">
        <f>IF(N1565="zákl. prenesená",J1565,0)</f>
        <v>0</v>
      </c>
      <c r="BH1565" s="186">
        <f>IF(N1565="zníž. prenesená",J1565,0)</f>
        <v>0</v>
      </c>
      <c r="BI1565" s="186">
        <f>IF(N1565="nulová",J1565,0)</f>
        <v>0</v>
      </c>
      <c r="BJ1565" s="18" t="s">
        <v>85</v>
      </c>
      <c r="BK1565" s="186">
        <f>ROUND(I1565*H1565,2)</f>
        <v>0</v>
      </c>
      <c r="BL1565" s="18" t="s">
        <v>367</v>
      </c>
      <c r="BM1565" s="185" t="s">
        <v>1833</v>
      </c>
    </row>
    <row r="1566" spans="1:65" s="13" customFormat="1">
      <c r="B1566" s="187"/>
      <c r="D1566" s="188" t="s">
        <v>369</v>
      </c>
      <c r="E1566" s="189" t="s">
        <v>1</v>
      </c>
      <c r="F1566" s="190" t="s">
        <v>191</v>
      </c>
      <c r="H1566" s="191">
        <v>8.2850000000000001</v>
      </c>
      <c r="I1566" s="192"/>
      <c r="L1566" s="187"/>
      <c r="M1566" s="193"/>
      <c r="N1566" s="194"/>
      <c r="O1566" s="194"/>
      <c r="P1566" s="194"/>
      <c r="Q1566" s="194"/>
      <c r="R1566" s="194"/>
      <c r="S1566" s="194"/>
      <c r="T1566" s="195"/>
      <c r="AT1566" s="189" t="s">
        <v>369</v>
      </c>
      <c r="AU1566" s="189" t="s">
        <v>85</v>
      </c>
      <c r="AV1566" s="13" t="s">
        <v>85</v>
      </c>
      <c r="AW1566" s="13" t="s">
        <v>29</v>
      </c>
      <c r="AX1566" s="13" t="s">
        <v>79</v>
      </c>
      <c r="AY1566" s="189" t="s">
        <v>360</v>
      </c>
    </row>
    <row r="1567" spans="1:65" s="14" customFormat="1">
      <c r="B1567" s="196"/>
      <c r="D1567" s="188" t="s">
        <v>369</v>
      </c>
      <c r="E1567" s="197" t="s">
        <v>1</v>
      </c>
      <c r="F1567" s="198" t="s">
        <v>1834</v>
      </c>
      <c r="H1567" s="197" t="s">
        <v>1</v>
      </c>
      <c r="I1567" s="199"/>
      <c r="L1567" s="196"/>
      <c r="M1567" s="200"/>
      <c r="N1567" s="201"/>
      <c r="O1567" s="201"/>
      <c r="P1567" s="201"/>
      <c r="Q1567" s="201"/>
      <c r="R1567" s="201"/>
      <c r="S1567" s="201"/>
      <c r="T1567" s="202"/>
      <c r="AT1567" s="197" t="s">
        <v>369</v>
      </c>
      <c r="AU1567" s="197" t="s">
        <v>85</v>
      </c>
      <c r="AV1567" s="14" t="s">
        <v>79</v>
      </c>
      <c r="AW1567" s="14" t="s">
        <v>29</v>
      </c>
      <c r="AX1567" s="14" t="s">
        <v>72</v>
      </c>
      <c r="AY1567" s="197" t="s">
        <v>360</v>
      </c>
    </row>
    <row r="1568" spans="1:65" s="2" customFormat="1" ht="24.2" customHeight="1">
      <c r="A1568" s="33"/>
      <c r="B1568" s="139"/>
      <c r="C1568" s="261" t="s">
        <v>1835</v>
      </c>
      <c r="D1568" s="261" t="s">
        <v>363</v>
      </c>
      <c r="E1568" s="262" t="s">
        <v>1836</v>
      </c>
      <c r="F1568" s="263" t="s">
        <v>1837</v>
      </c>
      <c r="G1568" s="264" t="s">
        <v>366</v>
      </c>
      <c r="H1568" s="265">
        <v>389.81</v>
      </c>
      <c r="I1568" s="266"/>
      <c r="J1568" s="266">
        <f>ROUND(I1568*H1568,2)</f>
        <v>0</v>
      </c>
      <c r="K1568" s="180"/>
      <c r="L1568" s="34"/>
      <c r="M1568" s="181" t="s">
        <v>1</v>
      </c>
      <c r="N1568" s="182" t="s">
        <v>38</v>
      </c>
      <c r="O1568" s="60"/>
      <c r="P1568" s="183">
        <f>O1568*H1568</f>
        <v>0</v>
      </c>
      <c r="Q1568" s="183">
        <v>5.9800000000000001E-3</v>
      </c>
      <c r="R1568" s="183">
        <f>Q1568*H1568</f>
        <v>2.3310637999999999</v>
      </c>
      <c r="S1568" s="183">
        <v>0</v>
      </c>
      <c r="T1568" s="184">
        <f>S1568*H1568</f>
        <v>0</v>
      </c>
      <c r="U1568" s="33"/>
      <c r="V1568" s="33"/>
      <c r="W1568" s="33"/>
      <c r="X1568" s="33"/>
      <c r="Y1568" s="33"/>
      <c r="Z1568" s="33"/>
      <c r="AA1568" s="33"/>
      <c r="AB1568" s="33"/>
      <c r="AC1568" s="33"/>
      <c r="AD1568" s="33"/>
      <c r="AE1568" s="33"/>
      <c r="AR1568" s="185" t="s">
        <v>367</v>
      </c>
      <c r="AT1568" s="185" t="s">
        <v>363</v>
      </c>
      <c r="AU1568" s="185" t="s">
        <v>85</v>
      </c>
      <c r="AY1568" s="18" t="s">
        <v>360</v>
      </c>
      <c r="BE1568" s="186">
        <f>IF(N1568="základná",J1568,0)</f>
        <v>0</v>
      </c>
      <c r="BF1568" s="186">
        <f>IF(N1568="znížená",J1568,0)</f>
        <v>0</v>
      </c>
      <c r="BG1568" s="186">
        <f>IF(N1568="zákl. prenesená",J1568,0)</f>
        <v>0</v>
      </c>
      <c r="BH1568" s="186">
        <f>IF(N1568="zníž. prenesená",J1568,0)</f>
        <v>0</v>
      </c>
      <c r="BI1568" s="186">
        <f>IF(N1568="nulová",J1568,0)</f>
        <v>0</v>
      </c>
      <c r="BJ1568" s="18" t="s">
        <v>85</v>
      </c>
      <c r="BK1568" s="186">
        <f>ROUND(I1568*H1568,2)</f>
        <v>0</v>
      </c>
      <c r="BL1568" s="18" t="s">
        <v>367</v>
      </c>
      <c r="BM1568" s="185" t="s">
        <v>1838</v>
      </c>
    </row>
    <row r="1569" spans="1:65" s="13" customFormat="1">
      <c r="B1569" s="187"/>
      <c r="D1569" s="188" t="s">
        <v>369</v>
      </c>
      <c r="E1569" s="189" t="s">
        <v>1</v>
      </c>
      <c r="F1569" s="190" t="s">
        <v>1839</v>
      </c>
      <c r="H1569" s="191">
        <v>389.81</v>
      </c>
      <c r="I1569" s="192"/>
      <c r="L1569" s="187"/>
      <c r="M1569" s="193"/>
      <c r="N1569" s="194"/>
      <c r="O1569" s="194"/>
      <c r="P1569" s="194"/>
      <c r="Q1569" s="194"/>
      <c r="R1569" s="194"/>
      <c r="S1569" s="194"/>
      <c r="T1569" s="195"/>
      <c r="AT1569" s="189" t="s">
        <v>369</v>
      </c>
      <c r="AU1569" s="189" t="s">
        <v>85</v>
      </c>
      <c r="AV1569" s="13" t="s">
        <v>85</v>
      </c>
      <c r="AW1569" s="13" t="s">
        <v>29</v>
      </c>
      <c r="AX1569" s="13" t="s">
        <v>79</v>
      </c>
      <c r="AY1569" s="189" t="s">
        <v>360</v>
      </c>
    </row>
    <row r="1570" spans="1:65" s="14" customFormat="1" ht="22.5">
      <c r="B1570" s="196"/>
      <c r="D1570" s="188" t="s">
        <v>369</v>
      </c>
      <c r="E1570" s="197" t="s">
        <v>1</v>
      </c>
      <c r="F1570" s="198" t="s">
        <v>1840</v>
      </c>
      <c r="H1570" s="197" t="s">
        <v>1</v>
      </c>
      <c r="I1570" s="199"/>
      <c r="L1570" s="196"/>
      <c r="M1570" s="200"/>
      <c r="N1570" s="201"/>
      <c r="O1570" s="201"/>
      <c r="P1570" s="201"/>
      <c r="Q1570" s="201"/>
      <c r="R1570" s="201"/>
      <c r="S1570" s="201"/>
      <c r="T1570" s="202"/>
      <c r="AT1570" s="197" t="s">
        <v>369</v>
      </c>
      <c r="AU1570" s="197" t="s">
        <v>85</v>
      </c>
      <c r="AV1570" s="14" t="s">
        <v>79</v>
      </c>
      <c r="AW1570" s="14" t="s">
        <v>29</v>
      </c>
      <c r="AX1570" s="14" t="s">
        <v>72</v>
      </c>
      <c r="AY1570" s="197" t="s">
        <v>360</v>
      </c>
    </row>
    <row r="1571" spans="1:65" s="2" customFormat="1" ht="24.2" customHeight="1">
      <c r="A1571" s="33"/>
      <c r="B1571" s="139"/>
      <c r="C1571" s="261" t="s">
        <v>1841</v>
      </c>
      <c r="D1571" s="261" t="s">
        <v>363</v>
      </c>
      <c r="E1571" s="262" t="s">
        <v>1842</v>
      </c>
      <c r="F1571" s="263" t="s">
        <v>1843</v>
      </c>
      <c r="G1571" s="264" t="s">
        <v>366</v>
      </c>
      <c r="H1571" s="265">
        <v>1234.2829999999999</v>
      </c>
      <c r="I1571" s="266"/>
      <c r="J1571" s="266">
        <f>ROUND(I1571*H1571,2)</f>
        <v>0</v>
      </c>
      <c r="K1571" s="180"/>
      <c r="L1571" s="34"/>
      <c r="M1571" s="181" t="s">
        <v>1</v>
      </c>
      <c r="N1571" s="182" t="s">
        <v>38</v>
      </c>
      <c r="O1571" s="60"/>
      <c r="P1571" s="183">
        <f>O1571*H1571</f>
        <v>0</v>
      </c>
      <c r="Q1571" s="183">
        <v>5.1999999999999998E-3</v>
      </c>
      <c r="R1571" s="183">
        <f>Q1571*H1571</f>
        <v>6.4182715999999989</v>
      </c>
      <c r="S1571" s="183">
        <v>0</v>
      </c>
      <c r="T1571" s="184">
        <f>S1571*H1571</f>
        <v>0</v>
      </c>
      <c r="U1571" s="33"/>
      <c r="V1571" s="33"/>
      <c r="W1571" s="33"/>
      <c r="X1571" s="33"/>
      <c r="Y1571" s="33"/>
      <c r="Z1571" s="33"/>
      <c r="AA1571" s="33"/>
      <c r="AB1571" s="33"/>
      <c r="AC1571" s="33"/>
      <c r="AD1571" s="33"/>
      <c r="AE1571" s="33"/>
      <c r="AR1571" s="185" t="s">
        <v>367</v>
      </c>
      <c r="AT1571" s="185" t="s">
        <v>363</v>
      </c>
      <c r="AU1571" s="185" t="s">
        <v>85</v>
      </c>
      <c r="AY1571" s="18" t="s">
        <v>360</v>
      </c>
      <c r="BE1571" s="186">
        <f>IF(N1571="základná",J1571,0)</f>
        <v>0</v>
      </c>
      <c r="BF1571" s="186">
        <f>IF(N1571="znížená",J1571,0)</f>
        <v>0</v>
      </c>
      <c r="BG1571" s="186">
        <f>IF(N1571="zákl. prenesená",J1571,0)</f>
        <v>0</v>
      </c>
      <c r="BH1571" s="186">
        <f>IF(N1571="zníž. prenesená",J1571,0)</f>
        <v>0</v>
      </c>
      <c r="BI1571" s="186">
        <f>IF(N1571="nulová",J1571,0)</f>
        <v>0</v>
      </c>
      <c r="BJ1571" s="18" t="s">
        <v>85</v>
      </c>
      <c r="BK1571" s="186">
        <f>ROUND(I1571*H1571,2)</f>
        <v>0</v>
      </c>
      <c r="BL1571" s="18" t="s">
        <v>367</v>
      </c>
      <c r="BM1571" s="185" t="s">
        <v>1844</v>
      </c>
    </row>
    <row r="1572" spans="1:65" s="13" customFormat="1">
      <c r="B1572" s="187"/>
      <c r="D1572" s="188" t="s">
        <v>369</v>
      </c>
      <c r="E1572" s="189" t="s">
        <v>1</v>
      </c>
      <c r="F1572" s="190" t="s">
        <v>181</v>
      </c>
      <c r="H1572" s="191">
        <v>1098.3230000000001</v>
      </c>
      <c r="I1572" s="192"/>
      <c r="L1572" s="187"/>
      <c r="M1572" s="193"/>
      <c r="N1572" s="194"/>
      <c r="O1572" s="194"/>
      <c r="P1572" s="194"/>
      <c r="Q1572" s="194"/>
      <c r="R1572" s="194"/>
      <c r="S1572" s="194"/>
      <c r="T1572" s="195"/>
      <c r="AT1572" s="189" t="s">
        <v>369</v>
      </c>
      <c r="AU1572" s="189" t="s">
        <v>85</v>
      </c>
      <c r="AV1572" s="13" t="s">
        <v>85</v>
      </c>
      <c r="AW1572" s="13" t="s">
        <v>29</v>
      </c>
      <c r="AX1572" s="13" t="s">
        <v>72</v>
      </c>
      <c r="AY1572" s="189" t="s">
        <v>360</v>
      </c>
    </row>
    <row r="1573" spans="1:65" s="13" customFormat="1">
      <c r="B1573" s="187"/>
      <c r="D1573" s="188" t="s">
        <v>369</v>
      </c>
      <c r="E1573" s="189" t="s">
        <v>1</v>
      </c>
      <c r="F1573" s="190" t="s">
        <v>185</v>
      </c>
      <c r="H1573" s="191">
        <v>135.96</v>
      </c>
      <c r="I1573" s="192"/>
      <c r="L1573" s="187"/>
      <c r="M1573" s="193"/>
      <c r="N1573" s="194"/>
      <c r="O1573" s="194"/>
      <c r="P1573" s="194"/>
      <c r="Q1573" s="194"/>
      <c r="R1573" s="194"/>
      <c r="S1573" s="194"/>
      <c r="T1573" s="195"/>
      <c r="AT1573" s="189" t="s">
        <v>369</v>
      </c>
      <c r="AU1573" s="189" t="s">
        <v>85</v>
      </c>
      <c r="AV1573" s="13" t="s">
        <v>85</v>
      </c>
      <c r="AW1573" s="13" t="s">
        <v>29</v>
      </c>
      <c r="AX1573" s="13" t="s">
        <v>72</v>
      </c>
      <c r="AY1573" s="189" t="s">
        <v>360</v>
      </c>
    </row>
    <row r="1574" spans="1:65" s="15" customFormat="1">
      <c r="B1574" s="203"/>
      <c r="D1574" s="188" t="s">
        <v>369</v>
      </c>
      <c r="E1574" s="204" t="s">
        <v>1</v>
      </c>
      <c r="F1574" s="205" t="s">
        <v>386</v>
      </c>
      <c r="H1574" s="206">
        <v>1234.2829999999999</v>
      </c>
      <c r="I1574" s="207"/>
      <c r="L1574" s="203"/>
      <c r="M1574" s="208"/>
      <c r="N1574" s="209"/>
      <c r="O1574" s="209"/>
      <c r="P1574" s="209"/>
      <c r="Q1574" s="209"/>
      <c r="R1574" s="209"/>
      <c r="S1574" s="209"/>
      <c r="T1574" s="210"/>
      <c r="AT1574" s="204" t="s">
        <v>369</v>
      </c>
      <c r="AU1574" s="204" t="s">
        <v>85</v>
      </c>
      <c r="AV1574" s="15" t="s">
        <v>367</v>
      </c>
      <c r="AW1574" s="15" t="s">
        <v>29</v>
      </c>
      <c r="AX1574" s="15" t="s">
        <v>79</v>
      </c>
      <c r="AY1574" s="204" t="s">
        <v>360</v>
      </c>
    </row>
    <row r="1575" spans="1:65" s="14" customFormat="1" ht="22.5">
      <c r="B1575" s="196"/>
      <c r="D1575" s="188" t="s">
        <v>369</v>
      </c>
      <c r="E1575" s="197" t="s">
        <v>1</v>
      </c>
      <c r="F1575" s="198" t="s">
        <v>1845</v>
      </c>
      <c r="H1575" s="197" t="s">
        <v>1</v>
      </c>
      <c r="I1575" s="199"/>
      <c r="L1575" s="196"/>
      <c r="M1575" s="200"/>
      <c r="N1575" s="201"/>
      <c r="O1575" s="201"/>
      <c r="P1575" s="201"/>
      <c r="Q1575" s="201"/>
      <c r="R1575" s="201"/>
      <c r="S1575" s="201"/>
      <c r="T1575" s="202"/>
      <c r="AT1575" s="197" t="s">
        <v>369</v>
      </c>
      <c r="AU1575" s="197" t="s">
        <v>85</v>
      </c>
      <c r="AV1575" s="14" t="s">
        <v>79</v>
      </c>
      <c r="AW1575" s="14" t="s">
        <v>29</v>
      </c>
      <c r="AX1575" s="14" t="s">
        <v>72</v>
      </c>
      <c r="AY1575" s="197" t="s">
        <v>360</v>
      </c>
    </row>
    <row r="1576" spans="1:65" s="2" customFormat="1" ht="21.75" customHeight="1">
      <c r="A1576" s="33"/>
      <c r="B1576" s="139"/>
      <c r="C1576" s="173" t="s">
        <v>1846</v>
      </c>
      <c r="D1576" s="173" t="s">
        <v>363</v>
      </c>
      <c r="E1576" s="174" t="s">
        <v>1847</v>
      </c>
      <c r="F1576" s="175" t="s">
        <v>1848</v>
      </c>
      <c r="G1576" s="176" t="s">
        <v>366</v>
      </c>
      <c r="H1576" s="177">
        <v>10230.169</v>
      </c>
      <c r="I1576" s="178"/>
      <c r="J1576" s="179">
        <f>ROUND(I1576*H1576,2)</f>
        <v>0</v>
      </c>
      <c r="K1576" s="180"/>
      <c r="L1576" s="34"/>
      <c r="M1576" s="181" t="s">
        <v>1</v>
      </c>
      <c r="N1576" s="182" t="s">
        <v>38</v>
      </c>
      <c r="O1576" s="60"/>
      <c r="P1576" s="183">
        <f>O1576*H1576</f>
        <v>0</v>
      </c>
      <c r="Q1576" s="183">
        <v>0</v>
      </c>
      <c r="R1576" s="183">
        <f>Q1576*H1576</f>
        <v>0</v>
      </c>
      <c r="S1576" s="183">
        <v>0</v>
      </c>
      <c r="T1576" s="184">
        <f>S1576*H1576</f>
        <v>0</v>
      </c>
      <c r="U1576" s="33"/>
      <c r="V1576" s="33"/>
      <c r="W1576" s="33"/>
      <c r="X1576" s="33"/>
      <c r="Y1576" s="33"/>
      <c r="Z1576" s="33"/>
      <c r="AA1576" s="33"/>
      <c r="AB1576" s="33"/>
      <c r="AC1576" s="33"/>
      <c r="AD1576" s="33"/>
      <c r="AE1576" s="33"/>
      <c r="AR1576" s="185" t="s">
        <v>1849</v>
      </c>
      <c r="AT1576" s="185" t="s">
        <v>363</v>
      </c>
      <c r="AU1576" s="185" t="s">
        <v>85</v>
      </c>
      <c r="AY1576" s="18" t="s">
        <v>360</v>
      </c>
      <c r="BE1576" s="186">
        <f>IF(N1576="základná",J1576,0)</f>
        <v>0</v>
      </c>
      <c r="BF1576" s="186">
        <f>IF(N1576="znížená",J1576,0)</f>
        <v>0</v>
      </c>
      <c r="BG1576" s="186">
        <f>IF(N1576="zákl. prenesená",J1576,0)</f>
        <v>0</v>
      </c>
      <c r="BH1576" s="186">
        <f>IF(N1576="zníž. prenesená",J1576,0)</f>
        <v>0</v>
      </c>
      <c r="BI1576" s="186">
        <f>IF(N1576="nulová",J1576,0)</f>
        <v>0</v>
      </c>
      <c r="BJ1576" s="18" t="s">
        <v>85</v>
      </c>
      <c r="BK1576" s="186">
        <f>ROUND(I1576*H1576,2)</f>
        <v>0</v>
      </c>
      <c r="BL1576" s="18" t="s">
        <v>1849</v>
      </c>
      <c r="BM1576" s="185" t="s">
        <v>1850</v>
      </c>
    </row>
    <row r="1577" spans="1:65" s="14" customFormat="1">
      <c r="B1577" s="196"/>
      <c r="D1577" s="188" t="s">
        <v>369</v>
      </c>
      <c r="E1577" s="197" t="s">
        <v>1</v>
      </c>
      <c r="F1577" s="198" t="s">
        <v>1851</v>
      </c>
      <c r="H1577" s="197" t="s">
        <v>1</v>
      </c>
      <c r="I1577" s="199"/>
      <c r="L1577" s="196"/>
      <c r="M1577" s="200"/>
      <c r="N1577" s="201"/>
      <c r="O1577" s="201"/>
      <c r="P1577" s="201"/>
      <c r="Q1577" s="201"/>
      <c r="R1577" s="201"/>
      <c r="S1577" s="201"/>
      <c r="T1577" s="202"/>
      <c r="AT1577" s="197" t="s">
        <v>369</v>
      </c>
      <c r="AU1577" s="197" t="s">
        <v>85</v>
      </c>
      <c r="AV1577" s="14" t="s">
        <v>79</v>
      </c>
      <c r="AW1577" s="14" t="s">
        <v>29</v>
      </c>
      <c r="AX1577" s="14" t="s">
        <v>72</v>
      </c>
      <c r="AY1577" s="197" t="s">
        <v>360</v>
      </c>
    </row>
    <row r="1578" spans="1:65" s="14" customFormat="1">
      <c r="B1578" s="196"/>
      <c r="D1578" s="188" t="s">
        <v>369</v>
      </c>
      <c r="E1578" s="197" t="s">
        <v>1</v>
      </c>
      <c r="F1578" s="198" t="s">
        <v>1852</v>
      </c>
      <c r="H1578" s="197" t="s">
        <v>1</v>
      </c>
      <c r="I1578" s="199"/>
      <c r="L1578" s="196"/>
      <c r="M1578" s="200"/>
      <c r="N1578" s="201"/>
      <c r="O1578" s="201"/>
      <c r="P1578" s="201"/>
      <c r="Q1578" s="201"/>
      <c r="R1578" s="201"/>
      <c r="S1578" s="201"/>
      <c r="T1578" s="202"/>
      <c r="AT1578" s="197" t="s">
        <v>369</v>
      </c>
      <c r="AU1578" s="197" t="s">
        <v>85</v>
      </c>
      <c r="AV1578" s="14" t="s">
        <v>79</v>
      </c>
      <c r="AW1578" s="14" t="s">
        <v>29</v>
      </c>
      <c r="AX1578" s="14" t="s">
        <v>72</v>
      </c>
      <c r="AY1578" s="197" t="s">
        <v>360</v>
      </c>
    </row>
    <row r="1579" spans="1:65" s="13" customFormat="1">
      <c r="B1579" s="187"/>
      <c r="D1579" s="188" t="s">
        <v>369</v>
      </c>
      <c r="E1579" s="189" t="s">
        <v>1</v>
      </c>
      <c r="F1579" s="190" t="s">
        <v>1853</v>
      </c>
      <c r="H1579" s="191">
        <v>50.96</v>
      </c>
      <c r="I1579" s="192"/>
      <c r="L1579" s="187"/>
      <c r="M1579" s="193"/>
      <c r="N1579" s="194"/>
      <c r="O1579" s="194"/>
      <c r="P1579" s="194"/>
      <c r="Q1579" s="194"/>
      <c r="R1579" s="194"/>
      <c r="S1579" s="194"/>
      <c r="T1579" s="195"/>
      <c r="AT1579" s="189" t="s">
        <v>369</v>
      </c>
      <c r="AU1579" s="189" t="s">
        <v>85</v>
      </c>
      <c r="AV1579" s="13" t="s">
        <v>85</v>
      </c>
      <c r="AW1579" s="13" t="s">
        <v>29</v>
      </c>
      <c r="AX1579" s="13" t="s">
        <v>72</v>
      </c>
      <c r="AY1579" s="189" t="s">
        <v>360</v>
      </c>
    </row>
    <row r="1580" spans="1:65" s="14" customFormat="1">
      <c r="B1580" s="196"/>
      <c r="D1580" s="188" t="s">
        <v>369</v>
      </c>
      <c r="E1580" s="197" t="s">
        <v>1</v>
      </c>
      <c r="F1580" s="198" t="s">
        <v>1854</v>
      </c>
      <c r="H1580" s="197" t="s">
        <v>1</v>
      </c>
      <c r="I1580" s="199"/>
      <c r="L1580" s="196"/>
      <c r="M1580" s="200"/>
      <c r="N1580" s="201"/>
      <c r="O1580" s="201"/>
      <c r="P1580" s="201"/>
      <c r="Q1580" s="201"/>
      <c r="R1580" s="201"/>
      <c r="S1580" s="201"/>
      <c r="T1580" s="202"/>
      <c r="AT1580" s="197" t="s">
        <v>369</v>
      </c>
      <c r="AU1580" s="197" t="s">
        <v>85</v>
      </c>
      <c r="AV1580" s="14" t="s">
        <v>79</v>
      </c>
      <c r="AW1580" s="14" t="s">
        <v>29</v>
      </c>
      <c r="AX1580" s="14" t="s">
        <v>72</v>
      </c>
      <c r="AY1580" s="197" t="s">
        <v>360</v>
      </c>
    </row>
    <row r="1581" spans="1:65" s="13" customFormat="1">
      <c r="B1581" s="187"/>
      <c r="D1581" s="188" t="s">
        <v>369</v>
      </c>
      <c r="E1581" s="189" t="s">
        <v>1</v>
      </c>
      <c r="F1581" s="190" t="s">
        <v>1855</v>
      </c>
      <c r="H1581" s="191">
        <v>480.77</v>
      </c>
      <c r="I1581" s="192"/>
      <c r="L1581" s="187"/>
      <c r="M1581" s="193"/>
      <c r="N1581" s="194"/>
      <c r="O1581" s="194"/>
      <c r="P1581" s="194"/>
      <c r="Q1581" s="194"/>
      <c r="R1581" s="194"/>
      <c r="S1581" s="194"/>
      <c r="T1581" s="195"/>
      <c r="AT1581" s="189" t="s">
        <v>369</v>
      </c>
      <c r="AU1581" s="189" t="s">
        <v>85</v>
      </c>
      <c r="AV1581" s="13" t="s">
        <v>85</v>
      </c>
      <c r="AW1581" s="13" t="s">
        <v>29</v>
      </c>
      <c r="AX1581" s="13" t="s">
        <v>72</v>
      </c>
      <c r="AY1581" s="189" t="s">
        <v>360</v>
      </c>
    </row>
    <row r="1582" spans="1:65" s="14" customFormat="1">
      <c r="B1582" s="196"/>
      <c r="D1582" s="188" t="s">
        <v>369</v>
      </c>
      <c r="E1582" s="197" t="s">
        <v>1</v>
      </c>
      <c r="F1582" s="198" t="s">
        <v>1856</v>
      </c>
      <c r="H1582" s="197" t="s">
        <v>1</v>
      </c>
      <c r="I1582" s="199"/>
      <c r="L1582" s="196"/>
      <c r="M1582" s="200"/>
      <c r="N1582" s="201"/>
      <c r="O1582" s="201"/>
      <c r="P1582" s="201"/>
      <c r="Q1582" s="201"/>
      <c r="R1582" s="201"/>
      <c r="S1582" s="201"/>
      <c r="T1582" s="202"/>
      <c r="AT1582" s="197" t="s">
        <v>369</v>
      </c>
      <c r="AU1582" s="197" t="s">
        <v>85</v>
      </c>
      <c r="AV1582" s="14" t="s">
        <v>79</v>
      </c>
      <c r="AW1582" s="14" t="s">
        <v>29</v>
      </c>
      <c r="AX1582" s="14" t="s">
        <v>72</v>
      </c>
      <c r="AY1582" s="197" t="s">
        <v>360</v>
      </c>
    </row>
    <row r="1583" spans="1:65" s="14" customFormat="1">
      <c r="B1583" s="196"/>
      <c r="D1583" s="188" t="s">
        <v>369</v>
      </c>
      <c r="E1583" s="197" t="s">
        <v>1</v>
      </c>
      <c r="F1583" s="198" t="s">
        <v>754</v>
      </c>
      <c r="H1583" s="197" t="s">
        <v>1</v>
      </c>
      <c r="I1583" s="199"/>
      <c r="L1583" s="196"/>
      <c r="M1583" s="200"/>
      <c r="N1583" s="201"/>
      <c r="O1583" s="201"/>
      <c r="P1583" s="201"/>
      <c r="Q1583" s="201"/>
      <c r="R1583" s="201"/>
      <c r="S1583" s="201"/>
      <c r="T1583" s="202"/>
      <c r="AT1583" s="197" t="s">
        <v>369</v>
      </c>
      <c r="AU1583" s="197" t="s">
        <v>85</v>
      </c>
      <c r="AV1583" s="14" t="s">
        <v>79</v>
      </c>
      <c r="AW1583" s="14" t="s">
        <v>29</v>
      </c>
      <c r="AX1583" s="14" t="s">
        <v>72</v>
      </c>
      <c r="AY1583" s="197" t="s">
        <v>360</v>
      </c>
    </row>
    <row r="1584" spans="1:65" s="13" customFormat="1">
      <c r="B1584" s="187"/>
      <c r="D1584" s="188" t="s">
        <v>369</v>
      </c>
      <c r="E1584" s="189" t="s">
        <v>1</v>
      </c>
      <c r="F1584" s="190" t="s">
        <v>1857</v>
      </c>
      <c r="H1584" s="191">
        <v>0.69</v>
      </c>
      <c r="I1584" s="192"/>
      <c r="L1584" s="187"/>
      <c r="M1584" s="193"/>
      <c r="N1584" s="194"/>
      <c r="O1584" s="194"/>
      <c r="P1584" s="194"/>
      <c r="Q1584" s="194"/>
      <c r="R1584" s="194"/>
      <c r="S1584" s="194"/>
      <c r="T1584" s="195"/>
      <c r="AT1584" s="189" t="s">
        <v>369</v>
      </c>
      <c r="AU1584" s="189" t="s">
        <v>85</v>
      </c>
      <c r="AV1584" s="13" t="s">
        <v>85</v>
      </c>
      <c r="AW1584" s="13" t="s">
        <v>29</v>
      </c>
      <c r="AX1584" s="13" t="s">
        <v>72</v>
      </c>
      <c r="AY1584" s="189" t="s">
        <v>360</v>
      </c>
    </row>
    <row r="1585" spans="2:51" s="13" customFormat="1">
      <c r="B1585" s="187"/>
      <c r="D1585" s="188" t="s">
        <v>369</v>
      </c>
      <c r="E1585" s="189" t="s">
        <v>1</v>
      </c>
      <c r="F1585" s="190" t="s">
        <v>1858</v>
      </c>
      <c r="H1585" s="191">
        <v>0.27</v>
      </c>
      <c r="I1585" s="192"/>
      <c r="L1585" s="187"/>
      <c r="M1585" s="193"/>
      <c r="N1585" s="194"/>
      <c r="O1585" s="194"/>
      <c r="P1585" s="194"/>
      <c r="Q1585" s="194"/>
      <c r="R1585" s="194"/>
      <c r="S1585" s="194"/>
      <c r="T1585" s="195"/>
      <c r="AT1585" s="189" t="s">
        <v>369</v>
      </c>
      <c r="AU1585" s="189" t="s">
        <v>85</v>
      </c>
      <c r="AV1585" s="13" t="s">
        <v>85</v>
      </c>
      <c r="AW1585" s="13" t="s">
        <v>29</v>
      </c>
      <c r="AX1585" s="13" t="s">
        <v>72</v>
      </c>
      <c r="AY1585" s="189" t="s">
        <v>360</v>
      </c>
    </row>
    <row r="1586" spans="2:51" s="13" customFormat="1">
      <c r="B1586" s="187"/>
      <c r="D1586" s="188" t="s">
        <v>369</v>
      </c>
      <c r="E1586" s="189" t="s">
        <v>1</v>
      </c>
      <c r="F1586" s="190" t="s">
        <v>1859</v>
      </c>
      <c r="H1586" s="191">
        <v>0.18</v>
      </c>
      <c r="I1586" s="192"/>
      <c r="L1586" s="187"/>
      <c r="M1586" s="193"/>
      <c r="N1586" s="194"/>
      <c r="O1586" s="194"/>
      <c r="P1586" s="194"/>
      <c r="Q1586" s="194"/>
      <c r="R1586" s="194"/>
      <c r="S1586" s="194"/>
      <c r="T1586" s="195"/>
      <c r="AT1586" s="189" t="s">
        <v>369</v>
      </c>
      <c r="AU1586" s="189" t="s">
        <v>85</v>
      </c>
      <c r="AV1586" s="13" t="s">
        <v>85</v>
      </c>
      <c r="AW1586" s="13" t="s">
        <v>29</v>
      </c>
      <c r="AX1586" s="13" t="s">
        <v>72</v>
      </c>
      <c r="AY1586" s="189" t="s">
        <v>360</v>
      </c>
    </row>
    <row r="1587" spans="2:51" s="13" customFormat="1">
      <c r="B1587" s="187"/>
      <c r="D1587" s="188" t="s">
        <v>369</v>
      </c>
      <c r="E1587" s="189" t="s">
        <v>1</v>
      </c>
      <c r="F1587" s="190" t="s">
        <v>1860</v>
      </c>
      <c r="H1587" s="191">
        <v>2.76</v>
      </c>
      <c r="I1587" s="192"/>
      <c r="L1587" s="187"/>
      <c r="M1587" s="193"/>
      <c r="N1587" s="194"/>
      <c r="O1587" s="194"/>
      <c r="P1587" s="194"/>
      <c r="Q1587" s="194"/>
      <c r="R1587" s="194"/>
      <c r="S1587" s="194"/>
      <c r="T1587" s="195"/>
      <c r="AT1587" s="189" t="s">
        <v>369</v>
      </c>
      <c r="AU1587" s="189" t="s">
        <v>85</v>
      </c>
      <c r="AV1587" s="13" t="s">
        <v>85</v>
      </c>
      <c r="AW1587" s="13" t="s">
        <v>29</v>
      </c>
      <c r="AX1587" s="13" t="s">
        <v>72</v>
      </c>
      <c r="AY1587" s="189" t="s">
        <v>360</v>
      </c>
    </row>
    <row r="1588" spans="2:51" s="13" customFormat="1">
      <c r="B1588" s="187"/>
      <c r="D1588" s="188" t="s">
        <v>369</v>
      </c>
      <c r="E1588" s="189" t="s">
        <v>1</v>
      </c>
      <c r="F1588" s="190" t="s">
        <v>1861</v>
      </c>
      <c r="H1588" s="191">
        <v>4.1399999999999997</v>
      </c>
      <c r="I1588" s="192"/>
      <c r="L1588" s="187"/>
      <c r="M1588" s="193"/>
      <c r="N1588" s="194"/>
      <c r="O1588" s="194"/>
      <c r="P1588" s="194"/>
      <c r="Q1588" s="194"/>
      <c r="R1588" s="194"/>
      <c r="S1588" s="194"/>
      <c r="T1588" s="195"/>
      <c r="AT1588" s="189" t="s">
        <v>369</v>
      </c>
      <c r="AU1588" s="189" t="s">
        <v>85</v>
      </c>
      <c r="AV1588" s="13" t="s">
        <v>85</v>
      </c>
      <c r="AW1588" s="13" t="s">
        <v>29</v>
      </c>
      <c r="AX1588" s="13" t="s">
        <v>72</v>
      </c>
      <c r="AY1588" s="189" t="s">
        <v>360</v>
      </c>
    </row>
    <row r="1589" spans="2:51" s="13" customFormat="1">
      <c r="B1589" s="187"/>
      <c r="D1589" s="188" t="s">
        <v>369</v>
      </c>
      <c r="E1589" s="189" t="s">
        <v>1</v>
      </c>
      <c r="F1589" s="190" t="s">
        <v>1862</v>
      </c>
      <c r="H1589" s="191">
        <v>3.9329999999999998</v>
      </c>
      <c r="I1589" s="192"/>
      <c r="L1589" s="187"/>
      <c r="M1589" s="193"/>
      <c r="N1589" s="194"/>
      <c r="O1589" s="194"/>
      <c r="P1589" s="194"/>
      <c r="Q1589" s="194"/>
      <c r="R1589" s="194"/>
      <c r="S1589" s="194"/>
      <c r="T1589" s="195"/>
      <c r="AT1589" s="189" t="s">
        <v>369</v>
      </c>
      <c r="AU1589" s="189" t="s">
        <v>85</v>
      </c>
      <c r="AV1589" s="13" t="s">
        <v>85</v>
      </c>
      <c r="AW1589" s="13" t="s">
        <v>29</v>
      </c>
      <c r="AX1589" s="13" t="s">
        <v>72</v>
      </c>
      <c r="AY1589" s="189" t="s">
        <v>360</v>
      </c>
    </row>
    <row r="1590" spans="2:51" s="13" customFormat="1">
      <c r="B1590" s="187"/>
      <c r="D1590" s="188" t="s">
        <v>369</v>
      </c>
      <c r="E1590" s="189" t="s">
        <v>1</v>
      </c>
      <c r="F1590" s="190" t="s">
        <v>1863</v>
      </c>
      <c r="H1590" s="191">
        <v>5.0599999999999996</v>
      </c>
      <c r="I1590" s="192"/>
      <c r="L1590" s="187"/>
      <c r="M1590" s="193"/>
      <c r="N1590" s="194"/>
      <c r="O1590" s="194"/>
      <c r="P1590" s="194"/>
      <c r="Q1590" s="194"/>
      <c r="R1590" s="194"/>
      <c r="S1590" s="194"/>
      <c r="T1590" s="195"/>
      <c r="AT1590" s="189" t="s">
        <v>369</v>
      </c>
      <c r="AU1590" s="189" t="s">
        <v>85</v>
      </c>
      <c r="AV1590" s="13" t="s">
        <v>85</v>
      </c>
      <c r="AW1590" s="13" t="s">
        <v>29</v>
      </c>
      <c r="AX1590" s="13" t="s">
        <v>72</v>
      </c>
      <c r="AY1590" s="189" t="s">
        <v>360</v>
      </c>
    </row>
    <row r="1591" spans="2:51" s="13" customFormat="1">
      <c r="B1591" s="187"/>
      <c r="D1591" s="188" t="s">
        <v>369</v>
      </c>
      <c r="E1591" s="189" t="s">
        <v>1</v>
      </c>
      <c r="F1591" s="190" t="s">
        <v>1864</v>
      </c>
      <c r="H1591" s="191">
        <v>4.1399999999999997</v>
      </c>
      <c r="I1591" s="192"/>
      <c r="L1591" s="187"/>
      <c r="M1591" s="193"/>
      <c r="N1591" s="194"/>
      <c r="O1591" s="194"/>
      <c r="P1591" s="194"/>
      <c r="Q1591" s="194"/>
      <c r="R1591" s="194"/>
      <c r="S1591" s="194"/>
      <c r="T1591" s="195"/>
      <c r="AT1591" s="189" t="s">
        <v>369</v>
      </c>
      <c r="AU1591" s="189" t="s">
        <v>85</v>
      </c>
      <c r="AV1591" s="13" t="s">
        <v>85</v>
      </c>
      <c r="AW1591" s="13" t="s">
        <v>29</v>
      </c>
      <c r="AX1591" s="13" t="s">
        <v>72</v>
      </c>
      <c r="AY1591" s="189" t="s">
        <v>360</v>
      </c>
    </row>
    <row r="1592" spans="2:51" s="13" customFormat="1">
      <c r="B1592" s="187"/>
      <c r="D1592" s="188" t="s">
        <v>369</v>
      </c>
      <c r="E1592" s="189" t="s">
        <v>1</v>
      </c>
      <c r="F1592" s="190" t="s">
        <v>1865</v>
      </c>
      <c r="H1592" s="191">
        <v>6.21</v>
      </c>
      <c r="I1592" s="192"/>
      <c r="L1592" s="187"/>
      <c r="M1592" s="193"/>
      <c r="N1592" s="194"/>
      <c r="O1592" s="194"/>
      <c r="P1592" s="194"/>
      <c r="Q1592" s="194"/>
      <c r="R1592" s="194"/>
      <c r="S1592" s="194"/>
      <c r="T1592" s="195"/>
      <c r="AT1592" s="189" t="s">
        <v>369</v>
      </c>
      <c r="AU1592" s="189" t="s">
        <v>85</v>
      </c>
      <c r="AV1592" s="13" t="s">
        <v>85</v>
      </c>
      <c r="AW1592" s="13" t="s">
        <v>29</v>
      </c>
      <c r="AX1592" s="13" t="s">
        <v>72</v>
      </c>
      <c r="AY1592" s="189" t="s">
        <v>360</v>
      </c>
    </row>
    <row r="1593" spans="2:51" s="13" customFormat="1">
      <c r="B1593" s="187"/>
      <c r="D1593" s="188" t="s">
        <v>369</v>
      </c>
      <c r="E1593" s="189" t="s">
        <v>1</v>
      </c>
      <c r="F1593" s="190" t="s">
        <v>1866</v>
      </c>
      <c r="H1593" s="191">
        <v>5.52</v>
      </c>
      <c r="I1593" s="192"/>
      <c r="L1593" s="187"/>
      <c r="M1593" s="193"/>
      <c r="N1593" s="194"/>
      <c r="O1593" s="194"/>
      <c r="P1593" s="194"/>
      <c r="Q1593" s="194"/>
      <c r="R1593" s="194"/>
      <c r="S1593" s="194"/>
      <c r="T1593" s="195"/>
      <c r="AT1593" s="189" t="s">
        <v>369</v>
      </c>
      <c r="AU1593" s="189" t="s">
        <v>85</v>
      </c>
      <c r="AV1593" s="13" t="s">
        <v>85</v>
      </c>
      <c r="AW1593" s="13" t="s">
        <v>29</v>
      </c>
      <c r="AX1593" s="13" t="s">
        <v>72</v>
      </c>
      <c r="AY1593" s="189" t="s">
        <v>360</v>
      </c>
    </row>
    <row r="1594" spans="2:51" s="13" customFormat="1">
      <c r="B1594" s="187"/>
      <c r="D1594" s="188" t="s">
        <v>369</v>
      </c>
      <c r="E1594" s="189" t="s">
        <v>1</v>
      </c>
      <c r="F1594" s="190" t="s">
        <v>1867</v>
      </c>
      <c r="H1594" s="191">
        <v>3.4319999999999999</v>
      </c>
      <c r="I1594" s="192"/>
      <c r="L1594" s="187"/>
      <c r="M1594" s="193"/>
      <c r="N1594" s="194"/>
      <c r="O1594" s="194"/>
      <c r="P1594" s="194"/>
      <c r="Q1594" s="194"/>
      <c r="R1594" s="194"/>
      <c r="S1594" s="194"/>
      <c r="T1594" s="195"/>
      <c r="AT1594" s="189" t="s">
        <v>369</v>
      </c>
      <c r="AU1594" s="189" t="s">
        <v>85</v>
      </c>
      <c r="AV1594" s="13" t="s">
        <v>85</v>
      </c>
      <c r="AW1594" s="13" t="s">
        <v>29</v>
      </c>
      <c r="AX1594" s="13" t="s">
        <v>72</v>
      </c>
      <c r="AY1594" s="189" t="s">
        <v>360</v>
      </c>
    </row>
    <row r="1595" spans="2:51" s="14" customFormat="1">
      <c r="B1595" s="196"/>
      <c r="D1595" s="188" t="s">
        <v>369</v>
      </c>
      <c r="E1595" s="197" t="s">
        <v>1</v>
      </c>
      <c r="F1595" s="198" t="s">
        <v>758</v>
      </c>
      <c r="H1595" s="197" t="s">
        <v>1</v>
      </c>
      <c r="I1595" s="199"/>
      <c r="L1595" s="196"/>
      <c r="M1595" s="200"/>
      <c r="N1595" s="201"/>
      <c r="O1595" s="201"/>
      <c r="P1595" s="201"/>
      <c r="Q1595" s="201"/>
      <c r="R1595" s="201"/>
      <c r="S1595" s="201"/>
      <c r="T1595" s="202"/>
      <c r="AT1595" s="197" t="s">
        <v>369</v>
      </c>
      <c r="AU1595" s="197" t="s">
        <v>85</v>
      </c>
      <c r="AV1595" s="14" t="s">
        <v>79</v>
      </c>
      <c r="AW1595" s="14" t="s">
        <v>29</v>
      </c>
      <c r="AX1595" s="14" t="s">
        <v>72</v>
      </c>
      <c r="AY1595" s="197" t="s">
        <v>360</v>
      </c>
    </row>
    <row r="1596" spans="2:51" s="13" customFormat="1">
      <c r="B1596" s="187"/>
      <c r="D1596" s="188" t="s">
        <v>369</v>
      </c>
      <c r="E1596" s="189" t="s">
        <v>1</v>
      </c>
      <c r="F1596" s="190" t="s">
        <v>1868</v>
      </c>
      <c r="H1596" s="191">
        <v>4.1399999999999997</v>
      </c>
      <c r="I1596" s="192"/>
      <c r="L1596" s="187"/>
      <c r="M1596" s="193"/>
      <c r="N1596" s="194"/>
      <c r="O1596" s="194"/>
      <c r="P1596" s="194"/>
      <c r="Q1596" s="194"/>
      <c r="R1596" s="194"/>
      <c r="S1596" s="194"/>
      <c r="T1596" s="195"/>
      <c r="AT1596" s="189" t="s">
        <v>369</v>
      </c>
      <c r="AU1596" s="189" t="s">
        <v>85</v>
      </c>
      <c r="AV1596" s="13" t="s">
        <v>85</v>
      </c>
      <c r="AW1596" s="13" t="s">
        <v>29</v>
      </c>
      <c r="AX1596" s="13" t="s">
        <v>72</v>
      </c>
      <c r="AY1596" s="189" t="s">
        <v>360</v>
      </c>
    </row>
    <row r="1597" spans="2:51" s="13" customFormat="1">
      <c r="B1597" s="187"/>
      <c r="D1597" s="188" t="s">
        <v>369</v>
      </c>
      <c r="E1597" s="189" t="s">
        <v>1</v>
      </c>
      <c r="F1597" s="190" t="s">
        <v>1869</v>
      </c>
      <c r="H1597" s="191">
        <v>7.0960000000000001</v>
      </c>
      <c r="I1597" s="192"/>
      <c r="L1597" s="187"/>
      <c r="M1597" s="193"/>
      <c r="N1597" s="194"/>
      <c r="O1597" s="194"/>
      <c r="P1597" s="194"/>
      <c r="Q1597" s="194"/>
      <c r="R1597" s="194"/>
      <c r="S1597" s="194"/>
      <c r="T1597" s="195"/>
      <c r="AT1597" s="189" t="s">
        <v>369</v>
      </c>
      <c r="AU1597" s="189" t="s">
        <v>85</v>
      </c>
      <c r="AV1597" s="13" t="s">
        <v>85</v>
      </c>
      <c r="AW1597" s="13" t="s">
        <v>29</v>
      </c>
      <c r="AX1597" s="13" t="s">
        <v>72</v>
      </c>
      <c r="AY1597" s="189" t="s">
        <v>360</v>
      </c>
    </row>
    <row r="1598" spans="2:51" s="14" customFormat="1">
      <c r="B1598" s="196"/>
      <c r="D1598" s="188" t="s">
        <v>369</v>
      </c>
      <c r="E1598" s="197" t="s">
        <v>1</v>
      </c>
      <c r="F1598" s="198" t="s">
        <v>762</v>
      </c>
      <c r="H1598" s="197" t="s">
        <v>1</v>
      </c>
      <c r="I1598" s="199"/>
      <c r="L1598" s="196"/>
      <c r="M1598" s="200"/>
      <c r="N1598" s="201"/>
      <c r="O1598" s="201"/>
      <c r="P1598" s="201"/>
      <c r="Q1598" s="201"/>
      <c r="R1598" s="201"/>
      <c r="S1598" s="201"/>
      <c r="T1598" s="202"/>
      <c r="AT1598" s="197" t="s">
        <v>369</v>
      </c>
      <c r="AU1598" s="197" t="s">
        <v>85</v>
      </c>
      <c r="AV1598" s="14" t="s">
        <v>79</v>
      </c>
      <c r="AW1598" s="14" t="s">
        <v>29</v>
      </c>
      <c r="AX1598" s="14" t="s">
        <v>72</v>
      </c>
      <c r="AY1598" s="197" t="s">
        <v>360</v>
      </c>
    </row>
    <row r="1599" spans="2:51" s="13" customFormat="1">
      <c r="B1599" s="187"/>
      <c r="D1599" s="188" t="s">
        <v>369</v>
      </c>
      <c r="E1599" s="189" t="s">
        <v>1</v>
      </c>
      <c r="F1599" s="190" t="s">
        <v>1870</v>
      </c>
      <c r="H1599" s="191">
        <v>4.1399999999999997</v>
      </c>
      <c r="I1599" s="192"/>
      <c r="L1599" s="187"/>
      <c r="M1599" s="193"/>
      <c r="N1599" s="194"/>
      <c r="O1599" s="194"/>
      <c r="P1599" s="194"/>
      <c r="Q1599" s="194"/>
      <c r="R1599" s="194"/>
      <c r="S1599" s="194"/>
      <c r="T1599" s="195"/>
      <c r="AT1599" s="189" t="s">
        <v>369</v>
      </c>
      <c r="AU1599" s="189" t="s">
        <v>85</v>
      </c>
      <c r="AV1599" s="13" t="s">
        <v>85</v>
      </c>
      <c r="AW1599" s="13" t="s">
        <v>29</v>
      </c>
      <c r="AX1599" s="13" t="s">
        <v>72</v>
      </c>
      <c r="AY1599" s="189" t="s">
        <v>360</v>
      </c>
    </row>
    <row r="1600" spans="2:51" s="13" customFormat="1">
      <c r="B1600" s="187"/>
      <c r="D1600" s="188" t="s">
        <v>369</v>
      </c>
      <c r="E1600" s="189" t="s">
        <v>1</v>
      </c>
      <c r="F1600" s="190" t="s">
        <v>1871</v>
      </c>
      <c r="H1600" s="191">
        <v>3.6360000000000001</v>
      </c>
      <c r="I1600" s="192"/>
      <c r="L1600" s="187"/>
      <c r="M1600" s="193"/>
      <c r="N1600" s="194"/>
      <c r="O1600" s="194"/>
      <c r="P1600" s="194"/>
      <c r="Q1600" s="194"/>
      <c r="R1600" s="194"/>
      <c r="S1600" s="194"/>
      <c r="T1600" s="195"/>
      <c r="AT1600" s="189" t="s">
        <v>369</v>
      </c>
      <c r="AU1600" s="189" t="s">
        <v>85</v>
      </c>
      <c r="AV1600" s="13" t="s">
        <v>85</v>
      </c>
      <c r="AW1600" s="13" t="s">
        <v>29</v>
      </c>
      <c r="AX1600" s="13" t="s">
        <v>72</v>
      </c>
      <c r="AY1600" s="189" t="s">
        <v>360</v>
      </c>
    </row>
    <row r="1601" spans="2:51" s="14" customFormat="1">
      <c r="B1601" s="196"/>
      <c r="D1601" s="188" t="s">
        <v>369</v>
      </c>
      <c r="E1601" s="197" t="s">
        <v>1</v>
      </c>
      <c r="F1601" s="198" t="s">
        <v>787</v>
      </c>
      <c r="H1601" s="197" t="s">
        <v>1</v>
      </c>
      <c r="I1601" s="199"/>
      <c r="L1601" s="196"/>
      <c r="M1601" s="200"/>
      <c r="N1601" s="201"/>
      <c r="O1601" s="201"/>
      <c r="P1601" s="201"/>
      <c r="Q1601" s="201"/>
      <c r="R1601" s="201"/>
      <c r="S1601" s="201"/>
      <c r="T1601" s="202"/>
      <c r="AT1601" s="197" t="s">
        <v>369</v>
      </c>
      <c r="AU1601" s="197" t="s">
        <v>85</v>
      </c>
      <c r="AV1601" s="14" t="s">
        <v>79</v>
      </c>
      <c r="AW1601" s="14" t="s">
        <v>29</v>
      </c>
      <c r="AX1601" s="14" t="s">
        <v>72</v>
      </c>
      <c r="AY1601" s="197" t="s">
        <v>360</v>
      </c>
    </row>
    <row r="1602" spans="2:51" s="13" customFormat="1">
      <c r="B1602" s="187"/>
      <c r="D1602" s="188" t="s">
        <v>369</v>
      </c>
      <c r="E1602" s="189" t="s">
        <v>1</v>
      </c>
      <c r="F1602" s="190" t="s">
        <v>1872</v>
      </c>
      <c r="H1602" s="191">
        <v>5.52</v>
      </c>
      <c r="I1602" s="192"/>
      <c r="L1602" s="187"/>
      <c r="M1602" s="193"/>
      <c r="N1602" s="194"/>
      <c r="O1602" s="194"/>
      <c r="P1602" s="194"/>
      <c r="Q1602" s="194"/>
      <c r="R1602" s="194"/>
      <c r="S1602" s="194"/>
      <c r="T1602" s="195"/>
      <c r="AT1602" s="189" t="s">
        <v>369</v>
      </c>
      <c r="AU1602" s="189" t="s">
        <v>85</v>
      </c>
      <c r="AV1602" s="13" t="s">
        <v>85</v>
      </c>
      <c r="AW1602" s="13" t="s">
        <v>29</v>
      </c>
      <c r="AX1602" s="13" t="s">
        <v>72</v>
      </c>
      <c r="AY1602" s="189" t="s">
        <v>360</v>
      </c>
    </row>
    <row r="1603" spans="2:51" s="13" customFormat="1">
      <c r="B1603" s="187"/>
      <c r="D1603" s="188" t="s">
        <v>369</v>
      </c>
      <c r="E1603" s="189" t="s">
        <v>1</v>
      </c>
      <c r="F1603" s="190" t="s">
        <v>1873</v>
      </c>
      <c r="H1603" s="191">
        <v>5.52</v>
      </c>
      <c r="I1603" s="192"/>
      <c r="L1603" s="187"/>
      <c r="M1603" s="193"/>
      <c r="N1603" s="194"/>
      <c r="O1603" s="194"/>
      <c r="P1603" s="194"/>
      <c r="Q1603" s="194"/>
      <c r="R1603" s="194"/>
      <c r="S1603" s="194"/>
      <c r="T1603" s="195"/>
      <c r="AT1603" s="189" t="s">
        <v>369</v>
      </c>
      <c r="AU1603" s="189" t="s">
        <v>85</v>
      </c>
      <c r="AV1603" s="13" t="s">
        <v>85</v>
      </c>
      <c r="AW1603" s="13" t="s">
        <v>29</v>
      </c>
      <c r="AX1603" s="13" t="s">
        <v>72</v>
      </c>
      <c r="AY1603" s="189" t="s">
        <v>360</v>
      </c>
    </row>
    <row r="1604" spans="2:51" s="13" customFormat="1">
      <c r="B1604" s="187"/>
      <c r="D1604" s="188" t="s">
        <v>369</v>
      </c>
      <c r="E1604" s="189" t="s">
        <v>1</v>
      </c>
      <c r="F1604" s="190" t="s">
        <v>1874</v>
      </c>
      <c r="H1604" s="191">
        <v>5.4720000000000004</v>
      </c>
      <c r="I1604" s="192"/>
      <c r="L1604" s="187"/>
      <c r="M1604" s="193"/>
      <c r="N1604" s="194"/>
      <c r="O1604" s="194"/>
      <c r="P1604" s="194"/>
      <c r="Q1604" s="194"/>
      <c r="R1604" s="194"/>
      <c r="S1604" s="194"/>
      <c r="T1604" s="195"/>
      <c r="AT1604" s="189" t="s">
        <v>369</v>
      </c>
      <c r="AU1604" s="189" t="s">
        <v>85</v>
      </c>
      <c r="AV1604" s="13" t="s">
        <v>85</v>
      </c>
      <c r="AW1604" s="13" t="s">
        <v>29</v>
      </c>
      <c r="AX1604" s="13" t="s">
        <v>72</v>
      </c>
      <c r="AY1604" s="189" t="s">
        <v>360</v>
      </c>
    </row>
    <row r="1605" spans="2:51" s="13" customFormat="1">
      <c r="B1605" s="187"/>
      <c r="D1605" s="188" t="s">
        <v>369</v>
      </c>
      <c r="E1605" s="189" t="s">
        <v>1</v>
      </c>
      <c r="F1605" s="190" t="s">
        <v>1875</v>
      </c>
      <c r="H1605" s="191">
        <v>2.0880000000000001</v>
      </c>
      <c r="I1605" s="192"/>
      <c r="L1605" s="187"/>
      <c r="M1605" s="193"/>
      <c r="N1605" s="194"/>
      <c r="O1605" s="194"/>
      <c r="P1605" s="194"/>
      <c r="Q1605" s="194"/>
      <c r="R1605" s="194"/>
      <c r="S1605" s="194"/>
      <c r="T1605" s="195"/>
      <c r="AT1605" s="189" t="s">
        <v>369</v>
      </c>
      <c r="AU1605" s="189" t="s">
        <v>85</v>
      </c>
      <c r="AV1605" s="13" t="s">
        <v>85</v>
      </c>
      <c r="AW1605" s="13" t="s">
        <v>29</v>
      </c>
      <c r="AX1605" s="13" t="s">
        <v>72</v>
      </c>
      <c r="AY1605" s="189" t="s">
        <v>360</v>
      </c>
    </row>
    <row r="1606" spans="2:51" s="14" customFormat="1">
      <c r="B1606" s="196"/>
      <c r="D1606" s="188" t="s">
        <v>369</v>
      </c>
      <c r="E1606" s="197" t="s">
        <v>1</v>
      </c>
      <c r="F1606" s="198" t="s">
        <v>754</v>
      </c>
      <c r="H1606" s="197" t="s">
        <v>1</v>
      </c>
      <c r="I1606" s="199"/>
      <c r="L1606" s="196"/>
      <c r="M1606" s="200"/>
      <c r="N1606" s="201"/>
      <c r="O1606" s="201"/>
      <c r="P1606" s="201"/>
      <c r="Q1606" s="201"/>
      <c r="R1606" s="201"/>
      <c r="S1606" s="201"/>
      <c r="T1606" s="202"/>
      <c r="AT1606" s="197" t="s">
        <v>369</v>
      </c>
      <c r="AU1606" s="197" t="s">
        <v>85</v>
      </c>
      <c r="AV1606" s="14" t="s">
        <v>79</v>
      </c>
      <c r="AW1606" s="14" t="s">
        <v>29</v>
      </c>
      <c r="AX1606" s="14" t="s">
        <v>72</v>
      </c>
      <c r="AY1606" s="197" t="s">
        <v>360</v>
      </c>
    </row>
    <row r="1607" spans="2:51" s="13" customFormat="1">
      <c r="B1607" s="187"/>
      <c r="D1607" s="188" t="s">
        <v>369</v>
      </c>
      <c r="E1607" s="189" t="s">
        <v>1</v>
      </c>
      <c r="F1607" s="190" t="s">
        <v>1876</v>
      </c>
      <c r="H1607" s="191">
        <v>1.0349999999999999</v>
      </c>
      <c r="I1607" s="192"/>
      <c r="L1607" s="187"/>
      <c r="M1607" s="193"/>
      <c r="N1607" s="194"/>
      <c r="O1607" s="194"/>
      <c r="P1607" s="194"/>
      <c r="Q1607" s="194"/>
      <c r="R1607" s="194"/>
      <c r="S1607" s="194"/>
      <c r="T1607" s="195"/>
      <c r="AT1607" s="189" t="s">
        <v>369</v>
      </c>
      <c r="AU1607" s="189" t="s">
        <v>85</v>
      </c>
      <c r="AV1607" s="13" t="s">
        <v>85</v>
      </c>
      <c r="AW1607" s="13" t="s">
        <v>29</v>
      </c>
      <c r="AX1607" s="13" t="s">
        <v>72</v>
      </c>
      <c r="AY1607" s="189" t="s">
        <v>360</v>
      </c>
    </row>
    <row r="1608" spans="2:51" s="13" customFormat="1">
      <c r="B1608" s="187"/>
      <c r="D1608" s="188" t="s">
        <v>369</v>
      </c>
      <c r="E1608" s="189" t="s">
        <v>1</v>
      </c>
      <c r="F1608" s="190" t="s">
        <v>1877</v>
      </c>
      <c r="H1608" s="191">
        <v>1.26</v>
      </c>
      <c r="I1608" s="192"/>
      <c r="L1608" s="187"/>
      <c r="M1608" s="193"/>
      <c r="N1608" s="194"/>
      <c r="O1608" s="194"/>
      <c r="P1608" s="194"/>
      <c r="Q1608" s="194"/>
      <c r="R1608" s="194"/>
      <c r="S1608" s="194"/>
      <c r="T1608" s="195"/>
      <c r="AT1608" s="189" t="s">
        <v>369</v>
      </c>
      <c r="AU1608" s="189" t="s">
        <v>85</v>
      </c>
      <c r="AV1608" s="13" t="s">
        <v>85</v>
      </c>
      <c r="AW1608" s="13" t="s">
        <v>29</v>
      </c>
      <c r="AX1608" s="13" t="s">
        <v>72</v>
      </c>
      <c r="AY1608" s="189" t="s">
        <v>360</v>
      </c>
    </row>
    <row r="1609" spans="2:51" s="13" customFormat="1">
      <c r="B1609" s="187"/>
      <c r="D1609" s="188" t="s">
        <v>369</v>
      </c>
      <c r="E1609" s="189" t="s">
        <v>1</v>
      </c>
      <c r="F1609" s="190" t="s">
        <v>1878</v>
      </c>
      <c r="H1609" s="191">
        <v>1.98</v>
      </c>
      <c r="I1609" s="192"/>
      <c r="L1609" s="187"/>
      <c r="M1609" s="193"/>
      <c r="N1609" s="194"/>
      <c r="O1609" s="194"/>
      <c r="P1609" s="194"/>
      <c r="Q1609" s="194"/>
      <c r="R1609" s="194"/>
      <c r="S1609" s="194"/>
      <c r="T1609" s="195"/>
      <c r="AT1609" s="189" t="s">
        <v>369</v>
      </c>
      <c r="AU1609" s="189" t="s">
        <v>85</v>
      </c>
      <c r="AV1609" s="13" t="s">
        <v>85</v>
      </c>
      <c r="AW1609" s="13" t="s">
        <v>29</v>
      </c>
      <c r="AX1609" s="13" t="s">
        <v>72</v>
      </c>
      <c r="AY1609" s="189" t="s">
        <v>360</v>
      </c>
    </row>
    <row r="1610" spans="2:51" s="14" customFormat="1">
      <c r="B1610" s="196"/>
      <c r="D1610" s="188" t="s">
        <v>369</v>
      </c>
      <c r="E1610" s="197" t="s">
        <v>1</v>
      </c>
      <c r="F1610" s="198" t="s">
        <v>758</v>
      </c>
      <c r="H1610" s="197" t="s">
        <v>1</v>
      </c>
      <c r="I1610" s="199"/>
      <c r="L1610" s="196"/>
      <c r="M1610" s="200"/>
      <c r="N1610" s="201"/>
      <c r="O1610" s="201"/>
      <c r="P1610" s="201"/>
      <c r="Q1610" s="201"/>
      <c r="R1610" s="201"/>
      <c r="S1610" s="201"/>
      <c r="T1610" s="202"/>
      <c r="AT1610" s="197" t="s">
        <v>369</v>
      </c>
      <c r="AU1610" s="197" t="s">
        <v>85</v>
      </c>
      <c r="AV1610" s="14" t="s">
        <v>79</v>
      </c>
      <c r="AW1610" s="14" t="s">
        <v>29</v>
      </c>
      <c r="AX1610" s="14" t="s">
        <v>72</v>
      </c>
      <c r="AY1610" s="197" t="s">
        <v>360</v>
      </c>
    </row>
    <row r="1611" spans="2:51" s="13" customFormat="1">
      <c r="B1611" s="187"/>
      <c r="D1611" s="188" t="s">
        <v>369</v>
      </c>
      <c r="E1611" s="189" t="s">
        <v>1</v>
      </c>
      <c r="F1611" s="190" t="s">
        <v>1879</v>
      </c>
      <c r="H1611" s="191">
        <v>0.97499999999999998</v>
      </c>
      <c r="I1611" s="192"/>
      <c r="L1611" s="187"/>
      <c r="M1611" s="193"/>
      <c r="N1611" s="194"/>
      <c r="O1611" s="194"/>
      <c r="P1611" s="194"/>
      <c r="Q1611" s="194"/>
      <c r="R1611" s="194"/>
      <c r="S1611" s="194"/>
      <c r="T1611" s="195"/>
      <c r="AT1611" s="189" t="s">
        <v>369</v>
      </c>
      <c r="AU1611" s="189" t="s">
        <v>85</v>
      </c>
      <c r="AV1611" s="13" t="s">
        <v>85</v>
      </c>
      <c r="AW1611" s="13" t="s">
        <v>29</v>
      </c>
      <c r="AX1611" s="13" t="s">
        <v>72</v>
      </c>
      <c r="AY1611" s="189" t="s">
        <v>360</v>
      </c>
    </row>
    <row r="1612" spans="2:51" s="13" customFormat="1">
      <c r="B1612" s="187"/>
      <c r="D1612" s="188" t="s">
        <v>369</v>
      </c>
      <c r="E1612" s="189" t="s">
        <v>1</v>
      </c>
      <c r="F1612" s="190" t="s">
        <v>1876</v>
      </c>
      <c r="H1612" s="191">
        <v>1.0349999999999999</v>
      </c>
      <c r="I1612" s="192"/>
      <c r="L1612" s="187"/>
      <c r="M1612" s="193"/>
      <c r="N1612" s="194"/>
      <c r="O1612" s="194"/>
      <c r="P1612" s="194"/>
      <c r="Q1612" s="194"/>
      <c r="R1612" s="194"/>
      <c r="S1612" s="194"/>
      <c r="T1612" s="195"/>
      <c r="AT1612" s="189" t="s">
        <v>369</v>
      </c>
      <c r="AU1612" s="189" t="s">
        <v>85</v>
      </c>
      <c r="AV1612" s="13" t="s">
        <v>85</v>
      </c>
      <c r="AW1612" s="13" t="s">
        <v>29</v>
      </c>
      <c r="AX1612" s="13" t="s">
        <v>72</v>
      </c>
      <c r="AY1612" s="189" t="s">
        <v>360</v>
      </c>
    </row>
    <row r="1613" spans="2:51" s="13" customFormat="1">
      <c r="B1613" s="187"/>
      <c r="D1613" s="188" t="s">
        <v>369</v>
      </c>
      <c r="E1613" s="189" t="s">
        <v>1</v>
      </c>
      <c r="F1613" s="190" t="s">
        <v>1880</v>
      </c>
      <c r="H1613" s="191">
        <v>0.54</v>
      </c>
      <c r="I1613" s="192"/>
      <c r="L1613" s="187"/>
      <c r="M1613" s="193"/>
      <c r="N1613" s="194"/>
      <c r="O1613" s="194"/>
      <c r="P1613" s="194"/>
      <c r="Q1613" s="194"/>
      <c r="R1613" s="194"/>
      <c r="S1613" s="194"/>
      <c r="T1613" s="195"/>
      <c r="AT1613" s="189" t="s">
        <v>369</v>
      </c>
      <c r="AU1613" s="189" t="s">
        <v>85</v>
      </c>
      <c r="AV1613" s="13" t="s">
        <v>85</v>
      </c>
      <c r="AW1613" s="13" t="s">
        <v>29</v>
      </c>
      <c r="AX1613" s="13" t="s">
        <v>72</v>
      </c>
      <c r="AY1613" s="189" t="s">
        <v>360</v>
      </c>
    </row>
    <row r="1614" spans="2:51" s="14" customFormat="1">
      <c r="B1614" s="196"/>
      <c r="D1614" s="188" t="s">
        <v>369</v>
      </c>
      <c r="E1614" s="197" t="s">
        <v>1</v>
      </c>
      <c r="F1614" s="198" t="s">
        <v>762</v>
      </c>
      <c r="H1614" s="197" t="s">
        <v>1</v>
      </c>
      <c r="I1614" s="199"/>
      <c r="L1614" s="196"/>
      <c r="M1614" s="200"/>
      <c r="N1614" s="201"/>
      <c r="O1614" s="201"/>
      <c r="P1614" s="201"/>
      <c r="Q1614" s="201"/>
      <c r="R1614" s="201"/>
      <c r="S1614" s="201"/>
      <c r="T1614" s="202"/>
      <c r="AT1614" s="197" t="s">
        <v>369</v>
      </c>
      <c r="AU1614" s="197" t="s">
        <v>85</v>
      </c>
      <c r="AV1614" s="14" t="s">
        <v>79</v>
      </c>
      <c r="AW1614" s="14" t="s">
        <v>29</v>
      </c>
      <c r="AX1614" s="14" t="s">
        <v>72</v>
      </c>
      <c r="AY1614" s="197" t="s">
        <v>360</v>
      </c>
    </row>
    <row r="1615" spans="2:51" s="13" customFormat="1">
      <c r="B1615" s="187"/>
      <c r="D1615" s="188" t="s">
        <v>369</v>
      </c>
      <c r="E1615" s="189" t="s">
        <v>1</v>
      </c>
      <c r="F1615" s="190" t="s">
        <v>1881</v>
      </c>
      <c r="H1615" s="191">
        <v>0.96</v>
      </c>
      <c r="I1615" s="192"/>
      <c r="L1615" s="187"/>
      <c r="M1615" s="193"/>
      <c r="N1615" s="194"/>
      <c r="O1615" s="194"/>
      <c r="P1615" s="194"/>
      <c r="Q1615" s="194"/>
      <c r="R1615" s="194"/>
      <c r="S1615" s="194"/>
      <c r="T1615" s="195"/>
      <c r="AT1615" s="189" t="s">
        <v>369</v>
      </c>
      <c r="AU1615" s="189" t="s">
        <v>85</v>
      </c>
      <c r="AV1615" s="13" t="s">
        <v>85</v>
      </c>
      <c r="AW1615" s="13" t="s">
        <v>29</v>
      </c>
      <c r="AX1615" s="13" t="s">
        <v>72</v>
      </c>
      <c r="AY1615" s="189" t="s">
        <v>360</v>
      </c>
    </row>
    <row r="1616" spans="2:51" s="14" customFormat="1">
      <c r="B1616" s="196"/>
      <c r="D1616" s="188" t="s">
        <v>369</v>
      </c>
      <c r="E1616" s="197" t="s">
        <v>1</v>
      </c>
      <c r="F1616" s="198" t="s">
        <v>1882</v>
      </c>
      <c r="H1616" s="197" t="s">
        <v>1</v>
      </c>
      <c r="I1616" s="199"/>
      <c r="L1616" s="196"/>
      <c r="M1616" s="200"/>
      <c r="N1616" s="201"/>
      <c r="O1616" s="201"/>
      <c r="P1616" s="201"/>
      <c r="Q1616" s="201"/>
      <c r="R1616" s="201"/>
      <c r="S1616" s="201"/>
      <c r="T1616" s="202"/>
      <c r="AT1616" s="197" t="s">
        <v>369</v>
      </c>
      <c r="AU1616" s="197" t="s">
        <v>85</v>
      </c>
      <c r="AV1616" s="14" t="s">
        <v>79</v>
      </c>
      <c r="AW1616" s="14" t="s">
        <v>29</v>
      </c>
      <c r="AX1616" s="14" t="s">
        <v>72</v>
      </c>
      <c r="AY1616" s="197" t="s">
        <v>360</v>
      </c>
    </row>
    <row r="1617" spans="2:51" s="13" customFormat="1">
      <c r="B1617" s="187"/>
      <c r="D1617" s="188" t="s">
        <v>369</v>
      </c>
      <c r="E1617" s="189" t="s">
        <v>1</v>
      </c>
      <c r="F1617" s="190" t="s">
        <v>1883</v>
      </c>
      <c r="H1617" s="191">
        <v>-16.018999999999998</v>
      </c>
      <c r="I1617" s="192"/>
      <c r="L1617" s="187"/>
      <c r="M1617" s="193"/>
      <c r="N1617" s="194"/>
      <c r="O1617" s="194"/>
      <c r="P1617" s="194"/>
      <c r="Q1617" s="194"/>
      <c r="R1617" s="194"/>
      <c r="S1617" s="194"/>
      <c r="T1617" s="195"/>
      <c r="AT1617" s="189" t="s">
        <v>369</v>
      </c>
      <c r="AU1617" s="189" t="s">
        <v>85</v>
      </c>
      <c r="AV1617" s="13" t="s">
        <v>85</v>
      </c>
      <c r="AW1617" s="13" t="s">
        <v>29</v>
      </c>
      <c r="AX1617" s="13" t="s">
        <v>72</v>
      </c>
      <c r="AY1617" s="189" t="s">
        <v>360</v>
      </c>
    </row>
    <row r="1618" spans="2:51" s="13" customFormat="1">
      <c r="B1618" s="187"/>
      <c r="D1618" s="188" t="s">
        <v>369</v>
      </c>
      <c r="E1618" s="189" t="s">
        <v>1</v>
      </c>
      <c r="F1618" s="190" t="s">
        <v>1884</v>
      </c>
      <c r="H1618" s="191">
        <v>-2.46</v>
      </c>
      <c r="I1618" s="192"/>
      <c r="L1618" s="187"/>
      <c r="M1618" s="193"/>
      <c r="N1618" s="194"/>
      <c r="O1618" s="194"/>
      <c r="P1618" s="194"/>
      <c r="Q1618" s="194"/>
      <c r="R1618" s="194"/>
      <c r="S1618" s="194"/>
      <c r="T1618" s="195"/>
      <c r="AT1618" s="189" t="s">
        <v>369</v>
      </c>
      <c r="AU1618" s="189" t="s">
        <v>85</v>
      </c>
      <c r="AV1618" s="13" t="s">
        <v>85</v>
      </c>
      <c r="AW1618" s="13" t="s">
        <v>29</v>
      </c>
      <c r="AX1618" s="13" t="s">
        <v>72</v>
      </c>
      <c r="AY1618" s="189" t="s">
        <v>360</v>
      </c>
    </row>
    <row r="1619" spans="2:51" s="13" customFormat="1">
      <c r="B1619" s="187"/>
      <c r="D1619" s="188" t="s">
        <v>369</v>
      </c>
      <c r="E1619" s="189" t="s">
        <v>1</v>
      </c>
      <c r="F1619" s="190" t="s">
        <v>1885</v>
      </c>
      <c r="H1619" s="191">
        <v>-29.613</v>
      </c>
      <c r="I1619" s="192"/>
      <c r="L1619" s="187"/>
      <c r="M1619" s="193"/>
      <c r="N1619" s="194"/>
      <c r="O1619" s="194"/>
      <c r="P1619" s="194"/>
      <c r="Q1619" s="194"/>
      <c r="R1619" s="194"/>
      <c r="S1619" s="194"/>
      <c r="T1619" s="195"/>
      <c r="AT1619" s="189" t="s">
        <v>369</v>
      </c>
      <c r="AU1619" s="189" t="s">
        <v>85</v>
      </c>
      <c r="AV1619" s="13" t="s">
        <v>85</v>
      </c>
      <c r="AW1619" s="13" t="s">
        <v>29</v>
      </c>
      <c r="AX1619" s="13" t="s">
        <v>72</v>
      </c>
      <c r="AY1619" s="189" t="s">
        <v>360</v>
      </c>
    </row>
    <row r="1620" spans="2:51" s="13" customFormat="1">
      <c r="B1620" s="187"/>
      <c r="D1620" s="188" t="s">
        <v>369</v>
      </c>
      <c r="E1620" s="189" t="s">
        <v>1</v>
      </c>
      <c r="F1620" s="190" t="s">
        <v>1886</v>
      </c>
      <c r="H1620" s="191">
        <v>-0.55200000000000005</v>
      </c>
      <c r="I1620" s="192"/>
      <c r="L1620" s="187"/>
      <c r="M1620" s="193"/>
      <c r="N1620" s="194"/>
      <c r="O1620" s="194"/>
      <c r="P1620" s="194"/>
      <c r="Q1620" s="194"/>
      <c r="R1620" s="194"/>
      <c r="S1620" s="194"/>
      <c r="T1620" s="195"/>
      <c r="AT1620" s="189" t="s">
        <v>369</v>
      </c>
      <c r="AU1620" s="189" t="s">
        <v>85</v>
      </c>
      <c r="AV1620" s="13" t="s">
        <v>85</v>
      </c>
      <c r="AW1620" s="13" t="s">
        <v>29</v>
      </c>
      <c r="AX1620" s="13" t="s">
        <v>72</v>
      </c>
      <c r="AY1620" s="189" t="s">
        <v>360</v>
      </c>
    </row>
    <row r="1621" spans="2:51" s="16" customFormat="1">
      <c r="B1621" s="211"/>
      <c r="D1621" s="188" t="s">
        <v>369</v>
      </c>
      <c r="E1621" s="212" t="s">
        <v>171</v>
      </c>
      <c r="F1621" s="213" t="s">
        <v>581</v>
      </c>
      <c r="H1621" s="214">
        <v>564.81799999999998</v>
      </c>
      <c r="I1621" s="215"/>
      <c r="L1621" s="211"/>
      <c r="M1621" s="216"/>
      <c r="N1621" s="217"/>
      <c r="O1621" s="217"/>
      <c r="P1621" s="217"/>
      <c r="Q1621" s="217"/>
      <c r="R1621" s="217"/>
      <c r="S1621" s="217"/>
      <c r="T1621" s="218"/>
      <c r="AT1621" s="212" t="s">
        <v>369</v>
      </c>
      <c r="AU1621" s="212" t="s">
        <v>85</v>
      </c>
      <c r="AV1621" s="16" t="s">
        <v>282</v>
      </c>
      <c r="AW1621" s="16" t="s">
        <v>29</v>
      </c>
      <c r="AX1621" s="16" t="s">
        <v>72</v>
      </c>
      <c r="AY1621" s="212" t="s">
        <v>360</v>
      </c>
    </row>
    <row r="1622" spans="2:51" s="14" customFormat="1">
      <c r="B1622" s="196"/>
      <c r="D1622" s="188" t="s">
        <v>369</v>
      </c>
      <c r="E1622" s="197" t="s">
        <v>1</v>
      </c>
      <c r="F1622" s="198" t="s">
        <v>1887</v>
      </c>
      <c r="H1622" s="197" t="s">
        <v>1</v>
      </c>
      <c r="I1622" s="199"/>
      <c r="L1622" s="196"/>
      <c r="M1622" s="200"/>
      <c r="N1622" s="201"/>
      <c r="O1622" s="201"/>
      <c r="P1622" s="201"/>
      <c r="Q1622" s="201"/>
      <c r="R1622" s="201"/>
      <c r="S1622" s="201"/>
      <c r="T1622" s="202"/>
      <c r="AT1622" s="197" t="s">
        <v>369</v>
      </c>
      <c r="AU1622" s="197" t="s">
        <v>85</v>
      </c>
      <c r="AV1622" s="14" t="s">
        <v>79</v>
      </c>
      <c r="AW1622" s="14" t="s">
        <v>29</v>
      </c>
      <c r="AX1622" s="14" t="s">
        <v>72</v>
      </c>
      <c r="AY1622" s="197" t="s">
        <v>360</v>
      </c>
    </row>
    <row r="1623" spans="2:51" s="13" customFormat="1">
      <c r="B1623" s="187"/>
      <c r="D1623" s="188" t="s">
        <v>369</v>
      </c>
      <c r="E1623" s="189" t="s">
        <v>1</v>
      </c>
      <c r="F1623" s="190" t="s">
        <v>175</v>
      </c>
      <c r="H1623" s="191">
        <v>1211.577</v>
      </c>
      <c r="I1623" s="192"/>
      <c r="L1623" s="187"/>
      <c r="M1623" s="193"/>
      <c r="N1623" s="194"/>
      <c r="O1623" s="194"/>
      <c r="P1623" s="194"/>
      <c r="Q1623" s="194"/>
      <c r="R1623" s="194"/>
      <c r="S1623" s="194"/>
      <c r="T1623" s="195"/>
      <c r="AT1623" s="189" t="s">
        <v>369</v>
      </c>
      <c r="AU1623" s="189" t="s">
        <v>85</v>
      </c>
      <c r="AV1623" s="13" t="s">
        <v>85</v>
      </c>
      <c r="AW1623" s="13" t="s">
        <v>29</v>
      </c>
      <c r="AX1623" s="13" t="s">
        <v>72</v>
      </c>
      <c r="AY1623" s="189" t="s">
        <v>360</v>
      </c>
    </row>
    <row r="1624" spans="2:51" s="14" customFormat="1">
      <c r="B1624" s="196"/>
      <c r="D1624" s="188" t="s">
        <v>369</v>
      </c>
      <c r="E1624" s="197" t="s">
        <v>1</v>
      </c>
      <c r="F1624" s="198" t="s">
        <v>1888</v>
      </c>
      <c r="H1624" s="197" t="s">
        <v>1</v>
      </c>
      <c r="I1624" s="199"/>
      <c r="L1624" s="196"/>
      <c r="M1624" s="200"/>
      <c r="N1624" s="201"/>
      <c r="O1624" s="201"/>
      <c r="P1624" s="201"/>
      <c r="Q1624" s="201"/>
      <c r="R1624" s="201"/>
      <c r="S1624" s="201"/>
      <c r="T1624" s="202"/>
      <c r="AT1624" s="197" t="s">
        <v>369</v>
      </c>
      <c r="AU1624" s="197" t="s">
        <v>85</v>
      </c>
      <c r="AV1624" s="14" t="s">
        <v>79</v>
      </c>
      <c r="AW1624" s="14" t="s">
        <v>29</v>
      </c>
      <c r="AX1624" s="14" t="s">
        <v>72</v>
      </c>
      <c r="AY1624" s="197" t="s">
        <v>360</v>
      </c>
    </row>
    <row r="1625" spans="2:51" s="13" customFormat="1">
      <c r="B1625" s="187"/>
      <c r="D1625" s="188" t="s">
        <v>369</v>
      </c>
      <c r="E1625" s="189" t="s">
        <v>1</v>
      </c>
      <c r="F1625" s="190" t="s">
        <v>1889</v>
      </c>
      <c r="H1625" s="191">
        <v>-14.576000000000001</v>
      </c>
      <c r="I1625" s="192"/>
      <c r="L1625" s="187"/>
      <c r="M1625" s="193"/>
      <c r="N1625" s="194"/>
      <c r="O1625" s="194"/>
      <c r="P1625" s="194"/>
      <c r="Q1625" s="194"/>
      <c r="R1625" s="194"/>
      <c r="S1625" s="194"/>
      <c r="T1625" s="195"/>
      <c r="AT1625" s="189" t="s">
        <v>369</v>
      </c>
      <c r="AU1625" s="189" t="s">
        <v>85</v>
      </c>
      <c r="AV1625" s="13" t="s">
        <v>85</v>
      </c>
      <c r="AW1625" s="13" t="s">
        <v>29</v>
      </c>
      <c r="AX1625" s="13" t="s">
        <v>72</v>
      </c>
      <c r="AY1625" s="189" t="s">
        <v>360</v>
      </c>
    </row>
    <row r="1626" spans="2:51" s="13" customFormat="1">
      <c r="B1626" s="187"/>
      <c r="D1626" s="188" t="s">
        <v>369</v>
      </c>
      <c r="E1626" s="189" t="s">
        <v>1</v>
      </c>
      <c r="F1626" s="190" t="s">
        <v>1890</v>
      </c>
      <c r="H1626" s="191">
        <v>-2.99</v>
      </c>
      <c r="I1626" s="192"/>
      <c r="L1626" s="187"/>
      <c r="M1626" s="193"/>
      <c r="N1626" s="194"/>
      <c r="O1626" s="194"/>
      <c r="P1626" s="194"/>
      <c r="Q1626" s="194"/>
      <c r="R1626" s="194"/>
      <c r="S1626" s="194"/>
      <c r="T1626" s="195"/>
      <c r="AT1626" s="189" t="s">
        <v>369</v>
      </c>
      <c r="AU1626" s="189" t="s">
        <v>85</v>
      </c>
      <c r="AV1626" s="13" t="s">
        <v>85</v>
      </c>
      <c r="AW1626" s="13" t="s">
        <v>29</v>
      </c>
      <c r="AX1626" s="13" t="s">
        <v>72</v>
      </c>
      <c r="AY1626" s="189" t="s">
        <v>360</v>
      </c>
    </row>
    <row r="1627" spans="2:51" s="13" customFormat="1" ht="22.5">
      <c r="B1627" s="187"/>
      <c r="D1627" s="188" t="s">
        <v>369</v>
      </c>
      <c r="E1627" s="189" t="s">
        <v>1</v>
      </c>
      <c r="F1627" s="190" t="s">
        <v>1891</v>
      </c>
      <c r="H1627" s="191">
        <v>-20.69</v>
      </c>
      <c r="I1627" s="192"/>
      <c r="L1627" s="187"/>
      <c r="M1627" s="193"/>
      <c r="N1627" s="194"/>
      <c r="O1627" s="194"/>
      <c r="P1627" s="194"/>
      <c r="Q1627" s="194"/>
      <c r="R1627" s="194"/>
      <c r="S1627" s="194"/>
      <c r="T1627" s="195"/>
      <c r="AT1627" s="189" t="s">
        <v>369</v>
      </c>
      <c r="AU1627" s="189" t="s">
        <v>85</v>
      </c>
      <c r="AV1627" s="13" t="s">
        <v>85</v>
      </c>
      <c r="AW1627" s="13" t="s">
        <v>29</v>
      </c>
      <c r="AX1627" s="13" t="s">
        <v>72</v>
      </c>
      <c r="AY1627" s="189" t="s">
        <v>360</v>
      </c>
    </row>
    <row r="1628" spans="2:51" s="16" customFormat="1">
      <c r="B1628" s="211"/>
      <c r="D1628" s="188" t="s">
        <v>369</v>
      </c>
      <c r="E1628" s="212" t="s">
        <v>173</v>
      </c>
      <c r="F1628" s="213" t="s">
        <v>581</v>
      </c>
      <c r="H1628" s="214">
        <v>1173.3209999999999</v>
      </c>
      <c r="I1628" s="215"/>
      <c r="L1628" s="211"/>
      <c r="M1628" s="216"/>
      <c r="N1628" s="217"/>
      <c r="O1628" s="217"/>
      <c r="P1628" s="217"/>
      <c r="Q1628" s="217"/>
      <c r="R1628" s="217"/>
      <c r="S1628" s="217"/>
      <c r="T1628" s="218"/>
      <c r="AT1628" s="212" t="s">
        <v>369</v>
      </c>
      <c r="AU1628" s="212" t="s">
        <v>85</v>
      </c>
      <c r="AV1628" s="16" t="s">
        <v>282</v>
      </c>
      <c r="AW1628" s="16" t="s">
        <v>29</v>
      </c>
      <c r="AX1628" s="16" t="s">
        <v>72</v>
      </c>
      <c r="AY1628" s="212" t="s">
        <v>360</v>
      </c>
    </row>
    <row r="1629" spans="2:51" s="14" customFormat="1">
      <c r="B1629" s="196"/>
      <c r="D1629" s="188" t="s">
        <v>369</v>
      </c>
      <c r="E1629" s="197" t="s">
        <v>1</v>
      </c>
      <c r="F1629" s="198" t="s">
        <v>1892</v>
      </c>
      <c r="H1629" s="197" t="s">
        <v>1</v>
      </c>
      <c r="I1629" s="199"/>
      <c r="L1629" s="196"/>
      <c r="M1629" s="200"/>
      <c r="N1629" s="201"/>
      <c r="O1629" s="201"/>
      <c r="P1629" s="201"/>
      <c r="Q1629" s="201"/>
      <c r="R1629" s="201"/>
      <c r="S1629" s="201"/>
      <c r="T1629" s="202"/>
      <c r="AT1629" s="197" t="s">
        <v>369</v>
      </c>
      <c r="AU1629" s="197" t="s">
        <v>85</v>
      </c>
      <c r="AV1629" s="14" t="s">
        <v>79</v>
      </c>
      <c r="AW1629" s="14" t="s">
        <v>29</v>
      </c>
      <c r="AX1629" s="14" t="s">
        <v>72</v>
      </c>
      <c r="AY1629" s="197" t="s">
        <v>360</v>
      </c>
    </row>
    <row r="1630" spans="2:51" s="14" customFormat="1" ht="22.5">
      <c r="B1630" s="196"/>
      <c r="D1630" s="188" t="s">
        <v>369</v>
      </c>
      <c r="E1630" s="197" t="s">
        <v>1</v>
      </c>
      <c r="F1630" s="198" t="s">
        <v>1893</v>
      </c>
      <c r="H1630" s="197" t="s">
        <v>1</v>
      </c>
      <c r="I1630" s="199"/>
      <c r="L1630" s="196"/>
      <c r="M1630" s="200"/>
      <c r="N1630" s="201"/>
      <c r="O1630" s="201"/>
      <c r="P1630" s="201"/>
      <c r="Q1630" s="201"/>
      <c r="R1630" s="201"/>
      <c r="S1630" s="201"/>
      <c r="T1630" s="202"/>
      <c r="AT1630" s="197" t="s">
        <v>369</v>
      </c>
      <c r="AU1630" s="197" t="s">
        <v>85</v>
      </c>
      <c r="AV1630" s="14" t="s">
        <v>79</v>
      </c>
      <c r="AW1630" s="14" t="s">
        <v>29</v>
      </c>
      <c r="AX1630" s="14" t="s">
        <v>72</v>
      </c>
      <c r="AY1630" s="197" t="s">
        <v>360</v>
      </c>
    </row>
    <row r="1631" spans="2:51" s="14" customFormat="1">
      <c r="B1631" s="196"/>
      <c r="D1631" s="188" t="s">
        <v>369</v>
      </c>
      <c r="E1631" s="197" t="s">
        <v>1</v>
      </c>
      <c r="F1631" s="198" t="s">
        <v>1358</v>
      </c>
      <c r="H1631" s="197" t="s">
        <v>1</v>
      </c>
      <c r="I1631" s="199"/>
      <c r="L1631" s="196"/>
      <c r="M1631" s="200"/>
      <c r="N1631" s="201"/>
      <c r="O1631" s="201"/>
      <c r="P1631" s="201"/>
      <c r="Q1631" s="201"/>
      <c r="R1631" s="201"/>
      <c r="S1631" s="201"/>
      <c r="T1631" s="202"/>
      <c r="AT1631" s="197" t="s">
        <v>369</v>
      </c>
      <c r="AU1631" s="197" t="s">
        <v>85</v>
      </c>
      <c r="AV1631" s="14" t="s">
        <v>79</v>
      </c>
      <c r="AW1631" s="14" t="s">
        <v>29</v>
      </c>
      <c r="AX1631" s="14" t="s">
        <v>72</v>
      </c>
      <c r="AY1631" s="197" t="s">
        <v>360</v>
      </c>
    </row>
    <row r="1632" spans="2:51" s="13" customFormat="1">
      <c r="B1632" s="187"/>
      <c r="D1632" s="188" t="s">
        <v>369</v>
      </c>
      <c r="E1632" s="189" t="s">
        <v>1</v>
      </c>
      <c r="F1632" s="190" t="s">
        <v>1894</v>
      </c>
      <c r="H1632" s="191">
        <v>100.244</v>
      </c>
      <c r="I1632" s="192"/>
      <c r="L1632" s="187"/>
      <c r="M1632" s="193"/>
      <c r="N1632" s="194"/>
      <c r="O1632" s="194"/>
      <c r="P1632" s="194"/>
      <c r="Q1632" s="194"/>
      <c r="R1632" s="194"/>
      <c r="S1632" s="194"/>
      <c r="T1632" s="195"/>
      <c r="AT1632" s="189" t="s">
        <v>369</v>
      </c>
      <c r="AU1632" s="189" t="s">
        <v>85</v>
      </c>
      <c r="AV1632" s="13" t="s">
        <v>85</v>
      </c>
      <c r="AW1632" s="13" t="s">
        <v>29</v>
      </c>
      <c r="AX1632" s="13" t="s">
        <v>72</v>
      </c>
      <c r="AY1632" s="189" t="s">
        <v>360</v>
      </c>
    </row>
    <row r="1633" spans="2:51" s="13" customFormat="1">
      <c r="B1633" s="187"/>
      <c r="D1633" s="188" t="s">
        <v>369</v>
      </c>
      <c r="E1633" s="189" t="s">
        <v>1</v>
      </c>
      <c r="F1633" s="190" t="s">
        <v>1895</v>
      </c>
      <c r="H1633" s="191">
        <v>-24.452999999999999</v>
      </c>
      <c r="I1633" s="192"/>
      <c r="L1633" s="187"/>
      <c r="M1633" s="193"/>
      <c r="N1633" s="194"/>
      <c r="O1633" s="194"/>
      <c r="P1633" s="194"/>
      <c r="Q1633" s="194"/>
      <c r="R1633" s="194"/>
      <c r="S1633" s="194"/>
      <c r="T1633" s="195"/>
      <c r="AT1633" s="189" t="s">
        <v>369</v>
      </c>
      <c r="AU1633" s="189" t="s">
        <v>85</v>
      </c>
      <c r="AV1633" s="13" t="s">
        <v>85</v>
      </c>
      <c r="AW1633" s="13" t="s">
        <v>29</v>
      </c>
      <c r="AX1633" s="13" t="s">
        <v>72</v>
      </c>
      <c r="AY1633" s="189" t="s">
        <v>360</v>
      </c>
    </row>
    <row r="1634" spans="2:51" s="14" customFormat="1">
      <c r="B1634" s="196"/>
      <c r="D1634" s="188" t="s">
        <v>369</v>
      </c>
      <c r="E1634" s="197" t="s">
        <v>1</v>
      </c>
      <c r="F1634" s="198" t="s">
        <v>1360</v>
      </c>
      <c r="H1634" s="197" t="s">
        <v>1</v>
      </c>
      <c r="I1634" s="199"/>
      <c r="L1634" s="196"/>
      <c r="M1634" s="200"/>
      <c r="N1634" s="201"/>
      <c r="O1634" s="201"/>
      <c r="P1634" s="201"/>
      <c r="Q1634" s="201"/>
      <c r="R1634" s="201"/>
      <c r="S1634" s="201"/>
      <c r="T1634" s="202"/>
      <c r="AT1634" s="197" t="s">
        <v>369</v>
      </c>
      <c r="AU1634" s="197" t="s">
        <v>85</v>
      </c>
      <c r="AV1634" s="14" t="s">
        <v>79</v>
      </c>
      <c r="AW1634" s="14" t="s">
        <v>29</v>
      </c>
      <c r="AX1634" s="14" t="s">
        <v>72</v>
      </c>
      <c r="AY1634" s="197" t="s">
        <v>360</v>
      </c>
    </row>
    <row r="1635" spans="2:51" s="13" customFormat="1">
      <c r="B1635" s="187"/>
      <c r="D1635" s="188" t="s">
        <v>369</v>
      </c>
      <c r="E1635" s="189" t="s">
        <v>1</v>
      </c>
      <c r="F1635" s="190" t="s">
        <v>1896</v>
      </c>
      <c r="H1635" s="191">
        <v>152.54400000000001</v>
      </c>
      <c r="I1635" s="192"/>
      <c r="L1635" s="187"/>
      <c r="M1635" s="193"/>
      <c r="N1635" s="194"/>
      <c r="O1635" s="194"/>
      <c r="P1635" s="194"/>
      <c r="Q1635" s="194"/>
      <c r="R1635" s="194"/>
      <c r="S1635" s="194"/>
      <c r="T1635" s="195"/>
      <c r="AT1635" s="189" t="s">
        <v>369</v>
      </c>
      <c r="AU1635" s="189" t="s">
        <v>85</v>
      </c>
      <c r="AV1635" s="13" t="s">
        <v>85</v>
      </c>
      <c r="AW1635" s="13" t="s">
        <v>29</v>
      </c>
      <c r="AX1635" s="13" t="s">
        <v>72</v>
      </c>
      <c r="AY1635" s="189" t="s">
        <v>360</v>
      </c>
    </row>
    <row r="1636" spans="2:51" s="13" customFormat="1" ht="22.5">
      <c r="B1636" s="187"/>
      <c r="D1636" s="188" t="s">
        <v>369</v>
      </c>
      <c r="E1636" s="189" t="s">
        <v>1</v>
      </c>
      <c r="F1636" s="190" t="s">
        <v>1897</v>
      </c>
      <c r="H1636" s="191">
        <v>27.375</v>
      </c>
      <c r="I1636" s="192"/>
      <c r="L1636" s="187"/>
      <c r="M1636" s="193"/>
      <c r="N1636" s="194"/>
      <c r="O1636" s="194"/>
      <c r="P1636" s="194"/>
      <c r="Q1636" s="194"/>
      <c r="R1636" s="194"/>
      <c r="S1636" s="194"/>
      <c r="T1636" s="195"/>
      <c r="AT1636" s="189" t="s">
        <v>369</v>
      </c>
      <c r="AU1636" s="189" t="s">
        <v>85</v>
      </c>
      <c r="AV1636" s="13" t="s">
        <v>85</v>
      </c>
      <c r="AW1636" s="13" t="s">
        <v>29</v>
      </c>
      <c r="AX1636" s="13" t="s">
        <v>72</v>
      </c>
      <c r="AY1636" s="189" t="s">
        <v>360</v>
      </c>
    </row>
    <row r="1637" spans="2:51" s="13" customFormat="1">
      <c r="B1637" s="187"/>
      <c r="D1637" s="188" t="s">
        <v>369</v>
      </c>
      <c r="E1637" s="189" t="s">
        <v>1</v>
      </c>
      <c r="F1637" s="190" t="s">
        <v>1898</v>
      </c>
      <c r="H1637" s="191">
        <v>3.1080000000000001</v>
      </c>
      <c r="I1637" s="192"/>
      <c r="L1637" s="187"/>
      <c r="M1637" s="193"/>
      <c r="N1637" s="194"/>
      <c r="O1637" s="194"/>
      <c r="P1637" s="194"/>
      <c r="Q1637" s="194"/>
      <c r="R1637" s="194"/>
      <c r="S1637" s="194"/>
      <c r="T1637" s="195"/>
      <c r="AT1637" s="189" t="s">
        <v>369</v>
      </c>
      <c r="AU1637" s="189" t="s">
        <v>85</v>
      </c>
      <c r="AV1637" s="13" t="s">
        <v>85</v>
      </c>
      <c r="AW1637" s="13" t="s">
        <v>29</v>
      </c>
      <c r="AX1637" s="13" t="s">
        <v>72</v>
      </c>
      <c r="AY1637" s="189" t="s">
        <v>360</v>
      </c>
    </row>
    <row r="1638" spans="2:51" s="13" customFormat="1">
      <c r="B1638" s="187"/>
      <c r="D1638" s="188" t="s">
        <v>369</v>
      </c>
      <c r="E1638" s="189" t="s">
        <v>1</v>
      </c>
      <c r="F1638" s="190" t="s">
        <v>1899</v>
      </c>
      <c r="H1638" s="191">
        <v>16.8</v>
      </c>
      <c r="I1638" s="192"/>
      <c r="L1638" s="187"/>
      <c r="M1638" s="193"/>
      <c r="N1638" s="194"/>
      <c r="O1638" s="194"/>
      <c r="P1638" s="194"/>
      <c r="Q1638" s="194"/>
      <c r="R1638" s="194"/>
      <c r="S1638" s="194"/>
      <c r="T1638" s="195"/>
      <c r="AT1638" s="189" t="s">
        <v>369</v>
      </c>
      <c r="AU1638" s="189" t="s">
        <v>85</v>
      </c>
      <c r="AV1638" s="13" t="s">
        <v>85</v>
      </c>
      <c r="AW1638" s="13" t="s">
        <v>29</v>
      </c>
      <c r="AX1638" s="13" t="s">
        <v>72</v>
      </c>
      <c r="AY1638" s="189" t="s">
        <v>360</v>
      </c>
    </row>
    <row r="1639" spans="2:51" s="13" customFormat="1" ht="33.75">
      <c r="B1639" s="187"/>
      <c r="D1639" s="188" t="s">
        <v>369</v>
      </c>
      <c r="E1639" s="189" t="s">
        <v>1</v>
      </c>
      <c r="F1639" s="190" t="s">
        <v>1900</v>
      </c>
      <c r="H1639" s="191">
        <v>-46.613</v>
      </c>
      <c r="I1639" s="192"/>
      <c r="L1639" s="187"/>
      <c r="M1639" s="193"/>
      <c r="N1639" s="194"/>
      <c r="O1639" s="194"/>
      <c r="P1639" s="194"/>
      <c r="Q1639" s="194"/>
      <c r="R1639" s="194"/>
      <c r="S1639" s="194"/>
      <c r="T1639" s="195"/>
      <c r="AT1639" s="189" t="s">
        <v>369</v>
      </c>
      <c r="AU1639" s="189" t="s">
        <v>85</v>
      </c>
      <c r="AV1639" s="13" t="s">
        <v>85</v>
      </c>
      <c r="AW1639" s="13" t="s">
        <v>29</v>
      </c>
      <c r="AX1639" s="13" t="s">
        <v>72</v>
      </c>
      <c r="AY1639" s="189" t="s">
        <v>360</v>
      </c>
    </row>
    <row r="1640" spans="2:51" s="13" customFormat="1">
      <c r="B1640" s="187"/>
      <c r="D1640" s="188" t="s">
        <v>369</v>
      </c>
      <c r="E1640" s="189" t="s">
        <v>1</v>
      </c>
      <c r="F1640" s="190" t="s">
        <v>1901</v>
      </c>
      <c r="H1640" s="191">
        <v>111.89100000000001</v>
      </c>
      <c r="I1640" s="192"/>
      <c r="L1640" s="187"/>
      <c r="M1640" s="193"/>
      <c r="N1640" s="194"/>
      <c r="O1640" s="194"/>
      <c r="P1640" s="194"/>
      <c r="Q1640" s="194"/>
      <c r="R1640" s="194"/>
      <c r="S1640" s="194"/>
      <c r="T1640" s="195"/>
      <c r="AT1640" s="189" t="s">
        <v>369</v>
      </c>
      <c r="AU1640" s="189" t="s">
        <v>85</v>
      </c>
      <c r="AV1640" s="13" t="s">
        <v>85</v>
      </c>
      <c r="AW1640" s="13" t="s">
        <v>29</v>
      </c>
      <c r="AX1640" s="13" t="s">
        <v>72</v>
      </c>
      <c r="AY1640" s="189" t="s">
        <v>360</v>
      </c>
    </row>
    <row r="1641" spans="2:51" s="13" customFormat="1">
      <c r="B1641" s="187"/>
      <c r="D1641" s="188" t="s">
        <v>369</v>
      </c>
      <c r="E1641" s="189" t="s">
        <v>1</v>
      </c>
      <c r="F1641" s="190" t="s">
        <v>1902</v>
      </c>
      <c r="H1641" s="191">
        <v>19.734000000000002</v>
      </c>
      <c r="I1641" s="192"/>
      <c r="L1641" s="187"/>
      <c r="M1641" s="193"/>
      <c r="N1641" s="194"/>
      <c r="O1641" s="194"/>
      <c r="P1641" s="194"/>
      <c r="Q1641" s="194"/>
      <c r="R1641" s="194"/>
      <c r="S1641" s="194"/>
      <c r="T1641" s="195"/>
      <c r="AT1641" s="189" t="s">
        <v>369</v>
      </c>
      <c r="AU1641" s="189" t="s">
        <v>85</v>
      </c>
      <c r="AV1641" s="13" t="s">
        <v>85</v>
      </c>
      <c r="AW1641" s="13" t="s">
        <v>29</v>
      </c>
      <c r="AX1641" s="13" t="s">
        <v>72</v>
      </c>
      <c r="AY1641" s="189" t="s">
        <v>360</v>
      </c>
    </row>
    <row r="1642" spans="2:51" s="13" customFormat="1">
      <c r="B1642" s="187"/>
      <c r="D1642" s="188" t="s">
        <v>369</v>
      </c>
      <c r="E1642" s="189" t="s">
        <v>1</v>
      </c>
      <c r="F1642" s="190" t="s">
        <v>1903</v>
      </c>
      <c r="H1642" s="191">
        <v>5.0309999999999997</v>
      </c>
      <c r="I1642" s="192"/>
      <c r="L1642" s="187"/>
      <c r="M1642" s="193"/>
      <c r="N1642" s="194"/>
      <c r="O1642" s="194"/>
      <c r="P1642" s="194"/>
      <c r="Q1642" s="194"/>
      <c r="R1642" s="194"/>
      <c r="S1642" s="194"/>
      <c r="T1642" s="195"/>
      <c r="AT1642" s="189" t="s">
        <v>369</v>
      </c>
      <c r="AU1642" s="189" t="s">
        <v>85</v>
      </c>
      <c r="AV1642" s="13" t="s">
        <v>85</v>
      </c>
      <c r="AW1642" s="13" t="s">
        <v>29</v>
      </c>
      <c r="AX1642" s="13" t="s">
        <v>72</v>
      </c>
      <c r="AY1642" s="189" t="s">
        <v>360</v>
      </c>
    </row>
    <row r="1643" spans="2:51" s="13" customFormat="1">
      <c r="B1643" s="187"/>
      <c r="D1643" s="188" t="s">
        <v>369</v>
      </c>
      <c r="E1643" s="189" t="s">
        <v>1</v>
      </c>
      <c r="F1643" s="190" t="s">
        <v>1904</v>
      </c>
      <c r="H1643" s="191">
        <v>14.35</v>
      </c>
      <c r="I1643" s="192"/>
      <c r="L1643" s="187"/>
      <c r="M1643" s="193"/>
      <c r="N1643" s="194"/>
      <c r="O1643" s="194"/>
      <c r="P1643" s="194"/>
      <c r="Q1643" s="194"/>
      <c r="R1643" s="194"/>
      <c r="S1643" s="194"/>
      <c r="T1643" s="195"/>
      <c r="AT1643" s="189" t="s">
        <v>369</v>
      </c>
      <c r="AU1643" s="189" t="s">
        <v>85</v>
      </c>
      <c r="AV1643" s="13" t="s">
        <v>85</v>
      </c>
      <c r="AW1643" s="13" t="s">
        <v>29</v>
      </c>
      <c r="AX1643" s="13" t="s">
        <v>72</v>
      </c>
      <c r="AY1643" s="189" t="s">
        <v>360</v>
      </c>
    </row>
    <row r="1644" spans="2:51" s="13" customFormat="1" ht="33.75">
      <c r="B1644" s="187"/>
      <c r="D1644" s="188" t="s">
        <v>369</v>
      </c>
      <c r="E1644" s="189" t="s">
        <v>1</v>
      </c>
      <c r="F1644" s="190" t="s">
        <v>1905</v>
      </c>
      <c r="H1644" s="191">
        <v>-20.792999999999999</v>
      </c>
      <c r="I1644" s="192"/>
      <c r="L1644" s="187"/>
      <c r="M1644" s="193"/>
      <c r="N1644" s="194"/>
      <c r="O1644" s="194"/>
      <c r="P1644" s="194"/>
      <c r="Q1644" s="194"/>
      <c r="R1644" s="194"/>
      <c r="S1644" s="194"/>
      <c r="T1644" s="195"/>
      <c r="AT1644" s="189" t="s">
        <v>369</v>
      </c>
      <c r="AU1644" s="189" t="s">
        <v>85</v>
      </c>
      <c r="AV1644" s="13" t="s">
        <v>85</v>
      </c>
      <c r="AW1644" s="13" t="s">
        <v>29</v>
      </c>
      <c r="AX1644" s="13" t="s">
        <v>72</v>
      </c>
      <c r="AY1644" s="189" t="s">
        <v>360</v>
      </c>
    </row>
    <row r="1645" spans="2:51" s="14" customFormat="1">
      <c r="B1645" s="196"/>
      <c r="D1645" s="188" t="s">
        <v>369</v>
      </c>
      <c r="E1645" s="197" t="s">
        <v>1</v>
      </c>
      <c r="F1645" s="198" t="s">
        <v>1440</v>
      </c>
      <c r="H1645" s="197" t="s">
        <v>1</v>
      </c>
      <c r="I1645" s="199"/>
      <c r="L1645" s="196"/>
      <c r="M1645" s="200"/>
      <c r="N1645" s="201"/>
      <c r="O1645" s="201"/>
      <c r="P1645" s="201"/>
      <c r="Q1645" s="201"/>
      <c r="R1645" s="201"/>
      <c r="S1645" s="201"/>
      <c r="T1645" s="202"/>
      <c r="AT1645" s="197" t="s">
        <v>369</v>
      </c>
      <c r="AU1645" s="197" t="s">
        <v>85</v>
      </c>
      <c r="AV1645" s="14" t="s">
        <v>79</v>
      </c>
      <c r="AW1645" s="14" t="s">
        <v>29</v>
      </c>
      <c r="AX1645" s="14" t="s">
        <v>72</v>
      </c>
      <c r="AY1645" s="197" t="s">
        <v>360</v>
      </c>
    </row>
    <row r="1646" spans="2:51" s="13" customFormat="1">
      <c r="B1646" s="187"/>
      <c r="D1646" s="188" t="s">
        <v>369</v>
      </c>
      <c r="E1646" s="189" t="s">
        <v>1</v>
      </c>
      <c r="F1646" s="190" t="s">
        <v>1906</v>
      </c>
      <c r="H1646" s="191">
        <v>182.27199999999999</v>
      </c>
      <c r="I1646" s="192"/>
      <c r="L1646" s="187"/>
      <c r="M1646" s="193"/>
      <c r="N1646" s="194"/>
      <c r="O1646" s="194"/>
      <c r="P1646" s="194"/>
      <c r="Q1646" s="194"/>
      <c r="R1646" s="194"/>
      <c r="S1646" s="194"/>
      <c r="T1646" s="195"/>
      <c r="AT1646" s="189" t="s">
        <v>369</v>
      </c>
      <c r="AU1646" s="189" t="s">
        <v>85</v>
      </c>
      <c r="AV1646" s="13" t="s">
        <v>85</v>
      </c>
      <c r="AW1646" s="13" t="s">
        <v>29</v>
      </c>
      <c r="AX1646" s="13" t="s">
        <v>72</v>
      </c>
      <c r="AY1646" s="189" t="s">
        <v>360</v>
      </c>
    </row>
    <row r="1647" spans="2:51" s="13" customFormat="1">
      <c r="B1647" s="187"/>
      <c r="D1647" s="188" t="s">
        <v>369</v>
      </c>
      <c r="E1647" s="189" t="s">
        <v>1</v>
      </c>
      <c r="F1647" s="190" t="s">
        <v>1907</v>
      </c>
      <c r="H1647" s="191">
        <v>31.463999999999999</v>
      </c>
      <c r="I1647" s="192"/>
      <c r="L1647" s="187"/>
      <c r="M1647" s="193"/>
      <c r="N1647" s="194"/>
      <c r="O1647" s="194"/>
      <c r="P1647" s="194"/>
      <c r="Q1647" s="194"/>
      <c r="R1647" s="194"/>
      <c r="S1647" s="194"/>
      <c r="T1647" s="195"/>
      <c r="AT1647" s="189" t="s">
        <v>369</v>
      </c>
      <c r="AU1647" s="189" t="s">
        <v>85</v>
      </c>
      <c r="AV1647" s="13" t="s">
        <v>85</v>
      </c>
      <c r="AW1647" s="13" t="s">
        <v>29</v>
      </c>
      <c r="AX1647" s="13" t="s">
        <v>72</v>
      </c>
      <c r="AY1647" s="189" t="s">
        <v>360</v>
      </c>
    </row>
    <row r="1648" spans="2:51" s="13" customFormat="1" ht="22.5">
      <c r="B1648" s="187"/>
      <c r="D1648" s="188" t="s">
        <v>369</v>
      </c>
      <c r="E1648" s="189" t="s">
        <v>1</v>
      </c>
      <c r="F1648" s="190" t="s">
        <v>1908</v>
      </c>
      <c r="H1648" s="191">
        <v>9.2870000000000008</v>
      </c>
      <c r="I1648" s="192"/>
      <c r="L1648" s="187"/>
      <c r="M1648" s="193"/>
      <c r="N1648" s="194"/>
      <c r="O1648" s="194"/>
      <c r="P1648" s="194"/>
      <c r="Q1648" s="194"/>
      <c r="R1648" s="194"/>
      <c r="S1648" s="194"/>
      <c r="T1648" s="195"/>
      <c r="AT1648" s="189" t="s">
        <v>369</v>
      </c>
      <c r="AU1648" s="189" t="s">
        <v>85</v>
      </c>
      <c r="AV1648" s="13" t="s">
        <v>85</v>
      </c>
      <c r="AW1648" s="13" t="s">
        <v>29</v>
      </c>
      <c r="AX1648" s="13" t="s">
        <v>72</v>
      </c>
      <c r="AY1648" s="189" t="s">
        <v>360</v>
      </c>
    </row>
    <row r="1649" spans="2:51" s="13" customFormat="1">
      <c r="B1649" s="187"/>
      <c r="D1649" s="188" t="s">
        <v>369</v>
      </c>
      <c r="E1649" s="189" t="s">
        <v>1</v>
      </c>
      <c r="F1649" s="190" t="s">
        <v>1909</v>
      </c>
      <c r="H1649" s="191">
        <v>30.47</v>
      </c>
      <c r="I1649" s="192"/>
      <c r="L1649" s="187"/>
      <c r="M1649" s="193"/>
      <c r="N1649" s="194"/>
      <c r="O1649" s="194"/>
      <c r="P1649" s="194"/>
      <c r="Q1649" s="194"/>
      <c r="R1649" s="194"/>
      <c r="S1649" s="194"/>
      <c r="T1649" s="195"/>
      <c r="AT1649" s="189" t="s">
        <v>369</v>
      </c>
      <c r="AU1649" s="189" t="s">
        <v>85</v>
      </c>
      <c r="AV1649" s="13" t="s">
        <v>85</v>
      </c>
      <c r="AW1649" s="13" t="s">
        <v>29</v>
      </c>
      <c r="AX1649" s="13" t="s">
        <v>72</v>
      </c>
      <c r="AY1649" s="189" t="s">
        <v>360</v>
      </c>
    </row>
    <row r="1650" spans="2:51" s="13" customFormat="1" ht="33.75">
      <c r="B1650" s="187"/>
      <c r="D1650" s="188" t="s">
        <v>369</v>
      </c>
      <c r="E1650" s="189" t="s">
        <v>1</v>
      </c>
      <c r="F1650" s="190" t="s">
        <v>1910</v>
      </c>
      <c r="H1650" s="191">
        <v>-43.125</v>
      </c>
      <c r="I1650" s="192"/>
      <c r="L1650" s="187"/>
      <c r="M1650" s="193"/>
      <c r="N1650" s="194"/>
      <c r="O1650" s="194"/>
      <c r="P1650" s="194"/>
      <c r="Q1650" s="194"/>
      <c r="R1650" s="194"/>
      <c r="S1650" s="194"/>
      <c r="T1650" s="195"/>
      <c r="AT1650" s="189" t="s">
        <v>369</v>
      </c>
      <c r="AU1650" s="189" t="s">
        <v>85</v>
      </c>
      <c r="AV1650" s="13" t="s">
        <v>85</v>
      </c>
      <c r="AW1650" s="13" t="s">
        <v>29</v>
      </c>
      <c r="AX1650" s="13" t="s">
        <v>72</v>
      </c>
      <c r="AY1650" s="189" t="s">
        <v>360</v>
      </c>
    </row>
    <row r="1651" spans="2:51" s="14" customFormat="1">
      <c r="B1651" s="196"/>
      <c r="D1651" s="188" t="s">
        <v>369</v>
      </c>
      <c r="E1651" s="197" t="s">
        <v>1</v>
      </c>
      <c r="F1651" s="198" t="s">
        <v>1367</v>
      </c>
      <c r="H1651" s="197" t="s">
        <v>1</v>
      </c>
      <c r="I1651" s="199"/>
      <c r="L1651" s="196"/>
      <c r="M1651" s="200"/>
      <c r="N1651" s="201"/>
      <c r="O1651" s="201"/>
      <c r="P1651" s="201"/>
      <c r="Q1651" s="201"/>
      <c r="R1651" s="201"/>
      <c r="S1651" s="201"/>
      <c r="T1651" s="202"/>
      <c r="AT1651" s="197" t="s">
        <v>369</v>
      </c>
      <c r="AU1651" s="197" t="s">
        <v>85</v>
      </c>
      <c r="AV1651" s="14" t="s">
        <v>79</v>
      </c>
      <c r="AW1651" s="14" t="s">
        <v>29</v>
      </c>
      <c r="AX1651" s="14" t="s">
        <v>72</v>
      </c>
      <c r="AY1651" s="197" t="s">
        <v>360</v>
      </c>
    </row>
    <row r="1652" spans="2:51" s="13" customFormat="1">
      <c r="B1652" s="187"/>
      <c r="D1652" s="188" t="s">
        <v>369</v>
      </c>
      <c r="E1652" s="189" t="s">
        <v>1</v>
      </c>
      <c r="F1652" s="190" t="s">
        <v>1911</v>
      </c>
      <c r="H1652" s="191">
        <v>66.335999999999999</v>
      </c>
      <c r="I1652" s="192"/>
      <c r="L1652" s="187"/>
      <c r="M1652" s="193"/>
      <c r="N1652" s="194"/>
      <c r="O1652" s="194"/>
      <c r="P1652" s="194"/>
      <c r="Q1652" s="194"/>
      <c r="R1652" s="194"/>
      <c r="S1652" s="194"/>
      <c r="T1652" s="195"/>
      <c r="AT1652" s="189" t="s">
        <v>369</v>
      </c>
      <c r="AU1652" s="189" t="s">
        <v>85</v>
      </c>
      <c r="AV1652" s="13" t="s">
        <v>85</v>
      </c>
      <c r="AW1652" s="13" t="s">
        <v>29</v>
      </c>
      <c r="AX1652" s="13" t="s">
        <v>72</v>
      </c>
      <c r="AY1652" s="189" t="s">
        <v>360</v>
      </c>
    </row>
    <row r="1653" spans="2:51" s="13" customFormat="1">
      <c r="B1653" s="187"/>
      <c r="D1653" s="188" t="s">
        <v>369</v>
      </c>
      <c r="E1653" s="189" t="s">
        <v>1</v>
      </c>
      <c r="F1653" s="190" t="s">
        <v>1912</v>
      </c>
      <c r="H1653" s="191">
        <v>-3.427</v>
      </c>
      <c r="I1653" s="192"/>
      <c r="L1653" s="187"/>
      <c r="M1653" s="193"/>
      <c r="N1653" s="194"/>
      <c r="O1653" s="194"/>
      <c r="P1653" s="194"/>
      <c r="Q1653" s="194"/>
      <c r="R1653" s="194"/>
      <c r="S1653" s="194"/>
      <c r="T1653" s="195"/>
      <c r="AT1653" s="189" t="s">
        <v>369</v>
      </c>
      <c r="AU1653" s="189" t="s">
        <v>85</v>
      </c>
      <c r="AV1653" s="13" t="s">
        <v>85</v>
      </c>
      <c r="AW1653" s="13" t="s">
        <v>29</v>
      </c>
      <c r="AX1653" s="13" t="s">
        <v>72</v>
      </c>
      <c r="AY1653" s="189" t="s">
        <v>360</v>
      </c>
    </row>
    <row r="1654" spans="2:51" s="14" customFormat="1">
      <c r="B1654" s="196"/>
      <c r="D1654" s="188" t="s">
        <v>369</v>
      </c>
      <c r="E1654" s="197" t="s">
        <v>1</v>
      </c>
      <c r="F1654" s="198" t="s">
        <v>1913</v>
      </c>
      <c r="H1654" s="197" t="s">
        <v>1</v>
      </c>
      <c r="I1654" s="199"/>
      <c r="L1654" s="196"/>
      <c r="M1654" s="200"/>
      <c r="N1654" s="201"/>
      <c r="O1654" s="201"/>
      <c r="P1654" s="201"/>
      <c r="Q1654" s="201"/>
      <c r="R1654" s="201"/>
      <c r="S1654" s="201"/>
      <c r="T1654" s="202"/>
      <c r="AT1654" s="197" t="s">
        <v>369</v>
      </c>
      <c r="AU1654" s="197" t="s">
        <v>85</v>
      </c>
      <c r="AV1654" s="14" t="s">
        <v>79</v>
      </c>
      <c r="AW1654" s="14" t="s">
        <v>29</v>
      </c>
      <c r="AX1654" s="14" t="s">
        <v>72</v>
      </c>
      <c r="AY1654" s="197" t="s">
        <v>360</v>
      </c>
    </row>
    <row r="1655" spans="2:51" s="13" customFormat="1">
      <c r="B1655" s="187"/>
      <c r="D1655" s="188" t="s">
        <v>369</v>
      </c>
      <c r="E1655" s="189" t="s">
        <v>1</v>
      </c>
      <c r="F1655" s="190" t="s">
        <v>1914</v>
      </c>
      <c r="H1655" s="191">
        <v>63.103999999999999</v>
      </c>
      <c r="I1655" s="192"/>
      <c r="L1655" s="187"/>
      <c r="M1655" s="193"/>
      <c r="N1655" s="194"/>
      <c r="O1655" s="194"/>
      <c r="P1655" s="194"/>
      <c r="Q1655" s="194"/>
      <c r="R1655" s="194"/>
      <c r="S1655" s="194"/>
      <c r="T1655" s="195"/>
      <c r="AT1655" s="189" t="s">
        <v>369</v>
      </c>
      <c r="AU1655" s="189" t="s">
        <v>85</v>
      </c>
      <c r="AV1655" s="13" t="s">
        <v>85</v>
      </c>
      <c r="AW1655" s="13" t="s">
        <v>29</v>
      </c>
      <c r="AX1655" s="13" t="s">
        <v>72</v>
      </c>
      <c r="AY1655" s="189" t="s">
        <v>360</v>
      </c>
    </row>
    <row r="1656" spans="2:51" s="13" customFormat="1">
      <c r="B1656" s="187"/>
      <c r="D1656" s="188" t="s">
        <v>369</v>
      </c>
      <c r="E1656" s="189" t="s">
        <v>1</v>
      </c>
      <c r="F1656" s="190" t="s">
        <v>1915</v>
      </c>
      <c r="H1656" s="191">
        <v>3.7069999999999999</v>
      </c>
      <c r="I1656" s="192"/>
      <c r="L1656" s="187"/>
      <c r="M1656" s="193"/>
      <c r="N1656" s="194"/>
      <c r="O1656" s="194"/>
      <c r="P1656" s="194"/>
      <c r="Q1656" s="194"/>
      <c r="R1656" s="194"/>
      <c r="S1656" s="194"/>
      <c r="T1656" s="195"/>
      <c r="AT1656" s="189" t="s">
        <v>369</v>
      </c>
      <c r="AU1656" s="189" t="s">
        <v>85</v>
      </c>
      <c r="AV1656" s="13" t="s">
        <v>85</v>
      </c>
      <c r="AW1656" s="13" t="s">
        <v>29</v>
      </c>
      <c r="AX1656" s="13" t="s">
        <v>72</v>
      </c>
      <c r="AY1656" s="189" t="s">
        <v>360</v>
      </c>
    </row>
    <row r="1657" spans="2:51" s="13" customFormat="1">
      <c r="B1657" s="187"/>
      <c r="D1657" s="188" t="s">
        <v>369</v>
      </c>
      <c r="E1657" s="189" t="s">
        <v>1</v>
      </c>
      <c r="F1657" s="190" t="s">
        <v>1916</v>
      </c>
      <c r="H1657" s="191">
        <v>-0.36</v>
      </c>
      <c r="I1657" s="192"/>
      <c r="L1657" s="187"/>
      <c r="M1657" s="193"/>
      <c r="N1657" s="194"/>
      <c r="O1657" s="194"/>
      <c r="P1657" s="194"/>
      <c r="Q1657" s="194"/>
      <c r="R1657" s="194"/>
      <c r="S1657" s="194"/>
      <c r="T1657" s="195"/>
      <c r="AT1657" s="189" t="s">
        <v>369</v>
      </c>
      <c r="AU1657" s="189" t="s">
        <v>85</v>
      </c>
      <c r="AV1657" s="13" t="s">
        <v>85</v>
      </c>
      <c r="AW1657" s="13" t="s">
        <v>29</v>
      </c>
      <c r="AX1657" s="13" t="s">
        <v>72</v>
      </c>
      <c r="AY1657" s="189" t="s">
        <v>360</v>
      </c>
    </row>
    <row r="1658" spans="2:51" s="14" customFormat="1">
      <c r="B1658" s="196"/>
      <c r="D1658" s="188" t="s">
        <v>369</v>
      </c>
      <c r="E1658" s="197" t="s">
        <v>1</v>
      </c>
      <c r="F1658" s="198" t="s">
        <v>1446</v>
      </c>
      <c r="H1658" s="197" t="s">
        <v>1</v>
      </c>
      <c r="I1658" s="199"/>
      <c r="L1658" s="196"/>
      <c r="M1658" s="200"/>
      <c r="N1658" s="201"/>
      <c r="O1658" s="201"/>
      <c r="P1658" s="201"/>
      <c r="Q1658" s="201"/>
      <c r="R1658" s="201"/>
      <c r="S1658" s="201"/>
      <c r="T1658" s="202"/>
      <c r="AT1658" s="197" t="s">
        <v>369</v>
      </c>
      <c r="AU1658" s="197" t="s">
        <v>85</v>
      </c>
      <c r="AV1658" s="14" t="s">
        <v>79</v>
      </c>
      <c r="AW1658" s="14" t="s">
        <v>29</v>
      </c>
      <c r="AX1658" s="14" t="s">
        <v>72</v>
      </c>
      <c r="AY1658" s="197" t="s">
        <v>360</v>
      </c>
    </row>
    <row r="1659" spans="2:51" s="13" customFormat="1">
      <c r="B1659" s="187"/>
      <c r="D1659" s="188" t="s">
        <v>369</v>
      </c>
      <c r="E1659" s="189" t="s">
        <v>1</v>
      </c>
      <c r="F1659" s="190" t="s">
        <v>1917</v>
      </c>
      <c r="H1659" s="191">
        <v>58.304000000000002</v>
      </c>
      <c r="I1659" s="192"/>
      <c r="L1659" s="187"/>
      <c r="M1659" s="193"/>
      <c r="N1659" s="194"/>
      <c r="O1659" s="194"/>
      <c r="P1659" s="194"/>
      <c r="Q1659" s="194"/>
      <c r="R1659" s="194"/>
      <c r="S1659" s="194"/>
      <c r="T1659" s="195"/>
      <c r="AT1659" s="189" t="s">
        <v>369</v>
      </c>
      <c r="AU1659" s="189" t="s">
        <v>85</v>
      </c>
      <c r="AV1659" s="13" t="s">
        <v>85</v>
      </c>
      <c r="AW1659" s="13" t="s">
        <v>29</v>
      </c>
      <c r="AX1659" s="13" t="s">
        <v>72</v>
      </c>
      <c r="AY1659" s="189" t="s">
        <v>360</v>
      </c>
    </row>
    <row r="1660" spans="2:51" s="13" customFormat="1">
      <c r="B1660" s="187"/>
      <c r="D1660" s="188" t="s">
        <v>369</v>
      </c>
      <c r="E1660" s="189" t="s">
        <v>1</v>
      </c>
      <c r="F1660" s="190" t="s">
        <v>1918</v>
      </c>
      <c r="H1660" s="191">
        <v>-8.2799999999999994</v>
      </c>
      <c r="I1660" s="192"/>
      <c r="L1660" s="187"/>
      <c r="M1660" s="193"/>
      <c r="N1660" s="194"/>
      <c r="O1660" s="194"/>
      <c r="P1660" s="194"/>
      <c r="Q1660" s="194"/>
      <c r="R1660" s="194"/>
      <c r="S1660" s="194"/>
      <c r="T1660" s="195"/>
      <c r="AT1660" s="189" t="s">
        <v>369</v>
      </c>
      <c r="AU1660" s="189" t="s">
        <v>85</v>
      </c>
      <c r="AV1660" s="13" t="s">
        <v>85</v>
      </c>
      <c r="AW1660" s="13" t="s">
        <v>29</v>
      </c>
      <c r="AX1660" s="13" t="s">
        <v>72</v>
      </c>
      <c r="AY1660" s="189" t="s">
        <v>360</v>
      </c>
    </row>
    <row r="1661" spans="2:51" s="13" customFormat="1">
      <c r="B1661" s="187"/>
      <c r="D1661" s="188" t="s">
        <v>369</v>
      </c>
      <c r="E1661" s="189" t="s">
        <v>1</v>
      </c>
      <c r="F1661" s="190" t="s">
        <v>1919</v>
      </c>
      <c r="H1661" s="191">
        <v>9.5679999999999996</v>
      </c>
      <c r="I1661" s="192"/>
      <c r="L1661" s="187"/>
      <c r="M1661" s="193"/>
      <c r="N1661" s="194"/>
      <c r="O1661" s="194"/>
      <c r="P1661" s="194"/>
      <c r="Q1661" s="194"/>
      <c r="R1661" s="194"/>
      <c r="S1661" s="194"/>
      <c r="T1661" s="195"/>
      <c r="AT1661" s="189" t="s">
        <v>369</v>
      </c>
      <c r="AU1661" s="189" t="s">
        <v>85</v>
      </c>
      <c r="AV1661" s="13" t="s">
        <v>85</v>
      </c>
      <c r="AW1661" s="13" t="s">
        <v>29</v>
      </c>
      <c r="AX1661" s="13" t="s">
        <v>72</v>
      </c>
      <c r="AY1661" s="189" t="s">
        <v>360</v>
      </c>
    </row>
    <row r="1662" spans="2:51" s="14" customFormat="1">
      <c r="B1662" s="196"/>
      <c r="D1662" s="188" t="s">
        <v>369</v>
      </c>
      <c r="E1662" s="197" t="s">
        <v>1</v>
      </c>
      <c r="F1662" s="198" t="s">
        <v>1373</v>
      </c>
      <c r="H1662" s="197" t="s">
        <v>1</v>
      </c>
      <c r="I1662" s="199"/>
      <c r="L1662" s="196"/>
      <c r="M1662" s="200"/>
      <c r="N1662" s="201"/>
      <c r="O1662" s="201"/>
      <c r="P1662" s="201"/>
      <c r="Q1662" s="201"/>
      <c r="R1662" s="201"/>
      <c r="S1662" s="201"/>
      <c r="T1662" s="202"/>
      <c r="AT1662" s="197" t="s">
        <v>369</v>
      </c>
      <c r="AU1662" s="197" t="s">
        <v>85</v>
      </c>
      <c r="AV1662" s="14" t="s">
        <v>79</v>
      </c>
      <c r="AW1662" s="14" t="s">
        <v>29</v>
      </c>
      <c r="AX1662" s="14" t="s">
        <v>72</v>
      </c>
      <c r="AY1662" s="197" t="s">
        <v>360</v>
      </c>
    </row>
    <row r="1663" spans="2:51" s="13" customFormat="1">
      <c r="B1663" s="187"/>
      <c r="D1663" s="188" t="s">
        <v>369</v>
      </c>
      <c r="E1663" s="189" t="s">
        <v>1</v>
      </c>
      <c r="F1663" s="190" t="s">
        <v>1920</v>
      </c>
      <c r="H1663" s="191">
        <v>71.424000000000007</v>
      </c>
      <c r="I1663" s="192"/>
      <c r="L1663" s="187"/>
      <c r="M1663" s="193"/>
      <c r="N1663" s="194"/>
      <c r="O1663" s="194"/>
      <c r="P1663" s="194"/>
      <c r="Q1663" s="194"/>
      <c r="R1663" s="194"/>
      <c r="S1663" s="194"/>
      <c r="T1663" s="195"/>
      <c r="AT1663" s="189" t="s">
        <v>369</v>
      </c>
      <c r="AU1663" s="189" t="s">
        <v>85</v>
      </c>
      <c r="AV1663" s="13" t="s">
        <v>85</v>
      </c>
      <c r="AW1663" s="13" t="s">
        <v>29</v>
      </c>
      <c r="AX1663" s="13" t="s">
        <v>72</v>
      </c>
      <c r="AY1663" s="189" t="s">
        <v>360</v>
      </c>
    </row>
    <row r="1664" spans="2:51" s="13" customFormat="1">
      <c r="B1664" s="187"/>
      <c r="D1664" s="188" t="s">
        <v>369</v>
      </c>
      <c r="E1664" s="189" t="s">
        <v>1</v>
      </c>
      <c r="F1664" s="190" t="s">
        <v>1921</v>
      </c>
      <c r="H1664" s="191">
        <v>-5.4050000000000002</v>
      </c>
      <c r="I1664" s="192"/>
      <c r="L1664" s="187"/>
      <c r="M1664" s="193"/>
      <c r="N1664" s="194"/>
      <c r="O1664" s="194"/>
      <c r="P1664" s="194"/>
      <c r="Q1664" s="194"/>
      <c r="R1664" s="194"/>
      <c r="S1664" s="194"/>
      <c r="T1664" s="195"/>
      <c r="AT1664" s="189" t="s">
        <v>369</v>
      </c>
      <c r="AU1664" s="189" t="s">
        <v>85</v>
      </c>
      <c r="AV1664" s="13" t="s">
        <v>85</v>
      </c>
      <c r="AW1664" s="13" t="s">
        <v>29</v>
      </c>
      <c r="AX1664" s="13" t="s">
        <v>72</v>
      </c>
      <c r="AY1664" s="189" t="s">
        <v>360</v>
      </c>
    </row>
    <row r="1665" spans="2:51" s="14" customFormat="1">
      <c r="B1665" s="196"/>
      <c r="D1665" s="188" t="s">
        <v>369</v>
      </c>
      <c r="E1665" s="197" t="s">
        <v>1</v>
      </c>
      <c r="F1665" s="198" t="s">
        <v>1451</v>
      </c>
      <c r="H1665" s="197" t="s">
        <v>1</v>
      </c>
      <c r="I1665" s="199"/>
      <c r="L1665" s="196"/>
      <c r="M1665" s="200"/>
      <c r="N1665" s="201"/>
      <c r="O1665" s="201"/>
      <c r="P1665" s="201"/>
      <c r="Q1665" s="201"/>
      <c r="R1665" s="201"/>
      <c r="S1665" s="201"/>
      <c r="T1665" s="202"/>
      <c r="AT1665" s="197" t="s">
        <v>369</v>
      </c>
      <c r="AU1665" s="197" t="s">
        <v>85</v>
      </c>
      <c r="AV1665" s="14" t="s">
        <v>79</v>
      </c>
      <c r="AW1665" s="14" t="s">
        <v>29</v>
      </c>
      <c r="AX1665" s="14" t="s">
        <v>72</v>
      </c>
      <c r="AY1665" s="197" t="s">
        <v>360</v>
      </c>
    </row>
    <row r="1666" spans="2:51" s="13" customFormat="1">
      <c r="B1666" s="187"/>
      <c r="D1666" s="188" t="s">
        <v>369</v>
      </c>
      <c r="E1666" s="189" t="s">
        <v>1</v>
      </c>
      <c r="F1666" s="190" t="s">
        <v>1922</v>
      </c>
      <c r="H1666" s="191">
        <v>36.448</v>
      </c>
      <c r="I1666" s="192"/>
      <c r="L1666" s="187"/>
      <c r="M1666" s="193"/>
      <c r="N1666" s="194"/>
      <c r="O1666" s="194"/>
      <c r="P1666" s="194"/>
      <c r="Q1666" s="194"/>
      <c r="R1666" s="194"/>
      <c r="S1666" s="194"/>
      <c r="T1666" s="195"/>
      <c r="AT1666" s="189" t="s">
        <v>369</v>
      </c>
      <c r="AU1666" s="189" t="s">
        <v>85</v>
      </c>
      <c r="AV1666" s="13" t="s">
        <v>85</v>
      </c>
      <c r="AW1666" s="13" t="s">
        <v>29</v>
      </c>
      <c r="AX1666" s="13" t="s">
        <v>72</v>
      </c>
      <c r="AY1666" s="189" t="s">
        <v>360</v>
      </c>
    </row>
    <row r="1667" spans="2:51" s="13" customFormat="1">
      <c r="B1667" s="187"/>
      <c r="D1667" s="188" t="s">
        <v>369</v>
      </c>
      <c r="E1667" s="189" t="s">
        <v>1</v>
      </c>
      <c r="F1667" s="190" t="s">
        <v>1923</v>
      </c>
      <c r="H1667" s="191">
        <v>11.552</v>
      </c>
      <c r="I1667" s="192"/>
      <c r="L1667" s="187"/>
      <c r="M1667" s="193"/>
      <c r="N1667" s="194"/>
      <c r="O1667" s="194"/>
      <c r="P1667" s="194"/>
      <c r="Q1667" s="194"/>
      <c r="R1667" s="194"/>
      <c r="S1667" s="194"/>
      <c r="T1667" s="195"/>
      <c r="AT1667" s="189" t="s">
        <v>369</v>
      </c>
      <c r="AU1667" s="189" t="s">
        <v>85</v>
      </c>
      <c r="AV1667" s="13" t="s">
        <v>85</v>
      </c>
      <c r="AW1667" s="13" t="s">
        <v>29</v>
      </c>
      <c r="AX1667" s="13" t="s">
        <v>72</v>
      </c>
      <c r="AY1667" s="189" t="s">
        <v>360</v>
      </c>
    </row>
    <row r="1668" spans="2:51" s="13" customFormat="1">
      <c r="B1668" s="187"/>
      <c r="D1668" s="188" t="s">
        <v>369</v>
      </c>
      <c r="E1668" s="189" t="s">
        <v>1</v>
      </c>
      <c r="F1668" s="190" t="s">
        <v>1924</v>
      </c>
      <c r="H1668" s="191">
        <v>2.2080000000000002</v>
      </c>
      <c r="I1668" s="192"/>
      <c r="L1668" s="187"/>
      <c r="M1668" s="193"/>
      <c r="N1668" s="194"/>
      <c r="O1668" s="194"/>
      <c r="P1668" s="194"/>
      <c r="Q1668" s="194"/>
      <c r="R1668" s="194"/>
      <c r="S1668" s="194"/>
      <c r="T1668" s="195"/>
      <c r="AT1668" s="189" t="s">
        <v>369</v>
      </c>
      <c r="AU1668" s="189" t="s">
        <v>85</v>
      </c>
      <c r="AV1668" s="13" t="s">
        <v>85</v>
      </c>
      <c r="AW1668" s="13" t="s">
        <v>29</v>
      </c>
      <c r="AX1668" s="13" t="s">
        <v>72</v>
      </c>
      <c r="AY1668" s="189" t="s">
        <v>360</v>
      </c>
    </row>
    <row r="1669" spans="2:51" s="13" customFormat="1">
      <c r="B1669" s="187"/>
      <c r="D1669" s="188" t="s">
        <v>369</v>
      </c>
      <c r="E1669" s="189" t="s">
        <v>1</v>
      </c>
      <c r="F1669" s="190" t="s">
        <v>1925</v>
      </c>
      <c r="H1669" s="191">
        <v>0.57599999999999996</v>
      </c>
      <c r="I1669" s="192"/>
      <c r="L1669" s="187"/>
      <c r="M1669" s="193"/>
      <c r="N1669" s="194"/>
      <c r="O1669" s="194"/>
      <c r="P1669" s="194"/>
      <c r="Q1669" s="194"/>
      <c r="R1669" s="194"/>
      <c r="S1669" s="194"/>
      <c r="T1669" s="195"/>
      <c r="AT1669" s="189" t="s">
        <v>369</v>
      </c>
      <c r="AU1669" s="189" t="s">
        <v>85</v>
      </c>
      <c r="AV1669" s="13" t="s">
        <v>85</v>
      </c>
      <c r="AW1669" s="13" t="s">
        <v>29</v>
      </c>
      <c r="AX1669" s="13" t="s">
        <v>72</v>
      </c>
      <c r="AY1669" s="189" t="s">
        <v>360</v>
      </c>
    </row>
    <row r="1670" spans="2:51" s="13" customFormat="1">
      <c r="B1670" s="187"/>
      <c r="D1670" s="188" t="s">
        <v>369</v>
      </c>
      <c r="E1670" s="189" t="s">
        <v>1</v>
      </c>
      <c r="F1670" s="190" t="s">
        <v>1926</v>
      </c>
      <c r="H1670" s="191">
        <v>-5.0599999999999996</v>
      </c>
      <c r="I1670" s="192"/>
      <c r="L1670" s="187"/>
      <c r="M1670" s="193"/>
      <c r="N1670" s="194"/>
      <c r="O1670" s="194"/>
      <c r="P1670" s="194"/>
      <c r="Q1670" s="194"/>
      <c r="R1670" s="194"/>
      <c r="S1670" s="194"/>
      <c r="T1670" s="195"/>
      <c r="AT1670" s="189" t="s">
        <v>369</v>
      </c>
      <c r="AU1670" s="189" t="s">
        <v>85</v>
      </c>
      <c r="AV1670" s="13" t="s">
        <v>85</v>
      </c>
      <c r="AW1670" s="13" t="s">
        <v>29</v>
      </c>
      <c r="AX1670" s="13" t="s">
        <v>72</v>
      </c>
      <c r="AY1670" s="189" t="s">
        <v>360</v>
      </c>
    </row>
    <row r="1671" spans="2:51" s="14" customFormat="1">
      <c r="B1671" s="196"/>
      <c r="D1671" s="188" t="s">
        <v>369</v>
      </c>
      <c r="E1671" s="197" t="s">
        <v>1</v>
      </c>
      <c r="F1671" s="198" t="s">
        <v>1379</v>
      </c>
      <c r="H1671" s="197" t="s">
        <v>1</v>
      </c>
      <c r="I1671" s="199"/>
      <c r="L1671" s="196"/>
      <c r="M1671" s="200"/>
      <c r="N1671" s="201"/>
      <c r="O1671" s="201"/>
      <c r="P1671" s="201"/>
      <c r="Q1671" s="201"/>
      <c r="R1671" s="201"/>
      <c r="S1671" s="201"/>
      <c r="T1671" s="202"/>
      <c r="AT1671" s="197" t="s">
        <v>369</v>
      </c>
      <c r="AU1671" s="197" t="s">
        <v>85</v>
      </c>
      <c r="AV1671" s="14" t="s">
        <v>79</v>
      </c>
      <c r="AW1671" s="14" t="s">
        <v>29</v>
      </c>
      <c r="AX1671" s="14" t="s">
        <v>72</v>
      </c>
      <c r="AY1671" s="197" t="s">
        <v>360</v>
      </c>
    </row>
    <row r="1672" spans="2:51" s="13" customFormat="1">
      <c r="B1672" s="187"/>
      <c r="D1672" s="188" t="s">
        <v>369</v>
      </c>
      <c r="E1672" s="189" t="s">
        <v>1</v>
      </c>
      <c r="F1672" s="190" t="s">
        <v>1927</v>
      </c>
      <c r="H1672" s="191">
        <v>49.136000000000003</v>
      </c>
      <c r="I1672" s="192"/>
      <c r="L1672" s="187"/>
      <c r="M1672" s="193"/>
      <c r="N1672" s="194"/>
      <c r="O1672" s="194"/>
      <c r="P1672" s="194"/>
      <c r="Q1672" s="194"/>
      <c r="R1672" s="194"/>
      <c r="S1672" s="194"/>
      <c r="T1672" s="195"/>
      <c r="AT1672" s="189" t="s">
        <v>369</v>
      </c>
      <c r="AU1672" s="189" t="s">
        <v>85</v>
      </c>
      <c r="AV1672" s="13" t="s">
        <v>85</v>
      </c>
      <c r="AW1672" s="13" t="s">
        <v>29</v>
      </c>
      <c r="AX1672" s="13" t="s">
        <v>72</v>
      </c>
      <c r="AY1672" s="189" t="s">
        <v>360</v>
      </c>
    </row>
    <row r="1673" spans="2:51" s="13" customFormat="1">
      <c r="B1673" s="187"/>
      <c r="D1673" s="188" t="s">
        <v>369</v>
      </c>
      <c r="E1673" s="189" t="s">
        <v>1</v>
      </c>
      <c r="F1673" s="190" t="s">
        <v>1928</v>
      </c>
      <c r="H1673" s="191">
        <v>-7.9349999999999996</v>
      </c>
      <c r="I1673" s="192"/>
      <c r="L1673" s="187"/>
      <c r="M1673" s="193"/>
      <c r="N1673" s="194"/>
      <c r="O1673" s="194"/>
      <c r="P1673" s="194"/>
      <c r="Q1673" s="194"/>
      <c r="R1673" s="194"/>
      <c r="S1673" s="194"/>
      <c r="T1673" s="195"/>
      <c r="AT1673" s="189" t="s">
        <v>369</v>
      </c>
      <c r="AU1673" s="189" t="s">
        <v>85</v>
      </c>
      <c r="AV1673" s="13" t="s">
        <v>85</v>
      </c>
      <c r="AW1673" s="13" t="s">
        <v>29</v>
      </c>
      <c r="AX1673" s="13" t="s">
        <v>72</v>
      </c>
      <c r="AY1673" s="189" t="s">
        <v>360</v>
      </c>
    </row>
    <row r="1674" spans="2:51" s="14" customFormat="1">
      <c r="B1674" s="196"/>
      <c r="D1674" s="188" t="s">
        <v>369</v>
      </c>
      <c r="E1674" s="197" t="s">
        <v>1</v>
      </c>
      <c r="F1674" s="198" t="s">
        <v>1381</v>
      </c>
      <c r="H1674" s="197" t="s">
        <v>1</v>
      </c>
      <c r="I1674" s="199"/>
      <c r="L1674" s="196"/>
      <c r="M1674" s="200"/>
      <c r="N1674" s="201"/>
      <c r="O1674" s="201"/>
      <c r="P1674" s="201"/>
      <c r="Q1674" s="201"/>
      <c r="R1674" s="201"/>
      <c r="S1674" s="201"/>
      <c r="T1674" s="202"/>
      <c r="AT1674" s="197" t="s">
        <v>369</v>
      </c>
      <c r="AU1674" s="197" t="s">
        <v>85</v>
      </c>
      <c r="AV1674" s="14" t="s">
        <v>79</v>
      </c>
      <c r="AW1674" s="14" t="s">
        <v>29</v>
      </c>
      <c r="AX1674" s="14" t="s">
        <v>72</v>
      </c>
      <c r="AY1674" s="197" t="s">
        <v>360</v>
      </c>
    </row>
    <row r="1675" spans="2:51" s="13" customFormat="1">
      <c r="B1675" s="187"/>
      <c r="D1675" s="188" t="s">
        <v>369</v>
      </c>
      <c r="E1675" s="189" t="s">
        <v>1</v>
      </c>
      <c r="F1675" s="190" t="s">
        <v>1929</v>
      </c>
      <c r="H1675" s="191">
        <v>37.375999999999998</v>
      </c>
      <c r="I1675" s="192"/>
      <c r="L1675" s="187"/>
      <c r="M1675" s="193"/>
      <c r="N1675" s="194"/>
      <c r="O1675" s="194"/>
      <c r="P1675" s="194"/>
      <c r="Q1675" s="194"/>
      <c r="R1675" s="194"/>
      <c r="S1675" s="194"/>
      <c r="T1675" s="195"/>
      <c r="AT1675" s="189" t="s">
        <v>369</v>
      </c>
      <c r="AU1675" s="189" t="s">
        <v>85</v>
      </c>
      <c r="AV1675" s="13" t="s">
        <v>85</v>
      </c>
      <c r="AW1675" s="13" t="s">
        <v>29</v>
      </c>
      <c r="AX1675" s="13" t="s">
        <v>72</v>
      </c>
      <c r="AY1675" s="189" t="s">
        <v>360</v>
      </c>
    </row>
    <row r="1676" spans="2:51" s="13" customFormat="1">
      <c r="B1676" s="187"/>
      <c r="D1676" s="188" t="s">
        <v>369</v>
      </c>
      <c r="E1676" s="189" t="s">
        <v>1</v>
      </c>
      <c r="F1676" s="190" t="s">
        <v>1930</v>
      </c>
      <c r="H1676" s="191">
        <v>-4.37</v>
      </c>
      <c r="I1676" s="192"/>
      <c r="L1676" s="187"/>
      <c r="M1676" s="193"/>
      <c r="N1676" s="194"/>
      <c r="O1676" s="194"/>
      <c r="P1676" s="194"/>
      <c r="Q1676" s="194"/>
      <c r="R1676" s="194"/>
      <c r="S1676" s="194"/>
      <c r="T1676" s="195"/>
      <c r="AT1676" s="189" t="s">
        <v>369</v>
      </c>
      <c r="AU1676" s="189" t="s">
        <v>85</v>
      </c>
      <c r="AV1676" s="13" t="s">
        <v>85</v>
      </c>
      <c r="AW1676" s="13" t="s">
        <v>29</v>
      </c>
      <c r="AX1676" s="13" t="s">
        <v>72</v>
      </c>
      <c r="AY1676" s="189" t="s">
        <v>360</v>
      </c>
    </row>
    <row r="1677" spans="2:51" s="14" customFormat="1">
      <c r="B1677" s="196"/>
      <c r="D1677" s="188" t="s">
        <v>369</v>
      </c>
      <c r="E1677" s="197" t="s">
        <v>1</v>
      </c>
      <c r="F1677" s="198" t="s">
        <v>1383</v>
      </c>
      <c r="H1677" s="197" t="s">
        <v>1</v>
      </c>
      <c r="I1677" s="199"/>
      <c r="L1677" s="196"/>
      <c r="M1677" s="200"/>
      <c r="N1677" s="201"/>
      <c r="O1677" s="201"/>
      <c r="P1677" s="201"/>
      <c r="Q1677" s="201"/>
      <c r="R1677" s="201"/>
      <c r="S1677" s="201"/>
      <c r="T1677" s="202"/>
      <c r="AT1677" s="197" t="s">
        <v>369</v>
      </c>
      <c r="AU1677" s="197" t="s">
        <v>85</v>
      </c>
      <c r="AV1677" s="14" t="s">
        <v>79</v>
      </c>
      <c r="AW1677" s="14" t="s">
        <v>29</v>
      </c>
      <c r="AX1677" s="14" t="s">
        <v>72</v>
      </c>
      <c r="AY1677" s="197" t="s">
        <v>360</v>
      </c>
    </row>
    <row r="1678" spans="2:51" s="13" customFormat="1">
      <c r="B1678" s="187"/>
      <c r="D1678" s="188" t="s">
        <v>369</v>
      </c>
      <c r="E1678" s="189" t="s">
        <v>1</v>
      </c>
      <c r="F1678" s="190" t="s">
        <v>1931</v>
      </c>
      <c r="H1678" s="191">
        <v>37.887999999999998</v>
      </c>
      <c r="I1678" s="192"/>
      <c r="L1678" s="187"/>
      <c r="M1678" s="193"/>
      <c r="N1678" s="194"/>
      <c r="O1678" s="194"/>
      <c r="P1678" s="194"/>
      <c r="Q1678" s="194"/>
      <c r="R1678" s="194"/>
      <c r="S1678" s="194"/>
      <c r="T1678" s="195"/>
      <c r="AT1678" s="189" t="s">
        <v>369</v>
      </c>
      <c r="AU1678" s="189" t="s">
        <v>85</v>
      </c>
      <c r="AV1678" s="13" t="s">
        <v>85</v>
      </c>
      <c r="AW1678" s="13" t="s">
        <v>29</v>
      </c>
      <c r="AX1678" s="13" t="s">
        <v>72</v>
      </c>
      <c r="AY1678" s="189" t="s">
        <v>360</v>
      </c>
    </row>
    <row r="1679" spans="2:51" s="13" customFormat="1">
      <c r="B1679" s="187"/>
      <c r="D1679" s="188" t="s">
        <v>369</v>
      </c>
      <c r="E1679" s="189" t="s">
        <v>1</v>
      </c>
      <c r="F1679" s="190" t="s">
        <v>1932</v>
      </c>
      <c r="H1679" s="191">
        <v>-7.13</v>
      </c>
      <c r="I1679" s="192"/>
      <c r="L1679" s="187"/>
      <c r="M1679" s="193"/>
      <c r="N1679" s="194"/>
      <c r="O1679" s="194"/>
      <c r="P1679" s="194"/>
      <c r="Q1679" s="194"/>
      <c r="R1679" s="194"/>
      <c r="S1679" s="194"/>
      <c r="T1679" s="195"/>
      <c r="AT1679" s="189" t="s">
        <v>369</v>
      </c>
      <c r="AU1679" s="189" t="s">
        <v>85</v>
      </c>
      <c r="AV1679" s="13" t="s">
        <v>85</v>
      </c>
      <c r="AW1679" s="13" t="s">
        <v>29</v>
      </c>
      <c r="AX1679" s="13" t="s">
        <v>72</v>
      </c>
      <c r="AY1679" s="189" t="s">
        <v>360</v>
      </c>
    </row>
    <row r="1680" spans="2:51" s="14" customFormat="1">
      <c r="B1680" s="196"/>
      <c r="D1680" s="188" t="s">
        <v>369</v>
      </c>
      <c r="E1680" s="197" t="s">
        <v>1</v>
      </c>
      <c r="F1680" s="198" t="s">
        <v>1385</v>
      </c>
      <c r="H1680" s="197" t="s">
        <v>1</v>
      </c>
      <c r="I1680" s="199"/>
      <c r="L1680" s="196"/>
      <c r="M1680" s="200"/>
      <c r="N1680" s="201"/>
      <c r="O1680" s="201"/>
      <c r="P1680" s="201"/>
      <c r="Q1680" s="201"/>
      <c r="R1680" s="201"/>
      <c r="S1680" s="201"/>
      <c r="T1680" s="202"/>
      <c r="AT1680" s="197" t="s">
        <v>369</v>
      </c>
      <c r="AU1680" s="197" t="s">
        <v>85</v>
      </c>
      <c r="AV1680" s="14" t="s">
        <v>79</v>
      </c>
      <c r="AW1680" s="14" t="s">
        <v>29</v>
      </c>
      <c r="AX1680" s="14" t="s">
        <v>72</v>
      </c>
      <c r="AY1680" s="197" t="s">
        <v>360</v>
      </c>
    </row>
    <row r="1681" spans="2:51" s="13" customFormat="1">
      <c r="B1681" s="187"/>
      <c r="D1681" s="188" t="s">
        <v>369</v>
      </c>
      <c r="E1681" s="189" t="s">
        <v>1</v>
      </c>
      <c r="F1681" s="190" t="s">
        <v>1933</v>
      </c>
      <c r="H1681" s="191">
        <v>42.944000000000003</v>
      </c>
      <c r="I1681" s="192"/>
      <c r="L1681" s="187"/>
      <c r="M1681" s="193"/>
      <c r="N1681" s="194"/>
      <c r="O1681" s="194"/>
      <c r="P1681" s="194"/>
      <c r="Q1681" s="194"/>
      <c r="R1681" s="194"/>
      <c r="S1681" s="194"/>
      <c r="T1681" s="195"/>
      <c r="AT1681" s="189" t="s">
        <v>369</v>
      </c>
      <c r="AU1681" s="189" t="s">
        <v>85</v>
      </c>
      <c r="AV1681" s="13" t="s">
        <v>85</v>
      </c>
      <c r="AW1681" s="13" t="s">
        <v>29</v>
      </c>
      <c r="AX1681" s="13" t="s">
        <v>72</v>
      </c>
      <c r="AY1681" s="189" t="s">
        <v>360</v>
      </c>
    </row>
    <row r="1682" spans="2:51" s="13" customFormat="1">
      <c r="B1682" s="187"/>
      <c r="D1682" s="188" t="s">
        <v>369</v>
      </c>
      <c r="E1682" s="189" t="s">
        <v>1</v>
      </c>
      <c r="F1682" s="190" t="s">
        <v>1934</v>
      </c>
      <c r="H1682" s="191">
        <v>-5.7729999999999997</v>
      </c>
      <c r="I1682" s="192"/>
      <c r="L1682" s="187"/>
      <c r="M1682" s="193"/>
      <c r="N1682" s="194"/>
      <c r="O1682" s="194"/>
      <c r="P1682" s="194"/>
      <c r="Q1682" s="194"/>
      <c r="R1682" s="194"/>
      <c r="S1682" s="194"/>
      <c r="T1682" s="195"/>
      <c r="AT1682" s="189" t="s">
        <v>369</v>
      </c>
      <c r="AU1682" s="189" t="s">
        <v>85</v>
      </c>
      <c r="AV1682" s="13" t="s">
        <v>85</v>
      </c>
      <c r="AW1682" s="13" t="s">
        <v>29</v>
      </c>
      <c r="AX1682" s="13" t="s">
        <v>72</v>
      </c>
      <c r="AY1682" s="189" t="s">
        <v>360</v>
      </c>
    </row>
    <row r="1683" spans="2:51" s="14" customFormat="1">
      <c r="B1683" s="196"/>
      <c r="D1683" s="188" t="s">
        <v>369</v>
      </c>
      <c r="E1683" s="197" t="s">
        <v>1</v>
      </c>
      <c r="F1683" s="198" t="s">
        <v>1387</v>
      </c>
      <c r="H1683" s="197" t="s">
        <v>1</v>
      </c>
      <c r="I1683" s="199"/>
      <c r="L1683" s="196"/>
      <c r="M1683" s="200"/>
      <c r="N1683" s="201"/>
      <c r="O1683" s="201"/>
      <c r="P1683" s="201"/>
      <c r="Q1683" s="201"/>
      <c r="R1683" s="201"/>
      <c r="S1683" s="201"/>
      <c r="T1683" s="202"/>
      <c r="AT1683" s="197" t="s">
        <v>369</v>
      </c>
      <c r="AU1683" s="197" t="s">
        <v>85</v>
      </c>
      <c r="AV1683" s="14" t="s">
        <v>79</v>
      </c>
      <c r="AW1683" s="14" t="s">
        <v>29</v>
      </c>
      <c r="AX1683" s="14" t="s">
        <v>72</v>
      </c>
      <c r="AY1683" s="197" t="s">
        <v>360</v>
      </c>
    </row>
    <row r="1684" spans="2:51" s="13" customFormat="1">
      <c r="B1684" s="187"/>
      <c r="D1684" s="188" t="s">
        <v>369</v>
      </c>
      <c r="E1684" s="189" t="s">
        <v>1</v>
      </c>
      <c r="F1684" s="190" t="s">
        <v>1935</v>
      </c>
      <c r="H1684" s="191">
        <v>95.408000000000001</v>
      </c>
      <c r="I1684" s="192"/>
      <c r="L1684" s="187"/>
      <c r="M1684" s="193"/>
      <c r="N1684" s="194"/>
      <c r="O1684" s="194"/>
      <c r="P1684" s="194"/>
      <c r="Q1684" s="194"/>
      <c r="R1684" s="194"/>
      <c r="S1684" s="194"/>
      <c r="T1684" s="195"/>
      <c r="AT1684" s="189" t="s">
        <v>369</v>
      </c>
      <c r="AU1684" s="189" t="s">
        <v>85</v>
      </c>
      <c r="AV1684" s="13" t="s">
        <v>85</v>
      </c>
      <c r="AW1684" s="13" t="s">
        <v>29</v>
      </c>
      <c r="AX1684" s="13" t="s">
        <v>72</v>
      </c>
      <c r="AY1684" s="189" t="s">
        <v>360</v>
      </c>
    </row>
    <row r="1685" spans="2:51" s="13" customFormat="1">
      <c r="B1685" s="187"/>
      <c r="D1685" s="188" t="s">
        <v>369</v>
      </c>
      <c r="E1685" s="189" t="s">
        <v>1</v>
      </c>
      <c r="F1685" s="190" t="s">
        <v>1936</v>
      </c>
      <c r="H1685" s="191">
        <v>3.12</v>
      </c>
      <c r="I1685" s="192"/>
      <c r="L1685" s="187"/>
      <c r="M1685" s="193"/>
      <c r="N1685" s="194"/>
      <c r="O1685" s="194"/>
      <c r="P1685" s="194"/>
      <c r="Q1685" s="194"/>
      <c r="R1685" s="194"/>
      <c r="S1685" s="194"/>
      <c r="T1685" s="195"/>
      <c r="AT1685" s="189" t="s">
        <v>369</v>
      </c>
      <c r="AU1685" s="189" t="s">
        <v>85</v>
      </c>
      <c r="AV1685" s="13" t="s">
        <v>85</v>
      </c>
      <c r="AW1685" s="13" t="s">
        <v>29</v>
      </c>
      <c r="AX1685" s="13" t="s">
        <v>72</v>
      </c>
      <c r="AY1685" s="189" t="s">
        <v>360</v>
      </c>
    </row>
    <row r="1686" spans="2:51" s="13" customFormat="1">
      <c r="B1686" s="187"/>
      <c r="D1686" s="188" t="s">
        <v>369</v>
      </c>
      <c r="E1686" s="189" t="s">
        <v>1</v>
      </c>
      <c r="F1686" s="190" t="s">
        <v>1937</v>
      </c>
      <c r="H1686" s="191">
        <v>1.8720000000000001</v>
      </c>
      <c r="I1686" s="192"/>
      <c r="L1686" s="187"/>
      <c r="M1686" s="193"/>
      <c r="N1686" s="194"/>
      <c r="O1686" s="194"/>
      <c r="P1686" s="194"/>
      <c r="Q1686" s="194"/>
      <c r="R1686" s="194"/>
      <c r="S1686" s="194"/>
      <c r="T1686" s="195"/>
      <c r="AT1686" s="189" t="s">
        <v>369</v>
      </c>
      <c r="AU1686" s="189" t="s">
        <v>85</v>
      </c>
      <c r="AV1686" s="13" t="s">
        <v>85</v>
      </c>
      <c r="AW1686" s="13" t="s">
        <v>29</v>
      </c>
      <c r="AX1686" s="13" t="s">
        <v>72</v>
      </c>
      <c r="AY1686" s="189" t="s">
        <v>360</v>
      </c>
    </row>
    <row r="1687" spans="2:51" s="13" customFormat="1">
      <c r="B1687" s="187"/>
      <c r="D1687" s="188" t="s">
        <v>369</v>
      </c>
      <c r="E1687" s="189" t="s">
        <v>1</v>
      </c>
      <c r="F1687" s="190" t="s">
        <v>1938</v>
      </c>
      <c r="H1687" s="191">
        <v>-12.305</v>
      </c>
      <c r="I1687" s="192"/>
      <c r="L1687" s="187"/>
      <c r="M1687" s="193"/>
      <c r="N1687" s="194"/>
      <c r="O1687" s="194"/>
      <c r="P1687" s="194"/>
      <c r="Q1687" s="194"/>
      <c r="R1687" s="194"/>
      <c r="S1687" s="194"/>
      <c r="T1687" s="195"/>
      <c r="AT1687" s="189" t="s">
        <v>369</v>
      </c>
      <c r="AU1687" s="189" t="s">
        <v>85</v>
      </c>
      <c r="AV1687" s="13" t="s">
        <v>85</v>
      </c>
      <c r="AW1687" s="13" t="s">
        <v>29</v>
      </c>
      <c r="AX1687" s="13" t="s">
        <v>72</v>
      </c>
      <c r="AY1687" s="189" t="s">
        <v>360</v>
      </c>
    </row>
    <row r="1688" spans="2:51" s="14" customFormat="1">
      <c r="B1688" s="196"/>
      <c r="D1688" s="188" t="s">
        <v>369</v>
      </c>
      <c r="E1688" s="197" t="s">
        <v>1</v>
      </c>
      <c r="F1688" s="198" t="s">
        <v>1939</v>
      </c>
      <c r="H1688" s="197" t="s">
        <v>1</v>
      </c>
      <c r="I1688" s="199"/>
      <c r="L1688" s="196"/>
      <c r="M1688" s="200"/>
      <c r="N1688" s="201"/>
      <c r="O1688" s="201"/>
      <c r="P1688" s="201"/>
      <c r="Q1688" s="201"/>
      <c r="R1688" s="201"/>
      <c r="S1688" s="201"/>
      <c r="T1688" s="202"/>
      <c r="AT1688" s="197" t="s">
        <v>369</v>
      </c>
      <c r="AU1688" s="197" t="s">
        <v>85</v>
      </c>
      <c r="AV1688" s="14" t="s">
        <v>79</v>
      </c>
      <c r="AW1688" s="14" t="s">
        <v>29</v>
      </c>
      <c r="AX1688" s="14" t="s">
        <v>72</v>
      </c>
      <c r="AY1688" s="197" t="s">
        <v>360</v>
      </c>
    </row>
    <row r="1689" spans="2:51" s="13" customFormat="1">
      <c r="B1689" s="187"/>
      <c r="D1689" s="188" t="s">
        <v>369</v>
      </c>
      <c r="E1689" s="189" t="s">
        <v>1</v>
      </c>
      <c r="F1689" s="190" t="s">
        <v>1940</v>
      </c>
      <c r="H1689" s="191">
        <v>22.527999999999999</v>
      </c>
      <c r="I1689" s="192"/>
      <c r="L1689" s="187"/>
      <c r="M1689" s="193"/>
      <c r="N1689" s="194"/>
      <c r="O1689" s="194"/>
      <c r="P1689" s="194"/>
      <c r="Q1689" s="194"/>
      <c r="R1689" s="194"/>
      <c r="S1689" s="194"/>
      <c r="T1689" s="195"/>
      <c r="AT1689" s="189" t="s">
        <v>369</v>
      </c>
      <c r="AU1689" s="189" t="s">
        <v>85</v>
      </c>
      <c r="AV1689" s="13" t="s">
        <v>85</v>
      </c>
      <c r="AW1689" s="13" t="s">
        <v>29</v>
      </c>
      <c r="AX1689" s="13" t="s">
        <v>72</v>
      </c>
      <c r="AY1689" s="189" t="s">
        <v>360</v>
      </c>
    </row>
    <row r="1690" spans="2:51" s="13" customFormat="1">
      <c r="B1690" s="187"/>
      <c r="D1690" s="188" t="s">
        <v>369</v>
      </c>
      <c r="E1690" s="189" t="s">
        <v>1</v>
      </c>
      <c r="F1690" s="190" t="s">
        <v>1941</v>
      </c>
      <c r="H1690" s="191">
        <v>-5.98</v>
      </c>
      <c r="I1690" s="192"/>
      <c r="L1690" s="187"/>
      <c r="M1690" s="193"/>
      <c r="N1690" s="194"/>
      <c r="O1690" s="194"/>
      <c r="P1690" s="194"/>
      <c r="Q1690" s="194"/>
      <c r="R1690" s="194"/>
      <c r="S1690" s="194"/>
      <c r="T1690" s="195"/>
      <c r="AT1690" s="189" t="s">
        <v>369</v>
      </c>
      <c r="AU1690" s="189" t="s">
        <v>85</v>
      </c>
      <c r="AV1690" s="13" t="s">
        <v>85</v>
      </c>
      <c r="AW1690" s="13" t="s">
        <v>29</v>
      </c>
      <c r="AX1690" s="13" t="s">
        <v>72</v>
      </c>
      <c r="AY1690" s="189" t="s">
        <v>360</v>
      </c>
    </row>
    <row r="1691" spans="2:51" s="14" customFormat="1">
      <c r="B1691" s="196"/>
      <c r="D1691" s="188" t="s">
        <v>369</v>
      </c>
      <c r="E1691" s="197" t="s">
        <v>1</v>
      </c>
      <c r="F1691" s="198" t="s">
        <v>1391</v>
      </c>
      <c r="H1691" s="197" t="s">
        <v>1</v>
      </c>
      <c r="I1691" s="199"/>
      <c r="L1691" s="196"/>
      <c r="M1691" s="200"/>
      <c r="N1691" s="201"/>
      <c r="O1691" s="201"/>
      <c r="P1691" s="201"/>
      <c r="Q1691" s="201"/>
      <c r="R1691" s="201"/>
      <c r="S1691" s="201"/>
      <c r="T1691" s="202"/>
      <c r="AT1691" s="197" t="s">
        <v>369</v>
      </c>
      <c r="AU1691" s="197" t="s">
        <v>85</v>
      </c>
      <c r="AV1691" s="14" t="s">
        <v>79</v>
      </c>
      <c r="AW1691" s="14" t="s">
        <v>29</v>
      </c>
      <c r="AX1691" s="14" t="s">
        <v>72</v>
      </c>
      <c r="AY1691" s="197" t="s">
        <v>360</v>
      </c>
    </row>
    <row r="1692" spans="2:51" s="13" customFormat="1">
      <c r="B1692" s="187"/>
      <c r="D1692" s="188" t="s">
        <v>369</v>
      </c>
      <c r="E1692" s="189" t="s">
        <v>1</v>
      </c>
      <c r="F1692" s="190" t="s">
        <v>1942</v>
      </c>
      <c r="H1692" s="191">
        <v>88.703999999999994</v>
      </c>
      <c r="I1692" s="192"/>
      <c r="L1692" s="187"/>
      <c r="M1692" s="193"/>
      <c r="N1692" s="194"/>
      <c r="O1692" s="194"/>
      <c r="P1692" s="194"/>
      <c r="Q1692" s="194"/>
      <c r="R1692" s="194"/>
      <c r="S1692" s="194"/>
      <c r="T1692" s="195"/>
      <c r="AT1692" s="189" t="s">
        <v>369</v>
      </c>
      <c r="AU1692" s="189" t="s">
        <v>85</v>
      </c>
      <c r="AV1692" s="13" t="s">
        <v>85</v>
      </c>
      <c r="AW1692" s="13" t="s">
        <v>29</v>
      </c>
      <c r="AX1692" s="13" t="s">
        <v>72</v>
      </c>
      <c r="AY1692" s="189" t="s">
        <v>360</v>
      </c>
    </row>
    <row r="1693" spans="2:51" s="13" customFormat="1">
      <c r="B1693" s="187"/>
      <c r="D1693" s="188" t="s">
        <v>369</v>
      </c>
      <c r="E1693" s="189" t="s">
        <v>1</v>
      </c>
      <c r="F1693" s="190" t="s">
        <v>1943</v>
      </c>
      <c r="H1693" s="191">
        <v>-4.5999999999999996</v>
      </c>
      <c r="I1693" s="192"/>
      <c r="L1693" s="187"/>
      <c r="M1693" s="193"/>
      <c r="N1693" s="194"/>
      <c r="O1693" s="194"/>
      <c r="P1693" s="194"/>
      <c r="Q1693" s="194"/>
      <c r="R1693" s="194"/>
      <c r="S1693" s="194"/>
      <c r="T1693" s="195"/>
      <c r="AT1693" s="189" t="s">
        <v>369</v>
      </c>
      <c r="AU1693" s="189" t="s">
        <v>85</v>
      </c>
      <c r="AV1693" s="13" t="s">
        <v>85</v>
      </c>
      <c r="AW1693" s="13" t="s">
        <v>29</v>
      </c>
      <c r="AX1693" s="13" t="s">
        <v>72</v>
      </c>
      <c r="AY1693" s="189" t="s">
        <v>360</v>
      </c>
    </row>
    <row r="1694" spans="2:51" s="14" customFormat="1">
      <c r="B1694" s="196"/>
      <c r="D1694" s="188" t="s">
        <v>369</v>
      </c>
      <c r="E1694" s="197" t="s">
        <v>1</v>
      </c>
      <c r="F1694" s="198" t="s">
        <v>1393</v>
      </c>
      <c r="H1694" s="197" t="s">
        <v>1</v>
      </c>
      <c r="I1694" s="199"/>
      <c r="L1694" s="196"/>
      <c r="M1694" s="200"/>
      <c r="N1694" s="201"/>
      <c r="O1694" s="201"/>
      <c r="P1694" s="201"/>
      <c r="Q1694" s="201"/>
      <c r="R1694" s="201"/>
      <c r="S1694" s="201"/>
      <c r="T1694" s="202"/>
      <c r="AT1694" s="197" t="s">
        <v>369</v>
      </c>
      <c r="AU1694" s="197" t="s">
        <v>85</v>
      </c>
      <c r="AV1694" s="14" t="s">
        <v>79</v>
      </c>
      <c r="AW1694" s="14" t="s">
        <v>29</v>
      </c>
      <c r="AX1694" s="14" t="s">
        <v>72</v>
      </c>
      <c r="AY1694" s="197" t="s">
        <v>360</v>
      </c>
    </row>
    <row r="1695" spans="2:51" s="13" customFormat="1">
      <c r="B1695" s="187"/>
      <c r="D1695" s="188" t="s">
        <v>369</v>
      </c>
      <c r="E1695" s="189" t="s">
        <v>1</v>
      </c>
      <c r="F1695" s="190" t="s">
        <v>1944</v>
      </c>
      <c r="H1695" s="191">
        <v>25.3</v>
      </c>
      <c r="I1695" s="192"/>
      <c r="L1695" s="187"/>
      <c r="M1695" s="193"/>
      <c r="N1695" s="194"/>
      <c r="O1695" s="194"/>
      <c r="P1695" s="194"/>
      <c r="Q1695" s="194"/>
      <c r="R1695" s="194"/>
      <c r="S1695" s="194"/>
      <c r="T1695" s="195"/>
      <c r="AT1695" s="189" t="s">
        <v>369</v>
      </c>
      <c r="AU1695" s="189" t="s">
        <v>85</v>
      </c>
      <c r="AV1695" s="13" t="s">
        <v>85</v>
      </c>
      <c r="AW1695" s="13" t="s">
        <v>29</v>
      </c>
      <c r="AX1695" s="13" t="s">
        <v>72</v>
      </c>
      <c r="AY1695" s="189" t="s">
        <v>360</v>
      </c>
    </row>
    <row r="1696" spans="2:51" s="13" customFormat="1">
      <c r="B1696" s="187"/>
      <c r="D1696" s="188" t="s">
        <v>369</v>
      </c>
      <c r="E1696" s="189" t="s">
        <v>1</v>
      </c>
      <c r="F1696" s="190" t="s">
        <v>1945</v>
      </c>
      <c r="H1696" s="191">
        <v>-3.45</v>
      </c>
      <c r="I1696" s="192"/>
      <c r="L1696" s="187"/>
      <c r="M1696" s="193"/>
      <c r="N1696" s="194"/>
      <c r="O1696" s="194"/>
      <c r="P1696" s="194"/>
      <c r="Q1696" s="194"/>
      <c r="R1696" s="194"/>
      <c r="S1696" s="194"/>
      <c r="T1696" s="195"/>
      <c r="AT1696" s="189" t="s">
        <v>369</v>
      </c>
      <c r="AU1696" s="189" t="s">
        <v>85</v>
      </c>
      <c r="AV1696" s="13" t="s">
        <v>85</v>
      </c>
      <c r="AW1696" s="13" t="s">
        <v>29</v>
      </c>
      <c r="AX1696" s="13" t="s">
        <v>72</v>
      </c>
      <c r="AY1696" s="189" t="s">
        <v>360</v>
      </c>
    </row>
    <row r="1697" spans="2:51" s="13" customFormat="1">
      <c r="B1697" s="187"/>
      <c r="D1697" s="188" t="s">
        <v>369</v>
      </c>
      <c r="E1697" s="189" t="s">
        <v>1</v>
      </c>
      <c r="F1697" s="190" t="s">
        <v>1946</v>
      </c>
      <c r="H1697" s="191">
        <v>4.8369999999999997</v>
      </c>
      <c r="I1697" s="192"/>
      <c r="L1697" s="187"/>
      <c r="M1697" s="193"/>
      <c r="N1697" s="194"/>
      <c r="O1697" s="194"/>
      <c r="P1697" s="194"/>
      <c r="Q1697" s="194"/>
      <c r="R1697" s="194"/>
      <c r="S1697" s="194"/>
      <c r="T1697" s="195"/>
      <c r="AT1697" s="189" t="s">
        <v>369</v>
      </c>
      <c r="AU1697" s="189" t="s">
        <v>85</v>
      </c>
      <c r="AV1697" s="13" t="s">
        <v>85</v>
      </c>
      <c r="AW1697" s="13" t="s">
        <v>29</v>
      </c>
      <c r="AX1697" s="13" t="s">
        <v>72</v>
      </c>
      <c r="AY1697" s="189" t="s">
        <v>360</v>
      </c>
    </row>
    <row r="1698" spans="2:51" s="13" customFormat="1">
      <c r="B1698" s="187"/>
      <c r="D1698" s="188" t="s">
        <v>369</v>
      </c>
      <c r="E1698" s="189" t="s">
        <v>1</v>
      </c>
      <c r="F1698" s="190" t="s">
        <v>1947</v>
      </c>
      <c r="H1698" s="191">
        <v>1.4730000000000001</v>
      </c>
      <c r="I1698" s="192"/>
      <c r="L1698" s="187"/>
      <c r="M1698" s="193"/>
      <c r="N1698" s="194"/>
      <c r="O1698" s="194"/>
      <c r="P1698" s="194"/>
      <c r="Q1698" s="194"/>
      <c r="R1698" s="194"/>
      <c r="S1698" s="194"/>
      <c r="T1698" s="195"/>
      <c r="AT1698" s="189" t="s">
        <v>369</v>
      </c>
      <c r="AU1698" s="189" t="s">
        <v>85</v>
      </c>
      <c r="AV1698" s="13" t="s">
        <v>85</v>
      </c>
      <c r="AW1698" s="13" t="s">
        <v>29</v>
      </c>
      <c r="AX1698" s="13" t="s">
        <v>72</v>
      </c>
      <c r="AY1698" s="189" t="s">
        <v>360</v>
      </c>
    </row>
    <row r="1699" spans="2:51" s="14" customFormat="1">
      <c r="B1699" s="196"/>
      <c r="D1699" s="188" t="s">
        <v>369</v>
      </c>
      <c r="E1699" s="197" t="s">
        <v>1</v>
      </c>
      <c r="F1699" s="198" t="s">
        <v>1395</v>
      </c>
      <c r="H1699" s="197" t="s">
        <v>1</v>
      </c>
      <c r="I1699" s="199"/>
      <c r="L1699" s="196"/>
      <c r="M1699" s="200"/>
      <c r="N1699" s="201"/>
      <c r="O1699" s="201"/>
      <c r="P1699" s="201"/>
      <c r="Q1699" s="201"/>
      <c r="R1699" s="201"/>
      <c r="S1699" s="201"/>
      <c r="T1699" s="202"/>
      <c r="AT1699" s="197" t="s">
        <v>369</v>
      </c>
      <c r="AU1699" s="197" t="s">
        <v>85</v>
      </c>
      <c r="AV1699" s="14" t="s">
        <v>79</v>
      </c>
      <c r="AW1699" s="14" t="s">
        <v>29</v>
      </c>
      <c r="AX1699" s="14" t="s">
        <v>72</v>
      </c>
      <c r="AY1699" s="197" t="s">
        <v>360</v>
      </c>
    </row>
    <row r="1700" spans="2:51" s="13" customFormat="1">
      <c r="B1700" s="187"/>
      <c r="D1700" s="188" t="s">
        <v>369</v>
      </c>
      <c r="E1700" s="189" t="s">
        <v>1</v>
      </c>
      <c r="F1700" s="190" t="s">
        <v>1948</v>
      </c>
      <c r="H1700" s="191">
        <v>16.72</v>
      </c>
      <c r="I1700" s="192"/>
      <c r="L1700" s="187"/>
      <c r="M1700" s="193"/>
      <c r="N1700" s="194"/>
      <c r="O1700" s="194"/>
      <c r="P1700" s="194"/>
      <c r="Q1700" s="194"/>
      <c r="R1700" s="194"/>
      <c r="S1700" s="194"/>
      <c r="T1700" s="195"/>
      <c r="AT1700" s="189" t="s">
        <v>369</v>
      </c>
      <c r="AU1700" s="189" t="s">
        <v>85</v>
      </c>
      <c r="AV1700" s="13" t="s">
        <v>85</v>
      </c>
      <c r="AW1700" s="13" t="s">
        <v>29</v>
      </c>
      <c r="AX1700" s="13" t="s">
        <v>72</v>
      </c>
      <c r="AY1700" s="189" t="s">
        <v>360</v>
      </c>
    </row>
    <row r="1701" spans="2:51" s="13" customFormat="1">
      <c r="B1701" s="187"/>
      <c r="D1701" s="188" t="s">
        <v>369</v>
      </c>
      <c r="E1701" s="189" t="s">
        <v>1</v>
      </c>
      <c r="F1701" s="190" t="s">
        <v>1949</v>
      </c>
      <c r="H1701" s="191">
        <v>-9.6999999999999993</v>
      </c>
      <c r="I1701" s="192"/>
      <c r="L1701" s="187"/>
      <c r="M1701" s="193"/>
      <c r="N1701" s="194"/>
      <c r="O1701" s="194"/>
      <c r="P1701" s="194"/>
      <c r="Q1701" s="194"/>
      <c r="R1701" s="194"/>
      <c r="S1701" s="194"/>
      <c r="T1701" s="195"/>
      <c r="AT1701" s="189" t="s">
        <v>369</v>
      </c>
      <c r="AU1701" s="189" t="s">
        <v>85</v>
      </c>
      <c r="AV1701" s="13" t="s">
        <v>85</v>
      </c>
      <c r="AW1701" s="13" t="s">
        <v>29</v>
      </c>
      <c r="AX1701" s="13" t="s">
        <v>72</v>
      </c>
      <c r="AY1701" s="189" t="s">
        <v>360</v>
      </c>
    </row>
    <row r="1702" spans="2:51" s="13" customFormat="1">
      <c r="B1702" s="187"/>
      <c r="D1702" s="188" t="s">
        <v>369</v>
      </c>
      <c r="E1702" s="189" t="s">
        <v>1</v>
      </c>
      <c r="F1702" s="190" t="s">
        <v>1950</v>
      </c>
      <c r="H1702" s="191">
        <v>4.0999999999999996</v>
      </c>
      <c r="I1702" s="192"/>
      <c r="L1702" s="187"/>
      <c r="M1702" s="193"/>
      <c r="N1702" s="194"/>
      <c r="O1702" s="194"/>
      <c r="P1702" s="194"/>
      <c r="Q1702" s="194"/>
      <c r="R1702" s="194"/>
      <c r="S1702" s="194"/>
      <c r="T1702" s="195"/>
      <c r="AT1702" s="189" t="s">
        <v>369</v>
      </c>
      <c r="AU1702" s="189" t="s">
        <v>85</v>
      </c>
      <c r="AV1702" s="13" t="s">
        <v>85</v>
      </c>
      <c r="AW1702" s="13" t="s">
        <v>29</v>
      </c>
      <c r="AX1702" s="13" t="s">
        <v>72</v>
      </c>
      <c r="AY1702" s="189" t="s">
        <v>360</v>
      </c>
    </row>
    <row r="1703" spans="2:51" s="13" customFormat="1">
      <c r="B1703" s="187"/>
      <c r="D1703" s="188" t="s">
        <v>369</v>
      </c>
      <c r="E1703" s="189" t="s">
        <v>1</v>
      </c>
      <c r="F1703" s="190" t="s">
        <v>1951</v>
      </c>
      <c r="H1703" s="191">
        <v>32.768000000000001</v>
      </c>
      <c r="I1703" s="192"/>
      <c r="L1703" s="187"/>
      <c r="M1703" s="193"/>
      <c r="N1703" s="194"/>
      <c r="O1703" s="194"/>
      <c r="P1703" s="194"/>
      <c r="Q1703" s="194"/>
      <c r="R1703" s="194"/>
      <c r="S1703" s="194"/>
      <c r="T1703" s="195"/>
      <c r="AT1703" s="189" t="s">
        <v>369</v>
      </c>
      <c r="AU1703" s="189" t="s">
        <v>85</v>
      </c>
      <c r="AV1703" s="13" t="s">
        <v>85</v>
      </c>
      <c r="AW1703" s="13" t="s">
        <v>29</v>
      </c>
      <c r="AX1703" s="13" t="s">
        <v>72</v>
      </c>
      <c r="AY1703" s="189" t="s">
        <v>360</v>
      </c>
    </row>
    <row r="1704" spans="2:51" s="13" customFormat="1">
      <c r="B1704" s="187"/>
      <c r="D1704" s="188" t="s">
        <v>369</v>
      </c>
      <c r="E1704" s="189" t="s">
        <v>1</v>
      </c>
      <c r="F1704" s="190" t="s">
        <v>1952</v>
      </c>
      <c r="H1704" s="191">
        <v>-8.0679999999999996</v>
      </c>
      <c r="I1704" s="192"/>
      <c r="L1704" s="187"/>
      <c r="M1704" s="193"/>
      <c r="N1704" s="194"/>
      <c r="O1704" s="194"/>
      <c r="P1704" s="194"/>
      <c r="Q1704" s="194"/>
      <c r="R1704" s="194"/>
      <c r="S1704" s="194"/>
      <c r="T1704" s="195"/>
      <c r="AT1704" s="189" t="s">
        <v>369</v>
      </c>
      <c r="AU1704" s="189" t="s">
        <v>85</v>
      </c>
      <c r="AV1704" s="13" t="s">
        <v>85</v>
      </c>
      <c r="AW1704" s="13" t="s">
        <v>29</v>
      </c>
      <c r="AX1704" s="13" t="s">
        <v>72</v>
      </c>
      <c r="AY1704" s="189" t="s">
        <v>360</v>
      </c>
    </row>
    <row r="1705" spans="2:51" s="14" customFormat="1">
      <c r="B1705" s="196"/>
      <c r="D1705" s="188" t="s">
        <v>369</v>
      </c>
      <c r="E1705" s="197" t="s">
        <v>1</v>
      </c>
      <c r="F1705" s="198" t="s">
        <v>1397</v>
      </c>
      <c r="H1705" s="197" t="s">
        <v>1</v>
      </c>
      <c r="I1705" s="199"/>
      <c r="L1705" s="196"/>
      <c r="M1705" s="200"/>
      <c r="N1705" s="201"/>
      <c r="O1705" s="201"/>
      <c r="P1705" s="201"/>
      <c r="Q1705" s="201"/>
      <c r="R1705" s="201"/>
      <c r="S1705" s="201"/>
      <c r="T1705" s="202"/>
      <c r="AT1705" s="197" t="s">
        <v>369</v>
      </c>
      <c r="AU1705" s="197" t="s">
        <v>85</v>
      </c>
      <c r="AV1705" s="14" t="s">
        <v>79</v>
      </c>
      <c r="AW1705" s="14" t="s">
        <v>29</v>
      </c>
      <c r="AX1705" s="14" t="s">
        <v>72</v>
      </c>
      <c r="AY1705" s="197" t="s">
        <v>360</v>
      </c>
    </row>
    <row r="1706" spans="2:51" s="13" customFormat="1">
      <c r="B1706" s="187"/>
      <c r="D1706" s="188" t="s">
        <v>369</v>
      </c>
      <c r="E1706" s="189" t="s">
        <v>1</v>
      </c>
      <c r="F1706" s="190" t="s">
        <v>1953</v>
      </c>
      <c r="H1706" s="191">
        <v>24</v>
      </c>
      <c r="I1706" s="192"/>
      <c r="L1706" s="187"/>
      <c r="M1706" s="193"/>
      <c r="N1706" s="194"/>
      <c r="O1706" s="194"/>
      <c r="P1706" s="194"/>
      <c r="Q1706" s="194"/>
      <c r="R1706" s="194"/>
      <c r="S1706" s="194"/>
      <c r="T1706" s="195"/>
      <c r="AT1706" s="189" t="s">
        <v>369</v>
      </c>
      <c r="AU1706" s="189" t="s">
        <v>85</v>
      </c>
      <c r="AV1706" s="13" t="s">
        <v>85</v>
      </c>
      <c r="AW1706" s="13" t="s">
        <v>29</v>
      </c>
      <c r="AX1706" s="13" t="s">
        <v>72</v>
      </c>
      <c r="AY1706" s="189" t="s">
        <v>360</v>
      </c>
    </row>
    <row r="1707" spans="2:51" s="13" customFormat="1">
      <c r="B1707" s="187"/>
      <c r="D1707" s="188" t="s">
        <v>369</v>
      </c>
      <c r="E1707" s="189" t="s">
        <v>1</v>
      </c>
      <c r="F1707" s="190" t="s">
        <v>1954</v>
      </c>
      <c r="H1707" s="191">
        <v>2.71</v>
      </c>
      <c r="I1707" s="192"/>
      <c r="L1707" s="187"/>
      <c r="M1707" s="193"/>
      <c r="N1707" s="194"/>
      <c r="O1707" s="194"/>
      <c r="P1707" s="194"/>
      <c r="Q1707" s="194"/>
      <c r="R1707" s="194"/>
      <c r="S1707" s="194"/>
      <c r="T1707" s="195"/>
      <c r="AT1707" s="189" t="s">
        <v>369</v>
      </c>
      <c r="AU1707" s="189" t="s">
        <v>85</v>
      </c>
      <c r="AV1707" s="13" t="s">
        <v>85</v>
      </c>
      <c r="AW1707" s="13" t="s">
        <v>29</v>
      </c>
      <c r="AX1707" s="13" t="s">
        <v>72</v>
      </c>
      <c r="AY1707" s="189" t="s">
        <v>360</v>
      </c>
    </row>
    <row r="1708" spans="2:51" s="13" customFormat="1">
      <c r="B1708" s="187"/>
      <c r="D1708" s="188" t="s">
        <v>369</v>
      </c>
      <c r="E1708" s="189" t="s">
        <v>1</v>
      </c>
      <c r="F1708" s="190" t="s">
        <v>1955</v>
      </c>
      <c r="H1708" s="191">
        <v>4.8360000000000003</v>
      </c>
      <c r="I1708" s="192"/>
      <c r="L1708" s="187"/>
      <c r="M1708" s="193"/>
      <c r="N1708" s="194"/>
      <c r="O1708" s="194"/>
      <c r="P1708" s="194"/>
      <c r="Q1708" s="194"/>
      <c r="R1708" s="194"/>
      <c r="S1708" s="194"/>
      <c r="T1708" s="195"/>
      <c r="AT1708" s="189" t="s">
        <v>369</v>
      </c>
      <c r="AU1708" s="189" t="s">
        <v>85</v>
      </c>
      <c r="AV1708" s="13" t="s">
        <v>85</v>
      </c>
      <c r="AW1708" s="13" t="s">
        <v>29</v>
      </c>
      <c r="AX1708" s="13" t="s">
        <v>72</v>
      </c>
      <c r="AY1708" s="189" t="s">
        <v>360</v>
      </c>
    </row>
    <row r="1709" spans="2:51" s="14" customFormat="1">
      <c r="B1709" s="196"/>
      <c r="D1709" s="188" t="s">
        <v>369</v>
      </c>
      <c r="E1709" s="197" t="s">
        <v>1</v>
      </c>
      <c r="F1709" s="198" t="s">
        <v>1464</v>
      </c>
      <c r="H1709" s="197" t="s">
        <v>1</v>
      </c>
      <c r="I1709" s="199"/>
      <c r="L1709" s="196"/>
      <c r="M1709" s="200"/>
      <c r="N1709" s="201"/>
      <c r="O1709" s="201"/>
      <c r="P1709" s="201"/>
      <c r="Q1709" s="201"/>
      <c r="R1709" s="201"/>
      <c r="S1709" s="201"/>
      <c r="T1709" s="202"/>
      <c r="AT1709" s="197" t="s">
        <v>369</v>
      </c>
      <c r="AU1709" s="197" t="s">
        <v>85</v>
      </c>
      <c r="AV1709" s="14" t="s">
        <v>79</v>
      </c>
      <c r="AW1709" s="14" t="s">
        <v>29</v>
      </c>
      <c r="AX1709" s="14" t="s">
        <v>72</v>
      </c>
      <c r="AY1709" s="197" t="s">
        <v>360</v>
      </c>
    </row>
    <row r="1710" spans="2:51" s="13" customFormat="1">
      <c r="B1710" s="187"/>
      <c r="D1710" s="188" t="s">
        <v>369</v>
      </c>
      <c r="E1710" s="189" t="s">
        <v>1</v>
      </c>
      <c r="F1710" s="190" t="s">
        <v>1956</v>
      </c>
      <c r="H1710" s="191">
        <v>74.322000000000003</v>
      </c>
      <c r="I1710" s="192"/>
      <c r="L1710" s="187"/>
      <c r="M1710" s="193"/>
      <c r="N1710" s="194"/>
      <c r="O1710" s="194"/>
      <c r="P1710" s="194"/>
      <c r="Q1710" s="194"/>
      <c r="R1710" s="194"/>
      <c r="S1710" s="194"/>
      <c r="T1710" s="195"/>
      <c r="AT1710" s="189" t="s">
        <v>369</v>
      </c>
      <c r="AU1710" s="189" t="s">
        <v>85</v>
      </c>
      <c r="AV1710" s="13" t="s">
        <v>85</v>
      </c>
      <c r="AW1710" s="13" t="s">
        <v>29</v>
      </c>
      <c r="AX1710" s="13" t="s">
        <v>72</v>
      </c>
      <c r="AY1710" s="189" t="s">
        <v>360</v>
      </c>
    </row>
    <row r="1711" spans="2:51" s="13" customFormat="1">
      <c r="B1711" s="187"/>
      <c r="D1711" s="188" t="s">
        <v>369</v>
      </c>
      <c r="E1711" s="189" t="s">
        <v>1</v>
      </c>
      <c r="F1711" s="190" t="s">
        <v>1957</v>
      </c>
      <c r="H1711" s="191">
        <v>-13.77</v>
      </c>
      <c r="I1711" s="192"/>
      <c r="L1711" s="187"/>
      <c r="M1711" s="193"/>
      <c r="N1711" s="194"/>
      <c r="O1711" s="194"/>
      <c r="P1711" s="194"/>
      <c r="Q1711" s="194"/>
      <c r="R1711" s="194"/>
      <c r="S1711" s="194"/>
      <c r="T1711" s="195"/>
      <c r="AT1711" s="189" t="s">
        <v>369</v>
      </c>
      <c r="AU1711" s="189" t="s">
        <v>85</v>
      </c>
      <c r="AV1711" s="13" t="s">
        <v>85</v>
      </c>
      <c r="AW1711" s="13" t="s">
        <v>29</v>
      </c>
      <c r="AX1711" s="13" t="s">
        <v>72</v>
      </c>
      <c r="AY1711" s="189" t="s">
        <v>360</v>
      </c>
    </row>
    <row r="1712" spans="2:51" s="13" customFormat="1">
      <c r="B1712" s="187"/>
      <c r="D1712" s="188" t="s">
        <v>369</v>
      </c>
      <c r="E1712" s="189" t="s">
        <v>1</v>
      </c>
      <c r="F1712" s="190" t="s">
        <v>1958</v>
      </c>
      <c r="H1712" s="191">
        <v>9.6720000000000006</v>
      </c>
      <c r="I1712" s="192"/>
      <c r="L1712" s="187"/>
      <c r="M1712" s="193"/>
      <c r="N1712" s="194"/>
      <c r="O1712" s="194"/>
      <c r="P1712" s="194"/>
      <c r="Q1712" s="194"/>
      <c r="R1712" s="194"/>
      <c r="S1712" s="194"/>
      <c r="T1712" s="195"/>
      <c r="AT1712" s="189" t="s">
        <v>369</v>
      </c>
      <c r="AU1712" s="189" t="s">
        <v>85</v>
      </c>
      <c r="AV1712" s="13" t="s">
        <v>85</v>
      </c>
      <c r="AW1712" s="13" t="s">
        <v>29</v>
      </c>
      <c r="AX1712" s="13" t="s">
        <v>72</v>
      </c>
      <c r="AY1712" s="189" t="s">
        <v>360</v>
      </c>
    </row>
    <row r="1713" spans="2:51" s="14" customFormat="1">
      <c r="B1713" s="196"/>
      <c r="D1713" s="188" t="s">
        <v>369</v>
      </c>
      <c r="E1713" s="197" t="s">
        <v>1</v>
      </c>
      <c r="F1713" s="198" t="s">
        <v>1401</v>
      </c>
      <c r="H1713" s="197" t="s">
        <v>1</v>
      </c>
      <c r="I1713" s="199"/>
      <c r="L1713" s="196"/>
      <c r="M1713" s="200"/>
      <c r="N1713" s="201"/>
      <c r="O1713" s="201"/>
      <c r="P1713" s="201"/>
      <c r="Q1713" s="201"/>
      <c r="R1713" s="201"/>
      <c r="S1713" s="201"/>
      <c r="T1713" s="202"/>
      <c r="AT1713" s="197" t="s">
        <v>369</v>
      </c>
      <c r="AU1713" s="197" t="s">
        <v>85</v>
      </c>
      <c r="AV1713" s="14" t="s">
        <v>79</v>
      </c>
      <c r="AW1713" s="14" t="s">
        <v>29</v>
      </c>
      <c r="AX1713" s="14" t="s">
        <v>72</v>
      </c>
      <c r="AY1713" s="197" t="s">
        <v>360</v>
      </c>
    </row>
    <row r="1714" spans="2:51" s="13" customFormat="1">
      <c r="B1714" s="187"/>
      <c r="D1714" s="188" t="s">
        <v>369</v>
      </c>
      <c r="E1714" s="189" t="s">
        <v>1</v>
      </c>
      <c r="F1714" s="190" t="s">
        <v>1959</v>
      </c>
      <c r="H1714" s="191">
        <v>181.37899999999999</v>
      </c>
      <c r="I1714" s="192"/>
      <c r="L1714" s="187"/>
      <c r="M1714" s="193"/>
      <c r="N1714" s="194"/>
      <c r="O1714" s="194"/>
      <c r="P1714" s="194"/>
      <c r="Q1714" s="194"/>
      <c r="R1714" s="194"/>
      <c r="S1714" s="194"/>
      <c r="T1714" s="195"/>
      <c r="AT1714" s="189" t="s">
        <v>369</v>
      </c>
      <c r="AU1714" s="189" t="s">
        <v>85</v>
      </c>
      <c r="AV1714" s="13" t="s">
        <v>85</v>
      </c>
      <c r="AW1714" s="13" t="s">
        <v>29</v>
      </c>
      <c r="AX1714" s="13" t="s">
        <v>72</v>
      </c>
      <c r="AY1714" s="189" t="s">
        <v>360</v>
      </c>
    </row>
    <row r="1715" spans="2:51" s="13" customFormat="1">
      <c r="B1715" s="187"/>
      <c r="D1715" s="188" t="s">
        <v>369</v>
      </c>
      <c r="E1715" s="189" t="s">
        <v>1</v>
      </c>
      <c r="F1715" s="190" t="s">
        <v>1960</v>
      </c>
      <c r="H1715" s="191">
        <v>-11.766</v>
      </c>
      <c r="I1715" s="192"/>
      <c r="L1715" s="187"/>
      <c r="M1715" s="193"/>
      <c r="N1715" s="194"/>
      <c r="O1715" s="194"/>
      <c r="P1715" s="194"/>
      <c r="Q1715" s="194"/>
      <c r="R1715" s="194"/>
      <c r="S1715" s="194"/>
      <c r="T1715" s="195"/>
      <c r="AT1715" s="189" t="s">
        <v>369</v>
      </c>
      <c r="AU1715" s="189" t="s">
        <v>85</v>
      </c>
      <c r="AV1715" s="13" t="s">
        <v>85</v>
      </c>
      <c r="AW1715" s="13" t="s">
        <v>29</v>
      </c>
      <c r="AX1715" s="13" t="s">
        <v>72</v>
      </c>
      <c r="AY1715" s="189" t="s">
        <v>360</v>
      </c>
    </row>
    <row r="1716" spans="2:51" s="14" customFormat="1" ht="22.5">
      <c r="B1716" s="196"/>
      <c r="D1716" s="188" t="s">
        <v>369</v>
      </c>
      <c r="E1716" s="197" t="s">
        <v>1</v>
      </c>
      <c r="F1716" s="198" t="s">
        <v>1961</v>
      </c>
      <c r="H1716" s="197" t="s">
        <v>1</v>
      </c>
      <c r="I1716" s="199"/>
      <c r="L1716" s="196"/>
      <c r="M1716" s="200"/>
      <c r="N1716" s="201"/>
      <c r="O1716" s="201"/>
      <c r="P1716" s="201"/>
      <c r="Q1716" s="201"/>
      <c r="R1716" s="201"/>
      <c r="S1716" s="201"/>
      <c r="T1716" s="202"/>
      <c r="AT1716" s="197" t="s">
        <v>369</v>
      </c>
      <c r="AU1716" s="197" t="s">
        <v>85</v>
      </c>
      <c r="AV1716" s="14" t="s">
        <v>79</v>
      </c>
      <c r="AW1716" s="14" t="s">
        <v>29</v>
      </c>
      <c r="AX1716" s="14" t="s">
        <v>72</v>
      </c>
      <c r="AY1716" s="197" t="s">
        <v>360</v>
      </c>
    </row>
    <row r="1717" spans="2:51" s="14" customFormat="1">
      <c r="B1717" s="196"/>
      <c r="D1717" s="188" t="s">
        <v>369</v>
      </c>
      <c r="E1717" s="197" t="s">
        <v>1</v>
      </c>
      <c r="F1717" s="198" t="s">
        <v>1358</v>
      </c>
      <c r="H1717" s="197" t="s">
        <v>1</v>
      </c>
      <c r="I1717" s="199"/>
      <c r="L1717" s="196"/>
      <c r="M1717" s="200"/>
      <c r="N1717" s="201"/>
      <c r="O1717" s="201"/>
      <c r="P1717" s="201"/>
      <c r="Q1717" s="201"/>
      <c r="R1717" s="201"/>
      <c r="S1717" s="201"/>
      <c r="T1717" s="202"/>
      <c r="AT1717" s="197" t="s">
        <v>369</v>
      </c>
      <c r="AU1717" s="197" t="s">
        <v>85</v>
      </c>
      <c r="AV1717" s="14" t="s">
        <v>79</v>
      </c>
      <c r="AW1717" s="14" t="s">
        <v>29</v>
      </c>
      <c r="AX1717" s="14" t="s">
        <v>72</v>
      </c>
      <c r="AY1717" s="197" t="s">
        <v>360</v>
      </c>
    </row>
    <row r="1718" spans="2:51" s="13" customFormat="1">
      <c r="B1718" s="187"/>
      <c r="D1718" s="188" t="s">
        <v>369</v>
      </c>
      <c r="E1718" s="189" t="s">
        <v>1</v>
      </c>
      <c r="F1718" s="190" t="s">
        <v>1962</v>
      </c>
      <c r="H1718" s="191">
        <v>-12.54</v>
      </c>
      <c r="I1718" s="192"/>
      <c r="L1718" s="187"/>
      <c r="M1718" s="193"/>
      <c r="N1718" s="194"/>
      <c r="O1718" s="194"/>
      <c r="P1718" s="194"/>
      <c r="Q1718" s="194"/>
      <c r="R1718" s="194"/>
      <c r="S1718" s="194"/>
      <c r="T1718" s="195"/>
      <c r="AT1718" s="189" t="s">
        <v>369</v>
      </c>
      <c r="AU1718" s="189" t="s">
        <v>85</v>
      </c>
      <c r="AV1718" s="13" t="s">
        <v>85</v>
      </c>
      <c r="AW1718" s="13" t="s">
        <v>29</v>
      </c>
      <c r="AX1718" s="13" t="s">
        <v>72</v>
      </c>
      <c r="AY1718" s="189" t="s">
        <v>360</v>
      </c>
    </row>
    <row r="1719" spans="2:51" s="13" customFormat="1">
      <c r="B1719" s="187"/>
      <c r="D1719" s="188" t="s">
        <v>369</v>
      </c>
      <c r="E1719" s="189" t="s">
        <v>1</v>
      </c>
      <c r="F1719" s="190" t="s">
        <v>1963</v>
      </c>
      <c r="H1719" s="191">
        <v>-32.22</v>
      </c>
      <c r="I1719" s="192"/>
      <c r="L1719" s="187"/>
      <c r="M1719" s="193"/>
      <c r="N1719" s="194"/>
      <c r="O1719" s="194"/>
      <c r="P1719" s="194"/>
      <c r="Q1719" s="194"/>
      <c r="R1719" s="194"/>
      <c r="S1719" s="194"/>
      <c r="T1719" s="195"/>
      <c r="AT1719" s="189" t="s">
        <v>369</v>
      </c>
      <c r="AU1719" s="189" t="s">
        <v>85</v>
      </c>
      <c r="AV1719" s="13" t="s">
        <v>85</v>
      </c>
      <c r="AW1719" s="13" t="s">
        <v>29</v>
      </c>
      <c r="AX1719" s="13" t="s">
        <v>72</v>
      </c>
      <c r="AY1719" s="189" t="s">
        <v>360</v>
      </c>
    </row>
    <row r="1720" spans="2:51" s="14" customFormat="1">
      <c r="B1720" s="196"/>
      <c r="D1720" s="188" t="s">
        <v>369</v>
      </c>
      <c r="E1720" s="197" t="s">
        <v>1</v>
      </c>
      <c r="F1720" s="198" t="s">
        <v>1360</v>
      </c>
      <c r="H1720" s="197" t="s">
        <v>1</v>
      </c>
      <c r="I1720" s="199"/>
      <c r="L1720" s="196"/>
      <c r="M1720" s="200"/>
      <c r="N1720" s="201"/>
      <c r="O1720" s="201"/>
      <c r="P1720" s="201"/>
      <c r="Q1720" s="201"/>
      <c r="R1720" s="201"/>
      <c r="S1720" s="201"/>
      <c r="T1720" s="202"/>
      <c r="AT1720" s="197" t="s">
        <v>369</v>
      </c>
      <c r="AU1720" s="197" t="s">
        <v>85</v>
      </c>
      <c r="AV1720" s="14" t="s">
        <v>79</v>
      </c>
      <c r="AW1720" s="14" t="s">
        <v>29</v>
      </c>
      <c r="AX1720" s="14" t="s">
        <v>72</v>
      </c>
      <c r="AY1720" s="197" t="s">
        <v>360</v>
      </c>
    </row>
    <row r="1721" spans="2:51" s="13" customFormat="1">
      <c r="B1721" s="187"/>
      <c r="D1721" s="188" t="s">
        <v>369</v>
      </c>
      <c r="E1721" s="189" t="s">
        <v>1</v>
      </c>
      <c r="F1721" s="190" t="s">
        <v>1964</v>
      </c>
      <c r="H1721" s="191">
        <v>-62.225999999999999</v>
      </c>
      <c r="I1721" s="192"/>
      <c r="L1721" s="187"/>
      <c r="M1721" s="193"/>
      <c r="N1721" s="194"/>
      <c r="O1721" s="194"/>
      <c r="P1721" s="194"/>
      <c r="Q1721" s="194"/>
      <c r="R1721" s="194"/>
      <c r="S1721" s="194"/>
      <c r="T1721" s="195"/>
      <c r="AT1721" s="189" t="s">
        <v>369</v>
      </c>
      <c r="AU1721" s="189" t="s">
        <v>85</v>
      </c>
      <c r="AV1721" s="13" t="s">
        <v>85</v>
      </c>
      <c r="AW1721" s="13" t="s">
        <v>29</v>
      </c>
      <c r="AX1721" s="13" t="s">
        <v>72</v>
      </c>
      <c r="AY1721" s="189" t="s">
        <v>360</v>
      </c>
    </row>
    <row r="1722" spans="2:51" s="13" customFormat="1" ht="22.5">
      <c r="B1722" s="187"/>
      <c r="D1722" s="188" t="s">
        <v>369</v>
      </c>
      <c r="E1722" s="189" t="s">
        <v>1</v>
      </c>
      <c r="F1722" s="190" t="s">
        <v>1965</v>
      </c>
      <c r="H1722" s="191">
        <v>-68.634</v>
      </c>
      <c r="I1722" s="192"/>
      <c r="L1722" s="187"/>
      <c r="M1722" s="193"/>
      <c r="N1722" s="194"/>
      <c r="O1722" s="194"/>
      <c r="P1722" s="194"/>
      <c r="Q1722" s="194"/>
      <c r="R1722" s="194"/>
      <c r="S1722" s="194"/>
      <c r="T1722" s="195"/>
      <c r="AT1722" s="189" t="s">
        <v>369</v>
      </c>
      <c r="AU1722" s="189" t="s">
        <v>85</v>
      </c>
      <c r="AV1722" s="13" t="s">
        <v>85</v>
      </c>
      <c r="AW1722" s="13" t="s">
        <v>29</v>
      </c>
      <c r="AX1722" s="13" t="s">
        <v>72</v>
      </c>
      <c r="AY1722" s="189" t="s">
        <v>360</v>
      </c>
    </row>
    <row r="1723" spans="2:51" s="14" customFormat="1">
      <c r="B1723" s="196"/>
      <c r="D1723" s="188" t="s">
        <v>369</v>
      </c>
      <c r="E1723" s="197" t="s">
        <v>1</v>
      </c>
      <c r="F1723" s="198" t="s">
        <v>1440</v>
      </c>
      <c r="H1723" s="197" t="s">
        <v>1</v>
      </c>
      <c r="I1723" s="199"/>
      <c r="L1723" s="196"/>
      <c r="M1723" s="200"/>
      <c r="N1723" s="201"/>
      <c r="O1723" s="201"/>
      <c r="P1723" s="201"/>
      <c r="Q1723" s="201"/>
      <c r="R1723" s="201"/>
      <c r="S1723" s="201"/>
      <c r="T1723" s="202"/>
      <c r="AT1723" s="197" t="s">
        <v>369</v>
      </c>
      <c r="AU1723" s="197" t="s">
        <v>85</v>
      </c>
      <c r="AV1723" s="14" t="s">
        <v>79</v>
      </c>
      <c r="AW1723" s="14" t="s">
        <v>29</v>
      </c>
      <c r="AX1723" s="14" t="s">
        <v>72</v>
      </c>
      <c r="AY1723" s="197" t="s">
        <v>360</v>
      </c>
    </row>
    <row r="1724" spans="2:51" s="13" customFormat="1" ht="45">
      <c r="B1724" s="187"/>
      <c r="D1724" s="188" t="s">
        <v>369</v>
      </c>
      <c r="E1724" s="189" t="s">
        <v>1</v>
      </c>
      <c r="F1724" s="190" t="s">
        <v>1966</v>
      </c>
      <c r="H1724" s="191">
        <v>-80.863</v>
      </c>
      <c r="I1724" s="192"/>
      <c r="L1724" s="187"/>
      <c r="M1724" s="193"/>
      <c r="N1724" s="194"/>
      <c r="O1724" s="194"/>
      <c r="P1724" s="194"/>
      <c r="Q1724" s="194"/>
      <c r="R1724" s="194"/>
      <c r="S1724" s="194"/>
      <c r="T1724" s="195"/>
      <c r="AT1724" s="189" t="s">
        <v>369</v>
      </c>
      <c r="AU1724" s="189" t="s">
        <v>85</v>
      </c>
      <c r="AV1724" s="13" t="s">
        <v>85</v>
      </c>
      <c r="AW1724" s="13" t="s">
        <v>29</v>
      </c>
      <c r="AX1724" s="13" t="s">
        <v>72</v>
      </c>
      <c r="AY1724" s="189" t="s">
        <v>360</v>
      </c>
    </row>
    <row r="1725" spans="2:51" s="14" customFormat="1">
      <c r="B1725" s="196"/>
      <c r="D1725" s="188" t="s">
        <v>369</v>
      </c>
      <c r="E1725" s="197" t="s">
        <v>1</v>
      </c>
      <c r="F1725" s="198" t="s">
        <v>1367</v>
      </c>
      <c r="H1725" s="197" t="s">
        <v>1</v>
      </c>
      <c r="I1725" s="199"/>
      <c r="L1725" s="196"/>
      <c r="M1725" s="200"/>
      <c r="N1725" s="201"/>
      <c r="O1725" s="201"/>
      <c r="P1725" s="201"/>
      <c r="Q1725" s="201"/>
      <c r="R1725" s="201"/>
      <c r="S1725" s="201"/>
      <c r="T1725" s="202"/>
      <c r="AT1725" s="197" t="s">
        <v>369</v>
      </c>
      <c r="AU1725" s="197" t="s">
        <v>85</v>
      </c>
      <c r="AV1725" s="14" t="s">
        <v>79</v>
      </c>
      <c r="AW1725" s="14" t="s">
        <v>29</v>
      </c>
      <c r="AX1725" s="14" t="s">
        <v>72</v>
      </c>
      <c r="AY1725" s="197" t="s">
        <v>360</v>
      </c>
    </row>
    <row r="1726" spans="2:51" s="13" customFormat="1">
      <c r="B1726" s="187"/>
      <c r="D1726" s="188" t="s">
        <v>369</v>
      </c>
      <c r="E1726" s="189" t="s">
        <v>1</v>
      </c>
      <c r="F1726" s="190" t="s">
        <v>1967</v>
      </c>
      <c r="H1726" s="191">
        <v>-34.631999999999998</v>
      </c>
      <c r="I1726" s="192"/>
      <c r="L1726" s="187"/>
      <c r="M1726" s="193"/>
      <c r="N1726" s="194"/>
      <c r="O1726" s="194"/>
      <c r="P1726" s="194"/>
      <c r="Q1726" s="194"/>
      <c r="R1726" s="194"/>
      <c r="S1726" s="194"/>
      <c r="T1726" s="195"/>
      <c r="AT1726" s="189" t="s">
        <v>369</v>
      </c>
      <c r="AU1726" s="189" t="s">
        <v>85</v>
      </c>
      <c r="AV1726" s="13" t="s">
        <v>85</v>
      </c>
      <c r="AW1726" s="13" t="s">
        <v>29</v>
      </c>
      <c r="AX1726" s="13" t="s">
        <v>72</v>
      </c>
      <c r="AY1726" s="189" t="s">
        <v>360</v>
      </c>
    </row>
    <row r="1727" spans="2:51" s="14" customFormat="1">
      <c r="B1727" s="196"/>
      <c r="D1727" s="188" t="s">
        <v>369</v>
      </c>
      <c r="E1727" s="197" t="s">
        <v>1</v>
      </c>
      <c r="F1727" s="198" t="s">
        <v>1444</v>
      </c>
      <c r="H1727" s="197" t="s">
        <v>1</v>
      </c>
      <c r="I1727" s="199"/>
      <c r="L1727" s="196"/>
      <c r="M1727" s="200"/>
      <c r="N1727" s="201"/>
      <c r="O1727" s="201"/>
      <c r="P1727" s="201"/>
      <c r="Q1727" s="201"/>
      <c r="R1727" s="201"/>
      <c r="S1727" s="201"/>
      <c r="T1727" s="202"/>
      <c r="AT1727" s="197" t="s">
        <v>369</v>
      </c>
      <c r="AU1727" s="197" t="s">
        <v>85</v>
      </c>
      <c r="AV1727" s="14" t="s">
        <v>79</v>
      </c>
      <c r="AW1727" s="14" t="s">
        <v>29</v>
      </c>
      <c r="AX1727" s="14" t="s">
        <v>72</v>
      </c>
      <c r="AY1727" s="197" t="s">
        <v>360</v>
      </c>
    </row>
    <row r="1728" spans="2:51" s="13" customFormat="1">
      <c r="B1728" s="187"/>
      <c r="D1728" s="188" t="s">
        <v>369</v>
      </c>
      <c r="E1728" s="189" t="s">
        <v>1</v>
      </c>
      <c r="F1728" s="190" t="s">
        <v>1968</v>
      </c>
      <c r="H1728" s="191">
        <v>-33.911999999999999</v>
      </c>
      <c r="I1728" s="192"/>
      <c r="L1728" s="187"/>
      <c r="M1728" s="193"/>
      <c r="N1728" s="194"/>
      <c r="O1728" s="194"/>
      <c r="P1728" s="194"/>
      <c r="Q1728" s="194"/>
      <c r="R1728" s="194"/>
      <c r="S1728" s="194"/>
      <c r="T1728" s="195"/>
      <c r="AT1728" s="189" t="s">
        <v>369</v>
      </c>
      <c r="AU1728" s="189" t="s">
        <v>85</v>
      </c>
      <c r="AV1728" s="13" t="s">
        <v>85</v>
      </c>
      <c r="AW1728" s="13" t="s">
        <v>29</v>
      </c>
      <c r="AX1728" s="13" t="s">
        <v>72</v>
      </c>
      <c r="AY1728" s="189" t="s">
        <v>360</v>
      </c>
    </row>
    <row r="1729" spans="2:51" s="14" customFormat="1">
      <c r="B1729" s="196"/>
      <c r="D1729" s="188" t="s">
        <v>369</v>
      </c>
      <c r="E1729" s="197" t="s">
        <v>1</v>
      </c>
      <c r="F1729" s="198" t="s">
        <v>1969</v>
      </c>
      <c r="H1729" s="197" t="s">
        <v>1</v>
      </c>
      <c r="I1729" s="199"/>
      <c r="L1729" s="196"/>
      <c r="M1729" s="200"/>
      <c r="N1729" s="201"/>
      <c r="O1729" s="201"/>
      <c r="P1729" s="201"/>
      <c r="Q1729" s="201"/>
      <c r="R1729" s="201"/>
      <c r="S1729" s="201"/>
      <c r="T1729" s="202"/>
      <c r="AT1729" s="197" t="s">
        <v>369</v>
      </c>
      <c r="AU1729" s="197" t="s">
        <v>85</v>
      </c>
      <c r="AV1729" s="14" t="s">
        <v>79</v>
      </c>
      <c r="AW1729" s="14" t="s">
        <v>29</v>
      </c>
      <c r="AX1729" s="14" t="s">
        <v>72</v>
      </c>
      <c r="AY1729" s="197" t="s">
        <v>360</v>
      </c>
    </row>
    <row r="1730" spans="2:51" s="13" customFormat="1">
      <c r="B1730" s="187"/>
      <c r="D1730" s="188" t="s">
        <v>369</v>
      </c>
      <c r="E1730" s="189" t="s">
        <v>1</v>
      </c>
      <c r="F1730" s="190" t="s">
        <v>1970</v>
      </c>
      <c r="H1730" s="191">
        <v>-26.315999999999999</v>
      </c>
      <c r="I1730" s="192"/>
      <c r="L1730" s="187"/>
      <c r="M1730" s="193"/>
      <c r="N1730" s="194"/>
      <c r="O1730" s="194"/>
      <c r="P1730" s="194"/>
      <c r="Q1730" s="194"/>
      <c r="R1730" s="194"/>
      <c r="S1730" s="194"/>
      <c r="T1730" s="195"/>
      <c r="AT1730" s="189" t="s">
        <v>369</v>
      </c>
      <c r="AU1730" s="189" t="s">
        <v>85</v>
      </c>
      <c r="AV1730" s="13" t="s">
        <v>85</v>
      </c>
      <c r="AW1730" s="13" t="s">
        <v>29</v>
      </c>
      <c r="AX1730" s="13" t="s">
        <v>72</v>
      </c>
      <c r="AY1730" s="189" t="s">
        <v>360</v>
      </c>
    </row>
    <row r="1731" spans="2:51" s="14" customFormat="1">
      <c r="B1731" s="196"/>
      <c r="D1731" s="188" t="s">
        <v>369</v>
      </c>
      <c r="E1731" s="197" t="s">
        <v>1</v>
      </c>
      <c r="F1731" s="198" t="s">
        <v>1373</v>
      </c>
      <c r="H1731" s="197" t="s">
        <v>1</v>
      </c>
      <c r="I1731" s="199"/>
      <c r="L1731" s="196"/>
      <c r="M1731" s="200"/>
      <c r="N1731" s="201"/>
      <c r="O1731" s="201"/>
      <c r="P1731" s="201"/>
      <c r="Q1731" s="201"/>
      <c r="R1731" s="201"/>
      <c r="S1731" s="201"/>
      <c r="T1731" s="202"/>
      <c r="AT1731" s="197" t="s">
        <v>369</v>
      </c>
      <c r="AU1731" s="197" t="s">
        <v>85</v>
      </c>
      <c r="AV1731" s="14" t="s">
        <v>79</v>
      </c>
      <c r="AW1731" s="14" t="s">
        <v>29</v>
      </c>
      <c r="AX1731" s="14" t="s">
        <v>72</v>
      </c>
      <c r="AY1731" s="197" t="s">
        <v>360</v>
      </c>
    </row>
    <row r="1732" spans="2:51" s="13" customFormat="1">
      <c r="B1732" s="187"/>
      <c r="D1732" s="188" t="s">
        <v>369</v>
      </c>
      <c r="E1732" s="189" t="s">
        <v>1</v>
      </c>
      <c r="F1732" s="190" t="s">
        <v>1971</v>
      </c>
      <c r="H1732" s="191">
        <v>-35.945999999999998</v>
      </c>
      <c r="I1732" s="192"/>
      <c r="L1732" s="187"/>
      <c r="M1732" s="193"/>
      <c r="N1732" s="194"/>
      <c r="O1732" s="194"/>
      <c r="P1732" s="194"/>
      <c r="Q1732" s="194"/>
      <c r="R1732" s="194"/>
      <c r="S1732" s="194"/>
      <c r="T1732" s="195"/>
      <c r="AT1732" s="189" t="s">
        <v>369</v>
      </c>
      <c r="AU1732" s="189" t="s">
        <v>85</v>
      </c>
      <c r="AV1732" s="13" t="s">
        <v>85</v>
      </c>
      <c r="AW1732" s="13" t="s">
        <v>29</v>
      </c>
      <c r="AX1732" s="13" t="s">
        <v>72</v>
      </c>
      <c r="AY1732" s="189" t="s">
        <v>360</v>
      </c>
    </row>
    <row r="1733" spans="2:51" s="14" customFormat="1">
      <c r="B1733" s="196"/>
      <c r="D1733" s="188" t="s">
        <v>369</v>
      </c>
      <c r="E1733" s="197" t="s">
        <v>1</v>
      </c>
      <c r="F1733" s="198" t="s">
        <v>1451</v>
      </c>
      <c r="H1733" s="197" t="s">
        <v>1</v>
      </c>
      <c r="I1733" s="199"/>
      <c r="L1733" s="196"/>
      <c r="M1733" s="200"/>
      <c r="N1733" s="201"/>
      <c r="O1733" s="201"/>
      <c r="P1733" s="201"/>
      <c r="Q1733" s="201"/>
      <c r="R1733" s="201"/>
      <c r="S1733" s="201"/>
      <c r="T1733" s="202"/>
      <c r="AT1733" s="197" t="s">
        <v>369</v>
      </c>
      <c r="AU1733" s="197" t="s">
        <v>85</v>
      </c>
      <c r="AV1733" s="14" t="s">
        <v>79</v>
      </c>
      <c r="AW1733" s="14" t="s">
        <v>29</v>
      </c>
      <c r="AX1733" s="14" t="s">
        <v>72</v>
      </c>
      <c r="AY1733" s="197" t="s">
        <v>360</v>
      </c>
    </row>
    <row r="1734" spans="2:51" s="13" customFormat="1">
      <c r="B1734" s="187"/>
      <c r="D1734" s="188" t="s">
        <v>369</v>
      </c>
      <c r="E1734" s="189" t="s">
        <v>1</v>
      </c>
      <c r="F1734" s="190" t="s">
        <v>1972</v>
      </c>
      <c r="H1734" s="191">
        <v>-18.27</v>
      </c>
      <c r="I1734" s="192"/>
      <c r="L1734" s="187"/>
      <c r="M1734" s="193"/>
      <c r="N1734" s="194"/>
      <c r="O1734" s="194"/>
      <c r="P1734" s="194"/>
      <c r="Q1734" s="194"/>
      <c r="R1734" s="194"/>
      <c r="S1734" s="194"/>
      <c r="T1734" s="195"/>
      <c r="AT1734" s="189" t="s">
        <v>369</v>
      </c>
      <c r="AU1734" s="189" t="s">
        <v>85</v>
      </c>
      <c r="AV1734" s="13" t="s">
        <v>85</v>
      </c>
      <c r="AW1734" s="13" t="s">
        <v>29</v>
      </c>
      <c r="AX1734" s="13" t="s">
        <v>72</v>
      </c>
      <c r="AY1734" s="189" t="s">
        <v>360</v>
      </c>
    </row>
    <row r="1735" spans="2:51" s="14" customFormat="1">
      <c r="B1735" s="196"/>
      <c r="D1735" s="188" t="s">
        <v>369</v>
      </c>
      <c r="E1735" s="197" t="s">
        <v>1</v>
      </c>
      <c r="F1735" s="198" t="s">
        <v>1379</v>
      </c>
      <c r="H1735" s="197" t="s">
        <v>1</v>
      </c>
      <c r="I1735" s="199"/>
      <c r="L1735" s="196"/>
      <c r="M1735" s="200"/>
      <c r="N1735" s="201"/>
      <c r="O1735" s="201"/>
      <c r="P1735" s="201"/>
      <c r="Q1735" s="201"/>
      <c r="R1735" s="201"/>
      <c r="S1735" s="201"/>
      <c r="T1735" s="202"/>
      <c r="AT1735" s="197" t="s">
        <v>369</v>
      </c>
      <c r="AU1735" s="197" t="s">
        <v>85</v>
      </c>
      <c r="AV1735" s="14" t="s">
        <v>79</v>
      </c>
      <c r="AW1735" s="14" t="s">
        <v>29</v>
      </c>
      <c r="AX1735" s="14" t="s">
        <v>72</v>
      </c>
      <c r="AY1735" s="197" t="s">
        <v>360</v>
      </c>
    </row>
    <row r="1736" spans="2:51" s="13" customFormat="1">
      <c r="B1736" s="187"/>
      <c r="D1736" s="188" t="s">
        <v>369</v>
      </c>
      <c r="E1736" s="189" t="s">
        <v>1</v>
      </c>
      <c r="F1736" s="190" t="s">
        <v>1973</v>
      </c>
      <c r="H1736" s="191">
        <v>-21.428999999999998</v>
      </c>
      <c r="I1736" s="192"/>
      <c r="L1736" s="187"/>
      <c r="M1736" s="193"/>
      <c r="N1736" s="194"/>
      <c r="O1736" s="194"/>
      <c r="P1736" s="194"/>
      <c r="Q1736" s="194"/>
      <c r="R1736" s="194"/>
      <c r="S1736" s="194"/>
      <c r="T1736" s="195"/>
      <c r="AT1736" s="189" t="s">
        <v>369</v>
      </c>
      <c r="AU1736" s="189" t="s">
        <v>85</v>
      </c>
      <c r="AV1736" s="13" t="s">
        <v>85</v>
      </c>
      <c r="AW1736" s="13" t="s">
        <v>29</v>
      </c>
      <c r="AX1736" s="13" t="s">
        <v>72</v>
      </c>
      <c r="AY1736" s="189" t="s">
        <v>360</v>
      </c>
    </row>
    <row r="1737" spans="2:51" s="14" customFormat="1">
      <c r="B1737" s="196"/>
      <c r="D1737" s="188" t="s">
        <v>369</v>
      </c>
      <c r="E1737" s="197" t="s">
        <v>1</v>
      </c>
      <c r="F1737" s="198" t="s">
        <v>1381</v>
      </c>
      <c r="H1737" s="197" t="s">
        <v>1</v>
      </c>
      <c r="I1737" s="199"/>
      <c r="L1737" s="196"/>
      <c r="M1737" s="200"/>
      <c r="N1737" s="201"/>
      <c r="O1737" s="201"/>
      <c r="P1737" s="201"/>
      <c r="Q1737" s="201"/>
      <c r="R1737" s="201"/>
      <c r="S1737" s="201"/>
      <c r="T1737" s="202"/>
      <c r="AT1737" s="197" t="s">
        <v>369</v>
      </c>
      <c r="AU1737" s="197" t="s">
        <v>85</v>
      </c>
      <c r="AV1737" s="14" t="s">
        <v>79</v>
      </c>
      <c r="AW1737" s="14" t="s">
        <v>29</v>
      </c>
      <c r="AX1737" s="14" t="s">
        <v>72</v>
      </c>
      <c r="AY1737" s="197" t="s">
        <v>360</v>
      </c>
    </row>
    <row r="1738" spans="2:51" s="13" customFormat="1">
      <c r="B1738" s="187"/>
      <c r="D1738" s="188" t="s">
        <v>369</v>
      </c>
      <c r="E1738" s="189" t="s">
        <v>1</v>
      </c>
      <c r="F1738" s="190" t="s">
        <v>1974</v>
      </c>
      <c r="H1738" s="191">
        <v>-18.864000000000001</v>
      </c>
      <c r="I1738" s="192"/>
      <c r="L1738" s="187"/>
      <c r="M1738" s="193"/>
      <c r="N1738" s="194"/>
      <c r="O1738" s="194"/>
      <c r="P1738" s="194"/>
      <c r="Q1738" s="194"/>
      <c r="R1738" s="194"/>
      <c r="S1738" s="194"/>
      <c r="T1738" s="195"/>
      <c r="AT1738" s="189" t="s">
        <v>369</v>
      </c>
      <c r="AU1738" s="189" t="s">
        <v>85</v>
      </c>
      <c r="AV1738" s="13" t="s">
        <v>85</v>
      </c>
      <c r="AW1738" s="13" t="s">
        <v>29</v>
      </c>
      <c r="AX1738" s="13" t="s">
        <v>72</v>
      </c>
      <c r="AY1738" s="189" t="s">
        <v>360</v>
      </c>
    </row>
    <row r="1739" spans="2:51" s="14" customFormat="1">
      <c r="B1739" s="196"/>
      <c r="D1739" s="188" t="s">
        <v>369</v>
      </c>
      <c r="E1739" s="197" t="s">
        <v>1</v>
      </c>
      <c r="F1739" s="198" t="s">
        <v>1383</v>
      </c>
      <c r="H1739" s="197" t="s">
        <v>1</v>
      </c>
      <c r="I1739" s="199"/>
      <c r="L1739" s="196"/>
      <c r="M1739" s="200"/>
      <c r="N1739" s="201"/>
      <c r="O1739" s="201"/>
      <c r="P1739" s="201"/>
      <c r="Q1739" s="201"/>
      <c r="R1739" s="201"/>
      <c r="S1739" s="201"/>
      <c r="T1739" s="202"/>
      <c r="AT1739" s="197" t="s">
        <v>369</v>
      </c>
      <c r="AU1739" s="197" t="s">
        <v>85</v>
      </c>
      <c r="AV1739" s="14" t="s">
        <v>79</v>
      </c>
      <c r="AW1739" s="14" t="s">
        <v>29</v>
      </c>
      <c r="AX1739" s="14" t="s">
        <v>72</v>
      </c>
      <c r="AY1739" s="197" t="s">
        <v>360</v>
      </c>
    </row>
    <row r="1740" spans="2:51" s="13" customFormat="1">
      <c r="B1740" s="187"/>
      <c r="D1740" s="188" t="s">
        <v>369</v>
      </c>
      <c r="E1740" s="189" t="s">
        <v>1</v>
      </c>
      <c r="F1740" s="190" t="s">
        <v>1975</v>
      </c>
      <c r="H1740" s="191">
        <v>-17.172000000000001</v>
      </c>
      <c r="I1740" s="192"/>
      <c r="L1740" s="187"/>
      <c r="M1740" s="193"/>
      <c r="N1740" s="194"/>
      <c r="O1740" s="194"/>
      <c r="P1740" s="194"/>
      <c r="Q1740" s="194"/>
      <c r="R1740" s="194"/>
      <c r="S1740" s="194"/>
      <c r="T1740" s="195"/>
      <c r="AT1740" s="189" t="s">
        <v>369</v>
      </c>
      <c r="AU1740" s="189" t="s">
        <v>85</v>
      </c>
      <c r="AV1740" s="13" t="s">
        <v>85</v>
      </c>
      <c r="AW1740" s="13" t="s">
        <v>29</v>
      </c>
      <c r="AX1740" s="13" t="s">
        <v>72</v>
      </c>
      <c r="AY1740" s="189" t="s">
        <v>360</v>
      </c>
    </row>
    <row r="1741" spans="2:51" s="14" customFormat="1">
      <c r="B1741" s="196"/>
      <c r="D1741" s="188" t="s">
        <v>369</v>
      </c>
      <c r="E1741" s="197" t="s">
        <v>1</v>
      </c>
      <c r="F1741" s="198" t="s">
        <v>1385</v>
      </c>
      <c r="H1741" s="197" t="s">
        <v>1</v>
      </c>
      <c r="I1741" s="199"/>
      <c r="L1741" s="196"/>
      <c r="M1741" s="200"/>
      <c r="N1741" s="201"/>
      <c r="O1741" s="201"/>
      <c r="P1741" s="201"/>
      <c r="Q1741" s="201"/>
      <c r="R1741" s="201"/>
      <c r="S1741" s="201"/>
      <c r="T1741" s="202"/>
      <c r="AT1741" s="197" t="s">
        <v>369</v>
      </c>
      <c r="AU1741" s="197" t="s">
        <v>85</v>
      </c>
      <c r="AV1741" s="14" t="s">
        <v>79</v>
      </c>
      <c r="AW1741" s="14" t="s">
        <v>29</v>
      </c>
      <c r="AX1741" s="14" t="s">
        <v>72</v>
      </c>
      <c r="AY1741" s="197" t="s">
        <v>360</v>
      </c>
    </row>
    <row r="1742" spans="2:51" s="13" customFormat="1">
      <c r="B1742" s="187"/>
      <c r="D1742" s="188" t="s">
        <v>369</v>
      </c>
      <c r="E1742" s="189" t="s">
        <v>1</v>
      </c>
      <c r="F1742" s="190" t="s">
        <v>1976</v>
      </c>
      <c r="H1742" s="191">
        <v>-19.457999999999998</v>
      </c>
      <c r="I1742" s="192"/>
      <c r="L1742" s="187"/>
      <c r="M1742" s="193"/>
      <c r="N1742" s="194"/>
      <c r="O1742" s="194"/>
      <c r="P1742" s="194"/>
      <c r="Q1742" s="194"/>
      <c r="R1742" s="194"/>
      <c r="S1742" s="194"/>
      <c r="T1742" s="195"/>
      <c r="AT1742" s="189" t="s">
        <v>369</v>
      </c>
      <c r="AU1742" s="189" t="s">
        <v>85</v>
      </c>
      <c r="AV1742" s="13" t="s">
        <v>85</v>
      </c>
      <c r="AW1742" s="13" t="s">
        <v>29</v>
      </c>
      <c r="AX1742" s="13" t="s">
        <v>72</v>
      </c>
      <c r="AY1742" s="189" t="s">
        <v>360</v>
      </c>
    </row>
    <row r="1743" spans="2:51" s="14" customFormat="1">
      <c r="B1743" s="196"/>
      <c r="D1743" s="188" t="s">
        <v>369</v>
      </c>
      <c r="E1743" s="197" t="s">
        <v>1</v>
      </c>
      <c r="F1743" s="198" t="s">
        <v>1387</v>
      </c>
      <c r="H1743" s="197" t="s">
        <v>1</v>
      </c>
      <c r="I1743" s="199"/>
      <c r="L1743" s="196"/>
      <c r="M1743" s="200"/>
      <c r="N1743" s="201"/>
      <c r="O1743" s="201"/>
      <c r="P1743" s="201"/>
      <c r="Q1743" s="201"/>
      <c r="R1743" s="201"/>
      <c r="S1743" s="201"/>
      <c r="T1743" s="202"/>
      <c r="AT1743" s="197" t="s">
        <v>369</v>
      </c>
      <c r="AU1743" s="197" t="s">
        <v>85</v>
      </c>
      <c r="AV1743" s="14" t="s">
        <v>79</v>
      </c>
      <c r="AW1743" s="14" t="s">
        <v>29</v>
      </c>
      <c r="AX1743" s="14" t="s">
        <v>72</v>
      </c>
      <c r="AY1743" s="197" t="s">
        <v>360</v>
      </c>
    </row>
    <row r="1744" spans="2:51" s="13" customFormat="1">
      <c r="B1744" s="187"/>
      <c r="D1744" s="188" t="s">
        <v>369</v>
      </c>
      <c r="E1744" s="189" t="s">
        <v>1</v>
      </c>
      <c r="F1744" s="190" t="s">
        <v>1977</v>
      </c>
      <c r="H1744" s="191">
        <v>-53.667000000000002</v>
      </c>
      <c r="I1744" s="192"/>
      <c r="L1744" s="187"/>
      <c r="M1744" s="193"/>
      <c r="N1744" s="194"/>
      <c r="O1744" s="194"/>
      <c r="P1744" s="194"/>
      <c r="Q1744" s="194"/>
      <c r="R1744" s="194"/>
      <c r="S1744" s="194"/>
      <c r="T1744" s="195"/>
      <c r="AT1744" s="189" t="s">
        <v>369</v>
      </c>
      <c r="AU1744" s="189" t="s">
        <v>85</v>
      </c>
      <c r="AV1744" s="13" t="s">
        <v>85</v>
      </c>
      <c r="AW1744" s="13" t="s">
        <v>29</v>
      </c>
      <c r="AX1744" s="13" t="s">
        <v>72</v>
      </c>
      <c r="AY1744" s="189" t="s">
        <v>360</v>
      </c>
    </row>
    <row r="1745" spans="2:51" s="14" customFormat="1">
      <c r="B1745" s="196"/>
      <c r="D1745" s="188" t="s">
        <v>369</v>
      </c>
      <c r="E1745" s="197" t="s">
        <v>1</v>
      </c>
      <c r="F1745" s="198" t="s">
        <v>1458</v>
      </c>
      <c r="H1745" s="197" t="s">
        <v>1</v>
      </c>
      <c r="I1745" s="199"/>
      <c r="L1745" s="196"/>
      <c r="M1745" s="200"/>
      <c r="N1745" s="201"/>
      <c r="O1745" s="201"/>
      <c r="P1745" s="201"/>
      <c r="Q1745" s="201"/>
      <c r="R1745" s="201"/>
      <c r="S1745" s="201"/>
      <c r="T1745" s="202"/>
      <c r="AT1745" s="197" t="s">
        <v>369</v>
      </c>
      <c r="AU1745" s="197" t="s">
        <v>85</v>
      </c>
      <c r="AV1745" s="14" t="s">
        <v>79</v>
      </c>
      <c r="AW1745" s="14" t="s">
        <v>29</v>
      </c>
      <c r="AX1745" s="14" t="s">
        <v>72</v>
      </c>
      <c r="AY1745" s="197" t="s">
        <v>360</v>
      </c>
    </row>
    <row r="1746" spans="2:51" s="13" customFormat="1">
      <c r="B1746" s="187"/>
      <c r="D1746" s="188" t="s">
        <v>369</v>
      </c>
      <c r="E1746" s="189" t="s">
        <v>1</v>
      </c>
      <c r="F1746" s="190" t="s">
        <v>1978</v>
      </c>
      <c r="H1746" s="191">
        <v>-6.7320000000000002</v>
      </c>
      <c r="I1746" s="192"/>
      <c r="L1746" s="187"/>
      <c r="M1746" s="193"/>
      <c r="N1746" s="194"/>
      <c r="O1746" s="194"/>
      <c r="P1746" s="194"/>
      <c r="Q1746" s="194"/>
      <c r="R1746" s="194"/>
      <c r="S1746" s="194"/>
      <c r="T1746" s="195"/>
      <c r="AT1746" s="189" t="s">
        <v>369</v>
      </c>
      <c r="AU1746" s="189" t="s">
        <v>85</v>
      </c>
      <c r="AV1746" s="13" t="s">
        <v>85</v>
      </c>
      <c r="AW1746" s="13" t="s">
        <v>29</v>
      </c>
      <c r="AX1746" s="13" t="s">
        <v>72</v>
      </c>
      <c r="AY1746" s="189" t="s">
        <v>360</v>
      </c>
    </row>
    <row r="1747" spans="2:51" s="14" customFormat="1">
      <c r="B1747" s="196"/>
      <c r="D1747" s="188" t="s">
        <v>369</v>
      </c>
      <c r="E1747" s="197" t="s">
        <v>1</v>
      </c>
      <c r="F1747" s="198" t="s">
        <v>1391</v>
      </c>
      <c r="H1747" s="197" t="s">
        <v>1</v>
      </c>
      <c r="I1747" s="199"/>
      <c r="L1747" s="196"/>
      <c r="M1747" s="200"/>
      <c r="N1747" s="201"/>
      <c r="O1747" s="201"/>
      <c r="P1747" s="201"/>
      <c r="Q1747" s="201"/>
      <c r="R1747" s="201"/>
      <c r="S1747" s="201"/>
      <c r="T1747" s="202"/>
      <c r="AT1747" s="197" t="s">
        <v>369</v>
      </c>
      <c r="AU1747" s="197" t="s">
        <v>85</v>
      </c>
      <c r="AV1747" s="14" t="s">
        <v>79</v>
      </c>
      <c r="AW1747" s="14" t="s">
        <v>29</v>
      </c>
      <c r="AX1747" s="14" t="s">
        <v>72</v>
      </c>
      <c r="AY1747" s="197" t="s">
        <v>360</v>
      </c>
    </row>
    <row r="1748" spans="2:51" s="13" customFormat="1">
      <c r="B1748" s="187"/>
      <c r="D1748" s="188" t="s">
        <v>369</v>
      </c>
      <c r="E1748" s="189" t="s">
        <v>1</v>
      </c>
      <c r="F1748" s="190" t="s">
        <v>1979</v>
      </c>
      <c r="H1748" s="191">
        <v>-45.756</v>
      </c>
      <c r="I1748" s="192"/>
      <c r="L1748" s="187"/>
      <c r="M1748" s="193"/>
      <c r="N1748" s="194"/>
      <c r="O1748" s="194"/>
      <c r="P1748" s="194"/>
      <c r="Q1748" s="194"/>
      <c r="R1748" s="194"/>
      <c r="S1748" s="194"/>
      <c r="T1748" s="195"/>
      <c r="AT1748" s="189" t="s">
        <v>369</v>
      </c>
      <c r="AU1748" s="189" t="s">
        <v>85</v>
      </c>
      <c r="AV1748" s="13" t="s">
        <v>85</v>
      </c>
      <c r="AW1748" s="13" t="s">
        <v>29</v>
      </c>
      <c r="AX1748" s="13" t="s">
        <v>72</v>
      </c>
      <c r="AY1748" s="189" t="s">
        <v>360</v>
      </c>
    </row>
    <row r="1749" spans="2:51" s="14" customFormat="1">
      <c r="B1749" s="196"/>
      <c r="D1749" s="188" t="s">
        <v>369</v>
      </c>
      <c r="E1749" s="197" t="s">
        <v>1</v>
      </c>
      <c r="F1749" s="198" t="s">
        <v>1393</v>
      </c>
      <c r="H1749" s="197" t="s">
        <v>1</v>
      </c>
      <c r="I1749" s="199"/>
      <c r="L1749" s="196"/>
      <c r="M1749" s="200"/>
      <c r="N1749" s="201"/>
      <c r="O1749" s="201"/>
      <c r="P1749" s="201"/>
      <c r="Q1749" s="201"/>
      <c r="R1749" s="201"/>
      <c r="S1749" s="201"/>
      <c r="T1749" s="202"/>
      <c r="AT1749" s="197" t="s">
        <v>369</v>
      </c>
      <c r="AU1749" s="197" t="s">
        <v>85</v>
      </c>
      <c r="AV1749" s="14" t="s">
        <v>79</v>
      </c>
      <c r="AW1749" s="14" t="s">
        <v>29</v>
      </c>
      <c r="AX1749" s="14" t="s">
        <v>72</v>
      </c>
      <c r="AY1749" s="197" t="s">
        <v>360</v>
      </c>
    </row>
    <row r="1750" spans="2:51" s="13" customFormat="1">
      <c r="B1750" s="187"/>
      <c r="D1750" s="188" t="s">
        <v>369</v>
      </c>
      <c r="E1750" s="189" t="s">
        <v>1</v>
      </c>
      <c r="F1750" s="190" t="s">
        <v>1980</v>
      </c>
      <c r="H1750" s="191">
        <v>-13.86</v>
      </c>
      <c r="I1750" s="192"/>
      <c r="L1750" s="187"/>
      <c r="M1750" s="193"/>
      <c r="N1750" s="194"/>
      <c r="O1750" s="194"/>
      <c r="P1750" s="194"/>
      <c r="Q1750" s="194"/>
      <c r="R1750" s="194"/>
      <c r="S1750" s="194"/>
      <c r="T1750" s="195"/>
      <c r="AT1750" s="189" t="s">
        <v>369</v>
      </c>
      <c r="AU1750" s="189" t="s">
        <v>85</v>
      </c>
      <c r="AV1750" s="13" t="s">
        <v>85</v>
      </c>
      <c r="AW1750" s="13" t="s">
        <v>29</v>
      </c>
      <c r="AX1750" s="13" t="s">
        <v>72</v>
      </c>
      <c r="AY1750" s="189" t="s">
        <v>360</v>
      </c>
    </row>
    <row r="1751" spans="2:51" s="14" customFormat="1">
      <c r="B1751" s="196"/>
      <c r="D1751" s="188" t="s">
        <v>369</v>
      </c>
      <c r="E1751" s="197" t="s">
        <v>1</v>
      </c>
      <c r="F1751" s="198" t="s">
        <v>1395</v>
      </c>
      <c r="H1751" s="197" t="s">
        <v>1</v>
      </c>
      <c r="I1751" s="199"/>
      <c r="L1751" s="196"/>
      <c r="M1751" s="200"/>
      <c r="N1751" s="201"/>
      <c r="O1751" s="201"/>
      <c r="P1751" s="201"/>
      <c r="Q1751" s="201"/>
      <c r="R1751" s="201"/>
      <c r="S1751" s="201"/>
      <c r="T1751" s="202"/>
      <c r="AT1751" s="197" t="s">
        <v>369</v>
      </c>
      <c r="AU1751" s="197" t="s">
        <v>85</v>
      </c>
      <c r="AV1751" s="14" t="s">
        <v>79</v>
      </c>
      <c r="AW1751" s="14" t="s">
        <v>29</v>
      </c>
      <c r="AX1751" s="14" t="s">
        <v>72</v>
      </c>
      <c r="AY1751" s="197" t="s">
        <v>360</v>
      </c>
    </row>
    <row r="1752" spans="2:51" s="13" customFormat="1">
      <c r="B1752" s="187"/>
      <c r="D1752" s="188" t="s">
        <v>369</v>
      </c>
      <c r="E1752" s="189" t="s">
        <v>1</v>
      </c>
      <c r="F1752" s="190" t="s">
        <v>1981</v>
      </c>
      <c r="H1752" s="191">
        <v>-20.556000000000001</v>
      </c>
      <c r="I1752" s="192"/>
      <c r="L1752" s="187"/>
      <c r="M1752" s="193"/>
      <c r="N1752" s="194"/>
      <c r="O1752" s="194"/>
      <c r="P1752" s="194"/>
      <c r="Q1752" s="194"/>
      <c r="R1752" s="194"/>
      <c r="S1752" s="194"/>
      <c r="T1752" s="195"/>
      <c r="AT1752" s="189" t="s">
        <v>369</v>
      </c>
      <c r="AU1752" s="189" t="s">
        <v>85</v>
      </c>
      <c r="AV1752" s="13" t="s">
        <v>85</v>
      </c>
      <c r="AW1752" s="13" t="s">
        <v>29</v>
      </c>
      <c r="AX1752" s="13" t="s">
        <v>72</v>
      </c>
      <c r="AY1752" s="189" t="s">
        <v>360</v>
      </c>
    </row>
    <row r="1753" spans="2:51" s="14" customFormat="1">
      <c r="B1753" s="196"/>
      <c r="D1753" s="188" t="s">
        <v>369</v>
      </c>
      <c r="E1753" s="197" t="s">
        <v>1</v>
      </c>
      <c r="F1753" s="198" t="s">
        <v>1397</v>
      </c>
      <c r="H1753" s="197" t="s">
        <v>1</v>
      </c>
      <c r="I1753" s="199"/>
      <c r="L1753" s="196"/>
      <c r="M1753" s="200"/>
      <c r="N1753" s="201"/>
      <c r="O1753" s="201"/>
      <c r="P1753" s="201"/>
      <c r="Q1753" s="201"/>
      <c r="R1753" s="201"/>
      <c r="S1753" s="201"/>
      <c r="T1753" s="202"/>
      <c r="AT1753" s="197" t="s">
        <v>369</v>
      </c>
      <c r="AU1753" s="197" t="s">
        <v>85</v>
      </c>
      <c r="AV1753" s="14" t="s">
        <v>79</v>
      </c>
      <c r="AW1753" s="14" t="s">
        <v>29</v>
      </c>
      <c r="AX1753" s="14" t="s">
        <v>72</v>
      </c>
      <c r="AY1753" s="197" t="s">
        <v>360</v>
      </c>
    </row>
    <row r="1754" spans="2:51" s="13" customFormat="1">
      <c r="B1754" s="187"/>
      <c r="D1754" s="188" t="s">
        <v>369</v>
      </c>
      <c r="E1754" s="189" t="s">
        <v>1</v>
      </c>
      <c r="F1754" s="190" t="s">
        <v>1982</v>
      </c>
      <c r="H1754" s="191">
        <v>-5.6159999999999997</v>
      </c>
      <c r="I1754" s="192"/>
      <c r="L1754" s="187"/>
      <c r="M1754" s="193"/>
      <c r="N1754" s="194"/>
      <c r="O1754" s="194"/>
      <c r="P1754" s="194"/>
      <c r="Q1754" s="194"/>
      <c r="R1754" s="194"/>
      <c r="S1754" s="194"/>
      <c r="T1754" s="195"/>
      <c r="AT1754" s="189" t="s">
        <v>369</v>
      </c>
      <c r="AU1754" s="189" t="s">
        <v>85</v>
      </c>
      <c r="AV1754" s="13" t="s">
        <v>85</v>
      </c>
      <c r="AW1754" s="13" t="s">
        <v>29</v>
      </c>
      <c r="AX1754" s="13" t="s">
        <v>72</v>
      </c>
      <c r="AY1754" s="189" t="s">
        <v>360</v>
      </c>
    </row>
    <row r="1755" spans="2:51" s="14" customFormat="1">
      <c r="B1755" s="196"/>
      <c r="D1755" s="188" t="s">
        <v>369</v>
      </c>
      <c r="E1755" s="197" t="s">
        <v>1</v>
      </c>
      <c r="F1755" s="198" t="s">
        <v>1464</v>
      </c>
      <c r="H1755" s="197" t="s">
        <v>1</v>
      </c>
      <c r="I1755" s="199"/>
      <c r="L1755" s="196"/>
      <c r="M1755" s="200"/>
      <c r="N1755" s="201"/>
      <c r="O1755" s="201"/>
      <c r="P1755" s="201"/>
      <c r="Q1755" s="201"/>
      <c r="R1755" s="201"/>
      <c r="S1755" s="201"/>
      <c r="T1755" s="202"/>
      <c r="AT1755" s="197" t="s">
        <v>369</v>
      </c>
      <c r="AU1755" s="197" t="s">
        <v>85</v>
      </c>
      <c r="AV1755" s="14" t="s">
        <v>79</v>
      </c>
      <c r="AW1755" s="14" t="s">
        <v>29</v>
      </c>
      <c r="AX1755" s="14" t="s">
        <v>72</v>
      </c>
      <c r="AY1755" s="197" t="s">
        <v>360</v>
      </c>
    </row>
    <row r="1756" spans="2:51" s="13" customFormat="1">
      <c r="B1756" s="187"/>
      <c r="D1756" s="188" t="s">
        <v>369</v>
      </c>
      <c r="E1756" s="189" t="s">
        <v>1</v>
      </c>
      <c r="F1756" s="190" t="s">
        <v>1983</v>
      </c>
      <c r="H1756" s="191">
        <v>-25.866</v>
      </c>
      <c r="I1756" s="192"/>
      <c r="L1756" s="187"/>
      <c r="M1756" s="193"/>
      <c r="N1756" s="194"/>
      <c r="O1756" s="194"/>
      <c r="P1756" s="194"/>
      <c r="Q1756" s="194"/>
      <c r="R1756" s="194"/>
      <c r="S1756" s="194"/>
      <c r="T1756" s="195"/>
      <c r="AT1756" s="189" t="s">
        <v>369</v>
      </c>
      <c r="AU1756" s="189" t="s">
        <v>85</v>
      </c>
      <c r="AV1756" s="13" t="s">
        <v>85</v>
      </c>
      <c r="AW1756" s="13" t="s">
        <v>29</v>
      </c>
      <c r="AX1756" s="13" t="s">
        <v>72</v>
      </c>
      <c r="AY1756" s="189" t="s">
        <v>360</v>
      </c>
    </row>
    <row r="1757" spans="2:51" s="14" customFormat="1">
      <c r="B1757" s="196"/>
      <c r="D1757" s="188" t="s">
        <v>369</v>
      </c>
      <c r="E1757" s="197" t="s">
        <v>1</v>
      </c>
      <c r="F1757" s="198" t="s">
        <v>1401</v>
      </c>
      <c r="H1757" s="197" t="s">
        <v>1</v>
      </c>
      <c r="I1757" s="199"/>
      <c r="L1757" s="196"/>
      <c r="M1757" s="200"/>
      <c r="N1757" s="201"/>
      <c r="O1757" s="201"/>
      <c r="P1757" s="201"/>
      <c r="Q1757" s="201"/>
      <c r="R1757" s="201"/>
      <c r="S1757" s="201"/>
      <c r="T1757" s="202"/>
      <c r="AT1757" s="197" t="s">
        <v>369</v>
      </c>
      <c r="AU1757" s="197" t="s">
        <v>85</v>
      </c>
      <c r="AV1757" s="14" t="s">
        <v>79</v>
      </c>
      <c r="AW1757" s="14" t="s">
        <v>29</v>
      </c>
      <c r="AX1757" s="14" t="s">
        <v>72</v>
      </c>
      <c r="AY1757" s="197" t="s">
        <v>360</v>
      </c>
    </row>
    <row r="1758" spans="2:51" s="13" customFormat="1">
      <c r="B1758" s="187"/>
      <c r="D1758" s="188" t="s">
        <v>369</v>
      </c>
      <c r="E1758" s="189" t="s">
        <v>1</v>
      </c>
      <c r="F1758" s="190" t="s">
        <v>1984</v>
      </c>
      <c r="H1758" s="191">
        <v>-45.972000000000001</v>
      </c>
      <c r="I1758" s="192"/>
      <c r="L1758" s="187"/>
      <c r="M1758" s="193"/>
      <c r="N1758" s="194"/>
      <c r="O1758" s="194"/>
      <c r="P1758" s="194"/>
      <c r="Q1758" s="194"/>
      <c r="R1758" s="194"/>
      <c r="S1758" s="194"/>
      <c r="T1758" s="195"/>
      <c r="AT1758" s="189" t="s">
        <v>369</v>
      </c>
      <c r="AU1758" s="189" t="s">
        <v>85</v>
      </c>
      <c r="AV1758" s="13" t="s">
        <v>85</v>
      </c>
      <c r="AW1758" s="13" t="s">
        <v>29</v>
      </c>
      <c r="AX1758" s="13" t="s">
        <v>72</v>
      </c>
      <c r="AY1758" s="189" t="s">
        <v>360</v>
      </c>
    </row>
    <row r="1759" spans="2:51" s="16" customFormat="1">
      <c r="B1759" s="211"/>
      <c r="D1759" s="188" t="s">
        <v>369</v>
      </c>
      <c r="E1759" s="212" t="s">
        <v>118</v>
      </c>
      <c r="F1759" s="213" t="s">
        <v>581</v>
      </c>
      <c r="H1759" s="214">
        <v>836.01999999999896</v>
      </c>
      <c r="I1759" s="215"/>
      <c r="L1759" s="211"/>
      <c r="M1759" s="216"/>
      <c r="N1759" s="217"/>
      <c r="O1759" s="217"/>
      <c r="P1759" s="217"/>
      <c r="Q1759" s="217"/>
      <c r="R1759" s="217"/>
      <c r="S1759" s="217"/>
      <c r="T1759" s="218"/>
      <c r="AT1759" s="212" t="s">
        <v>369</v>
      </c>
      <c r="AU1759" s="212" t="s">
        <v>85</v>
      </c>
      <c r="AV1759" s="16" t="s">
        <v>282</v>
      </c>
      <c r="AW1759" s="16" t="s">
        <v>29</v>
      </c>
      <c r="AX1759" s="16" t="s">
        <v>72</v>
      </c>
      <c r="AY1759" s="212" t="s">
        <v>360</v>
      </c>
    </row>
    <row r="1760" spans="2:51" s="14" customFormat="1">
      <c r="B1760" s="196"/>
      <c r="D1760" s="188" t="s">
        <v>369</v>
      </c>
      <c r="E1760" s="197" t="s">
        <v>1</v>
      </c>
      <c r="F1760" s="198" t="s">
        <v>1985</v>
      </c>
      <c r="H1760" s="197" t="s">
        <v>1</v>
      </c>
      <c r="I1760" s="199"/>
      <c r="L1760" s="196"/>
      <c r="M1760" s="200"/>
      <c r="N1760" s="201"/>
      <c r="O1760" s="201"/>
      <c r="P1760" s="201"/>
      <c r="Q1760" s="201"/>
      <c r="R1760" s="201"/>
      <c r="S1760" s="201"/>
      <c r="T1760" s="202"/>
      <c r="AT1760" s="197" t="s">
        <v>369</v>
      </c>
      <c r="AU1760" s="197" t="s">
        <v>85</v>
      </c>
      <c r="AV1760" s="14" t="s">
        <v>79</v>
      </c>
      <c r="AW1760" s="14" t="s">
        <v>29</v>
      </c>
      <c r="AX1760" s="14" t="s">
        <v>72</v>
      </c>
      <c r="AY1760" s="197" t="s">
        <v>360</v>
      </c>
    </row>
    <row r="1761" spans="2:51" s="14" customFormat="1">
      <c r="B1761" s="196"/>
      <c r="D1761" s="188" t="s">
        <v>369</v>
      </c>
      <c r="E1761" s="197" t="s">
        <v>1</v>
      </c>
      <c r="F1761" s="198" t="s">
        <v>1468</v>
      </c>
      <c r="H1761" s="197" t="s">
        <v>1</v>
      </c>
      <c r="I1761" s="199"/>
      <c r="L1761" s="196"/>
      <c r="M1761" s="200"/>
      <c r="N1761" s="201"/>
      <c r="O1761" s="201"/>
      <c r="P1761" s="201"/>
      <c r="Q1761" s="201"/>
      <c r="R1761" s="201"/>
      <c r="S1761" s="201"/>
      <c r="T1761" s="202"/>
      <c r="AT1761" s="197" t="s">
        <v>369</v>
      </c>
      <c r="AU1761" s="197" t="s">
        <v>85</v>
      </c>
      <c r="AV1761" s="14" t="s">
        <v>79</v>
      </c>
      <c r="AW1761" s="14" t="s">
        <v>29</v>
      </c>
      <c r="AX1761" s="14" t="s">
        <v>72</v>
      </c>
      <c r="AY1761" s="197" t="s">
        <v>360</v>
      </c>
    </row>
    <row r="1762" spans="2:51" s="13" customFormat="1">
      <c r="B1762" s="187"/>
      <c r="D1762" s="188" t="s">
        <v>369</v>
      </c>
      <c r="E1762" s="189" t="s">
        <v>1</v>
      </c>
      <c r="F1762" s="190" t="s">
        <v>1986</v>
      </c>
      <c r="H1762" s="191">
        <v>94.92</v>
      </c>
      <c r="I1762" s="192"/>
      <c r="L1762" s="187"/>
      <c r="M1762" s="193"/>
      <c r="N1762" s="194"/>
      <c r="O1762" s="194"/>
      <c r="P1762" s="194"/>
      <c r="Q1762" s="194"/>
      <c r="R1762" s="194"/>
      <c r="S1762" s="194"/>
      <c r="T1762" s="195"/>
      <c r="AT1762" s="189" t="s">
        <v>369</v>
      </c>
      <c r="AU1762" s="189" t="s">
        <v>85</v>
      </c>
      <c r="AV1762" s="13" t="s">
        <v>85</v>
      </c>
      <c r="AW1762" s="13" t="s">
        <v>29</v>
      </c>
      <c r="AX1762" s="13" t="s">
        <v>72</v>
      </c>
      <c r="AY1762" s="189" t="s">
        <v>360</v>
      </c>
    </row>
    <row r="1763" spans="2:51" s="13" customFormat="1">
      <c r="B1763" s="187"/>
      <c r="D1763" s="188" t="s">
        <v>369</v>
      </c>
      <c r="E1763" s="189" t="s">
        <v>1</v>
      </c>
      <c r="F1763" s="190" t="s">
        <v>1987</v>
      </c>
      <c r="H1763" s="191">
        <v>-23.686</v>
      </c>
      <c r="I1763" s="192"/>
      <c r="L1763" s="187"/>
      <c r="M1763" s="193"/>
      <c r="N1763" s="194"/>
      <c r="O1763" s="194"/>
      <c r="P1763" s="194"/>
      <c r="Q1763" s="194"/>
      <c r="R1763" s="194"/>
      <c r="S1763" s="194"/>
      <c r="T1763" s="195"/>
      <c r="AT1763" s="189" t="s">
        <v>369</v>
      </c>
      <c r="AU1763" s="189" t="s">
        <v>85</v>
      </c>
      <c r="AV1763" s="13" t="s">
        <v>85</v>
      </c>
      <c r="AW1763" s="13" t="s">
        <v>29</v>
      </c>
      <c r="AX1763" s="13" t="s">
        <v>72</v>
      </c>
      <c r="AY1763" s="189" t="s">
        <v>360</v>
      </c>
    </row>
    <row r="1764" spans="2:51" s="13" customFormat="1">
      <c r="B1764" s="187"/>
      <c r="D1764" s="188" t="s">
        <v>369</v>
      </c>
      <c r="E1764" s="189" t="s">
        <v>1</v>
      </c>
      <c r="F1764" s="190" t="s">
        <v>1988</v>
      </c>
      <c r="H1764" s="191">
        <v>10.191000000000001</v>
      </c>
      <c r="I1764" s="192"/>
      <c r="L1764" s="187"/>
      <c r="M1764" s="193"/>
      <c r="N1764" s="194"/>
      <c r="O1764" s="194"/>
      <c r="P1764" s="194"/>
      <c r="Q1764" s="194"/>
      <c r="R1764" s="194"/>
      <c r="S1764" s="194"/>
      <c r="T1764" s="195"/>
      <c r="AT1764" s="189" t="s">
        <v>369</v>
      </c>
      <c r="AU1764" s="189" t="s">
        <v>85</v>
      </c>
      <c r="AV1764" s="13" t="s">
        <v>85</v>
      </c>
      <c r="AW1764" s="13" t="s">
        <v>29</v>
      </c>
      <c r="AX1764" s="13" t="s">
        <v>72</v>
      </c>
      <c r="AY1764" s="189" t="s">
        <v>360</v>
      </c>
    </row>
    <row r="1765" spans="2:51" s="14" customFormat="1">
      <c r="B1765" s="196"/>
      <c r="D1765" s="188" t="s">
        <v>369</v>
      </c>
      <c r="E1765" s="197" t="s">
        <v>1</v>
      </c>
      <c r="F1765" s="198" t="s">
        <v>1470</v>
      </c>
      <c r="H1765" s="197" t="s">
        <v>1</v>
      </c>
      <c r="I1765" s="199"/>
      <c r="L1765" s="196"/>
      <c r="M1765" s="200"/>
      <c r="N1765" s="201"/>
      <c r="O1765" s="201"/>
      <c r="P1765" s="201"/>
      <c r="Q1765" s="201"/>
      <c r="R1765" s="201"/>
      <c r="S1765" s="201"/>
      <c r="T1765" s="202"/>
      <c r="AT1765" s="197" t="s">
        <v>369</v>
      </c>
      <c r="AU1765" s="197" t="s">
        <v>85</v>
      </c>
      <c r="AV1765" s="14" t="s">
        <v>79</v>
      </c>
      <c r="AW1765" s="14" t="s">
        <v>29</v>
      </c>
      <c r="AX1765" s="14" t="s">
        <v>72</v>
      </c>
      <c r="AY1765" s="197" t="s">
        <v>360</v>
      </c>
    </row>
    <row r="1766" spans="2:51" s="13" customFormat="1">
      <c r="B1766" s="187"/>
      <c r="D1766" s="188" t="s">
        <v>369</v>
      </c>
      <c r="E1766" s="189" t="s">
        <v>1</v>
      </c>
      <c r="F1766" s="190" t="s">
        <v>1989</v>
      </c>
      <c r="H1766" s="191">
        <v>232.68</v>
      </c>
      <c r="I1766" s="192"/>
      <c r="L1766" s="187"/>
      <c r="M1766" s="193"/>
      <c r="N1766" s="194"/>
      <c r="O1766" s="194"/>
      <c r="P1766" s="194"/>
      <c r="Q1766" s="194"/>
      <c r="R1766" s="194"/>
      <c r="S1766" s="194"/>
      <c r="T1766" s="195"/>
      <c r="AT1766" s="189" t="s">
        <v>369</v>
      </c>
      <c r="AU1766" s="189" t="s">
        <v>85</v>
      </c>
      <c r="AV1766" s="13" t="s">
        <v>85</v>
      </c>
      <c r="AW1766" s="13" t="s">
        <v>29</v>
      </c>
      <c r="AX1766" s="13" t="s">
        <v>72</v>
      </c>
      <c r="AY1766" s="189" t="s">
        <v>360</v>
      </c>
    </row>
    <row r="1767" spans="2:51" s="13" customFormat="1">
      <c r="B1767" s="187"/>
      <c r="D1767" s="188" t="s">
        <v>369</v>
      </c>
      <c r="E1767" s="189" t="s">
        <v>1</v>
      </c>
      <c r="F1767" s="190" t="s">
        <v>1990</v>
      </c>
      <c r="H1767" s="191">
        <v>23.2</v>
      </c>
      <c r="I1767" s="192"/>
      <c r="L1767" s="187"/>
      <c r="M1767" s="193"/>
      <c r="N1767" s="194"/>
      <c r="O1767" s="194"/>
      <c r="P1767" s="194"/>
      <c r="Q1767" s="194"/>
      <c r="R1767" s="194"/>
      <c r="S1767" s="194"/>
      <c r="T1767" s="195"/>
      <c r="AT1767" s="189" t="s">
        <v>369</v>
      </c>
      <c r="AU1767" s="189" t="s">
        <v>85</v>
      </c>
      <c r="AV1767" s="13" t="s">
        <v>85</v>
      </c>
      <c r="AW1767" s="13" t="s">
        <v>29</v>
      </c>
      <c r="AX1767" s="13" t="s">
        <v>72</v>
      </c>
      <c r="AY1767" s="189" t="s">
        <v>360</v>
      </c>
    </row>
    <row r="1768" spans="2:51" s="13" customFormat="1" ht="33.75">
      <c r="B1768" s="187"/>
      <c r="D1768" s="188" t="s">
        <v>369</v>
      </c>
      <c r="E1768" s="189" t="s">
        <v>1</v>
      </c>
      <c r="F1768" s="190" t="s">
        <v>1991</v>
      </c>
      <c r="H1768" s="191">
        <v>-61.259</v>
      </c>
      <c r="I1768" s="192"/>
      <c r="L1768" s="187"/>
      <c r="M1768" s="193"/>
      <c r="N1768" s="194"/>
      <c r="O1768" s="194"/>
      <c r="P1768" s="194"/>
      <c r="Q1768" s="194"/>
      <c r="R1768" s="194"/>
      <c r="S1768" s="194"/>
      <c r="T1768" s="195"/>
      <c r="AT1768" s="189" t="s">
        <v>369</v>
      </c>
      <c r="AU1768" s="189" t="s">
        <v>85</v>
      </c>
      <c r="AV1768" s="13" t="s">
        <v>85</v>
      </c>
      <c r="AW1768" s="13" t="s">
        <v>29</v>
      </c>
      <c r="AX1768" s="13" t="s">
        <v>72</v>
      </c>
      <c r="AY1768" s="189" t="s">
        <v>360</v>
      </c>
    </row>
    <row r="1769" spans="2:51" s="13" customFormat="1" ht="22.5">
      <c r="B1769" s="187"/>
      <c r="D1769" s="188" t="s">
        <v>369</v>
      </c>
      <c r="E1769" s="189" t="s">
        <v>1</v>
      </c>
      <c r="F1769" s="190" t="s">
        <v>1992</v>
      </c>
      <c r="H1769" s="191">
        <v>25.327000000000002</v>
      </c>
      <c r="I1769" s="192"/>
      <c r="L1769" s="187"/>
      <c r="M1769" s="193"/>
      <c r="N1769" s="194"/>
      <c r="O1769" s="194"/>
      <c r="P1769" s="194"/>
      <c r="Q1769" s="194"/>
      <c r="R1769" s="194"/>
      <c r="S1769" s="194"/>
      <c r="T1769" s="195"/>
      <c r="AT1769" s="189" t="s">
        <v>369</v>
      </c>
      <c r="AU1769" s="189" t="s">
        <v>85</v>
      </c>
      <c r="AV1769" s="13" t="s">
        <v>85</v>
      </c>
      <c r="AW1769" s="13" t="s">
        <v>29</v>
      </c>
      <c r="AX1769" s="13" t="s">
        <v>72</v>
      </c>
      <c r="AY1769" s="189" t="s">
        <v>360</v>
      </c>
    </row>
    <row r="1770" spans="2:51" s="14" customFormat="1">
      <c r="B1770" s="196"/>
      <c r="D1770" s="188" t="s">
        <v>369</v>
      </c>
      <c r="E1770" s="197" t="s">
        <v>1</v>
      </c>
      <c r="F1770" s="198" t="s">
        <v>1472</v>
      </c>
      <c r="H1770" s="197" t="s">
        <v>1</v>
      </c>
      <c r="I1770" s="199"/>
      <c r="L1770" s="196"/>
      <c r="M1770" s="200"/>
      <c r="N1770" s="201"/>
      <c r="O1770" s="201"/>
      <c r="P1770" s="201"/>
      <c r="Q1770" s="201"/>
      <c r="R1770" s="201"/>
      <c r="S1770" s="201"/>
      <c r="T1770" s="202"/>
      <c r="AT1770" s="197" t="s">
        <v>369</v>
      </c>
      <c r="AU1770" s="197" t="s">
        <v>85</v>
      </c>
      <c r="AV1770" s="14" t="s">
        <v>79</v>
      </c>
      <c r="AW1770" s="14" t="s">
        <v>29</v>
      </c>
      <c r="AX1770" s="14" t="s">
        <v>72</v>
      </c>
      <c r="AY1770" s="197" t="s">
        <v>360</v>
      </c>
    </row>
    <row r="1771" spans="2:51" s="13" customFormat="1">
      <c r="B1771" s="187"/>
      <c r="D1771" s="188" t="s">
        <v>369</v>
      </c>
      <c r="E1771" s="189" t="s">
        <v>1</v>
      </c>
      <c r="F1771" s="190" t="s">
        <v>1993</v>
      </c>
      <c r="H1771" s="191">
        <v>14.7</v>
      </c>
      <c r="I1771" s="192"/>
      <c r="L1771" s="187"/>
      <c r="M1771" s="193"/>
      <c r="N1771" s="194"/>
      <c r="O1771" s="194"/>
      <c r="P1771" s="194"/>
      <c r="Q1771" s="194"/>
      <c r="R1771" s="194"/>
      <c r="S1771" s="194"/>
      <c r="T1771" s="195"/>
      <c r="AT1771" s="189" t="s">
        <v>369</v>
      </c>
      <c r="AU1771" s="189" t="s">
        <v>85</v>
      </c>
      <c r="AV1771" s="13" t="s">
        <v>85</v>
      </c>
      <c r="AW1771" s="13" t="s">
        <v>29</v>
      </c>
      <c r="AX1771" s="13" t="s">
        <v>72</v>
      </c>
      <c r="AY1771" s="189" t="s">
        <v>360</v>
      </c>
    </row>
    <row r="1772" spans="2:51" s="13" customFormat="1">
      <c r="B1772" s="187"/>
      <c r="D1772" s="188" t="s">
        <v>369</v>
      </c>
      <c r="E1772" s="189" t="s">
        <v>1</v>
      </c>
      <c r="F1772" s="190" t="s">
        <v>1994</v>
      </c>
      <c r="H1772" s="191">
        <v>133.44</v>
      </c>
      <c r="I1772" s="192"/>
      <c r="L1772" s="187"/>
      <c r="M1772" s="193"/>
      <c r="N1772" s="194"/>
      <c r="O1772" s="194"/>
      <c r="P1772" s="194"/>
      <c r="Q1772" s="194"/>
      <c r="R1772" s="194"/>
      <c r="S1772" s="194"/>
      <c r="T1772" s="195"/>
      <c r="AT1772" s="189" t="s">
        <v>369</v>
      </c>
      <c r="AU1772" s="189" t="s">
        <v>85</v>
      </c>
      <c r="AV1772" s="13" t="s">
        <v>85</v>
      </c>
      <c r="AW1772" s="13" t="s">
        <v>29</v>
      </c>
      <c r="AX1772" s="13" t="s">
        <v>72</v>
      </c>
      <c r="AY1772" s="189" t="s">
        <v>360</v>
      </c>
    </row>
    <row r="1773" spans="2:51" s="13" customFormat="1">
      <c r="B1773" s="187"/>
      <c r="D1773" s="188" t="s">
        <v>369</v>
      </c>
      <c r="E1773" s="189" t="s">
        <v>1</v>
      </c>
      <c r="F1773" s="190" t="s">
        <v>1995</v>
      </c>
      <c r="H1773" s="191">
        <v>-22.23</v>
      </c>
      <c r="I1773" s="192"/>
      <c r="L1773" s="187"/>
      <c r="M1773" s="193"/>
      <c r="N1773" s="194"/>
      <c r="O1773" s="194"/>
      <c r="P1773" s="194"/>
      <c r="Q1773" s="194"/>
      <c r="R1773" s="194"/>
      <c r="S1773" s="194"/>
      <c r="T1773" s="195"/>
      <c r="AT1773" s="189" t="s">
        <v>369</v>
      </c>
      <c r="AU1773" s="189" t="s">
        <v>85</v>
      </c>
      <c r="AV1773" s="13" t="s">
        <v>85</v>
      </c>
      <c r="AW1773" s="13" t="s">
        <v>29</v>
      </c>
      <c r="AX1773" s="13" t="s">
        <v>72</v>
      </c>
      <c r="AY1773" s="189" t="s">
        <v>360</v>
      </c>
    </row>
    <row r="1774" spans="2:51" s="14" customFormat="1">
      <c r="B1774" s="196"/>
      <c r="D1774" s="188" t="s">
        <v>369</v>
      </c>
      <c r="E1774" s="197" t="s">
        <v>1</v>
      </c>
      <c r="F1774" s="198" t="s">
        <v>1475</v>
      </c>
      <c r="H1774" s="197" t="s">
        <v>1</v>
      </c>
      <c r="I1774" s="199"/>
      <c r="L1774" s="196"/>
      <c r="M1774" s="200"/>
      <c r="N1774" s="201"/>
      <c r="O1774" s="201"/>
      <c r="P1774" s="201"/>
      <c r="Q1774" s="201"/>
      <c r="R1774" s="201"/>
      <c r="S1774" s="201"/>
      <c r="T1774" s="202"/>
      <c r="AT1774" s="197" t="s">
        <v>369</v>
      </c>
      <c r="AU1774" s="197" t="s">
        <v>85</v>
      </c>
      <c r="AV1774" s="14" t="s">
        <v>79</v>
      </c>
      <c r="AW1774" s="14" t="s">
        <v>29</v>
      </c>
      <c r="AX1774" s="14" t="s">
        <v>72</v>
      </c>
      <c r="AY1774" s="197" t="s">
        <v>360</v>
      </c>
    </row>
    <row r="1775" spans="2:51" s="13" customFormat="1">
      <c r="B1775" s="187"/>
      <c r="D1775" s="188" t="s">
        <v>369</v>
      </c>
      <c r="E1775" s="189" t="s">
        <v>1</v>
      </c>
      <c r="F1775" s="190" t="s">
        <v>1996</v>
      </c>
      <c r="H1775" s="191">
        <v>328.39800000000002</v>
      </c>
      <c r="I1775" s="192"/>
      <c r="L1775" s="187"/>
      <c r="M1775" s="193"/>
      <c r="N1775" s="194"/>
      <c r="O1775" s="194"/>
      <c r="P1775" s="194"/>
      <c r="Q1775" s="194"/>
      <c r="R1775" s="194"/>
      <c r="S1775" s="194"/>
      <c r="T1775" s="195"/>
      <c r="AT1775" s="189" t="s">
        <v>369</v>
      </c>
      <c r="AU1775" s="189" t="s">
        <v>85</v>
      </c>
      <c r="AV1775" s="13" t="s">
        <v>85</v>
      </c>
      <c r="AW1775" s="13" t="s">
        <v>29</v>
      </c>
      <c r="AX1775" s="13" t="s">
        <v>72</v>
      </c>
      <c r="AY1775" s="189" t="s">
        <v>360</v>
      </c>
    </row>
    <row r="1776" spans="2:51" s="13" customFormat="1">
      <c r="B1776" s="187"/>
      <c r="D1776" s="188" t="s">
        <v>369</v>
      </c>
      <c r="E1776" s="189" t="s">
        <v>1</v>
      </c>
      <c r="F1776" s="190" t="s">
        <v>1997</v>
      </c>
      <c r="H1776" s="191">
        <v>28.8</v>
      </c>
      <c r="I1776" s="192"/>
      <c r="L1776" s="187"/>
      <c r="M1776" s="193"/>
      <c r="N1776" s="194"/>
      <c r="O1776" s="194"/>
      <c r="P1776" s="194"/>
      <c r="Q1776" s="194"/>
      <c r="R1776" s="194"/>
      <c r="S1776" s="194"/>
      <c r="T1776" s="195"/>
      <c r="AT1776" s="189" t="s">
        <v>369</v>
      </c>
      <c r="AU1776" s="189" t="s">
        <v>85</v>
      </c>
      <c r="AV1776" s="13" t="s">
        <v>85</v>
      </c>
      <c r="AW1776" s="13" t="s">
        <v>29</v>
      </c>
      <c r="AX1776" s="13" t="s">
        <v>72</v>
      </c>
      <c r="AY1776" s="189" t="s">
        <v>360</v>
      </c>
    </row>
    <row r="1777" spans="2:51" s="13" customFormat="1">
      <c r="B1777" s="187"/>
      <c r="D1777" s="188" t="s">
        <v>369</v>
      </c>
      <c r="E1777" s="189" t="s">
        <v>1</v>
      </c>
      <c r="F1777" s="190" t="s">
        <v>1998</v>
      </c>
      <c r="H1777" s="191">
        <v>-32.79</v>
      </c>
      <c r="I1777" s="192"/>
      <c r="L1777" s="187"/>
      <c r="M1777" s="193"/>
      <c r="N1777" s="194"/>
      <c r="O1777" s="194"/>
      <c r="P1777" s="194"/>
      <c r="Q1777" s="194"/>
      <c r="R1777" s="194"/>
      <c r="S1777" s="194"/>
      <c r="T1777" s="195"/>
      <c r="AT1777" s="189" t="s">
        <v>369</v>
      </c>
      <c r="AU1777" s="189" t="s">
        <v>85</v>
      </c>
      <c r="AV1777" s="13" t="s">
        <v>85</v>
      </c>
      <c r="AW1777" s="13" t="s">
        <v>29</v>
      </c>
      <c r="AX1777" s="13" t="s">
        <v>72</v>
      </c>
      <c r="AY1777" s="189" t="s">
        <v>360</v>
      </c>
    </row>
    <row r="1778" spans="2:51" s="13" customFormat="1" ht="22.5">
      <c r="B1778" s="187"/>
      <c r="D1778" s="188" t="s">
        <v>369</v>
      </c>
      <c r="E1778" s="189" t="s">
        <v>1</v>
      </c>
      <c r="F1778" s="190" t="s">
        <v>1999</v>
      </c>
      <c r="H1778" s="191">
        <v>38.115000000000002</v>
      </c>
      <c r="I1778" s="192"/>
      <c r="L1778" s="187"/>
      <c r="M1778" s="193"/>
      <c r="N1778" s="194"/>
      <c r="O1778" s="194"/>
      <c r="P1778" s="194"/>
      <c r="Q1778" s="194"/>
      <c r="R1778" s="194"/>
      <c r="S1778" s="194"/>
      <c r="T1778" s="195"/>
      <c r="AT1778" s="189" t="s">
        <v>369</v>
      </c>
      <c r="AU1778" s="189" t="s">
        <v>85</v>
      </c>
      <c r="AV1778" s="13" t="s">
        <v>85</v>
      </c>
      <c r="AW1778" s="13" t="s">
        <v>29</v>
      </c>
      <c r="AX1778" s="13" t="s">
        <v>72</v>
      </c>
      <c r="AY1778" s="189" t="s">
        <v>360</v>
      </c>
    </row>
    <row r="1779" spans="2:51" s="14" customFormat="1">
      <c r="B1779" s="196"/>
      <c r="D1779" s="188" t="s">
        <v>369</v>
      </c>
      <c r="E1779" s="197" t="s">
        <v>1</v>
      </c>
      <c r="F1779" s="198" t="s">
        <v>2000</v>
      </c>
      <c r="H1779" s="197" t="s">
        <v>1</v>
      </c>
      <c r="I1779" s="199"/>
      <c r="L1779" s="196"/>
      <c r="M1779" s="200"/>
      <c r="N1779" s="201"/>
      <c r="O1779" s="201"/>
      <c r="P1779" s="201"/>
      <c r="Q1779" s="201"/>
      <c r="R1779" s="201"/>
      <c r="S1779" s="201"/>
      <c r="T1779" s="202"/>
      <c r="AT1779" s="197" t="s">
        <v>369</v>
      </c>
      <c r="AU1779" s="197" t="s">
        <v>85</v>
      </c>
      <c r="AV1779" s="14" t="s">
        <v>79</v>
      </c>
      <c r="AW1779" s="14" t="s">
        <v>29</v>
      </c>
      <c r="AX1779" s="14" t="s">
        <v>72</v>
      </c>
      <c r="AY1779" s="197" t="s">
        <v>360</v>
      </c>
    </row>
    <row r="1780" spans="2:51" s="13" customFormat="1">
      <c r="B1780" s="187"/>
      <c r="D1780" s="188" t="s">
        <v>369</v>
      </c>
      <c r="E1780" s="189" t="s">
        <v>1</v>
      </c>
      <c r="F1780" s="190" t="s">
        <v>2001</v>
      </c>
      <c r="H1780" s="191">
        <v>31.838999999999999</v>
      </c>
      <c r="I1780" s="192"/>
      <c r="L1780" s="187"/>
      <c r="M1780" s="193"/>
      <c r="N1780" s="194"/>
      <c r="O1780" s="194"/>
      <c r="P1780" s="194"/>
      <c r="Q1780" s="194"/>
      <c r="R1780" s="194"/>
      <c r="S1780" s="194"/>
      <c r="T1780" s="195"/>
      <c r="AT1780" s="189" t="s">
        <v>369</v>
      </c>
      <c r="AU1780" s="189" t="s">
        <v>85</v>
      </c>
      <c r="AV1780" s="13" t="s">
        <v>85</v>
      </c>
      <c r="AW1780" s="13" t="s">
        <v>29</v>
      </c>
      <c r="AX1780" s="13" t="s">
        <v>72</v>
      </c>
      <c r="AY1780" s="189" t="s">
        <v>360</v>
      </c>
    </row>
    <row r="1781" spans="2:51" s="13" customFormat="1">
      <c r="B1781" s="187"/>
      <c r="D1781" s="188" t="s">
        <v>369</v>
      </c>
      <c r="E1781" s="189" t="s">
        <v>1</v>
      </c>
      <c r="F1781" s="190" t="s">
        <v>2002</v>
      </c>
      <c r="H1781" s="191">
        <v>-4.46</v>
      </c>
      <c r="I1781" s="192"/>
      <c r="L1781" s="187"/>
      <c r="M1781" s="193"/>
      <c r="N1781" s="194"/>
      <c r="O1781" s="194"/>
      <c r="P1781" s="194"/>
      <c r="Q1781" s="194"/>
      <c r="R1781" s="194"/>
      <c r="S1781" s="194"/>
      <c r="T1781" s="195"/>
      <c r="AT1781" s="189" t="s">
        <v>369</v>
      </c>
      <c r="AU1781" s="189" t="s">
        <v>85</v>
      </c>
      <c r="AV1781" s="13" t="s">
        <v>85</v>
      </c>
      <c r="AW1781" s="13" t="s">
        <v>29</v>
      </c>
      <c r="AX1781" s="13" t="s">
        <v>72</v>
      </c>
      <c r="AY1781" s="189" t="s">
        <v>360</v>
      </c>
    </row>
    <row r="1782" spans="2:51" s="13" customFormat="1">
      <c r="B1782" s="187"/>
      <c r="D1782" s="188" t="s">
        <v>369</v>
      </c>
      <c r="E1782" s="189" t="s">
        <v>1</v>
      </c>
      <c r="F1782" s="190" t="s">
        <v>2003</v>
      </c>
      <c r="H1782" s="191">
        <v>0.61799999999999999</v>
      </c>
      <c r="I1782" s="192"/>
      <c r="L1782" s="187"/>
      <c r="M1782" s="193"/>
      <c r="N1782" s="194"/>
      <c r="O1782" s="194"/>
      <c r="P1782" s="194"/>
      <c r="Q1782" s="194"/>
      <c r="R1782" s="194"/>
      <c r="S1782" s="194"/>
      <c r="T1782" s="195"/>
      <c r="AT1782" s="189" t="s">
        <v>369</v>
      </c>
      <c r="AU1782" s="189" t="s">
        <v>85</v>
      </c>
      <c r="AV1782" s="13" t="s">
        <v>85</v>
      </c>
      <c r="AW1782" s="13" t="s">
        <v>29</v>
      </c>
      <c r="AX1782" s="13" t="s">
        <v>72</v>
      </c>
      <c r="AY1782" s="189" t="s">
        <v>360</v>
      </c>
    </row>
    <row r="1783" spans="2:51" s="14" customFormat="1">
      <c r="B1783" s="196"/>
      <c r="D1783" s="188" t="s">
        <v>369</v>
      </c>
      <c r="E1783" s="197" t="s">
        <v>1</v>
      </c>
      <c r="F1783" s="198" t="s">
        <v>1479</v>
      </c>
      <c r="H1783" s="197" t="s">
        <v>1</v>
      </c>
      <c r="I1783" s="199"/>
      <c r="L1783" s="196"/>
      <c r="M1783" s="200"/>
      <c r="N1783" s="201"/>
      <c r="O1783" s="201"/>
      <c r="P1783" s="201"/>
      <c r="Q1783" s="201"/>
      <c r="R1783" s="201"/>
      <c r="S1783" s="201"/>
      <c r="T1783" s="202"/>
      <c r="AT1783" s="197" t="s">
        <v>369</v>
      </c>
      <c r="AU1783" s="197" t="s">
        <v>85</v>
      </c>
      <c r="AV1783" s="14" t="s">
        <v>79</v>
      </c>
      <c r="AW1783" s="14" t="s">
        <v>29</v>
      </c>
      <c r="AX1783" s="14" t="s">
        <v>72</v>
      </c>
      <c r="AY1783" s="197" t="s">
        <v>360</v>
      </c>
    </row>
    <row r="1784" spans="2:51" s="13" customFormat="1">
      <c r="B1784" s="187"/>
      <c r="D1784" s="188" t="s">
        <v>369</v>
      </c>
      <c r="E1784" s="189" t="s">
        <v>1</v>
      </c>
      <c r="F1784" s="190" t="s">
        <v>2004</v>
      </c>
      <c r="H1784" s="191">
        <v>151.32400000000001</v>
      </c>
      <c r="I1784" s="192"/>
      <c r="L1784" s="187"/>
      <c r="M1784" s="193"/>
      <c r="N1784" s="194"/>
      <c r="O1784" s="194"/>
      <c r="P1784" s="194"/>
      <c r="Q1784" s="194"/>
      <c r="R1784" s="194"/>
      <c r="S1784" s="194"/>
      <c r="T1784" s="195"/>
      <c r="AT1784" s="189" t="s">
        <v>369</v>
      </c>
      <c r="AU1784" s="189" t="s">
        <v>85</v>
      </c>
      <c r="AV1784" s="13" t="s">
        <v>85</v>
      </c>
      <c r="AW1784" s="13" t="s">
        <v>29</v>
      </c>
      <c r="AX1784" s="13" t="s">
        <v>72</v>
      </c>
      <c r="AY1784" s="189" t="s">
        <v>360</v>
      </c>
    </row>
    <row r="1785" spans="2:51" s="13" customFormat="1">
      <c r="B1785" s="187"/>
      <c r="D1785" s="188" t="s">
        <v>369</v>
      </c>
      <c r="E1785" s="189" t="s">
        <v>1</v>
      </c>
      <c r="F1785" s="190" t="s">
        <v>2005</v>
      </c>
      <c r="H1785" s="191">
        <v>-28.347999999999999</v>
      </c>
      <c r="I1785" s="192"/>
      <c r="L1785" s="187"/>
      <c r="M1785" s="193"/>
      <c r="N1785" s="194"/>
      <c r="O1785" s="194"/>
      <c r="P1785" s="194"/>
      <c r="Q1785" s="194"/>
      <c r="R1785" s="194"/>
      <c r="S1785" s="194"/>
      <c r="T1785" s="195"/>
      <c r="AT1785" s="189" t="s">
        <v>369</v>
      </c>
      <c r="AU1785" s="189" t="s">
        <v>85</v>
      </c>
      <c r="AV1785" s="13" t="s">
        <v>85</v>
      </c>
      <c r="AW1785" s="13" t="s">
        <v>29</v>
      </c>
      <c r="AX1785" s="13" t="s">
        <v>72</v>
      </c>
      <c r="AY1785" s="189" t="s">
        <v>360</v>
      </c>
    </row>
    <row r="1786" spans="2:51" s="13" customFormat="1">
      <c r="B1786" s="187"/>
      <c r="D1786" s="188" t="s">
        <v>369</v>
      </c>
      <c r="E1786" s="189" t="s">
        <v>1</v>
      </c>
      <c r="F1786" s="190" t="s">
        <v>2006</v>
      </c>
      <c r="H1786" s="191">
        <v>16.713000000000001</v>
      </c>
      <c r="I1786" s="192"/>
      <c r="L1786" s="187"/>
      <c r="M1786" s="193"/>
      <c r="N1786" s="194"/>
      <c r="O1786" s="194"/>
      <c r="P1786" s="194"/>
      <c r="Q1786" s="194"/>
      <c r="R1786" s="194"/>
      <c r="S1786" s="194"/>
      <c r="T1786" s="195"/>
      <c r="AT1786" s="189" t="s">
        <v>369</v>
      </c>
      <c r="AU1786" s="189" t="s">
        <v>85</v>
      </c>
      <c r="AV1786" s="13" t="s">
        <v>85</v>
      </c>
      <c r="AW1786" s="13" t="s">
        <v>29</v>
      </c>
      <c r="AX1786" s="13" t="s">
        <v>72</v>
      </c>
      <c r="AY1786" s="189" t="s">
        <v>360</v>
      </c>
    </row>
    <row r="1787" spans="2:51" s="14" customFormat="1">
      <c r="B1787" s="196"/>
      <c r="D1787" s="188" t="s">
        <v>369</v>
      </c>
      <c r="E1787" s="197" t="s">
        <v>1</v>
      </c>
      <c r="F1787" s="198" t="s">
        <v>1481</v>
      </c>
      <c r="H1787" s="197" t="s">
        <v>1</v>
      </c>
      <c r="I1787" s="199"/>
      <c r="L1787" s="196"/>
      <c r="M1787" s="200"/>
      <c r="N1787" s="201"/>
      <c r="O1787" s="201"/>
      <c r="P1787" s="201"/>
      <c r="Q1787" s="201"/>
      <c r="R1787" s="201"/>
      <c r="S1787" s="201"/>
      <c r="T1787" s="202"/>
      <c r="AT1787" s="197" t="s">
        <v>369</v>
      </c>
      <c r="AU1787" s="197" t="s">
        <v>85</v>
      </c>
      <c r="AV1787" s="14" t="s">
        <v>79</v>
      </c>
      <c r="AW1787" s="14" t="s">
        <v>29</v>
      </c>
      <c r="AX1787" s="14" t="s">
        <v>72</v>
      </c>
      <c r="AY1787" s="197" t="s">
        <v>360</v>
      </c>
    </row>
    <row r="1788" spans="2:51" s="13" customFormat="1">
      <c r="B1788" s="187"/>
      <c r="D1788" s="188" t="s">
        <v>369</v>
      </c>
      <c r="E1788" s="189" t="s">
        <v>1</v>
      </c>
      <c r="F1788" s="190" t="s">
        <v>2007</v>
      </c>
      <c r="H1788" s="191">
        <v>80.974999999999994</v>
      </c>
      <c r="I1788" s="192"/>
      <c r="L1788" s="187"/>
      <c r="M1788" s="193"/>
      <c r="N1788" s="194"/>
      <c r="O1788" s="194"/>
      <c r="P1788" s="194"/>
      <c r="Q1788" s="194"/>
      <c r="R1788" s="194"/>
      <c r="S1788" s="194"/>
      <c r="T1788" s="195"/>
      <c r="AT1788" s="189" t="s">
        <v>369</v>
      </c>
      <c r="AU1788" s="189" t="s">
        <v>85</v>
      </c>
      <c r="AV1788" s="13" t="s">
        <v>85</v>
      </c>
      <c r="AW1788" s="13" t="s">
        <v>29</v>
      </c>
      <c r="AX1788" s="13" t="s">
        <v>72</v>
      </c>
      <c r="AY1788" s="189" t="s">
        <v>360</v>
      </c>
    </row>
    <row r="1789" spans="2:51" s="13" customFormat="1">
      <c r="B1789" s="187"/>
      <c r="D1789" s="188" t="s">
        <v>369</v>
      </c>
      <c r="E1789" s="189" t="s">
        <v>1</v>
      </c>
      <c r="F1789" s="190" t="s">
        <v>2008</v>
      </c>
      <c r="H1789" s="191">
        <v>-10.978</v>
      </c>
      <c r="I1789" s="192"/>
      <c r="L1789" s="187"/>
      <c r="M1789" s="193"/>
      <c r="N1789" s="194"/>
      <c r="O1789" s="194"/>
      <c r="P1789" s="194"/>
      <c r="Q1789" s="194"/>
      <c r="R1789" s="194"/>
      <c r="S1789" s="194"/>
      <c r="T1789" s="195"/>
      <c r="AT1789" s="189" t="s">
        <v>369</v>
      </c>
      <c r="AU1789" s="189" t="s">
        <v>85</v>
      </c>
      <c r="AV1789" s="13" t="s">
        <v>85</v>
      </c>
      <c r="AW1789" s="13" t="s">
        <v>29</v>
      </c>
      <c r="AX1789" s="13" t="s">
        <v>72</v>
      </c>
      <c r="AY1789" s="189" t="s">
        <v>360</v>
      </c>
    </row>
    <row r="1790" spans="2:51" s="13" customFormat="1">
      <c r="B1790" s="187"/>
      <c r="D1790" s="188" t="s">
        <v>369</v>
      </c>
      <c r="E1790" s="189" t="s">
        <v>1</v>
      </c>
      <c r="F1790" s="190" t="s">
        <v>2009</v>
      </c>
      <c r="H1790" s="191">
        <v>5.2569999999999997</v>
      </c>
      <c r="I1790" s="192"/>
      <c r="L1790" s="187"/>
      <c r="M1790" s="193"/>
      <c r="N1790" s="194"/>
      <c r="O1790" s="194"/>
      <c r="P1790" s="194"/>
      <c r="Q1790" s="194"/>
      <c r="R1790" s="194"/>
      <c r="S1790" s="194"/>
      <c r="T1790" s="195"/>
      <c r="AT1790" s="189" t="s">
        <v>369</v>
      </c>
      <c r="AU1790" s="189" t="s">
        <v>85</v>
      </c>
      <c r="AV1790" s="13" t="s">
        <v>85</v>
      </c>
      <c r="AW1790" s="13" t="s">
        <v>29</v>
      </c>
      <c r="AX1790" s="13" t="s">
        <v>72</v>
      </c>
      <c r="AY1790" s="189" t="s">
        <v>360</v>
      </c>
    </row>
    <row r="1791" spans="2:51" s="14" customFormat="1">
      <c r="B1791" s="196"/>
      <c r="D1791" s="188" t="s">
        <v>369</v>
      </c>
      <c r="E1791" s="197" t="s">
        <v>1</v>
      </c>
      <c r="F1791" s="198" t="s">
        <v>1483</v>
      </c>
      <c r="H1791" s="197" t="s">
        <v>1</v>
      </c>
      <c r="I1791" s="199"/>
      <c r="L1791" s="196"/>
      <c r="M1791" s="200"/>
      <c r="N1791" s="201"/>
      <c r="O1791" s="201"/>
      <c r="P1791" s="201"/>
      <c r="Q1791" s="201"/>
      <c r="R1791" s="201"/>
      <c r="S1791" s="201"/>
      <c r="T1791" s="202"/>
      <c r="AT1791" s="197" t="s">
        <v>369</v>
      </c>
      <c r="AU1791" s="197" t="s">
        <v>85</v>
      </c>
      <c r="AV1791" s="14" t="s">
        <v>79</v>
      </c>
      <c r="AW1791" s="14" t="s">
        <v>29</v>
      </c>
      <c r="AX1791" s="14" t="s">
        <v>72</v>
      </c>
      <c r="AY1791" s="197" t="s">
        <v>360</v>
      </c>
    </row>
    <row r="1792" spans="2:51" s="13" customFormat="1">
      <c r="B1792" s="187"/>
      <c r="D1792" s="188" t="s">
        <v>369</v>
      </c>
      <c r="E1792" s="189" t="s">
        <v>1</v>
      </c>
      <c r="F1792" s="190" t="s">
        <v>2010</v>
      </c>
      <c r="H1792" s="191">
        <v>189.363</v>
      </c>
      <c r="I1792" s="192"/>
      <c r="L1792" s="187"/>
      <c r="M1792" s="193"/>
      <c r="N1792" s="194"/>
      <c r="O1792" s="194"/>
      <c r="P1792" s="194"/>
      <c r="Q1792" s="194"/>
      <c r="R1792" s="194"/>
      <c r="S1792" s="194"/>
      <c r="T1792" s="195"/>
      <c r="AT1792" s="189" t="s">
        <v>369</v>
      </c>
      <c r="AU1792" s="189" t="s">
        <v>85</v>
      </c>
      <c r="AV1792" s="13" t="s">
        <v>85</v>
      </c>
      <c r="AW1792" s="13" t="s">
        <v>29</v>
      </c>
      <c r="AX1792" s="13" t="s">
        <v>72</v>
      </c>
      <c r="AY1792" s="189" t="s">
        <v>360</v>
      </c>
    </row>
    <row r="1793" spans="2:51" s="13" customFormat="1">
      <c r="B1793" s="187"/>
      <c r="D1793" s="188" t="s">
        <v>369</v>
      </c>
      <c r="E1793" s="189" t="s">
        <v>1</v>
      </c>
      <c r="F1793" s="190" t="s">
        <v>2011</v>
      </c>
      <c r="H1793" s="191">
        <v>-25.106999999999999</v>
      </c>
      <c r="I1793" s="192"/>
      <c r="L1793" s="187"/>
      <c r="M1793" s="193"/>
      <c r="N1793" s="194"/>
      <c r="O1793" s="194"/>
      <c r="P1793" s="194"/>
      <c r="Q1793" s="194"/>
      <c r="R1793" s="194"/>
      <c r="S1793" s="194"/>
      <c r="T1793" s="195"/>
      <c r="AT1793" s="189" t="s">
        <v>369</v>
      </c>
      <c r="AU1793" s="189" t="s">
        <v>85</v>
      </c>
      <c r="AV1793" s="13" t="s">
        <v>85</v>
      </c>
      <c r="AW1793" s="13" t="s">
        <v>29</v>
      </c>
      <c r="AX1793" s="13" t="s">
        <v>72</v>
      </c>
      <c r="AY1793" s="189" t="s">
        <v>360</v>
      </c>
    </row>
    <row r="1794" spans="2:51" s="13" customFormat="1">
      <c r="B1794" s="187"/>
      <c r="D1794" s="188" t="s">
        <v>369</v>
      </c>
      <c r="E1794" s="189" t="s">
        <v>1</v>
      </c>
      <c r="F1794" s="190" t="s">
        <v>2012</v>
      </c>
      <c r="H1794" s="191">
        <v>10.576000000000001</v>
      </c>
      <c r="I1794" s="192"/>
      <c r="L1794" s="187"/>
      <c r="M1794" s="193"/>
      <c r="N1794" s="194"/>
      <c r="O1794" s="194"/>
      <c r="P1794" s="194"/>
      <c r="Q1794" s="194"/>
      <c r="R1794" s="194"/>
      <c r="S1794" s="194"/>
      <c r="T1794" s="195"/>
      <c r="AT1794" s="189" t="s">
        <v>369</v>
      </c>
      <c r="AU1794" s="189" t="s">
        <v>85</v>
      </c>
      <c r="AV1794" s="13" t="s">
        <v>85</v>
      </c>
      <c r="AW1794" s="13" t="s">
        <v>29</v>
      </c>
      <c r="AX1794" s="13" t="s">
        <v>72</v>
      </c>
      <c r="AY1794" s="189" t="s">
        <v>360</v>
      </c>
    </row>
    <row r="1795" spans="2:51" s="14" customFormat="1">
      <c r="B1795" s="196"/>
      <c r="D1795" s="188" t="s">
        <v>369</v>
      </c>
      <c r="E1795" s="197" t="s">
        <v>1</v>
      </c>
      <c r="F1795" s="198" t="s">
        <v>1485</v>
      </c>
      <c r="H1795" s="197" t="s">
        <v>1</v>
      </c>
      <c r="I1795" s="199"/>
      <c r="L1795" s="196"/>
      <c r="M1795" s="200"/>
      <c r="N1795" s="201"/>
      <c r="O1795" s="201"/>
      <c r="P1795" s="201"/>
      <c r="Q1795" s="201"/>
      <c r="R1795" s="201"/>
      <c r="S1795" s="201"/>
      <c r="T1795" s="202"/>
      <c r="AT1795" s="197" t="s">
        <v>369</v>
      </c>
      <c r="AU1795" s="197" t="s">
        <v>85</v>
      </c>
      <c r="AV1795" s="14" t="s">
        <v>79</v>
      </c>
      <c r="AW1795" s="14" t="s">
        <v>29</v>
      </c>
      <c r="AX1795" s="14" t="s">
        <v>72</v>
      </c>
      <c r="AY1795" s="197" t="s">
        <v>360</v>
      </c>
    </row>
    <row r="1796" spans="2:51" s="13" customFormat="1">
      <c r="B1796" s="187"/>
      <c r="D1796" s="188" t="s">
        <v>369</v>
      </c>
      <c r="E1796" s="189" t="s">
        <v>1</v>
      </c>
      <c r="F1796" s="190" t="s">
        <v>2013</v>
      </c>
      <c r="H1796" s="191">
        <v>137.61799999999999</v>
      </c>
      <c r="I1796" s="192"/>
      <c r="L1796" s="187"/>
      <c r="M1796" s="193"/>
      <c r="N1796" s="194"/>
      <c r="O1796" s="194"/>
      <c r="P1796" s="194"/>
      <c r="Q1796" s="194"/>
      <c r="R1796" s="194"/>
      <c r="S1796" s="194"/>
      <c r="T1796" s="195"/>
      <c r="AT1796" s="189" t="s">
        <v>369</v>
      </c>
      <c r="AU1796" s="189" t="s">
        <v>85</v>
      </c>
      <c r="AV1796" s="13" t="s">
        <v>85</v>
      </c>
      <c r="AW1796" s="13" t="s">
        <v>29</v>
      </c>
      <c r="AX1796" s="13" t="s">
        <v>72</v>
      </c>
      <c r="AY1796" s="189" t="s">
        <v>360</v>
      </c>
    </row>
    <row r="1797" spans="2:51" s="13" customFormat="1">
      <c r="B1797" s="187"/>
      <c r="D1797" s="188" t="s">
        <v>369</v>
      </c>
      <c r="E1797" s="189" t="s">
        <v>1</v>
      </c>
      <c r="F1797" s="190" t="s">
        <v>2014</v>
      </c>
      <c r="H1797" s="191">
        <v>-17.838000000000001</v>
      </c>
      <c r="I1797" s="192"/>
      <c r="L1797" s="187"/>
      <c r="M1797" s="193"/>
      <c r="N1797" s="194"/>
      <c r="O1797" s="194"/>
      <c r="P1797" s="194"/>
      <c r="Q1797" s="194"/>
      <c r="R1797" s="194"/>
      <c r="S1797" s="194"/>
      <c r="T1797" s="195"/>
      <c r="AT1797" s="189" t="s">
        <v>369</v>
      </c>
      <c r="AU1797" s="189" t="s">
        <v>85</v>
      </c>
      <c r="AV1797" s="13" t="s">
        <v>85</v>
      </c>
      <c r="AW1797" s="13" t="s">
        <v>29</v>
      </c>
      <c r="AX1797" s="13" t="s">
        <v>72</v>
      </c>
      <c r="AY1797" s="189" t="s">
        <v>360</v>
      </c>
    </row>
    <row r="1798" spans="2:51" s="13" customFormat="1">
      <c r="B1798" s="187"/>
      <c r="D1798" s="188" t="s">
        <v>369</v>
      </c>
      <c r="E1798" s="189" t="s">
        <v>1</v>
      </c>
      <c r="F1798" s="190" t="s">
        <v>2015</v>
      </c>
      <c r="H1798" s="191">
        <v>9.5709999999999997</v>
      </c>
      <c r="I1798" s="192"/>
      <c r="L1798" s="187"/>
      <c r="M1798" s="193"/>
      <c r="N1798" s="194"/>
      <c r="O1798" s="194"/>
      <c r="P1798" s="194"/>
      <c r="Q1798" s="194"/>
      <c r="R1798" s="194"/>
      <c r="S1798" s="194"/>
      <c r="T1798" s="195"/>
      <c r="AT1798" s="189" t="s">
        <v>369</v>
      </c>
      <c r="AU1798" s="189" t="s">
        <v>85</v>
      </c>
      <c r="AV1798" s="13" t="s">
        <v>85</v>
      </c>
      <c r="AW1798" s="13" t="s">
        <v>29</v>
      </c>
      <c r="AX1798" s="13" t="s">
        <v>72</v>
      </c>
      <c r="AY1798" s="189" t="s">
        <v>360</v>
      </c>
    </row>
    <row r="1799" spans="2:51" s="14" customFormat="1">
      <c r="B1799" s="196"/>
      <c r="D1799" s="188" t="s">
        <v>369</v>
      </c>
      <c r="E1799" s="197" t="s">
        <v>1</v>
      </c>
      <c r="F1799" s="198" t="s">
        <v>1487</v>
      </c>
      <c r="H1799" s="197" t="s">
        <v>1</v>
      </c>
      <c r="I1799" s="199"/>
      <c r="L1799" s="196"/>
      <c r="M1799" s="200"/>
      <c r="N1799" s="201"/>
      <c r="O1799" s="201"/>
      <c r="P1799" s="201"/>
      <c r="Q1799" s="201"/>
      <c r="R1799" s="201"/>
      <c r="S1799" s="201"/>
      <c r="T1799" s="202"/>
      <c r="AT1799" s="197" t="s">
        <v>369</v>
      </c>
      <c r="AU1799" s="197" t="s">
        <v>85</v>
      </c>
      <c r="AV1799" s="14" t="s">
        <v>79</v>
      </c>
      <c r="AW1799" s="14" t="s">
        <v>29</v>
      </c>
      <c r="AX1799" s="14" t="s">
        <v>72</v>
      </c>
      <c r="AY1799" s="197" t="s">
        <v>360</v>
      </c>
    </row>
    <row r="1800" spans="2:51" s="13" customFormat="1">
      <c r="B1800" s="187"/>
      <c r="D1800" s="188" t="s">
        <v>369</v>
      </c>
      <c r="E1800" s="189" t="s">
        <v>1</v>
      </c>
      <c r="F1800" s="190" t="s">
        <v>2016</v>
      </c>
      <c r="H1800" s="191">
        <v>110.111</v>
      </c>
      <c r="I1800" s="192"/>
      <c r="L1800" s="187"/>
      <c r="M1800" s="193"/>
      <c r="N1800" s="194"/>
      <c r="O1800" s="194"/>
      <c r="P1800" s="194"/>
      <c r="Q1800" s="194"/>
      <c r="R1800" s="194"/>
      <c r="S1800" s="194"/>
      <c r="T1800" s="195"/>
      <c r="AT1800" s="189" t="s">
        <v>369</v>
      </c>
      <c r="AU1800" s="189" t="s">
        <v>85</v>
      </c>
      <c r="AV1800" s="13" t="s">
        <v>85</v>
      </c>
      <c r="AW1800" s="13" t="s">
        <v>29</v>
      </c>
      <c r="AX1800" s="13" t="s">
        <v>72</v>
      </c>
      <c r="AY1800" s="189" t="s">
        <v>360</v>
      </c>
    </row>
    <row r="1801" spans="2:51" s="13" customFormat="1">
      <c r="B1801" s="187"/>
      <c r="D1801" s="188" t="s">
        <v>369</v>
      </c>
      <c r="E1801" s="189" t="s">
        <v>1</v>
      </c>
      <c r="F1801" s="190" t="s">
        <v>2017</v>
      </c>
      <c r="H1801" s="191">
        <v>-15.134</v>
      </c>
      <c r="I1801" s="192"/>
      <c r="L1801" s="187"/>
      <c r="M1801" s="193"/>
      <c r="N1801" s="194"/>
      <c r="O1801" s="194"/>
      <c r="P1801" s="194"/>
      <c r="Q1801" s="194"/>
      <c r="R1801" s="194"/>
      <c r="S1801" s="194"/>
      <c r="T1801" s="195"/>
      <c r="AT1801" s="189" t="s">
        <v>369</v>
      </c>
      <c r="AU1801" s="189" t="s">
        <v>85</v>
      </c>
      <c r="AV1801" s="13" t="s">
        <v>85</v>
      </c>
      <c r="AW1801" s="13" t="s">
        <v>29</v>
      </c>
      <c r="AX1801" s="13" t="s">
        <v>72</v>
      </c>
      <c r="AY1801" s="189" t="s">
        <v>360</v>
      </c>
    </row>
    <row r="1802" spans="2:51" s="13" customFormat="1">
      <c r="B1802" s="187"/>
      <c r="D1802" s="188" t="s">
        <v>369</v>
      </c>
      <c r="E1802" s="189" t="s">
        <v>1</v>
      </c>
      <c r="F1802" s="190" t="s">
        <v>2018</v>
      </c>
      <c r="H1802" s="191">
        <v>3.528</v>
      </c>
      <c r="I1802" s="192"/>
      <c r="L1802" s="187"/>
      <c r="M1802" s="193"/>
      <c r="N1802" s="194"/>
      <c r="O1802" s="194"/>
      <c r="P1802" s="194"/>
      <c r="Q1802" s="194"/>
      <c r="R1802" s="194"/>
      <c r="S1802" s="194"/>
      <c r="T1802" s="195"/>
      <c r="AT1802" s="189" t="s">
        <v>369</v>
      </c>
      <c r="AU1802" s="189" t="s">
        <v>85</v>
      </c>
      <c r="AV1802" s="13" t="s">
        <v>85</v>
      </c>
      <c r="AW1802" s="13" t="s">
        <v>29</v>
      </c>
      <c r="AX1802" s="13" t="s">
        <v>72</v>
      </c>
      <c r="AY1802" s="189" t="s">
        <v>360</v>
      </c>
    </row>
    <row r="1803" spans="2:51" s="14" customFormat="1">
      <c r="B1803" s="196"/>
      <c r="D1803" s="188" t="s">
        <v>369</v>
      </c>
      <c r="E1803" s="197" t="s">
        <v>1</v>
      </c>
      <c r="F1803" s="198" t="s">
        <v>1489</v>
      </c>
      <c r="H1803" s="197" t="s">
        <v>1</v>
      </c>
      <c r="I1803" s="199"/>
      <c r="L1803" s="196"/>
      <c r="M1803" s="200"/>
      <c r="N1803" s="201"/>
      <c r="O1803" s="201"/>
      <c r="P1803" s="201"/>
      <c r="Q1803" s="201"/>
      <c r="R1803" s="201"/>
      <c r="S1803" s="201"/>
      <c r="T1803" s="202"/>
      <c r="AT1803" s="197" t="s">
        <v>369</v>
      </c>
      <c r="AU1803" s="197" t="s">
        <v>85</v>
      </c>
      <c r="AV1803" s="14" t="s">
        <v>79</v>
      </c>
      <c r="AW1803" s="14" t="s">
        <v>29</v>
      </c>
      <c r="AX1803" s="14" t="s">
        <v>72</v>
      </c>
      <c r="AY1803" s="197" t="s">
        <v>360</v>
      </c>
    </row>
    <row r="1804" spans="2:51" s="13" customFormat="1">
      <c r="B1804" s="187"/>
      <c r="D1804" s="188" t="s">
        <v>369</v>
      </c>
      <c r="E1804" s="189" t="s">
        <v>1</v>
      </c>
      <c r="F1804" s="190" t="s">
        <v>2019</v>
      </c>
      <c r="H1804" s="191">
        <v>110.166</v>
      </c>
      <c r="I1804" s="192"/>
      <c r="L1804" s="187"/>
      <c r="M1804" s="193"/>
      <c r="N1804" s="194"/>
      <c r="O1804" s="194"/>
      <c r="P1804" s="194"/>
      <c r="Q1804" s="194"/>
      <c r="R1804" s="194"/>
      <c r="S1804" s="194"/>
      <c r="T1804" s="195"/>
      <c r="AT1804" s="189" t="s">
        <v>369</v>
      </c>
      <c r="AU1804" s="189" t="s">
        <v>85</v>
      </c>
      <c r="AV1804" s="13" t="s">
        <v>85</v>
      </c>
      <c r="AW1804" s="13" t="s">
        <v>29</v>
      </c>
      <c r="AX1804" s="13" t="s">
        <v>72</v>
      </c>
      <c r="AY1804" s="189" t="s">
        <v>360</v>
      </c>
    </row>
    <row r="1805" spans="2:51" s="13" customFormat="1">
      <c r="B1805" s="187"/>
      <c r="D1805" s="188" t="s">
        <v>369</v>
      </c>
      <c r="E1805" s="189" t="s">
        <v>1</v>
      </c>
      <c r="F1805" s="190" t="s">
        <v>2020</v>
      </c>
      <c r="H1805" s="191">
        <v>-13.99</v>
      </c>
      <c r="I1805" s="192"/>
      <c r="L1805" s="187"/>
      <c r="M1805" s="193"/>
      <c r="N1805" s="194"/>
      <c r="O1805" s="194"/>
      <c r="P1805" s="194"/>
      <c r="Q1805" s="194"/>
      <c r="R1805" s="194"/>
      <c r="S1805" s="194"/>
      <c r="T1805" s="195"/>
      <c r="AT1805" s="189" t="s">
        <v>369</v>
      </c>
      <c r="AU1805" s="189" t="s">
        <v>85</v>
      </c>
      <c r="AV1805" s="13" t="s">
        <v>85</v>
      </c>
      <c r="AW1805" s="13" t="s">
        <v>29</v>
      </c>
      <c r="AX1805" s="13" t="s">
        <v>72</v>
      </c>
      <c r="AY1805" s="189" t="s">
        <v>360</v>
      </c>
    </row>
    <row r="1806" spans="2:51" s="13" customFormat="1">
      <c r="B1806" s="187"/>
      <c r="D1806" s="188" t="s">
        <v>369</v>
      </c>
      <c r="E1806" s="189" t="s">
        <v>1</v>
      </c>
      <c r="F1806" s="190" t="s">
        <v>2018</v>
      </c>
      <c r="H1806" s="191">
        <v>3.528</v>
      </c>
      <c r="I1806" s="192"/>
      <c r="L1806" s="187"/>
      <c r="M1806" s="193"/>
      <c r="N1806" s="194"/>
      <c r="O1806" s="194"/>
      <c r="P1806" s="194"/>
      <c r="Q1806" s="194"/>
      <c r="R1806" s="194"/>
      <c r="S1806" s="194"/>
      <c r="T1806" s="195"/>
      <c r="AT1806" s="189" t="s">
        <v>369</v>
      </c>
      <c r="AU1806" s="189" t="s">
        <v>85</v>
      </c>
      <c r="AV1806" s="13" t="s">
        <v>85</v>
      </c>
      <c r="AW1806" s="13" t="s">
        <v>29</v>
      </c>
      <c r="AX1806" s="13" t="s">
        <v>72</v>
      </c>
      <c r="AY1806" s="189" t="s">
        <v>360</v>
      </c>
    </row>
    <row r="1807" spans="2:51" s="14" customFormat="1">
      <c r="B1807" s="196"/>
      <c r="D1807" s="188" t="s">
        <v>369</v>
      </c>
      <c r="E1807" s="197" t="s">
        <v>1</v>
      </c>
      <c r="F1807" s="198" t="s">
        <v>1491</v>
      </c>
      <c r="H1807" s="197" t="s">
        <v>1</v>
      </c>
      <c r="I1807" s="199"/>
      <c r="L1807" s="196"/>
      <c r="M1807" s="200"/>
      <c r="N1807" s="201"/>
      <c r="O1807" s="201"/>
      <c r="P1807" s="201"/>
      <c r="Q1807" s="201"/>
      <c r="R1807" s="201"/>
      <c r="S1807" s="201"/>
      <c r="T1807" s="202"/>
      <c r="AT1807" s="197" t="s">
        <v>369</v>
      </c>
      <c r="AU1807" s="197" t="s">
        <v>85</v>
      </c>
      <c r="AV1807" s="14" t="s">
        <v>79</v>
      </c>
      <c r="AW1807" s="14" t="s">
        <v>29</v>
      </c>
      <c r="AX1807" s="14" t="s">
        <v>72</v>
      </c>
      <c r="AY1807" s="197" t="s">
        <v>360</v>
      </c>
    </row>
    <row r="1808" spans="2:51" s="13" customFormat="1">
      <c r="B1808" s="187"/>
      <c r="D1808" s="188" t="s">
        <v>369</v>
      </c>
      <c r="E1808" s="189" t="s">
        <v>1</v>
      </c>
      <c r="F1808" s="190" t="s">
        <v>2021</v>
      </c>
      <c r="H1808" s="191">
        <v>89.241</v>
      </c>
      <c r="I1808" s="192"/>
      <c r="L1808" s="187"/>
      <c r="M1808" s="193"/>
      <c r="N1808" s="194"/>
      <c r="O1808" s="194"/>
      <c r="P1808" s="194"/>
      <c r="Q1808" s="194"/>
      <c r="R1808" s="194"/>
      <c r="S1808" s="194"/>
      <c r="T1808" s="195"/>
      <c r="AT1808" s="189" t="s">
        <v>369</v>
      </c>
      <c r="AU1808" s="189" t="s">
        <v>85</v>
      </c>
      <c r="AV1808" s="13" t="s">
        <v>85</v>
      </c>
      <c r="AW1808" s="13" t="s">
        <v>29</v>
      </c>
      <c r="AX1808" s="13" t="s">
        <v>72</v>
      </c>
      <c r="AY1808" s="189" t="s">
        <v>360</v>
      </c>
    </row>
    <row r="1809" spans="2:51" s="13" customFormat="1">
      <c r="B1809" s="187"/>
      <c r="D1809" s="188" t="s">
        <v>369</v>
      </c>
      <c r="E1809" s="189" t="s">
        <v>1</v>
      </c>
      <c r="F1809" s="190" t="s">
        <v>2022</v>
      </c>
      <c r="H1809" s="191">
        <v>-11.438000000000001</v>
      </c>
      <c r="I1809" s="192"/>
      <c r="L1809" s="187"/>
      <c r="M1809" s="193"/>
      <c r="N1809" s="194"/>
      <c r="O1809" s="194"/>
      <c r="P1809" s="194"/>
      <c r="Q1809" s="194"/>
      <c r="R1809" s="194"/>
      <c r="S1809" s="194"/>
      <c r="T1809" s="195"/>
      <c r="AT1809" s="189" t="s">
        <v>369</v>
      </c>
      <c r="AU1809" s="189" t="s">
        <v>85</v>
      </c>
      <c r="AV1809" s="13" t="s">
        <v>85</v>
      </c>
      <c r="AW1809" s="13" t="s">
        <v>29</v>
      </c>
      <c r="AX1809" s="13" t="s">
        <v>72</v>
      </c>
      <c r="AY1809" s="189" t="s">
        <v>360</v>
      </c>
    </row>
    <row r="1810" spans="2:51" s="13" customFormat="1">
      <c r="B1810" s="187"/>
      <c r="D1810" s="188" t="s">
        <v>369</v>
      </c>
      <c r="E1810" s="189" t="s">
        <v>1</v>
      </c>
      <c r="F1810" s="190" t="s">
        <v>2023</v>
      </c>
      <c r="H1810" s="191">
        <v>6.3120000000000003</v>
      </c>
      <c r="I1810" s="192"/>
      <c r="L1810" s="187"/>
      <c r="M1810" s="193"/>
      <c r="N1810" s="194"/>
      <c r="O1810" s="194"/>
      <c r="P1810" s="194"/>
      <c r="Q1810" s="194"/>
      <c r="R1810" s="194"/>
      <c r="S1810" s="194"/>
      <c r="T1810" s="195"/>
      <c r="AT1810" s="189" t="s">
        <v>369</v>
      </c>
      <c r="AU1810" s="189" t="s">
        <v>85</v>
      </c>
      <c r="AV1810" s="13" t="s">
        <v>85</v>
      </c>
      <c r="AW1810" s="13" t="s">
        <v>29</v>
      </c>
      <c r="AX1810" s="13" t="s">
        <v>72</v>
      </c>
      <c r="AY1810" s="189" t="s">
        <v>360</v>
      </c>
    </row>
    <row r="1811" spans="2:51" s="14" customFormat="1">
      <c r="B1811" s="196"/>
      <c r="D1811" s="188" t="s">
        <v>369</v>
      </c>
      <c r="E1811" s="197" t="s">
        <v>1</v>
      </c>
      <c r="F1811" s="198" t="s">
        <v>1493</v>
      </c>
      <c r="H1811" s="197" t="s">
        <v>1</v>
      </c>
      <c r="I1811" s="199"/>
      <c r="L1811" s="196"/>
      <c r="M1811" s="200"/>
      <c r="N1811" s="201"/>
      <c r="O1811" s="201"/>
      <c r="P1811" s="201"/>
      <c r="Q1811" s="201"/>
      <c r="R1811" s="201"/>
      <c r="S1811" s="201"/>
      <c r="T1811" s="202"/>
      <c r="AT1811" s="197" t="s">
        <v>369</v>
      </c>
      <c r="AU1811" s="197" t="s">
        <v>85</v>
      </c>
      <c r="AV1811" s="14" t="s">
        <v>79</v>
      </c>
      <c r="AW1811" s="14" t="s">
        <v>29</v>
      </c>
      <c r="AX1811" s="14" t="s">
        <v>72</v>
      </c>
      <c r="AY1811" s="197" t="s">
        <v>360</v>
      </c>
    </row>
    <row r="1812" spans="2:51" s="13" customFormat="1">
      <c r="B1812" s="187"/>
      <c r="D1812" s="188" t="s">
        <v>369</v>
      </c>
      <c r="E1812" s="189" t="s">
        <v>1</v>
      </c>
      <c r="F1812" s="190" t="s">
        <v>2024</v>
      </c>
      <c r="H1812" s="191">
        <v>98.153999999999996</v>
      </c>
      <c r="I1812" s="192"/>
      <c r="L1812" s="187"/>
      <c r="M1812" s="193"/>
      <c r="N1812" s="194"/>
      <c r="O1812" s="194"/>
      <c r="P1812" s="194"/>
      <c r="Q1812" s="194"/>
      <c r="R1812" s="194"/>
      <c r="S1812" s="194"/>
      <c r="T1812" s="195"/>
      <c r="AT1812" s="189" t="s">
        <v>369</v>
      </c>
      <c r="AU1812" s="189" t="s">
        <v>85</v>
      </c>
      <c r="AV1812" s="13" t="s">
        <v>85</v>
      </c>
      <c r="AW1812" s="13" t="s">
        <v>29</v>
      </c>
      <c r="AX1812" s="13" t="s">
        <v>72</v>
      </c>
      <c r="AY1812" s="189" t="s">
        <v>360</v>
      </c>
    </row>
    <row r="1813" spans="2:51" s="13" customFormat="1">
      <c r="B1813" s="187"/>
      <c r="D1813" s="188" t="s">
        <v>369</v>
      </c>
      <c r="E1813" s="189" t="s">
        <v>1</v>
      </c>
      <c r="F1813" s="190" t="s">
        <v>2025</v>
      </c>
      <c r="H1813" s="191">
        <v>-15.923</v>
      </c>
      <c r="I1813" s="192"/>
      <c r="L1813" s="187"/>
      <c r="M1813" s="193"/>
      <c r="N1813" s="194"/>
      <c r="O1813" s="194"/>
      <c r="P1813" s="194"/>
      <c r="Q1813" s="194"/>
      <c r="R1813" s="194"/>
      <c r="S1813" s="194"/>
      <c r="T1813" s="195"/>
      <c r="AT1813" s="189" t="s">
        <v>369</v>
      </c>
      <c r="AU1813" s="189" t="s">
        <v>85</v>
      </c>
      <c r="AV1813" s="13" t="s">
        <v>85</v>
      </c>
      <c r="AW1813" s="13" t="s">
        <v>29</v>
      </c>
      <c r="AX1813" s="13" t="s">
        <v>72</v>
      </c>
      <c r="AY1813" s="189" t="s">
        <v>360</v>
      </c>
    </row>
    <row r="1814" spans="2:51" s="13" customFormat="1">
      <c r="B1814" s="187"/>
      <c r="D1814" s="188" t="s">
        <v>369</v>
      </c>
      <c r="E1814" s="189" t="s">
        <v>1</v>
      </c>
      <c r="F1814" s="190" t="s">
        <v>2026</v>
      </c>
      <c r="H1814" s="191">
        <v>7.8369999999999997</v>
      </c>
      <c r="I1814" s="192"/>
      <c r="L1814" s="187"/>
      <c r="M1814" s="193"/>
      <c r="N1814" s="194"/>
      <c r="O1814" s="194"/>
      <c r="P1814" s="194"/>
      <c r="Q1814" s="194"/>
      <c r="R1814" s="194"/>
      <c r="S1814" s="194"/>
      <c r="T1814" s="195"/>
      <c r="AT1814" s="189" t="s">
        <v>369</v>
      </c>
      <c r="AU1814" s="189" t="s">
        <v>85</v>
      </c>
      <c r="AV1814" s="13" t="s">
        <v>85</v>
      </c>
      <c r="AW1814" s="13" t="s">
        <v>29</v>
      </c>
      <c r="AX1814" s="13" t="s">
        <v>72</v>
      </c>
      <c r="AY1814" s="189" t="s">
        <v>360</v>
      </c>
    </row>
    <row r="1815" spans="2:51" s="14" customFormat="1">
      <c r="B1815" s="196"/>
      <c r="D1815" s="188" t="s">
        <v>369</v>
      </c>
      <c r="E1815" s="197" t="s">
        <v>1</v>
      </c>
      <c r="F1815" s="198" t="s">
        <v>1495</v>
      </c>
      <c r="H1815" s="197" t="s">
        <v>1</v>
      </c>
      <c r="I1815" s="199"/>
      <c r="L1815" s="196"/>
      <c r="M1815" s="200"/>
      <c r="N1815" s="201"/>
      <c r="O1815" s="201"/>
      <c r="P1815" s="201"/>
      <c r="Q1815" s="201"/>
      <c r="R1815" s="201"/>
      <c r="S1815" s="201"/>
      <c r="T1815" s="202"/>
      <c r="AT1815" s="197" t="s">
        <v>369</v>
      </c>
      <c r="AU1815" s="197" t="s">
        <v>85</v>
      </c>
      <c r="AV1815" s="14" t="s">
        <v>79</v>
      </c>
      <c r="AW1815" s="14" t="s">
        <v>29</v>
      </c>
      <c r="AX1815" s="14" t="s">
        <v>72</v>
      </c>
      <c r="AY1815" s="197" t="s">
        <v>360</v>
      </c>
    </row>
    <row r="1816" spans="2:51" s="13" customFormat="1">
      <c r="B1816" s="187"/>
      <c r="D1816" s="188" t="s">
        <v>369</v>
      </c>
      <c r="E1816" s="189" t="s">
        <v>1</v>
      </c>
      <c r="F1816" s="190" t="s">
        <v>2027</v>
      </c>
      <c r="H1816" s="191">
        <v>135.97900000000001</v>
      </c>
      <c r="I1816" s="192"/>
      <c r="L1816" s="187"/>
      <c r="M1816" s="193"/>
      <c r="N1816" s="194"/>
      <c r="O1816" s="194"/>
      <c r="P1816" s="194"/>
      <c r="Q1816" s="194"/>
      <c r="R1816" s="194"/>
      <c r="S1816" s="194"/>
      <c r="T1816" s="195"/>
      <c r="AT1816" s="189" t="s">
        <v>369</v>
      </c>
      <c r="AU1816" s="189" t="s">
        <v>85</v>
      </c>
      <c r="AV1816" s="13" t="s">
        <v>85</v>
      </c>
      <c r="AW1816" s="13" t="s">
        <v>29</v>
      </c>
      <c r="AX1816" s="13" t="s">
        <v>72</v>
      </c>
      <c r="AY1816" s="189" t="s">
        <v>360</v>
      </c>
    </row>
    <row r="1817" spans="2:51" s="13" customFormat="1">
      <c r="B1817" s="187"/>
      <c r="D1817" s="188" t="s">
        <v>369</v>
      </c>
      <c r="E1817" s="189" t="s">
        <v>1</v>
      </c>
      <c r="F1817" s="190" t="s">
        <v>2028</v>
      </c>
      <c r="H1817" s="191">
        <v>-27.08</v>
      </c>
      <c r="I1817" s="192"/>
      <c r="L1817" s="187"/>
      <c r="M1817" s="193"/>
      <c r="N1817" s="194"/>
      <c r="O1817" s="194"/>
      <c r="P1817" s="194"/>
      <c r="Q1817" s="194"/>
      <c r="R1817" s="194"/>
      <c r="S1817" s="194"/>
      <c r="T1817" s="195"/>
      <c r="AT1817" s="189" t="s">
        <v>369</v>
      </c>
      <c r="AU1817" s="189" t="s">
        <v>85</v>
      </c>
      <c r="AV1817" s="13" t="s">
        <v>85</v>
      </c>
      <c r="AW1817" s="13" t="s">
        <v>29</v>
      </c>
      <c r="AX1817" s="13" t="s">
        <v>72</v>
      </c>
      <c r="AY1817" s="189" t="s">
        <v>360</v>
      </c>
    </row>
    <row r="1818" spans="2:51" s="13" customFormat="1">
      <c r="B1818" s="187"/>
      <c r="D1818" s="188" t="s">
        <v>369</v>
      </c>
      <c r="E1818" s="189" t="s">
        <v>1</v>
      </c>
      <c r="F1818" s="190" t="s">
        <v>2029</v>
      </c>
      <c r="H1818" s="191">
        <v>6.2370000000000001</v>
      </c>
      <c r="I1818" s="192"/>
      <c r="L1818" s="187"/>
      <c r="M1818" s="193"/>
      <c r="N1818" s="194"/>
      <c r="O1818" s="194"/>
      <c r="P1818" s="194"/>
      <c r="Q1818" s="194"/>
      <c r="R1818" s="194"/>
      <c r="S1818" s="194"/>
      <c r="T1818" s="195"/>
      <c r="AT1818" s="189" t="s">
        <v>369</v>
      </c>
      <c r="AU1818" s="189" t="s">
        <v>85</v>
      </c>
      <c r="AV1818" s="13" t="s">
        <v>85</v>
      </c>
      <c r="AW1818" s="13" t="s">
        <v>29</v>
      </c>
      <c r="AX1818" s="13" t="s">
        <v>72</v>
      </c>
      <c r="AY1818" s="189" t="s">
        <v>360</v>
      </c>
    </row>
    <row r="1819" spans="2:51" s="14" customFormat="1">
      <c r="B1819" s="196"/>
      <c r="D1819" s="188" t="s">
        <v>369</v>
      </c>
      <c r="E1819" s="197" t="s">
        <v>1</v>
      </c>
      <c r="F1819" s="198" t="s">
        <v>1497</v>
      </c>
      <c r="H1819" s="197" t="s">
        <v>1</v>
      </c>
      <c r="I1819" s="199"/>
      <c r="L1819" s="196"/>
      <c r="M1819" s="200"/>
      <c r="N1819" s="201"/>
      <c r="O1819" s="201"/>
      <c r="P1819" s="201"/>
      <c r="Q1819" s="201"/>
      <c r="R1819" s="201"/>
      <c r="S1819" s="201"/>
      <c r="T1819" s="202"/>
      <c r="AT1819" s="197" t="s">
        <v>369</v>
      </c>
      <c r="AU1819" s="197" t="s">
        <v>85</v>
      </c>
      <c r="AV1819" s="14" t="s">
        <v>79</v>
      </c>
      <c r="AW1819" s="14" t="s">
        <v>29</v>
      </c>
      <c r="AX1819" s="14" t="s">
        <v>72</v>
      </c>
      <c r="AY1819" s="197" t="s">
        <v>360</v>
      </c>
    </row>
    <row r="1820" spans="2:51" s="13" customFormat="1">
      <c r="B1820" s="187"/>
      <c r="D1820" s="188" t="s">
        <v>369</v>
      </c>
      <c r="E1820" s="189" t="s">
        <v>1</v>
      </c>
      <c r="F1820" s="190" t="s">
        <v>2030</v>
      </c>
      <c r="H1820" s="191">
        <v>239.39699999999999</v>
      </c>
      <c r="I1820" s="192"/>
      <c r="L1820" s="187"/>
      <c r="M1820" s="193"/>
      <c r="N1820" s="194"/>
      <c r="O1820" s="194"/>
      <c r="P1820" s="194"/>
      <c r="Q1820" s="194"/>
      <c r="R1820" s="194"/>
      <c r="S1820" s="194"/>
      <c r="T1820" s="195"/>
      <c r="AT1820" s="189" t="s">
        <v>369</v>
      </c>
      <c r="AU1820" s="189" t="s">
        <v>85</v>
      </c>
      <c r="AV1820" s="13" t="s">
        <v>85</v>
      </c>
      <c r="AW1820" s="13" t="s">
        <v>29</v>
      </c>
      <c r="AX1820" s="13" t="s">
        <v>72</v>
      </c>
      <c r="AY1820" s="189" t="s">
        <v>360</v>
      </c>
    </row>
    <row r="1821" spans="2:51" s="13" customFormat="1">
      <c r="B1821" s="187"/>
      <c r="D1821" s="188" t="s">
        <v>369</v>
      </c>
      <c r="E1821" s="189" t="s">
        <v>1</v>
      </c>
      <c r="F1821" s="190" t="s">
        <v>2031</v>
      </c>
      <c r="H1821" s="191">
        <v>24</v>
      </c>
      <c r="I1821" s="192"/>
      <c r="L1821" s="187"/>
      <c r="M1821" s="193"/>
      <c r="N1821" s="194"/>
      <c r="O1821" s="194"/>
      <c r="P1821" s="194"/>
      <c r="Q1821" s="194"/>
      <c r="R1821" s="194"/>
      <c r="S1821" s="194"/>
      <c r="T1821" s="195"/>
      <c r="AT1821" s="189" t="s">
        <v>369</v>
      </c>
      <c r="AU1821" s="189" t="s">
        <v>85</v>
      </c>
      <c r="AV1821" s="13" t="s">
        <v>85</v>
      </c>
      <c r="AW1821" s="13" t="s">
        <v>29</v>
      </c>
      <c r="AX1821" s="13" t="s">
        <v>72</v>
      </c>
      <c r="AY1821" s="189" t="s">
        <v>360</v>
      </c>
    </row>
    <row r="1822" spans="2:51" s="13" customFormat="1" ht="33.75">
      <c r="B1822" s="187"/>
      <c r="D1822" s="188" t="s">
        <v>369</v>
      </c>
      <c r="E1822" s="189" t="s">
        <v>1</v>
      </c>
      <c r="F1822" s="190" t="s">
        <v>2032</v>
      </c>
      <c r="H1822" s="191">
        <v>-47.395000000000003</v>
      </c>
      <c r="I1822" s="192"/>
      <c r="L1822" s="187"/>
      <c r="M1822" s="193"/>
      <c r="N1822" s="194"/>
      <c r="O1822" s="194"/>
      <c r="P1822" s="194"/>
      <c r="Q1822" s="194"/>
      <c r="R1822" s="194"/>
      <c r="S1822" s="194"/>
      <c r="T1822" s="195"/>
      <c r="AT1822" s="189" t="s">
        <v>369</v>
      </c>
      <c r="AU1822" s="189" t="s">
        <v>85</v>
      </c>
      <c r="AV1822" s="13" t="s">
        <v>85</v>
      </c>
      <c r="AW1822" s="13" t="s">
        <v>29</v>
      </c>
      <c r="AX1822" s="13" t="s">
        <v>72</v>
      </c>
      <c r="AY1822" s="189" t="s">
        <v>360</v>
      </c>
    </row>
    <row r="1823" spans="2:51" s="13" customFormat="1">
      <c r="B1823" s="187"/>
      <c r="D1823" s="188" t="s">
        <v>369</v>
      </c>
      <c r="E1823" s="189" t="s">
        <v>1</v>
      </c>
      <c r="F1823" s="190" t="s">
        <v>2033</v>
      </c>
      <c r="H1823" s="191">
        <v>11.025</v>
      </c>
      <c r="I1823" s="192"/>
      <c r="L1823" s="187"/>
      <c r="M1823" s="193"/>
      <c r="N1823" s="194"/>
      <c r="O1823" s="194"/>
      <c r="P1823" s="194"/>
      <c r="Q1823" s="194"/>
      <c r="R1823" s="194"/>
      <c r="S1823" s="194"/>
      <c r="T1823" s="195"/>
      <c r="AT1823" s="189" t="s">
        <v>369</v>
      </c>
      <c r="AU1823" s="189" t="s">
        <v>85</v>
      </c>
      <c r="AV1823" s="13" t="s">
        <v>85</v>
      </c>
      <c r="AW1823" s="13" t="s">
        <v>29</v>
      </c>
      <c r="AX1823" s="13" t="s">
        <v>72</v>
      </c>
      <c r="AY1823" s="189" t="s">
        <v>360</v>
      </c>
    </row>
    <row r="1824" spans="2:51" s="14" customFormat="1">
      <c r="B1824" s="196"/>
      <c r="D1824" s="188" t="s">
        <v>369</v>
      </c>
      <c r="E1824" s="197" t="s">
        <v>1</v>
      </c>
      <c r="F1824" s="198" t="s">
        <v>2034</v>
      </c>
      <c r="H1824" s="197" t="s">
        <v>1</v>
      </c>
      <c r="I1824" s="199"/>
      <c r="L1824" s="196"/>
      <c r="M1824" s="200"/>
      <c r="N1824" s="201"/>
      <c r="O1824" s="201"/>
      <c r="P1824" s="201"/>
      <c r="Q1824" s="201"/>
      <c r="R1824" s="201"/>
      <c r="S1824" s="201"/>
      <c r="T1824" s="202"/>
      <c r="AT1824" s="197" t="s">
        <v>369</v>
      </c>
      <c r="AU1824" s="197" t="s">
        <v>85</v>
      </c>
      <c r="AV1824" s="14" t="s">
        <v>79</v>
      </c>
      <c r="AW1824" s="14" t="s">
        <v>29</v>
      </c>
      <c r="AX1824" s="14" t="s">
        <v>72</v>
      </c>
      <c r="AY1824" s="197" t="s">
        <v>360</v>
      </c>
    </row>
    <row r="1825" spans="2:51" s="13" customFormat="1">
      <c r="B1825" s="187"/>
      <c r="D1825" s="188" t="s">
        <v>369</v>
      </c>
      <c r="E1825" s="189" t="s">
        <v>1</v>
      </c>
      <c r="F1825" s="190" t="s">
        <v>2035</v>
      </c>
      <c r="H1825" s="191">
        <v>40.140999999999998</v>
      </c>
      <c r="I1825" s="192"/>
      <c r="L1825" s="187"/>
      <c r="M1825" s="193"/>
      <c r="N1825" s="194"/>
      <c r="O1825" s="194"/>
      <c r="P1825" s="194"/>
      <c r="Q1825" s="194"/>
      <c r="R1825" s="194"/>
      <c r="S1825" s="194"/>
      <c r="T1825" s="195"/>
      <c r="AT1825" s="189" t="s">
        <v>369</v>
      </c>
      <c r="AU1825" s="189" t="s">
        <v>85</v>
      </c>
      <c r="AV1825" s="13" t="s">
        <v>85</v>
      </c>
      <c r="AW1825" s="13" t="s">
        <v>29</v>
      </c>
      <c r="AX1825" s="13" t="s">
        <v>72</v>
      </c>
      <c r="AY1825" s="189" t="s">
        <v>360</v>
      </c>
    </row>
    <row r="1826" spans="2:51" s="13" customFormat="1">
      <c r="B1826" s="187"/>
      <c r="D1826" s="188" t="s">
        <v>369</v>
      </c>
      <c r="E1826" s="189" t="s">
        <v>1</v>
      </c>
      <c r="F1826" s="190" t="s">
        <v>2036</v>
      </c>
      <c r="H1826" s="191">
        <v>-4.6920000000000002</v>
      </c>
      <c r="I1826" s="192"/>
      <c r="L1826" s="187"/>
      <c r="M1826" s="193"/>
      <c r="N1826" s="194"/>
      <c r="O1826" s="194"/>
      <c r="P1826" s="194"/>
      <c r="Q1826" s="194"/>
      <c r="R1826" s="194"/>
      <c r="S1826" s="194"/>
      <c r="T1826" s="195"/>
      <c r="AT1826" s="189" t="s">
        <v>369</v>
      </c>
      <c r="AU1826" s="189" t="s">
        <v>85</v>
      </c>
      <c r="AV1826" s="13" t="s">
        <v>85</v>
      </c>
      <c r="AW1826" s="13" t="s">
        <v>29</v>
      </c>
      <c r="AX1826" s="13" t="s">
        <v>72</v>
      </c>
      <c r="AY1826" s="189" t="s">
        <v>360</v>
      </c>
    </row>
    <row r="1827" spans="2:51" s="13" customFormat="1" ht="22.5">
      <c r="B1827" s="187"/>
      <c r="D1827" s="188" t="s">
        <v>369</v>
      </c>
      <c r="E1827" s="189" t="s">
        <v>1</v>
      </c>
      <c r="F1827" s="190" t="s">
        <v>2037</v>
      </c>
      <c r="H1827" s="191">
        <v>7.6970000000000001</v>
      </c>
      <c r="I1827" s="192"/>
      <c r="L1827" s="187"/>
      <c r="M1827" s="193"/>
      <c r="N1827" s="194"/>
      <c r="O1827" s="194"/>
      <c r="P1827" s="194"/>
      <c r="Q1827" s="194"/>
      <c r="R1827" s="194"/>
      <c r="S1827" s="194"/>
      <c r="T1827" s="195"/>
      <c r="AT1827" s="189" t="s">
        <v>369</v>
      </c>
      <c r="AU1827" s="189" t="s">
        <v>85</v>
      </c>
      <c r="AV1827" s="13" t="s">
        <v>85</v>
      </c>
      <c r="AW1827" s="13" t="s">
        <v>29</v>
      </c>
      <c r="AX1827" s="13" t="s">
        <v>72</v>
      </c>
      <c r="AY1827" s="189" t="s">
        <v>360</v>
      </c>
    </row>
    <row r="1828" spans="2:51" s="14" customFormat="1">
      <c r="B1828" s="196"/>
      <c r="D1828" s="188" t="s">
        <v>369</v>
      </c>
      <c r="E1828" s="197" t="s">
        <v>1</v>
      </c>
      <c r="F1828" s="198" t="s">
        <v>1501</v>
      </c>
      <c r="H1828" s="197" t="s">
        <v>1</v>
      </c>
      <c r="I1828" s="199"/>
      <c r="L1828" s="196"/>
      <c r="M1828" s="200"/>
      <c r="N1828" s="201"/>
      <c r="O1828" s="201"/>
      <c r="P1828" s="201"/>
      <c r="Q1828" s="201"/>
      <c r="R1828" s="201"/>
      <c r="S1828" s="201"/>
      <c r="T1828" s="202"/>
      <c r="AT1828" s="197" t="s">
        <v>369</v>
      </c>
      <c r="AU1828" s="197" t="s">
        <v>85</v>
      </c>
      <c r="AV1828" s="14" t="s">
        <v>79</v>
      </c>
      <c r="AW1828" s="14" t="s">
        <v>29</v>
      </c>
      <c r="AX1828" s="14" t="s">
        <v>72</v>
      </c>
      <c r="AY1828" s="197" t="s">
        <v>360</v>
      </c>
    </row>
    <row r="1829" spans="2:51" s="13" customFormat="1">
      <c r="B1829" s="187"/>
      <c r="D1829" s="188" t="s">
        <v>369</v>
      </c>
      <c r="E1829" s="189" t="s">
        <v>1</v>
      </c>
      <c r="F1829" s="190" t="s">
        <v>2038</v>
      </c>
      <c r="H1829" s="191">
        <v>60.84</v>
      </c>
      <c r="I1829" s="192"/>
      <c r="L1829" s="187"/>
      <c r="M1829" s="193"/>
      <c r="N1829" s="194"/>
      <c r="O1829" s="194"/>
      <c r="P1829" s="194"/>
      <c r="Q1829" s="194"/>
      <c r="R1829" s="194"/>
      <c r="S1829" s="194"/>
      <c r="T1829" s="195"/>
      <c r="AT1829" s="189" t="s">
        <v>369</v>
      </c>
      <c r="AU1829" s="189" t="s">
        <v>85</v>
      </c>
      <c r="AV1829" s="13" t="s">
        <v>85</v>
      </c>
      <c r="AW1829" s="13" t="s">
        <v>29</v>
      </c>
      <c r="AX1829" s="13" t="s">
        <v>72</v>
      </c>
      <c r="AY1829" s="189" t="s">
        <v>360</v>
      </c>
    </row>
    <row r="1830" spans="2:51" s="13" customFormat="1">
      <c r="B1830" s="187"/>
      <c r="D1830" s="188" t="s">
        <v>369</v>
      </c>
      <c r="E1830" s="189" t="s">
        <v>1</v>
      </c>
      <c r="F1830" s="190" t="s">
        <v>2039</v>
      </c>
      <c r="H1830" s="191">
        <v>-8.1020000000000003</v>
      </c>
      <c r="I1830" s="192"/>
      <c r="L1830" s="187"/>
      <c r="M1830" s="193"/>
      <c r="N1830" s="194"/>
      <c r="O1830" s="194"/>
      <c r="P1830" s="194"/>
      <c r="Q1830" s="194"/>
      <c r="R1830" s="194"/>
      <c r="S1830" s="194"/>
      <c r="T1830" s="195"/>
      <c r="AT1830" s="189" t="s">
        <v>369</v>
      </c>
      <c r="AU1830" s="189" t="s">
        <v>85</v>
      </c>
      <c r="AV1830" s="13" t="s">
        <v>85</v>
      </c>
      <c r="AW1830" s="13" t="s">
        <v>29</v>
      </c>
      <c r="AX1830" s="13" t="s">
        <v>72</v>
      </c>
      <c r="AY1830" s="189" t="s">
        <v>360</v>
      </c>
    </row>
    <row r="1831" spans="2:51" s="13" customFormat="1">
      <c r="B1831" s="187"/>
      <c r="D1831" s="188" t="s">
        <v>369</v>
      </c>
      <c r="E1831" s="189" t="s">
        <v>1</v>
      </c>
      <c r="F1831" s="190" t="s">
        <v>2040</v>
      </c>
      <c r="H1831" s="191">
        <v>7.915</v>
      </c>
      <c r="I1831" s="192"/>
      <c r="L1831" s="187"/>
      <c r="M1831" s="193"/>
      <c r="N1831" s="194"/>
      <c r="O1831" s="194"/>
      <c r="P1831" s="194"/>
      <c r="Q1831" s="194"/>
      <c r="R1831" s="194"/>
      <c r="S1831" s="194"/>
      <c r="T1831" s="195"/>
      <c r="AT1831" s="189" t="s">
        <v>369</v>
      </c>
      <c r="AU1831" s="189" t="s">
        <v>85</v>
      </c>
      <c r="AV1831" s="13" t="s">
        <v>85</v>
      </c>
      <c r="AW1831" s="13" t="s">
        <v>29</v>
      </c>
      <c r="AX1831" s="13" t="s">
        <v>72</v>
      </c>
      <c r="AY1831" s="189" t="s">
        <v>360</v>
      </c>
    </row>
    <row r="1832" spans="2:51" s="14" customFormat="1">
      <c r="B1832" s="196"/>
      <c r="D1832" s="188" t="s">
        <v>369</v>
      </c>
      <c r="E1832" s="197" t="s">
        <v>1</v>
      </c>
      <c r="F1832" s="198" t="s">
        <v>1503</v>
      </c>
      <c r="H1832" s="197" t="s">
        <v>1</v>
      </c>
      <c r="I1832" s="199"/>
      <c r="L1832" s="196"/>
      <c r="M1832" s="200"/>
      <c r="N1832" s="201"/>
      <c r="O1832" s="201"/>
      <c r="P1832" s="201"/>
      <c r="Q1832" s="201"/>
      <c r="R1832" s="201"/>
      <c r="S1832" s="201"/>
      <c r="T1832" s="202"/>
      <c r="AT1832" s="197" t="s">
        <v>369</v>
      </c>
      <c r="AU1832" s="197" t="s">
        <v>85</v>
      </c>
      <c r="AV1832" s="14" t="s">
        <v>79</v>
      </c>
      <c r="AW1832" s="14" t="s">
        <v>29</v>
      </c>
      <c r="AX1832" s="14" t="s">
        <v>72</v>
      </c>
      <c r="AY1832" s="197" t="s">
        <v>360</v>
      </c>
    </row>
    <row r="1833" spans="2:51" s="13" customFormat="1">
      <c r="B1833" s="187"/>
      <c r="D1833" s="188" t="s">
        <v>369</v>
      </c>
      <c r="E1833" s="189" t="s">
        <v>1</v>
      </c>
      <c r="F1833" s="190" t="s">
        <v>2041</v>
      </c>
      <c r="H1833" s="191">
        <v>78.863</v>
      </c>
      <c r="I1833" s="192"/>
      <c r="L1833" s="187"/>
      <c r="M1833" s="193"/>
      <c r="N1833" s="194"/>
      <c r="O1833" s="194"/>
      <c r="P1833" s="194"/>
      <c r="Q1833" s="194"/>
      <c r="R1833" s="194"/>
      <c r="S1833" s="194"/>
      <c r="T1833" s="195"/>
      <c r="AT1833" s="189" t="s">
        <v>369</v>
      </c>
      <c r="AU1833" s="189" t="s">
        <v>85</v>
      </c>
      <c r="AV1833" s="13" t="s">
        <v>85</v>
      </c>
      <c r="AW1833" s="13" t="s">
        <v>29</v>
      </c>
      <c r="AX1833" s="13" t="s">
        <v>72</v>
      </c>
      <c r="AY1833" s="189" t="s">
        <v>360</v>
      </c>
    </row>
    <row r="1834" spans="2:51" s="13" customFormat="1">
      <c r="B1834" s="187"/>
      <c r="D1834" s="188" t="s">
        <v>369</v>
      </c>
      <c r="E1834" s="189" t="s">
        <v>1</v>
      </c>
      <c r="F1834" s="190" t="s">
        <v>2042</v>
      </c>
      <c r="H1834" s="191">
        <v>-8.9719999999999995</v>
      </c>
      <c r="I1834" s="192"/>
      <c r="L1834" s="187"/>
      <c r="M1834" s="193"/>
      <c r="N1834" s="194"/>
      <c r="O1834" s="194"/>
      <c r="P1834" s="194"/>
      <c r="Q1834" s="194"/>
      <c r="R1834" s="194"/>
      <c r="S1834" s="194"/>
      <c r="T1834" s="195"/>
      <c r="AT1834" s="189" t="s">
        <v>369</v>
      </c>
      <c r="AU1834" s="189" t="s">
        <v>85</v>
      </c>
      <c r="AV1834" s="13" t="s">
        <v>85</v>
      </c>
      <c r="AW1834" s="13" t="s">
        <v>29</v>
      </c>
      <c r="AX1834" s="13" t="s">
        <v>72</v>
      </c>
      <c r="AY1834" s="189" t="s">
        <v>360</v>
      </c>
    </row>
    <row r="1835" spans="2:51" s="13" customFormat="1" ht="22.5">
      <c r="B1835" s="187"/>
      <c r="D1835" s="188" t="s">
        <v>369</v>
      </c>
      <c r="E1835" s="189" t="s">
        <v>1</v>
      </c>
      <c r="F1835" s="190" t="s">
        <v>2043</v>
      </c>
      <c r="H1835" s="191">
        <v>10.904999999999999</v>
      </c>
      <c r="I1835" s="192"/>
      <c r="L1835" s="187"/>
      <c r="M1835" s="193"/>
      <c r="N1835" s="194"/>
      <c r="O1835" s="194"/>
      <c r="P1835" s="194"/>
      <c r="Q1835" s="194"/>
      <c r="R1835" s="194"/>
      <c r="S1835" s="194"/>
      <c r="T1835" s="195"/>
      <c r="AT1835" s="189" t="s">
        <v>369</v>
      </c>
      <c r="AU1835" s="189" t="s">
        <v>85</v>
      </c>
      <c r="AV1835" s="13" t="s">
        <v>85</v>
      </c>
      <c r="AW1835" s="13" t="s">
        <v>29</v>
      </c>
      <c r="AX1835" s="13" t="s">
        <v>72</v>
      </c>
      <c r="AY1835" s="189" t="s">
        <v>360</v>
      </c>
    </row>
    <row r="1836" spans="2:51" s="14" customFormat="1">
      <c r="B1836" s="196"/>
      <c r="D1836" s="188" t="s">
        <v>369</v>
      </c>
      <c r="E1836" s="197" t="s">
        <v>1</v>
      </c>
      <c r="F1836" s="198" t="s">
        <v>1505</v>
      </c>
      <c r="H1836" s="197" t="s">
        <v>1</v>
      </c>
      <c r="I1836" s="199"/>
      <c r="L1836" s="196"/>
      <c r="M1836" s="200"/>
      <c r="N1836" s="201"/>
      <c r="O1836" s="201"/>
      <c r="P1836" s="201"/>
      <c r="Q1836" s="201"/>
      <c r="R1836" s="201"/>
      <c r="S1836" s="201"/>
      <c r="T1836" s="202"/>
      <c r="AT1836" s="197" t="s">
        <v>369</v>
      </c>
      <c r="AU1836" s="197" t="s">
        <v>85</v>
      </c>
      <c r="AV1836" s="14" t="s">
        <v>79</v>
      </c>
      <c r="AW1836" s="14" t="s">
        <v>29</v>
      </c>
      <c r="AX1836" s="14" t="s">
        <v>72</v>
      </c>
      <c r="AY1836" s="197" t="s">
        <v>360</v>
      </c>
    </row>
    <row r="1837" spans="2:51" s="13" customFormat="1">
      <c r="B1837" s="187"/>
      <c r="D1837" s="188" t="s">
        <v>369</v>
      </c>
      <c r="E1837" s="189" t="s">
        <v>1</v>
      </c>
      <c r="F1837" s="190" t="s">
        <v>2044</v>
      </c>
      <c r="H1837" s="191">
        <v>61.540999999999997</v>
      </c>
      <c r="I1837" s="192"/>
      <c r="L1837" s="187"/>
      <c r="M1837" s="193"/>
      <c r="N1837" s="194"/>
      <c r="O1837" s="194"/>
      <c r="P1837" s="194"/>
      <c r="Q1837" s="194"/>
      <c r="R1837" s="194"/>
      <c r="S1837" s="194"/>
      <c r="T1837" s="195"/>
      <c r="AT1837" s="189" t="s">
        <v>369</v>
      </c>
      <c r="AU1837" s="189" t="s">
        <v>85</v>
      </c>
      <c r="AV1837" s="13" t="s">
        <v>85</v>
      </c>
      <c r="AW1837" s="13" t="s">
        <v>29</v>
      </c>
      <c r="AX1837" s="13" t="s">
        <v>72</v>
      </c>
      <c r="AY1837" s="189" t="s">
        <v>360</v>
      </c>
    </row>
    <row r="1838" spans="2:51" s="13" customFormat="1">
      <c r="B1838" s="187"/>
      <c r="D1838" s="188" t="s">
        <v>369</v>
      </c>
      <c r="E1838" s="189" t="s">
        <v>1</v>
      </c>
      <c r="F1838" s="190" t="s">
        <v>2045</v>
      </c>
      <c r="H1838" s="191">
        <v>-11.36</v>
      </c>
      <c r="I1838" s="192"/>
      <c r="L1838" s="187"/>
      <c r="M1838" s="193"/>
      <c r="N1838" s="194"/>
      <c r="O1838" s="194"/>
      <c r="P1838" s="194"/>
      <c r="Q1838" s="194"/>
      <c r="R1838" s="194"/>
      <c r="S1838" s="194"/>
      <c r="T1838" s="195"/>
      <c r="AT1838" s="189" t="s">
        <v>369</v>
      </c>
      <c r="AU1838" s="189" t="s">
        <v>85</v>
      </c>
      <c r="AV1838" s="13" t="s">
        <v>85</v>
      </c>
      <c r="AW1838" s="13" t="s">
        <v>29</v>
      </c>
      <c r="AX1838" s="13" t="s">
        <v>72</v>
      </c>
      <c r="AY1838" s="189" t="s">
        <v>360</v>
      </c>
    </row>
    <row r="1839" spans="2:51" s="13" customFormat="1">
      <c r="B1839" s="187"/>
      <c r="D1839" s="188" t="s">
        <v>369</v>
      </c>
      <c r="E1839" s="189" t="s">
        <v>1</v>
      </c>
      <c r="F1839" s="190" t="s">
        <v>2046</v>
      </c>
      <c r="H1839" s="191">
        <v>4.5750000000000002</v>
      </c>
      <c r="I1839" s="192"/>
      <c r="L1839" s="187"/>
      <c r="M1839" s="193"/>
      <c r="N1839" s="194"/>
      <c r="O1839" s="194"/>
      <c r="P1839" s="194"/>
      <c r="Q1839" s="194"/>
      <c r="R1839" s="194"/>
      <c r="S1839" s="194"/>
      <c r="T1839" s="195"/>
      <c r="AT1839" s="189" t="s">
        <v>369</v>
      </c>
      <c r="AU1839" s="189" t="s">
        <v>85</v>
      </c>
      <c r="AV1839" s="13" t="s">
        <v>85</v>
      </c>
      <c r="AW1839" s="13" t="s">
        <v>29</v>
      </c>
      <c r="AX1839" s="13" t="s">
        <v>72</v>
      </c>
      <c r="AY1839" s="189" t="s">
        <v>360</v>
      </c>
    </row>
    <row r="1840" spans="2:51" s="14" customFormat="1">
      <c r="B1840" s="196"/>
      <c r="D1840" s="188" t="s">
        <v>369</v>
      </c>
      <c r="E1840" s="197" t="s">
        <v>1</v>
      </c>
      <c r="F1840" s="198" t="s">
        <v>2047</v>
      </c>
      <c r="H1840" s="197" t="s">
        <v>1</v>
      </c>
      <c r="I1840" s="199"/>
      <c r="L1840" s="196"/>
      <c r="M1840" s="200"/>
      <c r="N1840" s="201"/>
      <c r="O1840" s="201"/>
      <c r="P1840" s="201"/>
      <c r="Q1840" s="201"/>
      <c r="R1840" s="201"/>
      <c r="S1840" s="201"/>
      <c r="T1840" s="202"/>
      <c r="AT1840" s="197" t="s">
        <v>369</v>
      </c>
      <c r="AU1840" s="197" t="s">
        <v>85</v>
      </c>
      <c r="AV1840" s="14" t="s">
        <v>79</v>
      </c>
      <c r="AW1840" s="14" t="s">
        <v>29</v>
      </c>
      <c r="AX1840" s="14" t="s">
        <v>72</v>
      </c>
      <c r="AY1840" s="197" t="s">
        <v>360</v>
      </c>
    </row>
    <row r="1841" spans="2:51" s="13" customFormat="1">
      <c r="B1841" s="187"/>
      <c r="D1841" s="188" t="s">
        <v>369</v>
      </c>
      <c r="E1841" s="189" t="s">
        <v>1</v>
      </c>
      <c r="F1841" s="190" t="s">
        <v>2048</v>
      </c>
      <c r="H1841" s="191">
        <v>16.983000000000001</v>
      </c>
      <c r="I1841" s="192"/>
      <c r="L1841" s="187"/>
      <c r="M1841" s="193"/>
      <c r="N1841" s="194"/>
      <c r="O1841" s="194"/>
      <c r="P1841" s="194"/>
      <c r="Q1841" s="194"/>
      <c r="R1841" s="194"/>
      <c r="S1841" s="194"/>
      <c r="T1841" s="195"/>
      <c r="AT1841" s="189" t="s">
        <v>369</v>
      </c>
      <c r="AU1841" s="189" t="s">
        <v>85</v>
      </c>
      <c r="AV1841" s="13" t="s">
        <v>85</v>
      </c>
      <c r="AW1841" s="13" t="s">
        <v>29</v>
      </c>
      <c r="AX1841" s="13" t="s">
        <v>72</v>
      </c>
      <c r="AY1841" s="189" t="s">
        <v>360</v>
      </c>
    </row>
    <row r="1842" spans="2:51" s="13" customFormat="1">
      <c r="B1842" s="187"/>
      <c r="D1842" s="188" t="s">
        <v>369</v>
      </c>
      <c r="E1842" s="189" t="s">
        <v>1</v>
      </c>
      <c r="F1842" s="190" t="s">
        <v>2049</v>
      </c>
      <c r="H1842" s="191">
        <v>-0.81399999999999995</v>
      </c>
      <c r="I1842" s="192"/>
      <c r="L1842" s="187"/>
      <c r="M1842" s="193"/>
      <c r="N1842" s="194"/>
      <c r="O1842" s="194"/>
      <c r="P1842" s="194"/>
      <c r="Q1842" s="194"/>
      <c r="R1842" s="194"/>
      <c r="S1842" s="194"/>
      <c r="T1842" s="195"/>
      <c r="AT1842" s="189" t="s">
        <v>369</v>
      </c>
      <c r="AU1842" s="189" t="s">
        <v>85</v>
      </c>
      <c r="AV1842" s="13" t="s">
        <v>85</v>
      </c>
      <c r="AW1842" s="13" t="s">
        <v>29</v>
      </c>
      <c r="AX1842" s="13" t="s">
        <v>72</v>
      </c>
      <c r="AY1842" s="189" t="s">
        <v>360</v>
      </c>
    </row>
    <row r="1843" spans="2:51" s="13" customFormat="1">
      <c r="B1843" s="187"/>
      <c r="D1843" s="188" t="s">
        <v>369</v>
      </c>
      <c r="E1843" s="189" t="s">
        <v>1</v>
      </c>
      <c r="F1843" s="190" t="s">
        <v>2050</v>
      </c>
      <c r="H1843" s="191">
        <v>1.264</v>
      </c>
      <c r="I1843" s="192"/>
      <c r="L1843" s="187"/>
      <c r="M1843" s="193"/>
      <c r="N1843" s="194"/>
      <c r="O1843" s="194"/>
      <c r="P1843" s="194"/>
      <c r="Q1843" s="194"/>
      <c r="R1843" s="194"/>
      <c r="S1843" s="194"/>
      <c r="T1843" s="195"/>
      <c r="AT1843" s="189" t="s">
        <v>369</v>
      </c>
      <c r="AU1843" s="189" t="s">
        <v>85</v>
      </c>
      <c r="AV1843" s="13" t="s">
        <v>85</v>
      </c>
      <c r="AW1843" s="13" t="s">
        <v>29</v>
      </c>
      <c r="AX1843" s="13" t="s">
        <v>72</v>
      </c>
      <c r="AY1843" s="189" t="s">
        <v>360</v>
      </c>
    </row>
    <row r="1844" spans="2:51" s="14" customFormat="1">
      <c r="B1844" s="196"/>
      <c r="D1844" s="188" t="s">
        <v>369</v>
      </c>
      <c r="E1844" s="197" t="s">
        <v>1</v>
      </c>
      <c r="F1844" s="198" t="s">
        <v>1509</v>
      </c>
      <c r="H1844" s="197" t="s">
        <v>1</v>
      </c>
      <c r="I1844" s="199"/>
      <c r="L1844" s="196"/>
      <c r="M1844" s="200"/>
      <c r="N1844" s="201"/>
      <c r="O1844" s="201"/>
      <c r="P1844" s="201"/>
      <c r="Q1844" s="201"/>
      <c r="R1844" s="201"/>
      <c r="S1844" s="201"/>
      <c r="T1844" s="202"/>
      <c r="AT1844" s="197" t="s">
        <v>369</v>
      </c>
      <c r="AU1844" s="197" t="s">
        <v>85</v>
      </c>
      <c r="AV1844" s="14" t="s">
        <v>79</v>
      </c>
      <c r="AW1844" s="14" t="s">
        <v>29</v>
      </c>
      <c r="AX1844" s="14" t="s">
        <v>72</v>
      </c>
      <c r="AY1844" s="197" t="s">
        <v>360</v>
      </c>
    </row>
    <row r="1845" spans="2:51" s="13" customFormat="1">
      <c r="B1845" s="187"/>
      <c r="D1845" s="188" t="s">
        <v>369</v>
      </c>
      <c r="E1845" s="189" t="s">
        <v>1</v>
      </c>
      <c r="F1845" s="190" t="s">
        <v>2051</v>
      </c>
      <c r="H1845" s="191">
        <v>72.400000000000006</v>
      </c>
      <c r="I1845" s="192"/>
      <c r="L1845" s="187"/>
      <c r="M1845" s="193"/>
      <c r="N1845" s="194"/>
      <c r="O1845" s="194"/>
      <c r="P1845" s="194"/>
      <c r="Q1845" s="194"/>
      <c r="R1845" s="194"/>
      <c r="S1845" s="194"/>
      <c r="T1845" s="195"/>
      <c r="AT1845" s="189" t="s">
        <v>369</v>
      </c>
      <c r="AU1845" s="189" t="s">
        <v>85</v>
      </c>
      <c r="AV1845" s="13" t="s">
        <v>85</v>
      </c>
      <c r="AW1845" s="13" t="s">
        <v>29</v>
      </c>
      <c r="AX1845" s="13" t="s">
        <v>72</v>
      </c>
      <c r="AY1845" s="189" t="s">
        <v>360</v>
      </c>
    </row>
    <row r="1846" spans="2:51" s="13" customFormat="1">
      <c r="B1846" s="187"/>
      <c r="D1846" s="188" t="s">
        <v>369</v>
      </c>
      <c r="E1846" s="189" t="s">
        <v>1</v>
      </c>
      <c r="F1846" s="190" t="s">
        <v>2052</v>
      </c>
      <c r="H1846" s="191">
        <v>-3.0619999999999998</v>
      </c>
      <c r="I1846" s="192"/>
      <c r="L1846" s="187"/>
      <c r="M1846" s="193"/>
      <c r="N1846" s="194"/>
      <c r="O1846" s="194"/>
      <c r="P1846" s="194"/>
      <c r="Q1846" s="194"/>
      <c r="R1846" s="194"/>
      <c r="S1846" s="194"/>
      <c r="T1846" s="195"/>
      <c r="AT1846" s="189" t="s">
        <v>369</v>
      </c>
      <c r="AU1846" s="189" t="s">
        <v>85</v>
      </c>
      <c r="AV1846" s="13" t="s">
        <v>85</v>
      </c>
      <c r="AW1846" s="13" t="s">
        <v>29</v>
      </c>
      <c r="AX1846" s="13" t="s">
        <v>72</v>
      </c>
      <c r="AY1846" s="189" t="s">
        <v>360</v>
      </c>
    </row>
    <row r="1847" spans="2:51" s="13" customFormat="1">
      <c r="B1847" s="187"/>
      <c r="D1847" s="188" t="s">
        <v>369</v>
      </c>
      <c r="E1847" s="189" t="s">
        <v>1</v>
      </c>
      <c r="F1847" s="190" t="s">
        <v>2053</v>
      </c>
      <c r="H1847" s="191">
        <v>1.1779999999999999</v>
      </c>
      <c r="I1847" s="192"/>
      <c r="L1847" s="187"/>
      <c r="M1847" s="193"/>
      <c r="N1847" s="194"/>
      <c r="O1847" s="194"/>
      <c r="P1847" s="194"/>
      <c r="Q1847" s="194"/>
      <c r="R1847" s="194"/>
      <c r="S1847" s="194"/>
      <c r="T1847" s="195"/>
      <c r="AT1847" s="189" t="s">
        <v>369</v>
      </c>
      <c r="AU1847" s="189" t="s">
        <v>85</v>
      </c>
      <c r="AV1847" s="13" t="s">
        <v>85</v>
      </c>
      <c r="AW1847" s="13" t="s">
        <v>29</v>
      </c>
      <c r="AX1847" s="13" t="s">
        <v>72</v>
      </c>
      <c r="AY1847" s="189" t="s">
        <v>360</v>
      </c>
    </row>
    <row r="1848" spans="2:51" s="14" customFormat="1" ht="22.5">
      <c r="B1848" s="196"/>
      <c r="D1848" s="188" t="s">
        <v>369</v>
      </c>
      <c r="E1848" s="197" t="s">
        <v>1</v>
      </c>
      <c r="F1848" s="198" t="s">
        <v>1961</v>
      </c>
      <c r="H1848" s="197" t="s">
        <v>1</v>
      </c>
      <c r="I1848" s="199"/>
      <c r="L1848" s="196"/>
      <c r="M1848" s="200"/>
      <c r="N1848" s="201"/>
      <c r="O1848" s="201"/>
      <c r="P1848" s="201"/>
      <c r="Q1848" s="201"/>
      <c r="R1848" s="201"/>
      <c r="S1848" s="201"/>
      <c r="T1848" s="202"/>
      <c r="AT1848" s="197" t="s">
        <v>369</v>
      </c>
      <c r="AU1848" s="197" t="s">
        <v>85</v>
      </c>
      <c r="AV1848" s="14" t="s">
        <v>79</v>
      </c>
      <c r="AW1848" s="14" t="s">
        <v>29</v>
      </c>
      <c r="AX1848" s="14" t="s">
        <v>72</v>
      </c>
      <c r="AY1848" s="197" t="s">
        <v>360</v>
      </c>
    </row>
    <row r="1849" spans="2:51" s="14" customFormat="1">
      <c r="B1849" s="196"/>
      <c r="D1849" s="188" t="s">
        <v>369</v>
      </c>
      <c r="E1849" s="197" t="s">
        <v>1</v>
      </c>
      <c r="F1849" s="198" t="s">
        <v>1468</v>
      </c>
      <c r="H1849" s="197" t="s">
        <v>1</v>
      </c>
      <c r="I1849" s="199"/>
      <c r="L1849" s="196"/>
      <c r="M1849" s="200"/>
      <c r="N1849" s="201"/>
      <c r="O1849" s="201"/>
      <c r="P1849" s="201"/>
      <c r="Q1849" s="201"/>
      <c r="R1849" s="201"/>
      <c r="S1849" s="201"/>
      <c r="T1849" s="202"/>
      <c r="AT1849" s="197" t="s">
        <v>369</v>
      </c>
      <c r="AU1849" s="197" t="s">
        <v>85</v>
      </c>
      <c r="AV1849" s="14" t="s">
        <v>79</v>
      </c>
      <c r="AW1849" s="14" t="s">
        <v>29</v>
      </c>
      <c r="AX1849" s="14" t="s">
        <v>72</v>
      </c>
      <c r="AY1849" s="197" t="s">
        <v>360</v>
      </c>
    </row>
    <row r="1850" spans="2:51" s="13" customFormat="1">
      <c r="B1850" s="187"/>
      <c r="D1850" s="188" t="s">
        <v>369</v>
      </c>
      <c r="E1850" s="189" t="s">
        <v>1</v>
      </c>
      <c r="F1850" s="190" t="s">
        <v>2054</v>
      </c>
      <c r="H1850" s="191">
        <v>-19.097999999999999</v>
      </c>
      <c r="I1850" s="192"/>
      <c r="L1850" s="187"/>
      <c r="M1850" s="193"/>
      <c r="N1850" s="194"/>
      <c r="O1850" s="194"/>
      <c r="P1850" s="194"/>
      <c r="Q1850" s="194"/>
      <c r="R1850" s="194"/>
      <c r="S1850" s="194"/>
      <c r="T1850" s="195"/>
      <c r="AT1850" s="189" t="s">
        <v>369</v>
      </c>
      <c r="AU1850" s="189" t="s">
        <v>85</v>
      </c>
      <c r="AV1850" s="13" t="s">
        <v>85</v>
      </c>
      <c r="AW1850" s="13" t="s">
        <v>29</v>
      </c>
      <c r="AX1850" s="13" t="s">
        <v>72</v>
      </c>
      <c r="AY1850" s="189" t="s">
        <v>360</v>
      </c>
    </row>
    <row r="1851" spans="2:51" s="14" customFormat="1">
      <c r="B1851" s="196"/>
      <c r="D1851" s="188" t="s">
        <v>369</v>
      </c>
      <c r="E1851" s="197" t="s">
        <v>1</v>
      </c>
      <c r="F1851" s="198" t="s">
        <v>1470</v>
      </c>
      <c r="H1851" s="197" t="s">
        <v>1</v>
      </c>
      <c r="I1851" s="199"/>
      <c r="L1851" s="196"/>
      <c r="M1851" s="200"/>
      <c r="N1851" s="201"/>
      <c r="O1851" s="201"/>
      <c r="P1851" s="201"/>
      <c r="Q1851" s="201"/>
      <c r="R1851" s="201"/>
      <c r="S1851" s="201"/>
      <c r="T1851" s="202"/>
      <c r="AT1851" s="197" t="s">
        <v>369</v>
      </c>
      <c r="AU1851" s="197" t="s">
        <v>85</v>
      </c>
      <c r="AV1851" s="14" t="s">
        <v>79</v>
      </c>
      <c r="AW1851" s="14" t="s">
        <v>29</v>
      </c>
      <c r="AX1851" s="14" t="s">
        <v>72</v>
      </c>
      <c r="AY1851" s="197" t="s">
        <v>360</v>
      </c>
    </row>
    <row r="1852" spans="2:51" s="13" customFormat="1">
      <c r="B1852" s="187"/>
      <c r="D1852" s="188" t="s">
        <v>369</v>
      </c>
      <c r="E1852" s="189" t="s">
        <v>1</v>
      </c>
      <c r="F1852" s="190" t="s">
        <v>2055</v>
      </c>
      <c r="H1852" s="191">
        <v>-55.512</v>
      </c>
      <c r="I1852" s="192"/>
      <c r="L1852" s="187"/>
      <c r="M1852" s="193"/>
      <c r="N1852" s="194"/>
      <c r="O1852" s="194"/>
      <c r="P1852" s="194"/>
      <c r="Q1852" s="194"/>
      <c r="R1852" s="194"/>
      <c r="S1852" s="194"/>
      <c r="T1852" s="195"/>
      <c r="AT1852" s="189" t="s">
        <v>369</v>
      </c>
      <c r="AU1852" s="189" t="s">
        <v>85</v>
      </c>
      <c r="AV1852" s="13" t="s">
        <v>85</v>
      </c>
      <c r="AW1852" s="13" t="s">
        <v>29</v>
      </c>
      <c r="AX1852" s="13" t="s">
        <v>72</v>
      </c>
      <c r="AY1852" s="189" t="s">
        <v>360</v>
      </c>
    </row>
    <row r="1853" spans="2:51" s="14" customFormat="1">
      <c r="B1853" s="196"/>
      <c r="D1853" s="188" t="s">
        <v>369</v>
      </c>
      <c r="E1853" s="197" t="s">
        <v>1</v>
      </c>
      <c r="F1853" s="198" t="s">
        <v>1472</v>
      </c>
      <c r="H1853" s="197" t="s">
        <v>1</v>
      </c>
      <c r="I1853" s="199"/>
      <c r="L1853" s="196"/>
      <c r="M1853" s="200"/>
      <c r="N1853" s="201"/>
      <c r="O1853" s="201"/>
      <c r="P1853" s="201"/>
      <c r="Q1853" s="201"/>
      <c r="R1853" s="201"/>
      <c r="S1853" s="201"/>
      <c r="T1853" s="202"/>
      <c r="AT1853" s="197" t="s">
        <v>369</v>
      </c>
      <c r="AU1853" s="197" t="s">
        <v>85</v>
      </c>
      <c r="AV1853" s="14" t="s">
        <v>79</v>
      </c>
      <c r="AW1853" s="14" t="s">
        <v>29</v>
      </c>
      <c r="AX1853" s="14" t="s">
        <v>72</v>
      </c>
      <c r="AY1853" s="197" t="s">
        <v>360</v>
      </c>
    </row>
    <row r="1854" spans="2:51" s="13" customFormat="1">
      <c r="B1854" s="187"/>
      <c r="D1854" s="188" t="s">
        <v>369</v>
      </c>
      <c r="E1854" s="189" t="s">
        <v>1</v>
      </c>
      <c r="F1854" s="190" t="s">
        <v>2056</v>
      </c>
      <c r="H1854" s="191">
        <v>-14.9</v>
      </c>
      <c r="I1854" s="192"/>
      <c r="L1854" s="187"/>
      <c r="M1854" s="193"/>
      <c r="N1854" s="194"/>
      <c r="O1854" s="194"/>
      <c r="P1854" s="194"/>
      <c r="Q1854" s="194"/>
      <c r="R1854" s="194"/>
      <c r="S1854" s="194"/>
      <c r="T1854" s="195"/>
      <c r="AT1854" s="189" t="s">
        <v>369</v>
      </c>
      <c r="AU1854" s="189" t="s">
        <v>85</v>
      </c>
      <c r="AV1854" s="13" t="s">
        <v>85</v>
      </c>
      <c r="AW1854" s="13" t="s">
        <v>29</v>
      </c>
      <c r="AX1854" s="13" t="s">
        <v>72</v>
      </c>
      <c r="AY1854" s="189" t="s">
        <v>360</v>
      </c>
    </row>
    <row r="1855" spans="2:51" s="13" customFormat="1">
      <c r="B1855" s="187"/>
      <c r="D1855" s="188" t="s">
        <v>369</v>
      </c>
      <c r="E1855" s="189" t="s">
        <v>1</v>
      </c>
      <c r="F1855" s="190" t="s">
        <v>2057</v>
      </c>
      <c r="H1855" s="191">
        <v>-25.29</v>
      </c>
      <c r="I1855" s="192"/>
      <c r="L1855" s="187"/>
      <c r="M1855" s="193"/>
      <c r="N1855" s="194"/>
      <c r="O1855" s="194"/>
      <c r="P1855" s="194"/>
      <c r="Q1855" s="194"/>
      <c r="R1855" s="194"/>
      <c r="S1855" s="194"/>
      <c r="T1855" s="195"/>
      <c r="AT1855" s="189" t="s">
        <v>369</v>
      </c>
      <c r="AU1855" s="189" t="s">
        <v>85</v>
      </c>
      <c r="AV1855" s="13" t="s">
        <v>85</v>
      </c>
      <c r="AW1855" s="13" t="s">
        <v>29</v>
      </c>
      <c r="AX1855" s="13" t="s">
        <v>72</v>
      </c>
      <c r="AY1855" s="189" t="s">
        <v>360</v>
      </c>
    </row>
    <row r="1856" spans="2:51" s="14" customFormat="1">
      <c r="B1856" s="196"/>
      <c r="D1856" s="188" t="s">
        <v>369</v>
      </c>
      <c r="E1856" s="197" t="s">
        <v>1</v>
      </c>
      <c r="F1856" s="198" t="s">
        <v>1475</v>
      </c>
      <c r="H1856" s="197" t="s">
        <v>1</v>
      </c>
      <c r="I1856" s="199"/>
      <c r="L1856" s="196"/>
      <c r="M1856" s="200"/>
      <c r="N1856" s="201"/>
      <c r="O1856" s="201"/>
      <c r="P1856" s="201"/>
      <c r="Q1856" s="201"/>
      <c r="R1856" s="201"/>
      <c r="S1856" s="201"/>
      <c r="T1856" s="202"/>
      <c r="AT1856" s="197" t="s">
        <v>369</v>
      </c>
      <c r="AU1856" s="197" t="s">
        <v>85</v>
      </c>
      <c r="AV1856" s="14" t="s">
        <v>79</v>
      </c>
      <c r="AW1856" s="14" t="s">
        <v>29</v>
      </c>
      <c r="AX1856" s="14" t="s">
        <v>72</v>
      </c>
      <c r="AY1856" s="197" t="s">
        <v>360</v>
      </c>
    </row>
    <row r="1857" spans="2:51" s="13" customFormat="1">
      <c r="B1857" s="187"/>
      <c r="D1857" s="188" t="s">
        <v>369</v>
      </c>
      <c r="E1857" s="189" t="s">
        <v>1</v>
      </c>
      <c r="F1857" s="190" t="s">
        <v>2058</v>
      </c>
      <c r="H1857" s="191">
        <v>-119.232</v>
      </c>
      <c r="I1857" s="192"/>
      <c r="L1857" s="187"/>
      <c r="M1857" s="193"/>
      <c r="N1857" s="194"/>
      <c r="O1857" s="194"/>
      <c r="P1857" s="194"/>
      <c r="Q1857" s="194"/>
      <c r="R1857" s="194"/>
      <c r="S1857" s="194"/>
      <c r="T1857" s="195"/>
      <c r="AT1857" s="189" t="s">
        <v>369</v>
      </c>
      <c r="AU1857" s="189" t="s">
        <v>85</v>
      </c>
      <c r="AV1857" s="13" t="s">
        <v>85</v>
      </c>
      <c r="AW1857" s="13" t="s">
        <v>29</v>
      </c>
      <c r="AX1857" s="13" t="s">
        <v>72</v>
      </c>
      <c r="AY1857" s="189" t="s">
        <v>360</v>
      </c>
    </row>
    <row r="1858" spans="2:51" s="14" customFormat="1">
      <c r="B1858" s="196"/>
      <c r="D1858" s="188" t="s">
        <v>369</v>
      </c>
      <c r="E1858" s="197" t="s">
        <v>1</v>
      </c>
      <c r="F1858" s="198" t="s">
        <v>1477</v>
      </c>
      <c r="H1858" s="197" t="s">
        <v>1</v>
      </c>
      <c r="I1858" s="199"/>
      <c r="L1858" s="196"/>
      <c r="M1858" s="200"/>
      <c r="N1858" s="201"/>
      <c r="O1858" s="201"/>
      <c r="P1858" s="201"/>
      <c r="Q1858" s="201"/>
      <c r="R1858" s="201"/>
      <c r="S1858" s="201"/>
      <c r="T1858" s="202"/>
      <c r="AT1858" s="197" t="s">
        <v>369</v>
      </c>
      <c r="AU1858" s="197" t="s">
        <v>85</v>
      </c>
      <c r="AV1858" s="14" t="s">
        <v>79</v>
      </c>
      <c r="AW1858" s="14" t="s">
        <v>29</v>
      </c>
      <c r="AX1858" s="14" t="s">
        <v>72</v>
      </c>
      <c r="AY1858" s="197" t="s">
        <v>360</v>
      </c>
    </row>
    <row r="1859" spans="2:51" s="13" customFormat="1">
      <c r="B1859" s="187"/>
      <c r="D1859" s="188" t="s">
        <v>369</v>
      </c>
      <c r="E1859" s="189" t="s">
        <v>1</v>
      </c>
      <c r="F1859" s="190" t="s">
        <v>2059</v>
      </c>
      <c r="H1859" s="191">
        <v>-2.52</v>
      </c>
      <c r="I1859" s="192"/>
      <c r="L1859" s="187"/>
      <c r="M1859" s="193"/>
      <c r="N1859" s="194"/>
      <c r="O1859" s="194"/>
      <c r="P1859" s="194"/>
      <c r="Q1859" s="194"/>
      <c r="R1859" s="194"/>
      <c r="S1859" s="194"/>
      <c r="T1859" s="195"/>
      <c r="AT1859" s="189" t="s">
        <v>369</v>
      </c>
      <c r="AU1859" s="189" t="s">
        <v>85</v>
      </c>
      <c r="AV1859" s="13" t="s">
        <v>85</v>
      </c>
      <c r="AW1859" s="13" t="s">
        <v>29</v>
      </c>
      <c r="AX1859" s="13" t="s">
        <v>72</v>
      </c>
      <c r="AY1859" s="189" t="s">
        <v>360</v>
      </c>
    </row>
    <row r="1860" spans="2:51" s="14" customFormat="1">
      <c r="B1860" s="196"/>
      <c r="D1860" s="188" t="s">
        <v>369</v>
      </c>
      <c r="E1860" s="197" t="s">
        <v>1</v>
      </c>
      <c r="F1860" s="198" t="s">
        <v>1479</v>
      </c>
      <c r="H1860" s="197" t="s">
        <v>1</v>
      </c>
      <c r="I1860" s="199"/>
      <c r="L1860" s="196"/>
      <c r="M1860" s="200"/>
      <c r="N1860" s="201"/>
      <c r="O1860" s="201"/>
      <c r="P1860" s="201"/>
      <c r="Q1860" s="201"/>
      <c r="R1860" s="201"/>
      <c r="S1860" s="201"/>
      <c r="T1860" s="202"/>
      <c r="AT1860" s="197" t="s">
        <v>369</v>
      </c>
      <c r="AU1860" s="197" t="s">
        <v>85</v>
      </c>
      <c r="AV1860" s="14" t="s">
        <v>79</v>
      </c>
      <c r="AW1860" s="14" t="s">
        <v>29</v>
      </c>
      <c r="AX1860" s="14" t="s">
        <v>72</v>
      </c>
      <c r="AY1860" s="197" t="s">
        <v>360</v>
      </c>
    </row>
    <row r="1861" spans="2:51" s="13" customFormat="1">
      <c r="B1861" s="187"/>
      <c r="D1861" s="188" t="s">
        <v>369</v>
      </c>
      <c r="E1861" s="189" t="s">
        <v>1</v>
      </c>
      <c r="F1861" s="190" t="s">
        <v>2060</v>
      </c>
      <c r="H1861" s="191">
        <v>-33.462000000000003</v>
      </c>
      <c r="I1861" s="192"/>
      <c r="L1861" s="187"/>
      <c r="M1861" s="193"/>
      <c r="N1861" s="194"/>
      <c r="O1861" s="194"/>
      <c r="P1861" s="194"/>
      <c r="Q1861" s="194"/>
      <c r="R1861" s="194"/>
      <c r="S1861" s="194"/>
      <c r="T1861" s="195"/>
      <c r="AT1861" s="189" t="s">
        <v>369</v>
      </c>
      <c r="AU1861" s="189" t="s">
        <v>85</v>
      </c>
      <c r="AV1861" s="13" t="s">
        <v>85</v>
      </c>
      <c r="AW1861" s="13" t="s">
        <v>29</v>
      </c>
      <c r="AX1861" s="13" t="s">
        <v>72</v>
      </c>
      <c r="AY1861" s="189" t="s">
        <v>360</v>
      </c>
    </row>
    <row r="1862" spans="2:51" s="14" customFormat="1">
      <c r="B1862" s="196"/>
      <c r="D1862" s="188" t="s">
        <v>369</v>
      </c>
      <c r="E1862" s="197" t="s">
        <v>1</v>
      </c>
      <c r="F1862" s="198" t="s">
        <v>1481</v>
      </c>
      <c r="H1862" s="197" t="s">
        <v>1</v>
      </c>
      <c r="I1862" s="199"/>
      <c r="L1862" s="196"/>
      <c r="M1862" s="200"/>
      <c r="N1862" s="201"/>
      <c r="O1862" s="201"/>
      <c r="P1862" s="201"/>
      <c r="Q1862" s="201"/>
      <c r="R1862" s="201"/>
      <c r="S1862" s="201"/>
      <c r="T1862" s="202"/>
      <c r="AT1862" s="197" t="s">
        <v>369</v>
      </c>
      <c r="AU1862" s="197" t="s">
        <v>85</v>
      </c>
      <c r="AV1862" s="14" t="s">
        <v>79</v>
      </c>
      <c r="AW1862" s="14" t="s">
        <v>29</v>
      </c>
      <c r="AX1862" s="14" t="s">
        <v>72</v>
      </c>
      <c r="AY1862" s="197" t="s">
        <v>360</v>
      </c>
    </row>
    <row r="1863" spans="2:51" s="13" customFormat="1">
      <c r="B1863" s="187"/>
      <c r="D1863" s="188" t="s">
        <v>369</v>
      </c>
      <c r="E1863" s="189" t="s">
        <v>1</v>
      </c>
      <c r="F1863" s="190" t="s">
        <v>2061</v>
      </c>
      <c r="H1863" s="191">
        <v>-24.48</v>
      </c>
      <c r="I1863" s="192"/>
      <c r="L1863" s="187"/>
      <c r="M1863" s="193"/>
      <c r="N1863" s="194"/>
      <c r="O1863" s="194"/>
      <c r="P1863" s="194"/>
      <c r="Q1863" s="194"/>
      <c r="R1863" s="194"/>
      <c r="S1863" s="194"/>
      <c r="T1863" s="195"/>
      <c r="AT1863" s="189" t="s">
        <v>369</v>
      </c>
      <c r="AU1863" s="189" t="s">
        <v>85</v>
      </c>
      <c r="AV1863" s="13" t="s">
        <v>85</v>
      </c>
      <c r="AW1863" s="13" t="s">
        <v>29</v>
      </c>
      <c r="AX1863" s="13" t="s">
        <v>72</v>
      </c>
      <c r="AY1863" s="189" t="s">
        <v>360</v>
      </c>
    </row>
    <row r="1864" spans="2:51" s="14" customFormat="1">
      <c r="B1864" s="196"/>
      <c r="D1864" s="188" t="s">
        <v>369</v>
      </c>
      <c r="E1864" s="197" t="s">
        <v>1</v>
      </c>
      <c r="F1864" s="198" t="s">
        <v>1483</v>
      </c>
      <c r="H1864" s="197" t="s">
        <v>1</v>
      </c>
      <c r="I1864" s="199"/>
      <c r="L1864" s="196"/>
      <c r="M1864" s="200"/>
      <c r="N1864" s="201"/>
      <c r="O1864" s="201"/>
      <c r="P1864" s="201"/>
      <c r="Q1864" s="201"/>
      <c r="R1864" s="201"/>
      <c r="S1864" s="201"/>
      <c r="T1864" s="202"/>
      <c r="AT1864" s="197" t="s">
        <v>369</v>
      </c>
      <c r="AU1864" s="197" t="s">
        <v>85</v>
      </c>
      <c r="AV1864" s="14" t="s">
        <v>79</v>
      </c>
      <c r="AW1864" s="14" t="s">
        <v>29</v>
      </c>
      <c r="AX1864" s="14" t="s">
        <v>72</v>
      </c>
      <c r="AY1864" s="197" t="s">
        <v>360</v>
      </c>
    </row>
    <row r="1865" spans="2:51" s="13" customFormat="1">
      <c r="B1865" s="187"/>
      <c r="D1865" s="188" t="s">
        <v>369</v>
      </c>
      <c r="E1865" s="189" t="s">
        <v>1</v>
      </c>
      <c r="F1865" s="190" t="s">
        <v>2062</v>
      </c>
      <c r="H1865" s="191">
        <v>-50.886000000000003</v>
      </c>
      <c r="I1865" s="192"/>
      <c r="L1865" s="187"/>
      <c r="M1865" s="193"/>
      <c r="N1865" s="194"/>
      <c r="O1865" s="194"/>
      <c r="P1865" s="194"/>
      <c r="Q1865" s="194"/>
      <c r="R1865" s="194"/>
      <c r="S1865" s="194"/>
      <c r="T1865" s="195"/>
      <c r="AT1865" s="189" t="s">
        <v>369</v>
      </c>
      <c r="AU1865" s="189" t="s">
        <v>85</v>
      </c>
      <c r="AV1865" s="13" t="s">
        <v>85</v>
      </c>
      <c r="AW1865" s="13" t="s">
        <v>29</v>
      </c>
      <c r="AX1865" s="13" t="s">
        <v>72</v>
      </c>
      <c r="AY1865" s="189" t="s">
        <v>360</v>
      </c>
    </row>
    <row r="1866" spans="2:51" s="14" customFormat="1">
      <c r="B1866" s="196"/>
      <c r="D1866" s="188" t="s">
        <v>369</v>
      </c>
      <c r="E1866" s="197" t="s">
        <v>1</v>
      </c>
      <c r="F1866" s="198" t="s">
        <v>1485</v>
      </c>
      <c r="H1866" s="197" t="s">
        <v>1</v>
      </c>
      <c r="I1866" s="199"/>
      <c r="L1866" s="196"/>
      <c r="M1866" s="200"/>
      <c r="N1866" s="201"/>
      <c r="O1866" s="201"/>
      <c r="P1866" s="201"/>
      <c r="Q1866" s="201"/>
      <c r="R1866" s="201"/>
      <c r="S1866" s="201"/>
      <c r="T1866" s="202"/>
      <c r="AT1866" s="197" t="s">
        <v>369</v>
      </c>
      <c r="AU1866" s="197" t="s">
        <v>85</v>
      </c>
      <c r="AV1866" s="14" t="s">
        <v>79</v>
      </c>
      <c r="AW1866" s="14" t="s">
        <v>29</v>
      </c>
      <c r="AX1866" s="14" t="s">
        <v>72</v>
      </c>
      <c r="AY1866" s="197" t="s">
        <v>360</v>
      </c>
    </row>
    <row r="1867" spans="2:51" s="13" customFormat="1">
      <c r="B1867" s="187"/>
      <c r="D1867" s="188" t="s">
        <v>369</v>
      </c>
      <c r="E1867" s="189" t="s">
        <v>1</v>
      </c>
      <c r="F1867" s="190" t="s">
        <v>2063</v>
      </c>
      <c r="H1867" s="191">
        <v>-29.664000000000001</v>
      </c>
      <c r="I1867" s="192"/>
      <c r="L1867" s="187"/>
      <c r="M1867" s="193"/>
      <c r="N1867" s="194"/>
      <c r="O1867" s="194"/>
      <c r="P1867" s="194"/>
      <c r="Q1867" s="194"/>
      <c r="R1867" s="194"/>
      <c r="S1867" s="194"/>
      <c r="T1867" s="195"/>
      <c r="AT1867" s="189" t="s">
        <v>369</v>
      </c>
      <c r="AU1867" s="189" t="s">
        <v>85</v>
      </c>
      <c r="AV1867" s="13" t="s">
        <v>85</v>
      </c>
      <c r="AW1867" s="13" t="s">
        <v>29</v>
      </c>
      <c r="AX1867" s="13" t="s">
        <v>72</v>
      </c>
      <c r="AY1867" s="189" t="s">
        <v>360</v>
      </c>
    </row>
    <row r="1868" spans="2:51" s="14" customFormat="1">
      <c r="B1868" s="196"/>
      <c r="D1868" s="188" t="s">
        <v>369</v>
      </c>
      <c r="E1868" s="197" t="s">
        <v>1</v>
      </c>
      <c r="F1868" s="198" t="s">
        <v>1487</v>
      </c>
      <c r="H1868" s="197" t="s">
        <v>1</v>
      </c>
      <c r="I1868" s="199"/>
      <c r="L1868" s="196"/>
      <c r="M1868" s="200"/>
      <c r="N1868" s="201"/>
      <c r="O1868" s="201"/>
      <c r="P1868" s="201"/>
      <c r="Q1868" s="201"/>
      <c r="R1868" s="201"/>
      <c r="S1868" s="201"/>
      <c r="T1868" s="202"/>
      <c r="AT1868" s="197" t="s">
        <v>369</v>
      </c>
      <c r="AU1868" s="197" t="s">
        <v>85</v>
      </c>
      <c r="AV1868" s="14" t="s">
        <v>79</v>
      </c>
      <c r="AW1868" s="14" t="s">
        <v>29</v>
      </c>
      <c r="AX1868" s="14" t="s">
        <v>72</v>
      </c>
      <c r="AY1868" s="197" t="s">
        <v>360</v>
      </c>
    </row>
    <row r="1869" spans="2:51" s="13" customFormat="1">
      <c r="B1869" s="187"/>
      <c r="D1869" s="188" t="s">
        <v>369</v>
      </c>
      <c r="E1869" s="189" t="s">
        <v>1</v>
      </c>
      <c r="F1869" s="190" t="s">
        <v>2064</v>
      </c>
      <c r="H1869" s="191">
        <v>-28.512</v>
      </c>
      <c r="I1869" s="192"/>
      <c r="L1869" s="187"/>
      <c r="M1869" s="193"/>
      <c r="N1869" s="194"/>
      <c r="O1869" s="194"/>
      <c r="P1869" s="194"/>
      <c r="Q1869" s="194"/>
      <c r="R1869" s="194"/>
      <c r="S1869" s="194"/>
      <c r="T1869" s="195"/>
      <c r="AT1869" s="189" t="s">
        <v>369</v>
      </c>
      <c r="AU1869" s="189" t="s">
        <v>85</v>
      </c>
      <c r="AV1869" s="13" t="s">
        <v>85</v>
      </c>
      <c r="AW1869" s="13" t="s">
        <v>29</v>
      </c>
      <c r="AX1869" s="13" t="s">
        <v>72</v>
      </c>
      <c r="AY1869" s="189" t="s">
        <v>360</v>
      </c>
    </row>
    <row r="1870" spans="2:51" s="14" customFormat="1">
      <c r="B1870" s="196"/>
      <c r="D1870" s="188" t="s">
        <v>369</v>
      </c>
      <c r="E1870" s="197" t="s">
        <v>1</v>
      </c>
      <c r="F1870" s="198" t="s">
        <v>1489</v>
      </c>
      <c r="H1870" s="197" t="s">
        <v>1</v>
      </c>
      <c r="I1870" s="199"/>
      <c r="L1870" s="196"/>
      <c r="M1870" s="200"/>
      <c r="N1870" s="201"/>
      <c r="O1870" s="201"/>
      <c r="P1870" s="201"/>
      <c r="Q1870" s="201"/>
      <c r="R1870" s="201"/>
      <c r="S1870" s="201"/>
      <c r="T1870" s="202"/>
      <c r="AT1870" s="197" t="s">
        <v>369</v>
      </c>
      <c r="AU1870" s="197" t="s">
        <v>85</v>
      </c>
      <c r="AV1870" s="14" t="s">
        <v>79</v>
      </c>
      <c r="AW1870" s="14" t="s">
        <v>29</v>
      </c>
      <c r="AX1870" s="14" t="s">
        <v>72</v>
      </c>
      <c r="AY1870" s="197" t="s">
        <v>360</v>
      </c>
    </row>
    <row r="1871" spans="2:51" s="13" customFormat="1">
      <c r="B1871" s="187"/>
      <c r="D1871" s="188" t="s">
        <v>369</v>
      </c>
      <c r="E1871" s="189" t="s">
        <v>1</v>
      </c>
      <c r="F1871" s="190" t="s">
        <v>2065</v>
      </c>
      <c r="H1871" s="191">
        <v>-26.91</v>
      </c>
      <c r="I1871" s="192"/>
      <c r="L1871" s="187"/>
      <c r="M1871" s="193"/>
      <c r="N1871" s="194"/>
      <c r="O1871" s="194"/>
      <c r="P1871" s="194"/>
      <c r="Q1871" s="194"/>
      <c r="R1871" s="194"/>
      <c r="S1871" s="194"/>
      <c r="T1871" s="195"/>
      <c r="AT1871" s="189" t="s">
        <v>369</v>
      </c>
      <c r="AU1871" s="189" t="s">
        <v>85</v>
      </c>
      <c r="AV1871" s="13" t="s">
        <v>85</v>
      </c>
      <c r="AW1871" s="13" t="s">
        <v>29</v>
      </c>
      <c r="AX1871" s="13" t="s">
        <v>72</v>
      </c>
      <c r="AY1871" s="189" t="s">
        <v>360</v>
      </c>
    </row>
    <row r="1872" spans="2:51" s="14" customFormat="1">
      <c r="B1872" s="196"/>
      <c r="D1872" s="188" t="s">
        <v>369</v>
      </c>
      <c r="E1872" s="197" t="s">
        <v>1</v>
      </c>
      <c r="F1872" s="198" t="s">
        <v>1491</v>
      </c>
      <c r="H1872" s="197" t="s">
        <v>1</v>
      </c>
      <c r="I1872" s="199"/>
      <c r="L1872" s="196"/>
      <c r="M1872" s="200"/>
      <c r="N1872" s="201"/>
      <c r="O1872" s="201"/>
      <c r="P1872" s="201"/>
      <c r="Q1872" s="201"/>
      <c r="R1872" s="201"/>
      <c r="S1872" s="201"/>
      <c r="T1872" s="202"/>
      <c r="AT1872" s="197" t="s">
        <v>369</v>
      </c>
      <c r="AU1872" s="197" t="s">
        <v>85</v>
      </c>
      <c r="AV1872" s="14" t="s">
        <v>79</v>
      </c>
      <c r="AW1872" s="14" t="s">
        <v>29</v>
      </c>
      <c r="AX1872" s="14" t="s">
        <v>72</v>
      </c>
      <c r="AY1872" s="197" t="s">
        <v>360</v>
      </c>
    </row>
    <row r="1873" spans="2:51" s="13" customFormat="1">
      <c r="B1873" s="187"/>
      <c r="D1873" s="188" t="s">
        <v>369</v>
      </c>
      <c r="E1873" s="189" t="s">
        <v>1</v>
      </c>
      <c r="F1873" s="190" t="s">
        <v>2066</v>
      </c>
      <c r="H1873" s="191">
        <v>-22.212</v>
      </c>
      <c r="I1873" s="192"/>
      <c r="L1873" s="187"/>
      <c r="M1873" s="193"/>
      <c r="N1873" s="194"/>
      <c r="O1873" s="194"/>
      <c r="P1873" s="194"/>
      <c r="Q1873" s="194"/>
      <c r="R1873" s="194"/>
      <c r="S1873" s="194"/>
      <c r="T1873" s="195"/>
      <c r="AT1873" s="189" t="s">
        <v>369</v>
      </c>
      <c r="AU1873" s="189" t="s">
        <v>85</v>
      </c>
      <c r="AV1873" s="13" t="s">
        <v>85</v>
      </c>
      <c r="AW1873" s="13" t="s">
        <v>29</v>
      </c>
      <c r="AX1873" s="13" t="s">
        <v>72</v>
      </c>
      <c r="AY1873" s="189" t="s">
        <v>360</v>
      </c>
    </row>
    <row r="1874" spans="2:51" s="14" customFormat="1">
      <c r="B1874" s="196"/>
      <c r="D1874" s="188" t="s">
        <v>369</v>
      </c>
      <c r="E1874" s="197" t="s">
        <v>1</v>
      </c>
      <c r="F1874" s="198" t="s">
        <v>1493</v>
      </c>
      <c r="H1874" s="197" t="s">
        <v>1</v>
      </c>
      <c r="I1874" s="199"/>
      <c r="L1874" s="196"/>
      <c r="M1874" s="200"/>
      <c r="N1874" s="201"/>
      <c r="O1874" s="201"/>
      <c r="P1874" s="201"/>
      <c r="Q1874" s="201"/>
      <c r="R1874" s="201"/>
      <c r="S1874" s="201"/>
      <c r="T1874" s="202"/>
      <c r="AT1874" s="197" t="s">
        <v>369</v>
      </c>
      <c r="AU1874" s="197" t="s">
        <v>85</v>
      </c>
      <c r="AV1874" s="14" t="s">
        <v>79</v>
      </c>
      <c r="AW1874" s="14" t="s">
        <v>29</v>
      </c>
      <c r="AX1874" s="14" t="s">
        <v>72</v>
      </c>
      <c r="AY1874" s="197" t="s">
        <v>360</v>
      </c>
    </row>
    <row r="1875" spans="2:51" s="13" customFormat="1">
      <c r="B1875" s="187"/>
      <c r="D1875" s="188" t="s">
        <v>369</v>
      </c>
      <c r="E1875" s="189" t="s">
        <v>1</v>
      </c>
      <c r="F1875" s="190" t="s">
        <v>2067</v>
      </c>
      <c r="H1875" s="191">
        <v>-28.26</v>
      </c>
      <c r="I1875" s="192"/>
      <c r="L1875" s="187"/>
      <c r="M1875" s="193"/>
      <c r="N1875" s="194"/>
      <c r="O1875" s="194"/>
      <c r="P1875" s="194"/>
      <c r="Q1875" s="194"/>
      <c r="R1875" s="194"/>
      <c r="S1875" s="194"/>
      <c r="T1875" s="195"/>
      <c r="AT1875" s="189" t="s">
        <v>369</v>
      </c>
      <c r="AU1875" s="189" t="s">
        <v>85</v>
      </c>
      <c r="AV1875" s="13" t="s">
        <v>85</v>
      </c>
      <c r="AW1875" s="13" t="s">
        <v>29</v>
      </c>
      <c r="AX1875" s="13" t="s">
        <v>72</v>
      </c>
      <c r="AY1875" s="189" t="s">
        <v>360</v>
      </c>
    </row>
    <row r="1876" spans="2:51" s="14" customFormat="1">
      <c r="B1876" s="196"/>
      <c r="D1876" s="188" t="s">
        <v>369</v>
      </c>
      <c r="E1876" s="197" t="s">
        <v>1</v>
      </c>
      <c r="F1876" s="198" t="s">
        <v>1495</v>
      </c>
      <c r="H1876" s="197" t="s">
        <v>1</v>
      </c>
      <c r="I1876" s="199"/>
      <c r="L1876" s="196"/>
      <c r="M1876" s="200"/>
      <c r="N1876" s="201"/>
      <c r="O1876" s="201"/>
      <c r="P1876" s="201"/>
      <c r="Q1876" s="201"/>
      <c r="R1876" s="201"/>
      <c r="S1876" s="201"/>
      <c r="T1876" s="202"/>
      <c r="AT1876" s="197" t="s">
        <v>369</v>
      </c>
      <c r="AU1876" s="197" t="s">
        <v>85</v>
      </c>
      <c r="AV1876" s="14" t="s">
        <v>79</v>
      </c>
      <c r="AW1876" s="14" t="s">
        <v>29</v>
      </c>
      <c r="AX1876" s="14" t="s">
        <v>72</v>
      </c>
      <c r="AY1876" s="197" t="s">
        <v>360</v>
      </c>
    </row>
    <row r="1877" spans="2:51" s="13" customFormat="1">
      <c r="B1877" s="187"/>
      <c r="D1877" s="188" t="s">
        <v>369</v>
      </c>
      <c r="E1877" s="189" t="s">
        <v>1</v>
      </c>
      <c r="F1877" s="190" t="s">
        <v>2068</v>
      </c>
      <c r="H1877" s="191">
        <v>-28.475999999999999</v>
      </c>
      <c r="I1877" s="192"/>
      <c r="L1877" s="187"/>
      <c r="M1877" s="193"/>
      <c r="N1877" s="194"/>
      <c r="O1877" s="194"/>
      <c r="P1877" s="194"/>
      <c r="Q1877" s="194"/>
      <c r="R1877" s="194"/>
      <c r="S1877" s="194"/>
      <c r="T1877" s="195"/>
      <c r="AT1877" s="189" t="s">
        <v>369</v>
      </c>
      <c r="AU1877" s="189" t="s">
        <v>85</v>
      </c>
      <c r="AV1877" s="13" t="s">
        <v>85</v>
      </c>
      <c r="AW1877" s="13" t="s">
        <v>29</v>
      </c>
      <c r="AX1877" s="13" t="s">
        <v>72</v>
      </c>
      <c r="AY1877" s="189" t="s">
        <v>360</v>
      </c>
    </row>
    <row r="1878" spans="2:51" s="14" customFormat="1">
      <c r="B1878" s="196"/>
      <c r="D1878" s="188" t="s">
        <v>369</v>
      </c>
      <c r="E1878" s="197" t="s">
        <v>1</v>
      </c>
      <c r="F1878" s="198" t="s">
        <v>1497</v>
      </c>
      <c r="H1878" s="197" t="s">
        <v>1</v>
      </c>
      <c r="I1878" s="199"/>
      <c r="L1878" s="196"/>
      <c r="M1878" s="200"/>
      <c r="N1878" s="201"/>
      <c r="O1878" s="201"/>
      <c r="P1878" s="201"/>
      <c r="Q1878" s="201"/>
      <c r="R1878" s="201"/>
      <c r="S1878" s="201"/>
      <c r="T1878" s="202"/>
      <c r="AT1878" s="197" t="s">
        <v>369</v>
      </c>
      <c r="AU1878" s="197" t="s">
        <v>85</v>
      </c>
      <c r="AV1878" s="14" t="s">
        <v>79</v>
      </c>
      <c r="AW1878" s="14" t="s">
        <v>29</v>
      </c>
      <c r="AX1878" s="14" t="s">
        <v>72</v>
      </c>
      <c r="AY1878" s="197" t="s">
        <v>360</v>
      </c>
    </row>
    <row r="1879" spans="2:51" s="13" customFormat="1">
      <c r="B1879" s="187"/>
      <c r="D1879" s="188" t="s">
        <v>369</v>
      </c>
      <c r="E1879" s="189" t="s">
        <v>1</v>
      </c>
      <c r="F1879" s="190" t="s">
        <v>2069</v>
      </c>
      <c r="H1879" s="191">
        <v>-48.284999999999997</v>
      </c>
      <c r="I1879" s="192"/>
      <c r="L1879" s="187"/>
      <c r="M1879" s="193"/>
      <c r="N1879" s="194"/>
      <c r="O1879" s="194"/>
      <c r="P1879" s="194"/>
      <c r="Q1879" s="194"/>
      <c r="R1879" s="194"/>
      <c r="S1879" s="194"/>
      <c r="T1879" s="195"/>
      <c r="AT1879" s="189" t="s">
        <v>369</v>
      </c>
      <c r="AU1879" s="189" t="s">
        <v>85</v>
      </c>
      <c r="AV1879" s="13" t="s">
        <v>85</v>
      </c>
      <c r="AW1879" s="13" t="s">
        <v>29</v>
      </c>
      <c r="AX1879" s="13" t="s">
        <v>72</v>
      </c>
      <c r="AY1879" s="189" t="s">
        <v>360</v>
      </c>
    </row>
    <row r="1880" spans="2:51" s="14" customFormat="1">
      <c r="B1880" s="196"/>
      <c r="D1880" s="188" t="s">
        <v>369</v>
      </c>
      <c r="E1880" s="197" t="s">
        <v>1</v>
      </c>
      <c r="F1880" s="198" t="s">
        <v>1499</v>
      </c>
      <c r="H1880" s="197" t="s">
        <v>1</v>
      </c>
      <c r="I1880" s="199"/>
      <c r="L1880" s="196"/>
      <c r="M1880" s="200"/>
      <c r="N1880" s="201"/>
      <c r="O1880" s="201"/>
      <c r="P1880" s="201"/>
      <c r="Q1880" s="201"/>
      <c r="R1880" s="201"/>
      <c r="S1880" s="201"/>
      <c r="T1880" s="202"/>
      <c r="AT1880" s="197" t="s">
        <v>369</v>
      </c>
      <c r="AU1880" s="197" t="s">
        <v>85</v>
      </c>
      <c r="AV1880" s="14" t="s">
        <v>79</v>
      </c>
      <c r="AW1880" s="14" t="s">
        <v>29</v>
      </c>
      <c r="AX1880" s="14" t="s">
        <v>72</v>
      </c>
      <c r="AY1880" s="197" t="s">
        <v>360</v>
      </c>
    </row>
    <row r="1881" spans="2:51" s="13" customFormat="1">
      <c r="B1881" s="187"/>
      <c r="D1881" s="188" t="s">
        <v>369</v>
      </c>
      <c r="E1881" s="189" t="s">
        <v>1</v>
      </c>
      <c r="F1881" s="190" t="s">
        <v>2070</v>
      </c>
      <c r="H1881" s="191">
        <v>-13.536</v>
      </c>
      <c r="I1881" s="192"/>
      <c r="L1881" s="187"/>
      <c r="M1881" s="193"/>
      <c r="N1881" s="194"/>
      <c r="O1881" s="194"/>
      <c r="P1881" s="194"/>
      <c r="Q1881" s="194"/>
      <c r="R1881" s="194"/>
      <c r="S1881" s="194"/>
      <c r="T1881" s="195"/>
      <c r="AT1881" s="189" t="s">
        <v>369</v>
      </c>
      <c r="AU1881" s="189" t="s">
        <v>85</v>
      </c>
      <c r="AV1881" s="13" t="s">
        <v>85</v>
      </c>
      <c r="AW1881" s="13" t="s">
        <v>29</v>
      </c>
      <c r="AX1881" s="13" t="s">
        <v>72</v>
      </c>
      <c r="AY1881" s="189" t="s">
        <v>360</v>
      </c>
    </row>
    <row r="1882" spans="2:51" s="14" customFormat="1">
      <c r="B1882" s="196"/>
      <c r="D1882" s="188" t="s">
        <v>369</v>
      </c>
      <c r="E1882" s="197" t="s">
        <v>1</v>
      </c>
      <c r="F1882" s="198" t="s">
        <v>1501</v>
      </c>
      <c r="H1882" s="197" t="s">
        <v>1</v>
      </c>
      <c r="I1882" s="199"/>
      <c r="L1882" s="196"/>
      <c r="M1882" s="200"/>
      <c r="N1882" s="201"/>
      <c r="O1882" s="201"/>
      <c r="P1882" s="201"/>
      <c r="Q1882" s="201"/>
      <c r="R1882" s="201"/>
      <c r="S1882" s="201"/>
      <c r="T1882" s="202"/>
      <c r="AT1882" s="197" t="s">
        <v>369</v>
      </c>
      <c r="AU1882" s="197" t="s">
        <v>85</v>
      </c>
      <c r="AV1882" s="14" t="s">
        <v>79</v>
      </c>
      <c r="AW1882" s="14" t="s">
        <v>29</v>
      </c>
      <c r="AX1882" s="14" t="s">
        <v>72</v>
      </c>
      <c r="AY1882" s="197" t="s">
        <v>360</v>
      </c>
    </row>
    <row r="1883" spans="2:51" s="13" customFormat="1">
      <c r="B1883" s="187"/>
      <c r="D1883" s="188" t="s">
        <v>369</v>
      </c>
      <c r="E1883" s="189" t="s">
        <v>1</v>
      </c>
      <c r="F1883" s="190" t="s">
        <v>2071</v>
      </c>
      <c r="H1883" s="191">
        <v>-21.6</v>
      </c>
      <c r="I1883" s="192"/>
      <c r="L1883" s="187"/>
      <c r="M1883" s="193"/>
      <c r="N1883" s="194"/>
      <c r="O1883" s="194"/>
      <c r="P1883" s="194"/>
      <c r="Q1883" s="194"/>
      <c r="R1883" s="194"/>
      <c r="S1883" s="194"/>
      <c r="T1883" s="195"/>
      <c r="AT1883" s="189" t="s">
        <v>369</v>
      </c>
      <c r="AU1883" s="189" t="s">
        <v>85</v>
      </c>
      <c r="AV1883" s="13" t="s">
        <v>85</v>
      </c>
      <c r="AW1883" s="13" t="s">
        <v>29</v>
      </c>
      <c r="AX1883" s="13" t="s">
        <v>72</v>
      </c>
      <c r="AY1883" s="189" t="s">
        <v>360</v>
      </c>
    </row>
    <row r="1884" spans="2:51" s="14" customFormat="1">
      <c r="B1884" s="196"/>
      <c r="D1884" s="188" t="s">
        <v>369</v>
      </c>
      <c r="E1884" s="197" t="s">
        <v>1</v>
      </c>
      <c r="F1884" s="198" t="s">
        <v>1503</v>
      </c>
      <c r="H1884" s="197" t="s">
        <v>1</v>
      </c>
      <c r="I1884" s="199"/>
      <c r="L1884" s="196"/>
      <c r="M1884" s="200"/>
      <c r="N1884" s="201"/>
      <c r="O1884" s="201"/>
      <c r="P1884" s="201"/>
      <c r="Q1884" s="201"/>
      <c r="R1884" s="201"/>
      <c r="S1884" s="201"/>
      <c r="T1884" s="202"/>
      <c r="AT1884" s="197" t="s">
        <v>369</v>
      </c>
      <c r="AU1884" s="197" t="s">
        <v>85</v>
      </c>
      <c r="AV1884" s="14" t="s">
        <v>79</v>
      </c>
      <c r="AW1884" s="14" t="s">
        <v>29</v>
      </c>
      <c r="AX1884" s="14" t="s">
        <v>72</v>
      </c>
      <c r="AY1884" s="197" t="s">
        <v>360</v>
      </c>
    </row>
    <row r="1885" spans="2:51" s="13" customFormat="1">
      <c r="B1885" s="187"/>
      <c r="D1885" s="188" t="s">
        <v>369</v>
      </c>
      <c r="E1885" s="189" t="s">
        <v>1</v>
      </c>
      <c r="F1885" s="190" t="s">
        <v>2072</v>
      </c>
      <c r="H1885" s="191">
        <v>-25.83</v>
      </c>
      <c r="I1885" s="192"/>
      <c r="L1885" s="187"/>
      <c r="M1885" s="193"/>
      <c r="N1885" s="194"/>
      <c r="O1885" s="194"/>
      <c r="P1885" s="194"/>
      <c r="Q1885" s="194"/>
      <c r="R1885" s="194"/>
      <c r="S1885" s="194"/>
      <c r="T1885" s="195"/>
      <c r="AT1885" s="189" t="s">
        <v>369</v>
      </c>
      <c r="AU1885" s="189" t="s">
        <v>85</v>
      </c>
      <c r="AV1885" s="13" t="s">
        <v>85</v>
      </c>
      <c r="AW1885" s="13" t="s">
        <v>29</v>
      </c>
      <c r="AX1885" s="13" t="s">
        <v>72</v>
      </c>
      <c r="AY1885" s="189" t="s">
        <v>360</v>
      </c>
    </row>
    <row r="1886" spans="2:51" s="14" customFormat="1">
      <c r="B1886" s="196"/>
      <c r="D1886" s="188" t="s">
        <v>369</v>
      </c>
      <c r="E1886" s="197" t="s">
        <v>1</v>
      </c>
      <c r="F1886" s="198" t="s">
        <v>1505</v>
      </c>
      <c r="H1886" s="197" t="s">
        <v>1</v>
      </c>
      <c r="I1886" s="199"/>
      <c r="L1886" s="196"/>
      <c r="M1886" s="200"/>
      <c r="N1886" s="201"/>
      <c r="O1886" s="201"/>
      <c r="P1886" s="201"/>
      <c r="Q1886" s="201"/>
      <c r="R1886" s="201"/>
      <c r="S1886" s="201"/>
      <c r="T1886" s="202"/>
      <c r="AT1886" s="197" t="s">
        <v>369</v>
      </c>
      <c r="AU1886" s="197" t="s">
        <v>85</v>
      </c>
      <c r="AV1886" s="14" t="s">
        <v>79</v>
      </c>
      <c r="AW1886" s="14" t="s">
        <v>29</v>
      </c>
      <c r="AX1886" s="14" t="s">
        <v>72</v>
      </c>
      <c r="AY1886" s="197" t="s">
        <v>360</v>
      </c>
    </row>
    <row r="1887" spans="2:51" s="13" customFormat="1">
      <c r="B1887" s="187"/>
      <c r="D1887" s="188" t="s">
        <v>369</v>
      </c>
      <c r="E1887" s="189" t="s">
        <v>1</v>
      </c>
      <c r="F1887" s="190" t="s">
        <v>2073</v>
      </c>
      <c r="H1887" s="191">
        <v>-13.302</v>
      </c>
      <c r="I1887" s="192"/>
      <c r="L1887" s="187"/>
      <c r="M1887" s="193"/>
      <c r="N1887" s="194"/>
      <c r="O1887" s="194"/>
      <c r="P1887" s="194"/>
      <c r="Q1887" s="194"/>
      <c r="R1887" s="194"/>
      <c r="S1887" s="194"/>
      <c r="T1887" s="195"/>
      <c r="AT1887" s="189" t="s">
        <v>369</v>
      </c>
      <c r="AU1887" s="189" t="s">
        <v>85</v>
      </c>
      <c r="AV1887" s="13" t="s">
        <v>85</v>
      </c>
      <c r="AW1887" s="13" t="s">
        <v>29</v>
      </c>
      <c r="AX1887" s="13" t="s">
        <v>72</v>
      </c>
      <c r="AY1887" s="189" t="s">
        <v>360</v>
      </c>
    </row>
    <row r="1888" spans="2:51" s="14" customFormat="1">
      <c r="B1888" s="196"/>
      <c r="D1888" s="188" t="s">
        <v>369</v>
      </c>
      <c r="E1888" s="197" t="s">
        <v>1</v>
      </c>
      <c r="F1888" s="198" t="s">
        <v>1507</v>
      </c>
      <c r="H1888" s="197" t="s">
        <v>1</v>
      </c>
      <c r="I1888" s="199"/>
      <c r="L1888" s="196"/>
      <c r="M1888" s="200"/>
      <c r="N1888" s="201"/>
      <c r="O1888" s="201"/>
      <c r="P1888" s="201"/>
      <c r="Q1888" s="201"/>
      <c r="R1888" s="201"/>
      <c r="S1888" s="201"/>
      <c r="T1888" s="202"/>
      <c r="AT1888" s="197" t="s">
        <v>369</v>
      </c>
      <c r="AU1888" s="197" t="s">
        <v>85</v>
      </c>
      <c r="AV1888" s="14" t="s">
        <v>79</v>
      </c>
      <c r="AW1888" s="14" t="s">
        <v>29</v>
      </c>
      <c r="AX1888" s="14" t="s">
        <v>72</v>
      </c>
      <c r="AY1888" s="197" t="s">
        <v>360</v>
      </c>
    </row>
    <row r="1889" spans="2:51" s="13" customFormat="1">
      <c r="B1889" s="187"/>
      <c r="D1889" s="188" t="s">
        <v>369</v>
      </c>
      <c r="E1889" s="189" t="s">
        <v>1</v>
      </c>
      <c r="F1889" s="190" t="s">
        <v>2074</v>
      </c>
      <c r="H1889" s="191">
        <v>-7.0019999999999998</v>
      </c>
      <c r="I1889" s="192"/>
      <c r="L1889" s="187"/>
      <c r="M1889" s="193"/>
      <c r="N1889" s="194"/>
      <c r="O1889" s="194"/>
      <c r="P1889" s="194"/>
      <c r="Q1889" s="194"/>
      <c r="R1889" s="194"/>
      <c r="S1889" s="194"/>
      <c r="T1889" s="195"/>
      <c r="AT1889" s="189" t="s">
        <v>369</v>
      </c>
      <c r="AU1889" s="189" t="s">
        <v>85</v>
      </c>
      <c r="AV1889" s="13" t="s">
        <v>85</v>
      </c>
      <c r="AW1889" s="13" t="s">
        <v>29</v>
      </c>
      <c r="AX1889" s="13" t="s">
        <v>72</v>
      </c>
      <c r="AY1889" s="189" t="s">
        <v>360</v>
      </c>
    </row>
    <row r="1890" spans="2:51" s="14" customFormat="1">
      <c r="B1890" s="196"/>
      <c r="D1890" s="188" t="s">
        <v>369</v>
      </c>
      <c r="E1890" s="197" t="s">
        <v>1</v>
      </c>
      <c r="F1890" s="198" t="s">
        <v>1509</v>
      </c>
      <c r="H1890" s="197" t="s">
        <v>1</v>
      </c>
      <c r="I1890" s="199"/>
      <c r="L1890" s="196"/>
      <c r="M1890" s="200"/>
      <c r="N1890" s="201"/>
      <c r="O1890" s="201"/>
      <c r="P1890" s="201"/>
      <c r="Q1890" s="201"/>
      <c r="R1890" s="201"/>
      <c r="S1890" s="201"/>
      <c r="T1890" s="202"/>
      <c r="AT1890" s="197" t="s">
        <v>369</v>
      </c>
      <c r="AU1890" s="197" t="s">
        <v>85</v>
      </c>
      <c r="AV1890" s="14" t="s">
        <v>79</v>
      </c>
      <c r="AW1890" s="14" t="s">
        <v>29</v>
      </c>
      <c r="AX1890" s="14" t="s">
        <v>72</v>
      </c>
      <c r="AY1890" s="197" t="s">
        <v>360</v>
      </c>
    </row>
    <row r="1891" spans="2:51" s="13" customFormat="1">
      <c r="B1891" s="187"/>
      <c r="D1891" s="188" t="s">
        <v>369</v>
      </c>
      <c r="E1891" s="189" t="s">
        <v>1</v>
      </c>
      <c r="F1891" s="190" t="s">
        <v>2075</v>
      </c>
      <c r="H1891" s="191">
        <v>-14.58</v>
      </c>
      <c r="I1891" s="192"/>
      <c r="L1891" s="187"/>
      <c r="M1891" s="193"/>
      <c r="N1891" s="194"/>
      <c r="O1891" s="194"/>
      <c r="P1891" s="194"/>
      <c r="Q1891" s="194"/>
      <c r="R1891" s="194"/>
      <c r="S1891" s="194"/>
      <c r="T1891" s="195"/>
      <c r="AT1891" s="189" t="s">
        <v>369</v>
      </c>
      <c r="AU1891" s="189" t="s">
        <v>85</v>
      </c>
      <c r="AV1891" s="13" t="s">
        <v>85</v>
      </c>
      <c r="AW1891" s="13" t="s">
        <v>29</v>
      </c>
      <c r="AX1891" s="13" t="s">
        <v>72</v>
      </c>
      <c r="AY1891" s="189" t="s">
        <v>360</v>
      </c>
    </row>
    <row r="1892" spans="2:51" s="16" customFormat="1">
      <c r="B1892" s="211"/>
      <c r="D1892" s="188" t="s">
        <v>369</v>
      </c>
      <c r="E1892" s="212" t="s">
        <v>121</v>
      </c>
      <c r="F1892" s="213" t="s">
        <v>581</v>
      </c>
      <c r="H1892" s="214">
        <v>1725.2349999999999</v>
      </c>
      <c r="I1892" s="215"/>
      <c r="L1892" s="211"/>
      <c r="M1892" s="216"/>
      <c r="N1892" s="217"/>
      <c r="O1892" s="217"/>
      <c r="P1892" s="217"/>
      <c r="Q1892" s="217"/>
      <c r="R1892" s="217"/>
      <c r="S1892" s="217"/>
      <c r="T1892" s="218"/>
      <c r="AT1892" s="212" t="s">
        <v>369</v>
      </c>
      <c r="AU1892" s="212" t="s">
        <v>85</v>
      </c>
      <c r="AV1892" s="16" t="s">
        <v>282</v>
      </c>
      <c r="AW1892" s="16" t="s">
        <v>29</v>
      </c>
      <c r="AX1892" s="16" t="s">
        <v>72</v>
      </c>
      <c r="AY1892" s="212" t="s">
        <v>360</v>
      </c>
    </row>
    <row r="1893" spans="2:51" s="14" customFormat="1">
      <c r="B1893" s="196"/>
      <c r="D1893" s="188" t="s">
        <v>369</v>
      </c>
      <c r="E1893" s="197" t="s">
        <v>1</v>
      </c>
      <c r="F1893" s="198" t="s">
        <v>762</v>
      </c>
      <c r="H1893" s="197" t="s">
        <v>1</v>
      </c>
      <c r="I1893" s="199"/>
      <c r="L1893" s="196"/>
      <c r="M1893" s="200"/>
      <c r="N1893" s="201"/>
      <c r="O1893" s="201"/>
      <c r="P1893" s="201"/>
      <c r="Q1893" s="201"/>
      <c r="R1893" s="201"/>
      <c r="S1893" s="201"/>
      <c r="T1893" s="202"/>
      <c r="AT1893" s="197" t="s">
        <v>369</v>
      </c>
      <c r="AU1893" s="197" t="s">
        <v>85</v>
      </c>
      <c r="AV1893" s="14" t="s">
        <v>79</v>
      </c>
      <c r="AW1893" s="14" t="s">
        <v>29</v>
      </c>
      <c r="AX1893" s="14" t="s">
        <v>72</v>
      </c>
      <c r="AY1893" s="197" t="s">
        <v>360</v>
      </c>
    </row>
    <row r="1894" spans="2:51" s="14" customFormat="1">
      <c r="B1894" s="196"/>
      <c r="D1894" s="188" t="s">
        <v>369</v>
      </c>
      <c r="E1894" s="197" t="s">
        <v>1</v>
      </c>
      <c r="F1894" s="198" t="s">
        <v>2076</v>
      </c>
      <c r="H1894" s="197" t="s">
        <v>1</v>
      </c>
      <c r="I1894" s="199"/>
      <c r="L1894" s="196"/>
      <c r="M1894" s="200"/>
      <c r="N1894" s="201"/>
      <c r="O1894" s="201"/>
      <c r="P1894" s="201"/>
      <c r="Q1894" s="201"/>
      <c r="R1894" s="201"/>
      <c r="S1894" s="201"/>
      <c r="T1894" s="202"/>
      <c r="AT1894" s="197" t="s">
        <v>369</v>
      </c>
      <c r="AU1894" s="197" t="s">
        <v>85</v>
      </c>
      <c r="AV1894" s="14" t="s">
        <v>79</v>
      </c>
      <c r="AW1894" s="14" t="s">
        <v>29</v>
      </c>
      <c r="AX1894" s="14" t="s">
        <v>72</v>
      </c>
      <c r="AY1894" s="197" t="s">
        <v>360</v>
      </c>
    </row>
    <row r="1895" spans="2:51" s="13" customFormat="1">
      <c r="B1895" s="187"/>
      <c r="D1895" s="188" t="s">
        <v>369</v>
      </c>
      <c r="E1895" s="189" t="s">
        <v>1</v>
      </c>
      <c r="F1895" s="190" t="s">
        <v>2077</v>
      </c>
      <c r="H1895" s="191">
        <v>74.290000000000006</v>
      </c>
      <c r="I1895" s="192"/>
      <c r="L1895" s="187"/>
      <c r="M1895" s="193"/>
      <c r="N1895" s="194"/>
      <c r="O1895" s="194"/>
      <c r="P1895" s="194"/>
      <c r="Q1895" s="194"/>
      <c r="R1895" s="194"/>
      <c r="S1895" s="194"/>
      <c r="T1895" s="195"/>
      <c r="AT1895" s="189" t="s">
        <v>369</v>
      </c>
      <c r="AU1895" s="189" t="s">
        <v>85</v>
      </c>
      <c r="AV1895" s="13" t="s">
        <v>85</v>
      </c>
      <c r="AW1895" s="13" t="s">
        <v>29</v>
      </c>
      <c r="AX1895" s="13" t="s">
        <v>72</v>
      </c>
      <c r="AY1895" s="189" t="s">
        <v>360</v>
      </c>
    </row>
    <row r="1896" spans="2:51" s="13" customFormat="1">
      <c r="B1896" s="187"/>
      <c r="D1896" s="188" t="s">
        <v>369</v>
      </c>
      <c r="E1896" s="189" t="s">
        <v>1</v>
      </c>
      <c r="F1896" s="190" t="s">
        <v>2078</v>
      </c>
      <c r="H1896" s="191">
        <v>66.36</v>
      </c>
      <c r="I1896" s="192"/>
      <c r="L1896" s="187"/>
      <c r="M1896" s="193"/>
      <c r="N1896" s="194"/>
      <c r="O1896" s="194"/>
      <c r="P1896" s="194"/>
      <c r="Q1896" s="194"/>
      <c r="R1896" s="194"/>
      <c r="S1896" s="194"/>
      <c r="T1896" s="195"/>
      <c r="AT1896" s="189" t="s">
        <v>369</v>
      </c>
      <c r="AU1896" s="189" t="s">
        <v>85</v>
      </c>
      <c r="AV1896" s="13" t="s">
        <v>85</v>
      </c>
      <c r="AW1896" s="13" t="s">
        <v>29</v>
      </c>
      <c r="AX1896" s="13" t="s">
        <v>72</v>
      </c>
      <c r="AY1896" s="189" t="s">
        <v>360</v>
      </c>
    </row>
    <row r="1897" spans="2:51" s="13" customFormat="1">
      <c r="B1897" s="187"/>
      <c r="D1897" s="188" t="s">
        <v>369</v>
      </c>
      <c r="E1897" s="189" t="s">
        <v>1</v>
      </c>
      <c r="F1897" s="190" t="s">
        <v>2079</v>
      </c>
      <c r="H1897" s="191">
        <v>-26.5</v>
      </c>
      <c r="I1897" s="192"/>
      <c r="L1897" s="187"/>
      <c r="M1897" s="193"/>
      <c r="N1897" s="194"/>
      <c r="O1897" s="194"/>
      <c r="P1897" s="194"/>
      <c r="Q1897" s="194"/>
      <c r="R1897" s="194"/>
      <c r="S1897" s="194"/>
      <c r="T1897" s="195"/>
      <c r="AT1897" s="189" t="s">
        <v>369</v>
      </c>
      <c r="AU1897" s="189" t="s">
        <v>85</v>
      </c>
      <c r="AV1897" s="13" t="s">
        <v>85</v>
      </c>
      <c r="AW1897" s="13" t="s">
        <v>29</v>
      </c>
      <c r="AX1897" s="13" t="s">
        <v>72</v>
      </c>
      <c r="AY1897" s="189" t="s">
        <v>360</v>
      </c>
    </row>
    <row r="1898" spans="2:51" s="13" customFormat="1">
      <c r="B1898" s="187"/>
      <c r="D1898" s="188" t="s">
        <v>369</v>
      </c>
      <c r="E1898" s="189" t="s">
        <v>1</v>
      </c>
      <c r="F1898" s="190" t="s">
        <v>2080</v>
      </c>
      <c r="H1898" s="191">
        <v>-15.68</v>
      </c>
      <c r="I1898" s="192"/>
      <c r="L1898" s="187"/>
      <c r="M1898" s="193"/>
      <c r="N1898" s="194"/>
      <c r="O1898" s="194"/>
      <c r="P1898" s="194"/>
      <c r="Q1898" s="194"/>
      <c r="R1898" s="194"/>
      <c r="S1898" s="194"/>
      <c r="T1898" s="195"/>
      <c r="AT1898" s="189" t="s">
        <v>369</v>
      </c>
      <c r="AU1898" s="189" t="s">
        <v>85</v>
      </c>
      <c r="AV1898" s="13" t="s">
        <v>85</v>
      </c>
      <c r="AW1898" s="13" t="s">
        <v>29</v>
      </c>
      <c r="AX1898" s="13" t="s">
        <v>72</v>
      </c>
      <c r="AY1898" s="189" t="s">
        <v>360</v>
      </c>
    </row>
    <row r="1899" spans="2:51" s="13" customFormat="1">
      <c r="B1899" s="187"/>
      <c r="D1899" s="188" t="s">
        <v>369</v>
      </c>
      <c r="E1899" s="189" t="s">
        <v>1</v>
      </c>
      <c r="F1899" s="190" t="s">
        <v>2081</v>
      </c>
      <c r="H1899" s="191">
        <v>5.59</v>
      </c>
      <c r="I1899" s="192"/>
      <c r="L1899" s="187"/>
      <c r="M1899" s="193"/>
      <c r="N1899" s="194"/>
      <c r="O1899" s="194"/>
      <c r="P1899" s="194"/>
      <c r="Q1899" s="194"/>
      <c r="R1899" s="194"/>
      <c r="S1899" s="194"/>
      <c r="T1899" s="195"/>
      <c r="AT1899" s="189" t="s">
        <v>369</v>
      </c>
      <c r="AU1899" s="189" t="s">
        <v>85</v>
      </c>
      <c r="AV1899" s="13" t="s">
        <v>85</v>
      </c>
      <c r="AW1899" s="13" t="s">
        <v>29</v>
      </c>
      <c r="AX1899" s="13" t="s">
        <v>72</v>
      </c>
      <c r="AY1899" s="189" t="s">
        <v>360</v>
      </c>
    </row>
    <row r="1900" spans="2:51" s="13" customFormat="1">
      <c r="B1900" s="187"/>
      <c r="D1900" s="188" t="s">
        <v>369</v>
      </c>
      <c r="E1900" s="189" t="s">
        <v>1</v>
      </c>
      <c r="F1900" s="190" t="s">
        <v>2082</v>
      </c>
      <c r="H1900" s="191">
        <v>8.3520000000000003</v>
      </c>
      <c r="I1900" s="192"/>
      <c r="L1900" s="187"/>
      <c r="M1900" s="193"/>
      <c r="N1900" s="194"/>
      <c r="O1900" s="194"/>
      <c r="P1900" s="194"/>
      <c r="Q1900" s="194"/>
      <c r="R1900" s="194"/>
      <c r="S1900" s="194"/>
      <c r="T1900" s="195"/>
      <c r="AT1900" s="189" t="s">
        <v>369</v>
      </c>
      <c r="AU1900" s="189" t="s">
        <v>85</v>
      </c>
      <c r="AV1900" s="13" t="s">
        <v>85</v>
      </c>
      <c r="AW1900" s="13" t="s">
        <v>29</v>
      </c>
      <c r="AX1900" s="13" t="s">
        <v>72</v>
      </c>
      <c r="AY1900" s="189" t="s">
        <v>360</v>
      </c>
    </row>
    <row r="1901" spans="2:51" s="14" customFormat="1">
      <c r="B1901" s="196"/>
      <c r="D1901" s="188" t="s">
        <v>369</v>
      </c>
      <c r="E1901" s="197" t="s">
        <v>1</v>
      </c>
      <c r="F1901" s="198" t="s">
        <v>2083</v>
      </c>
      <c r="H1901" s="197" t="s">
        <v>1</v>
      </c>
      <c r="I1901" s="199"/>
      <c r="L1901" s="196"/>
      <c r="M1901" s="200"/>
      <c r="N1901" s="201"/>
      <c r="O1901" s="201"/>
      <c r="P1901" s="201"/>
      <c r="Q1901" s="201"/>
      <c r="R1901" s="201"/>
      <c r="S1901" s="201"/>
      <c r="T1901" s="202"/>
      <c r="AT1901" s="197" t="s">
        <v>369</v>
      </c>
      <c r="AU1901" s="197" t="s">
        <v>85</v>
      </c>
      <c r="AV1901" s="14" t="s">
        <v>79</v>
      </c>
      <c r="AW1901" s="14" t="s">
        <v>29</v>
      </c>
      <c r="AX1901" s="14" t="s">
        <v>72</v>
      </c>
      <c r="AY1901" s="197" t="s">
        <v>360</v>
      </c>
    </row>
    <row r="1902" spans="2:51" s="13" customFormat="1">
      <c r="B1902" s="187"/>
      <c r="D1902" s="188" t="s">
        <v>369</v>
      </c>
      <c r="E1902" s="189" t="s">
        <v>1</v>
      </c>
      <c r="F1902" s="190" t="s">
        <v>2084</v>
      </c>
      <c r="H1902" s="191">
        <v>214.459</v>
      </c>
      <c r="I1902" s="192"/>
      <c r="L1902" s="187"/>
      <c r="M1902" s="193"/>
      <c r="N1902" s="194"/>
      <c r="O1902" s="194"/>
      <c r="P1902" s="194"/>
      <c r="Q1902" s="194"/>
      <c r="R1902" s="194"/>
      <c r="S1902" s="194"/>
      <c r="T1902" s="195"/>
      <c r="AT1902" s="189" t="s">
        <v>369</v>
      </c>
      <c r="AU1902" s="189" t="s">
        <v>85</v>
      </c>
      <c r="AV1902" s="13" t="s">
        <v>85</v>
      </c>
      <c r="AW1902" s="13" t="s">
        <v>29</v>
      </c>
      <c r="AX1902" s="13" t="s">
        <v>72</v>
      </c>
      <c r="AY1902" s="189" t="s">
        <v>360</v>
      </c>
    </row>
    <row r="1903" spans="2:51" s="13" customFormat="1" ht="33.75">
      <c r="B1903" s="187"/>
      <c r="D1903" s="188" t="s">
        <v>369</v>
      </c>
      <c r="E1903" s="189" t="s">
        <v>1</v>
      </c>
      <c r="F1903" s="190" t="s">
        <v>2085</v>
      </c>
      <c r="H1903" s="191">
        <v>-46.976999999999997</v>
      </c>
      <c r="I1903" s="192"/>
      <c r="L1903" s="187"/>
      <c r="M1903" s="193"/>
      <c r="N1903" s="194"/>
      <c r="O1903" s="194"/>
      <c r="P1903" s="194"/>
      <c r="Q1903" s="194"/>
      <c r="R1903" s="194"/>
      <c r="S1903" s="194"/>
      <c r="T1903" s="195"/>
      <c r="AT1903" s="189" t="s">
        <v>369</v>
      </c>
      <c r="AU1903" s="189" t="s">
        <v>85</v>
      </c>
      <c r="AV1903" s="13" t="s">
        <v>85</v>
      </c>
      <c r="AW1903" s="13" t="s">
        <v>29</v>
      </c>
      <c r="AX1903" s="13" t="s">
        <v>72</v>
      </c>
      <c r="AY1903" s="189" t="s">
        <v>360</v>
      </c>
    </row>
    <row r="1904" spans="2:51" s="13" customFormat="1">
      <c r="B1904" s="187"/>
      <c r="D1904" s="188" t="s">
        <v>369</v>
      </c>
      <c r="E1904" s="189" t="s">
        <v>1</v>
      </c>
      <c r="F1904" s="190" t="s">
        <v>2086</v>
      </c>
      <c r="H1904" s="191">
        <v>26.73</v>
      </c>
      <c r="I1904" s="192"/>
      <c r="L1904" s="187"/>
      <c r="M1904" s="193"/>
      <c r="N1904" s="194"/>
      <c r="O1904" s="194"/>
      <c r="P1904" s="194"/>
      <c r="Q1904" s="194"/>
      <c r="R1904" s="194"/>
      <c r="S1904" s="194"/>
      <c r="T1904" s="195"/>
      <c r="AT1904" s="189" t="s">
        <v>369</v>
      </c>
      <c r="AU1904" s="189" t="s">
        <v>85</v>
      </c>
      <c r="AV1904" s="13" t="s">
        <v>85</v>
      </c>
      <c r="AW1904" s="13" t="s">
        <v>29</v>
      </c>
      <c r="AX1904" s="13" t="s">
        <v>72</v>
      </c>
      <c r="AY1904" s="189" t="s">
        <v>360</v>
      </c>
    </row>
    <row r="1905" spans="2:51" s="13" customFormat="1">
      <c r="B1905" s="187"/>
      <c r="D1905" s="188" t="s">
        <v>369</v>
      </c>
      <c r="E1905" s="189" t="s">
        <v>1</v>
      </c>
      <c r="F1905" s="190" t="s">
        <v>2087</v>
      </c>
      <c r="H1905" s="191">
        <v>3.556</v>
      </c>
      <c r="I1905" s="192"/>
      <c r="L1905" s="187"/>
      <c r="M1905" s="193"/>
      <c r="N1905" s="194"/>
      <c r="O1905" s="194"/>
      <c r="P1905" s="194"/>
      <c r="Q1905" s="194"/>
      <c r="R1905" s="194"/>
      <c r="S1905" s="194"/>
      <c r="T1905" s="195"/>
      <c r="AT1905" s="189" t="s">
        <v>369</v>
      </c>
      <c r="AU1905" s="189" t="s">
        <v>85</v>
      </c>
      <c r="AV1905" s="13" t="s">
        <v>85</v>
      </c>
      <c r="AW1905" s="13" t="s">
        <v>29</v>
      </c>
      <c r="AX1905" s="13" t="s">
        <v>72</v>
      </c>
      <c r="AY1905" s="189" t="s">
        <v>360</v>
      </c>
    </row>
    <row r="1906" spans="2:51" s="13" customFormat="1">
      <c r="B1906" s="187"/>
      <c r="D1906" s="188" t="s">
        <v>369</v>
      </c>
      <c r="E1906" s="189" t="s">
        <v>1</v>
      </c>
      <c r="F1906" s="190" t="s">
        <v>2088</v>
      </c>
      <c r="H1906" s="191">
        <v>1.9139999999999999</v>
      </c>
      <c r="I1906" s="192"/>
      <c r="L1906" s="187"/>
      <c r="M1906" s="193"/>
      <c r="N1906" s="194"/>
      <c r="O1906" s="194"/>
      <c r="P1906" s="194"/>
      <c r="Q1906" s="194"/>
      <c r="R1906" s="194"/>
      <c r="S1906" s="194"/>
      <c r="T1906" s="195"/>
      <c r="AT1906" s="189" t="s">
        <v>369</v>
      </c>
      <c r="AU1906" s="189" t="s">
        <v>85</v>
      </c>
      <c r="AV1906" s="13" t="s">
        <v>85</v>
      </c>
      <c r="AW1906" s="13" t="s">
        <v>29</v>
      </c>
      <c r="AX1906" s="13" t="s">
        <v>72</v>
      </c>
      <c r="AY1906" s="189" t="s">
        <v>360</v>
      </c>
    </row>
    <row r="1907" spans="2:51" s="13" customFormat="1">
      <c r="B1907" s="187"/>
      <c r="D1907" s="188" t="s">
        <v>369</v>
      </c>
      <c r="E1907" s="189" t="s">
        <v>1</v>
      </c>
      <c r="F1907" s="190" t="s">
        <v>2089</v>
      </c>
      <c r="H1907" s="191">
        <v>16.021000000000001</v>
      </c>
      <c r="I1907" s="192"/>
      <c r="L1907" s="187"/>
      <c r="M1907" s="193"/>
      <c r="N1907" s="194"/>
      <c r="O1907" s="194"/>
      <c r="P1907" s="194"/>
      <c r="Q1907" s="194"/>
      <c r="R1907" s="194"/>
      <c r="S1907" s="194"/>
      <c r="T1907" s="195"/>
      <c r="AT1907" s="189" t="s">
        <v>369</v>
      </c>
      <c r="AU1907" s="189" t="s">
        <v>85</v>
      </c>
      <c r="AV1907" s="13" t="s">
        <v>85</v>
      </c>
      <c r="AW1907" s="13" t="s">
        <v>29</v>
      </c>
      <c r="AX1907" s="13" t="s">
        <v>72</v>
      </c>
      <c r="AY1907" s="189" t="s">
        <v>360</v>
      </c>
    </row>
    <row r="1908" spans="2:51" s="13" customFormat="1">
      <c r="B1908" s="187"/>
      <c r="D1908" s="188" t="s">
        <v>369</v>
      </c>
      <c r="E1908" s="189" t="s">
        <v>1</v>
      </c>
      <c r="F1908" s="190" t="s">
        <v>2090</v>
      </c>
      <c r="H1908" s="191">
        <v>1.82</v>
      </c>
      <c r="I1908" s="192"/>
      <c r="L1908" s="187"/>
      <c r="M1908" s="193"/>
      <c r="N1908" s="194"/>
      <c r="O1908" s="194"/>
      <c r="P1908" s="194"/>
      <c r="Q1908" s="194"/>
      <c r="R1908" s="194"/>
      <c r="S1908" s="194"/>
      <c r="T1908" s="195"/>
      <c r="AT1908" s="189" t="s">
        <v>369</v>
      </c>
      <c r="AU1908" s="189" t="s">
        <v>85</v>
      </c>
      <c r="AV1908" s="13" t="s">
        <v>85</v>
      </c>
      <c r="AW1908" s="13" t="s">
        <v>29</v>
      </c>
      <c r="AX1908" s="13" t="s">
        <v>72</v>
      </c>
      <c r="AY1908" s="189" t="s">
        <v>360</v>
      </c>
    </row>
    <row r="1909" spans="2:51" s="13" customFormat="1">
      <c r="B1909" s="187"/>
      <c r="D1909" s="188" t="s">
        <v>369</v>
      </c>
      <c r="E1909" s="189" t="s">
        <v>1</v>
      </c>
      <c r="F1909" s="190" t="s">
        <v>2091</v>
      </c>
      <c r="H1909" s="191">
        <v>330.48</v>
      </c>
      <c r="I1909" s="192"/>
      <c r="L1909" s="187"/>
      <c r="M1909" s="193"/>
      <c r="N1909" s="194"/>
      <c r="O1909" s="194"/>
      <c r="P1909" s="194"/>
      <c r="Q1909" s="194"/>
      <c r="R1909" s="194"/>
      <c r="S1909" s="194"/>
      <c r="T1909" s="195"/>
      <c r="AT1909" s="189" t="s">
        <v>369</v>
      </c>
      <c r="AU1909" s="189" t="s">
        <v>85</v>
      </c>
      <c r="AV1909" s="13" t="s">
        <v>85</v>
      </c>
      <c r="AW1909" s="13" t="s">
        <v>29</v>
      </c>
      <c r="AX1909" s="13" t="s">
        <v>72</v>
      </c>
      <c r="AY1909" s="189" t="s">
        <v>360</v>
      </c>
    </row>
    <row r="1910" spans="2:51" s="13" customFormat="1">
      <c r="B1910" s="187"/>
      <c r="D1910" s="188" t="s">
        <v>369</v>
      </c>
      <c r="E1910" s="189" t="s">
        <v>1</v>
      </c>
      <c r="F1910" s="190" t="s">
        <v>2092</v>
      </c>
      <c r="H1910" s="191">
        <v>-49.69</v>
      </c>
      <c r="I1910" s="192"/>
      <c r="L1910" s="187"/>
      <c r="M1910" s="193"/>
      <c r="N1910" s="194"/>
      <c r="O1910" s="194"/>
      <c r="P1910" s="194"/>
      <c r="Q1910" s="194"/>
      <c r="R1910" s="194"/>
      <c r="S1910" s="194"/>
      <c r="T1910" s="195"/>
      <c r="AT1910" s="189" t="s">
        <v>369</v>
      </c>
      <c r="AU1910" s="189" t="s">
        <v>85</v>
      </c>
      <c r="AV1910" s="13" t="s">
        <v>85</v>
      </c>
      <c r="AW1910" s="13" t="s">
        <v>29</v>
      </c>
      <c r="AX1910" s="13" t="s">
        <v>72</v>
      </c>
      <c r="AY1910" s="189" t="s">
        <v>360</v>
      </c>
    </row>
    <row r="1911" spans="2:51" s="13" customFormat="1">
      <c r="B1911" s="187"/>
      <c r="D1911" s="188" t="s">
        <v>369</v>
      </c>
      <c r="E1911" s="189" t="s">
        <v>1</v>
      </c>
      <c r="F1911" s="190" t="s">
        <v>2093</v>
      </c>
      <c r="H1911" s="191">
        <v>29.15</v>
      </c>
      <c r="I1911" s="192"/>
      <c r="L1911" s="187"/>
      <c r="M1911" s="193"/>
      <c r="N1911" s="194"/>
      <c r="O1911" s="194"/>
      <c r="P1911" s="194"/>
      <c r="Q1911" s="194"/>
      <c r="R1911" s="194"/>
      <c r="S1911" s="194"/>
      <c r="T1911" s="195"/>
      <c r="AT1911" s="189" t="s">
        <v>369</v>
      </c>
      <c r="AU1911" s="189" t="s">
        <v>85</v>
      </c>
      <c r="AV1911" s="13" t="s">
        <v>85</v>
      </c>
      <c r="AW1911" s="13" t="s">
        <v>29</v>
      </c>
      <c r="AX1911" s="13" t="s">
        <v>72</v>
      </c>
      <c r="AY1911" s="189" t="s">
        <v>360</v>
      </c>
    </row>
    <row r="1912" spans="2:51" s="13" customFormat="1">
      <c r="B1912" s="187"/>
      <c r="D1912" s="188" t="s">
        <v>369</v>
      </c>
      <c r="E1912" s="189" t="s">
        <v>1</v>
      </c>
      <c r="F1912" s="190" t="s">
        <v>2094</v>
      </c>
      <c r="H1912" s="191">
        <v>19.536000000000001</v>
      </c>
      <c r="I1912" s="192"/>
      <c r="L1912" s="187"/>
      <c r="M1912" s="193"/>
      <c r="N1912" s="194"/>
      <c r="O1912" s="194"/>
      <c r="P1912" s="194"/>
      <c r="Q1912" s="194"/>
      <c r="R1912" s="194"/>
      <c r="S1912" s="194"/>
      <c r="T1912" s="195"/>
      <c r="AT1912" s="189" t="s">
        <v>369</v>
      </c>
      <c r="AU1912" s="189" t="s">
        <v>85</v>
      </c>
      <c r="AV1912" s="13" t="s">
        <v>85</v>
      </c>
      <c r="AW1912" s="13" t="s">
        <v>29</v>
      </c>
      <c r="AX1912" s="13" t="s">
        <v>72</v>
      </c>
      <c r="AY1912" s="189" t="s">
        <v>360</v>
      </c>
    </row>
    <row r="1913" spans="2:51" s="13" customFormat="1">
      <c r="B1913" s="187"/>
      <c r="D1913" s="188" t="s">
        <v>369</v>
      </c>
      <c r="E1913" s="189" t="s">
        <v>1</v>
      </c>
      <c r="F1913" s="190" t="s">
        <v>2095</v>
      </c>
      <c r="H1913" s="191">
        <v>10.584</v>
      </c>
      <c r="I1913" s="192"/>
      <c r="L1913" s="187"/>
      <c r="M1913" s="193"/>
      <c r="N1913" s="194"/>
      <c r="O1913" s="194"/>
      <c r="P1913" s="194"/>
      <c r="Q1913" s="194"/>
      <c r="R1913" s="194"/>
      <c r="S1913" s="194"/>
      <c r="T1913" s="195"/>
      <c r="AT1913" s="189" t="s">
        <v>369</v>
      </c>
      <c r="AU1913" s="189" t="s">
        <v>85</v>
      </c>
      <c r="AV1913" s="13" t="s">
        <v>85</v>
      </c>
      <c r="AW1913" s="13" t="s">
        <v>29</v>
      </c>
      <c r="AX1913" s="13" t="s">
        <v>72</v>
      </c>
      <c r="AY1913" s="189" t="s">
        <v>360</v>
      </c>
    </row>
    <row r="1914" spans="2:51" s="14" customFormat="1">
      <c r="B1914" s="196"/>
      <c r="D1914" s="188" t="s">
        <v>369</v>
      </c>
      <c r="E1914" s="197" t="s">
        <v>1</v>
      </c>
      <c r="F1914" s="198" t="s">
        <v>2096</v>
      </c>
      <c r="H1914" s="197" t="s">
        <v>1</v>
      </c>
      <c r="I1914" s="199"/>
      <c r="L1914" s="196"/>
      <c r="M1914" s="200"/>
      <c r="N1914" s="201"/>
      <c r="O1914" s="201"/>
      <c r="P1914" s="201"/>
      <c r="Q1914" s="201"/>
      <c r="R1914" s="201"/>
      <c r="S1914" s="201"/>
      <c r="T1914" s="202"/>
      <c r="AT1914" s="197" t="s">
        <v>369</v>
      </c>
      <c r="AU1914" s="197" t="s">
        <v>85</v>
      </c>
      <c r="AV1914" s="14" t="s">
        <v>79</v>
      </c>
      <c r="AW1914" s="14" t="s">
        <v>29</v>
      </c>
      <c r="AX1914" s="14" t="s">
        <v>72</v>
      </c>
      <c r="AY1914" s="197" t="s">
        <v>360</v>
      </c>
    </row>
    <row r="1915" spans="2:51" s="13" customFormat="1">
      <c r="B1915" s="187"/>
      <c r="D1915" s="188" t="s">
        <v>369</v>
      </c>
      <c r="E1915" s="189" t="s">
        <v>1</v>
      </c>
      <c r="F1915" s="190" t="s">
        <v>2097</v>
      </c>
      <c r="H1915" s="191">
        <v>34.68</v>
      </c>
      <c r="I1915" s="192"/>
      <c r="L1915" s="187"/>
      <c r="M1915" s="193"/>
      <c r="N1915" s="194"/>
      <c r="O1915" s="194"/>
      <c r="P1915" s="194"/>
      <c r="Q1915" s="194"/>
      <c r="R1915" s="194"/>
      <c r="S1915" s="194"/>
      <c r="T1915" s="195"/>
      <c r="AT1915" s="189" t="s">
        <v>369</v>
      </c>
      <c r="AU1915" s="189" t="s">
        <v>85</v>
      </c>
      <c r="AV1915" s="13" t="s">
        <v>85</v>
      </c>
      <c r="AW1915" s="13" t="s">
        <v>29</v>
      </c>
      <c r="AX1915" s="13" t="s">
        <v>72</v>
      </c>
      <c r="AY1915" s="189" t="s">
        <v>360</v>
      </c>
    </row>
    <row r="1916" spans="2:51" s="13" customFormat="1">
      <c r="B1916" s="187"/>
      <c r="D1916" s="188" t="s">
        <v>369</v>
      </c>
      <c r="E1916" s="189" t="s">
        <v>1</v>
      </c>
      <c r="F1916" s="190" t="s">
        <v>2098</v>
      </c>
      <c r="H1916" s="191">
        <v>-5.5179999999999998</v>
      </c>
      <c r="I1916" s="192"/>
      <c r="L1916" s="187"/>
      <c r="M1916" s="193"/>
      <c r="N1916" s="194"/>
      <c r="O1916" s="194"/>
      <c r="P1916" s="194"/>
      <c r="Q1916" s="194"/>
      <c r="R1916" s="194"/>
      <c r="S1916" s="194"/>
      <c r="T1916" s="195"/>
      <c r="AT1916" s="189" t="s">
        <v>369</v>
      </c>
      <c r="AU1916" s="189" t="s">
        <v>85</v>
      </c>
      <c r="AV1916" s="13" t="s">
        <v>85</v>
      </c>
      <c r="AW1916" s="13" t="s">
        <v>29</v>
      </c>
      <c r="AX1916" s="13" t="s">
        <v>72</v>
      </c>
      <c r="AY1916" s="189" t="s">
        <v>360</v>
      </c>
    </row>
    <row r="1917" spans="2:51" s="13" customFormat="1">
      <c r="B1917" s="187"/>
      <c r="D1917" s="188" t="s">
        <v>369</v>
      </c>
      <c r="E1917" s="189" t="s">
        <v>1</v>
      </c>
      <c r="F1917" s="190" t="s">
        <v>2099</v>
      </c>
      <c r="H1917" s="191">
        <v>0.77300000000000002</v>
      </c>
      <c r="I1917" s="192"/>
      <c r="L1917" s="187"/>
      <c r="M1917" s="193"/>
      <c r="N1917" s="194"/>
      <c r="O1917" s="194"/>
      <c r="P1917" s="194"/>
      <c r="Q1917" s="194"/>
      <c r="R1917" s="194"/>
      <c r="S1917" s="194"/>
      <c r="T1917" s="195"/>
      <c r="AT1917" s="189" t="s">
        <v>369</v>
      </c>
      <c r="AU1917" s="189" t="s">
        <v>85</v>
      </c>
      <c r="AV1917" s="13" t="s">
        <v>85</v>
      </c>
      <c r="AW1917" s="13" t="s">
        <v>29</v>
      </c>
      <c r="AX1917" s="13" t="s">
        <v>72</v>
      </c>
      <c r="AY1917" s="189" t="s">
        <v>360</v>
      </c>
    </row>
    <row r="1918" spans="2:51" s="13" customFormat="1">
      <c r="B1918" s="187"/>
      <c r="D1918" s="188" t="s">
        <v>369</v>
      </c>
      <c r="E1918" s="189" t="s">
        <v>1</v>
      </c>
      <c r="F1918" s="190" t="s">
        <v>2100</v>
      </c>
      <c r="H1918" s="191">
        <v>2.9089999999999998</v>
      </c>
      <c r="I1918" s="192"/>
      <c r="L1918" s="187"/>
      <c r="M1918" s="193"/>
      <c r="N1918" s="194"/>
      <c r="O1918" s="194"/>
      <c r="P1918" s="194"/>
      <c r="Q1918" s="194"/>
      <c r="R1918" s="194"/>
      <c r="S1918" s="194"/>
      <c r="T1918" s="195"/>
      <c r="AT1918" s="189" t="s">
        <v>369</v>
      </c>
      <c r="AU1918" s="189" t="s">
        <v>85</v>
      </c>
      <c r="AV1918" s="13" t="s">
        <v>85</v>
      </c>
      <c r="AW1918" s="13" t="s">
        <v>29</v>
      </c>
      <c r="AX1918" s="13" t="s">
        <v>72</v>
      </c>
      <c r="AY1918" s="189" t="s">
        <v>360</v>
      </c>
    </row>
    <row r="1919" spans="2:51" s="14" customFormat="1">
      <c r="B1919" s="196"/>
      <c r="D1919" s="188" t="s">
        <v>369</v>
      </c>
      <c r="E1919" s="197" t="s">
        <v>1</v>
      </c>
      <c r="F1919" s="198" t="s">
        <v>2101</v>
      </c>
      <c r="H1919" s="197" t="s">
        <v>1</v>
      </c>
      <c r="I1919" s="199"/>
      <c r="L1919" s="196"/>
      <c r="M1919" s="200"/>
      <c r="N1919" s="201"/>
      <c r="O1919" s="201"/>
      <c r="P1919" s="201"/>
      <c r="Q1919" s="201"/>
      <c r="R1919" s="201"/>
      <c r="S1919" s="201"/>
      <c r="T1919" s="202"/>
      <c r="AT1919" s="197" t="s">
        <v>369</v>
      </c>
      <c r="AU1919" s="197" t="s">
        <v>85</v>
      </c>
      <c r="AV1919" s="14" t="s">
        <v>79</v>
      </c>
      <c r="AW1919" s="14" t="s">
        <v>29</v>
      </c>
      <c r="AX1919" s="14" t="s">
        <v>72</v>
      </c>
      <c r="AY1919" s="197" t="s">
        <v>360</v>
      </c>
    </row>
    <row r="1920" spans="2:51" s="13" customFormat="1">
      <c r="B1920" s="187"/>
      <c r="D1920" s="188" t="s">
        <v>369</v>
      </c>
      <c r="E1920" s="189" t="s">
        <v>1</v>
      </c>
      <c r="F1920" s="190" t="s">
        <v>2102</v>
      </c>
      <c r="H1920" s="191">
        <v>28.28</v>
      </c>
      <c r="I1920" s="192"/>
      <c r="L1920" s="187"/>
      <c r="M1920" s="193"/>
      <c r="N1920" s="194"/>
      <c r="O1920" s="194"/>
      <c r="P1920" s="194"/>
      <c r="Q1920" s="194"/>
      <c r="R1920" s="194"/>
      <c r="S1920" s="194"/>
      <c r="T1920" s="195"/>
      <c r="AT1920" s="189" t="s">
        <v>369</v>
      </c>
      <c r="AU1920" s="189" t="s">
        <v>85</v>
      </c>
      <c r="AV1920" s="13" t="s">
        <v>85</v>
      </c>
      <c r="AW1920" s="13" t="s">
        <v>29</v>
      </c>
      <c r="AX1920" s="13" t="s">
        <v>72</v>
      </c>
      <c r="AY1920" s="189" t="s">
        <v>360</v>
      </c>
    </row>
    <row r="1921" spans="2:51" s="13" customFormat="1">
      <c r="B1921" s="187"/>
      <c r="D1921" s="188" t="s">
        <v>369</v>
      </c>
      <c r="E1921" s="189" t="s">
        <v>1</v>
      </c>
      <c r="F1921" s="190" t="s">
        <v>2103</v>
      </c>
      <c r="H1921" s="191">
        <v>-4.46</v>
      </c>
      <c r="I1921" s="192"/>
      <c r="L1921" s="187"/>
      <c r="M1921" s="193"/>
      <c r="N1921" s="194"/>
      <c r="O1921" s="194"/>
      <c r="P1921" s="194"/>
      <c r="Q1921" s="194"/>
      <c r="R1921" s="194"/>
      <c r="S1921" s="194"/>
      <c r="T1921" s="195"/>
      <c r="AT1921" s="189" t="s">
        <v>369</v>
      </c>
      <c r="AU1921" s="189" t="s">
        <v>85</v>
      </c>
      <c r="AV1921" s="13" t="s">
        <v>85</v>
      </c>
      <c r="AW1921" s="13" t="s">
        <v>29</v>
      </c>
      <c r="AX1921" s="13" t="s">
        <v>72</v>
      </c>
      <c r="AY1921" s="189" t="s">
        <v>360</v>
      </c>
    </row>
    <row r="1922" spans="2:51" s="13" customFormat="1">
      <c r="B1922" s="187"/>
      <c r="D1922" s="188" t="s">
        <v>369</v>
      </c>
      <c r="E1922" s="189" t="s">
        <v>1</v>
      </c>
      <c r="F1922" s="190" t="s">
        <v>2099</v>
      </c>
      <c r="H1922" s="191">
        <v>0.77300000000000002</v>
      </c>
      <c r="I1922" s="192"/>
      <c r="L1922" s="187"/>
      <c r="M1922" s="193"/>
      <c r="N1922" s="194"/>
      <c r="O1922" s="194"/>
      <c r="P1922" s="194"/>
      <c r="Q1922" s="194"/>
      <c r="R1922" s="194"/>
      <c r="S1922" s="194"/>
      <c r="T1922" s="195"/>
      <c r="AT1922" s="189" t="s">
        <v>369</v>
      </c>
      <c r="AU1922" s="189" t="s">
        <v>85</v>
      </c>
      <c r="AV1922" s="13" t="s">
        <v>85</v>
      </c>
      <c r="AW1922" s="13" t="s">
        <v>29</v>
      </c>
      <c r="AX1922" s="13" t="s">
        <v>72</v>
      </c>
      <c r="AY1922" s="189" t="s">
        <v>360</v>
      </c>
    </row>
    <row r="1923" spans="2:51" s="13" customFormat="1">
      <c r="B1923" s="187"/>
      <c r="D1923" s="188" t="s">
        <v>369</v>
      </c>
      <c r="E1923" s="189" t="s">
        <v>1</v>
      </c>
      <c r="F1923" s="190" t="s">
        <v>2104</v>
      </c>
      <c r="H1923" s="191">
        <v>2.6880000000000002</v>
      </c>
      <c r="I1923" s="192"/>
      <c r="L1923" s="187"/>
      <c r="M1923" s="193"/>
      <c r="N1923" s="194"/>
      <c r="O1923" s="194"/>
      <c r="P1923" s="194"/>
      <c r="Q1923" s="194"/>
      <c r="R1923" s="194"/>
      <c r="S1923" s="194"/>
      <c r="T1923" s="195"/>
      <c r="AT1923" s="189" t="s">
        <v>369</v>
      </c>
      <c r="AU1923" s="189" t="s">
        <v>85</v>
      </c>
      <c r="AV1923" s="13" t="s">
        <v>85</v>
      </c>
      <c r="AW1923" s="13" t="s">
        <v>29</v>
      </c>
      <c r="AX1923" s="13" t="s">
        <v>72</v>
      </c>
      <c r="AY1923" s="189" t="s">
        <v>360</v>
      </c>
    </row>
    <row r="1924" spans="2:51" s="14" customFormat="1">
      <c r="B1924" s="196"/>
      <c r="D1924" s="188" t="s">
        <v>369</v>
      </c>
      <c r="E1924" s="197" t="s">
        <v>1</v>
      </c>
      <c r="F1924" s="198" t="s">
        <v>2105</v>
      </c>
      <c r="H1924" s="197" t="s">
        <v>1</v>
      </c>
      <c r="I1924" s="199"/>
      <c r="L1924" s="196"/>
      <c r="M1924" s="200"/>
      <c r="N1924" s="201"/>
      <c r="O1924" s="201"/>
      <c r="P1924" s="201"/>
      <c r="Q1924" s="201"/>
      <c r="R1924" s="201"/>
      <c r="S1924" s="201"/>
      <c r="T1924" s="202"/>
      <c r="AT1924" s="197" t="s">
        <v>369</v>
      </c>
      <c r="AU1924" s="197" t="s">
        <v>85</v>
      </c>
      <c r="AV1924" s="14" t="s">
        <v>79</v>
      </c>
      <c r="AW1924" s="14" t="s">
        <v>29</v>
      </c>
      <c r="AX1924" s="14" t="s">
        <v>72</v>
      </c>
      <c r="AY1924" s="197" t="s">
        <v>360</v>
      </c>
    </row>
    <row r="1925" spans="2:51" s="13" customFormat="1">
      <c r="B1925" s="187"/>
      <c r="D1925" s="188" t="s">
        <v>369</v>
      </c>
      <c r="E1925" s="189" t="s">
        <v>1</v>
      </c>
      <c r="F1925" s="190" t="s">
        <v>2106</v>
      </c>
      <c r="H1925" s="191">
        <v>180</v>
      </c>
      <c r="I1925" s="192"/>
      <c r="L1925" s="187"/>
      <c r="M1925" s="193"/>
      <c r="N1925" s="194"/>
      <c r="O1925" s="194"/>
      <c r="P1925" s="194"/>
      <c r="Q1925" s="194"/>
      <c r="R1925" s="194"/>
      <c r="S1925" s="194"/>
      <c r="T1925" s="195"/>
      <c r="AT1925" s="189" t="s">
        <v>369</v>
      </c>
      <c r="AU1925" s="189" t="s">
        <v>85</v>
      </c>
      <c r="AV1925" s="13" t="s">
        <v>85</v>
      </c>
      <c r="AW1925" s="13" t="s">
        <v>29</v>
      </c>
      <c r="AX1925" s="13" t="s">
        <v>72</v>
      </c>
      <c r="AY1925" s="189" t="s">
        <v>360</v>
      </c>
    </row>
    <row r="1926" spans="2:51" s="13" customFormat="1">
      <c r="B1926" s="187"/>
      <c r="D1926" s="188" t="s">
        <v>369</v>
      </c>
      <c r="E1926" s="189" t="s">
        <v>1</v>
      </c>
      <c r="F1926" s="190" t="s">
        <v>2107</v>
      </c>
      <c r="H1926" s="191">
        <v>-28.777999999999999</v>
      </c>
      <c r="I1926" s="192"/>
      <c r="L1926" s="187"/>
      <c r="M1926" s="193"/>
      <c r="N1926" s="194"/>
      <c r="O1926" s="194"/>
      <c r="P1926" s="194"/>
      <c r="Q1926" s="194"/>
      <c r="R1926" s="194"/>
      <c r="S1926" s="194"/>
      <c r="T1926" s="195"/>
      <c r="AT1926" s="189" t="s">
        <v>369</v>
      </c>
      <c r="AU1926" s="189" t="s">
        <v>85</v>
      </c>
      <c r="AV1926" s="13" t="s">
        <v>85</v>
      </c>
      <c r="AW1926" s="13" t="s">
        <v>29</v>
      </c>
      <c r="AX1926" s="13" t="s">
        <v>72</v>
      </c>
      <c r="AY1926" s="189" t="s">
        <v>360</v>
      </c>
    </row>
    <row r="1927" spans="2:51" s="13" customFormat="1">
      <c r="B1927" s="187"/>
      <c r="D1927" s="188" t="s">
        <v>369</v>
      </c>
      <c r="E1927" s="189" t="s">
        <v>1</v>
      </c>
      <c r="F1927" s="190" t="s">
        <v>2108</v>
      </c>
      <c r="H1927" s="191">
        <v>9.7439999999999998</v>
      </c>
      <c r="I1927" s="192"/>
      <c r="L1927" s="187"/>
      <c r="M1927" s="193"/>
      <c r="N1927" s="194"/>
      <c r="O1927" s="194"/>
      <c r="P1927" s="194"/>
      <c r="Q1927" s="194"/>
      <c r="R1927" s="194"/>
      <c r="S1927" s="194"/>
      <c r="T1927" s="195"/>
      <c r="AT1927" s="189" t="s">
        <v>369</v>
      </c>
      <c r="AU1927" s="189" t="s">
        <v>85</v>
      </c>
      <c r="AV1927" s="13" t="s">
        <v>85</v>
      </c>
      <c r="AW1927" s="13" t="s">
        <v>29</v>
      </c>
      <c r="AX1927" s="13" t="s">
        <v>72</v>
      </c>
      <c r="AY1927" s="189" t="s">
        <v>360</v>
      </c>
    </row>
    <row r="1928" spans="2:51" s="14" customFormat="1">
      <c r="B1928" s="196"/>
      <c r="D1928" s="188" t="s">
        <v>369</v>
      </c>
      <c r="E1928" s="197" t="s">
        <v>1</v>
      </c>
      <c r="F1928" s="198" t="s">
        <v>2109</v>
      </c>
      <c r="H1928" s="197" t="s">
        <v>1</v>
      </c>
      <c r="I1928" s="199"/>
      <c r="L1928" s="196"/>
      <c r="M1928" s="200"/>
      <c r="N1928" s="201"/>
      <c r="O1928" s="201"/>
      <c r="P1928" s="201"/>
      <c r="Q1928" s="201"/>
      <c r="R1928" s="201"/>
      <c r="S1928" s="201"/>
      <c r="T1928" s="202"/>
      <c r="AT1928" s="197" t="s">
        <v>369</v>
      </c>
      <c r="AU1928" s="197" t="s">
        <v>85</v>
      </c>
      <c r="AV1928" s="14" t="s">
        <v>79</v>
      </c>
      <c r="AW1928" s="14" t="s">
        <v>29</v>
      </c>
      <c r="AX1928" s="14" t="s">
        <v>72</v>
      </c>
      <c r="AY1928" s="197" t="s">
        <v>360</v>
      </c>
    </row>
    <row r="1929" spans="2:51" s="13" customFormat="1">
      <c r="B1929" s="187"/>
      <c r="D1929" s="188" t="s">
        <v>369</v>
      </c>
      <c r="E1929" s="189" t="s">
        <v>1</v>
      </c>
      <c r="F1929" s="190" t="s">
        <v>2110</v>
      </c>
      <c r="H1929" s="191">
        <v>91.6</v>
      </c>
      <c r="I1929" s="192"/>
      <c r="L1929" s="187"/>
      <c r="M1929" s="193"/>
      <c r="N1929" s="194"/>
      <c r="O1929" s="194"/>
      <c r="P1929" s="194"/>
      <c r="Q1929" s="194"/>
      <c r="R1929" s="194"/>
      <c r="S1929" s="194"/>
      <c r="T1929" s="195"/>
      <c r="AT1929" s="189" t="s">
        <v>369</v>
      </c>
      <c r="AU1929" s="189" t="s">
        <v>85</v>
      </c>
      <c r="AV1929" s="13" t="s">
        <v>85</v>
      </c>
      <c r="AW1929" s="13" t="s">
        <v>29</v>
      </c>
      <c r="AX1929" s="13" t="s">
        <v>72</v>
      </c>
      <c r="AY1929" s="189" t="s">
        <v>360</v>
      </c>
    </row>
    <row r="1930" spans="2:51" s="13" customFormat="1">
      <c r="B1930" s="187"/>
      <c r="D1930" s="188" t="s">
        <v>369</v>
      </c>
      <c r="E1930" s="189" t="s">
        <v>1</v>
      </c>
      <c r="F1930" s="190" t="s">
        <v>2111</v>
      </c>
      <c r="H1930" s="191">
        <v>-13.154</v>
      </c>
      <c r="I1930" s="192"/>
      <c r="L1930" s="187"/>
      <c r="M1930" s="193"/>
      <c r="N1930" s="194"/>
      <c r="O1930" s="194"/>
      <c r="P1930" s="194"/>
      <c r="Q1930" s="194"/>
      <c r="R1930" s="194"/>
      <c r="S1930" s="194"/>
      <c r="T1930" s="195"/>
      <c r="AT1930" s="189" t="s">
        <v>369</v>
      </c>
      <c r="AU1930" s="189" t="s">
        <v>85</v>
      </c>
      <c r="AV1930" s="13" t="s">
        <v>85</v>
      </c>
      <c r="AW1930" s="13" t="s">
        <v>29</v>
      </c>
      <c r="AX1930" s="13" t="s">
        <v>72</v>
      </c>
      <c r="AY1930" s="189" t="s">
        <v>360</v>
      </c>
    </row>
    <row r="1931" spans="2:51" s="13" customFormat="1">
      <c r="B1931" s="187"/>
      <c r="D1931" s="188" t="s">
        <v>369</v>
      </c>
      <c r="E1931" s="189" t="s">
        <v>1</v>
      </c>
      <c r="F1931" s="190" t="s">
        <v>2112</v>
      </c>
      <c r="H1931" s="191">
        <v>1.81</v>
      </c>
      <c r="I1931" s="192"/>
      <c r="L1931" s="187"/>
      <c r="M1931" s="193"/>
      <c r="N1931" s="194"/>
      <c r="O1931" s="194"/>
      <c r="P1931" s="194"/>
      <c r="Q1931" s="194"/>
      <c r="R1931" s="194"/>
      <c r="S1931" s="194"/>
      <c r="T1931" s="195"/>
      <c r="AT1931" s="189" t="s">
        <v>369</v>
      </c>
      <c r="AU1931" s="189" t="s">
        <v>85</v>
      </c>
      <c r="AV1931" s="13" t="s">
        <v>85</v>
      </c>
      <c r="AW1931" s="13" t="s">
        <v>29</v>
      </c>
      <c r="AX1931" s="13" t="s">
        <v>72</v>
      </c>
      <c r="AY1931" s="189" t="s">
        <v>360</v>
      </c>
    </row>
    <row r="1932" spans="2:51" s="14" customFormat="1">
      <c r="B1932" s="196"/>
      <c r="D1932" s="188" t="s">
        <v>369</v>
      </c>
      <c r="E1932" s="197" t="s">
        <v>1</v>
      </c>
      <c r="F1932" s="198" t="s">
        <v>2113</v>
      </c>
      <c r="H1932" s="197" t="s">
        <v>1</v>
      </c>
      <c r="I1932" s="199"/>
      <c r="L1932" s="196"/>
      <c r="M1932" s="200"/>
      <c r="N1932" s="201"/>
      <c r="O1932" s="201"/>
      <c r="P1932" s="201"/>
      <c r="Q1932" s="201"/>
      <c r="R1932" s="201"/>
      <c r="S1932" s="201"/>
      <c r="T1932" s="202"/>
      <c r="AT1932" s="197" t="s">
        <v>369</v>
      </c>
      <c r="AU1932" s="197" t="s">
        <v>85</v>
      </c>
      <c r="AV1932" s="14" t="s">
        <v>79</v>
      </c>
      <c r="AW1932" s="14" t="s">
        <v>29</v>
      </c>
      <c r="AX1932" s="14" t="s">
        <v>72</v>
      </c>
      <c r="AY1932" s="197" t="s">
        <v>360</v>
      </c>
    </row>
    <row r="1933" spans="2:51" s="13" customFormat="1">
      <c r="B1933" s="187"/>
      <c r="D1933" s="188" t="s">
        <v>369</v>
      </c>
      <c r="E1933" s="189" t="s">
        <v>1</v>
      </c>
      <c r="F1933" s="190" t="s">
        <v>2114</v>
      </c>
      <c r="H1933" s="191">
        <v>59</v>
      </c>
      <c r="I1933" s="192"/>
      <c r="L1933" s="187"/>
      <c r="M1933" s="193"/>
      <c r="N1933" s="194"/>
      <c r="O1933" s="194"/>
      <c r="P1933" s="194"/>
      <c r="Q1933" s="194"/>
      <c r="R1933" s="194"/>
      <c r="S1933" s="194"/>
      <c r="T1933" s="195"/>
      <c r="AT1933" s="189" t="s">
        <v>369</v>
      </c>
      <c r="AU1933" s="189" t="s">
        <v>85</v>
      </c>
      <c r="AV1933" s="13" t="s">
        <v>85</v>
      </c>
      <c r="AW1933" s="13" t="s">
        <v>29</v>
      </c>
      <c r="AX1933" s="13" t="s">
        <v>72</v>
      </c>
      <c r="AY1933" s="189" t="s">
        <v>360</v>
      </c>
    </row>
    <row r="1934" spans="2:51" s="13" customFormat="1">
      <c r="B1934" s="187"/>
      <c r="D1934" s="188" t="s">
        <v>369</v>
      </c>
      <c r="E1934" s="189" t="s">
        <v>1</v>
      </c>
      <c r="F1934" s="190" t="s">
        <v>2115</v>
      </c>
      <c r="H1934" s="191">
        <v>-8.8659999999999997</v>
      </c>
      <c r="I1934" s="192"/>
      <c r="L1934" s="187"/>
      <c r="M1934" s="193"/>
      <c r="N1934" s="194"/>
      <c r="O1934" s="194"/>
      <c r="P1934" s="194"/>
      <c r="Q1934" s="194"/>
      <c r="R1934" s="194"/>
      <c r="S1934" s="194"/>
      <c r="T1934" s="195"/>
      <c r="AT1934" s="189" t="s">
        <v>369</v>
      </c>
      <c r="AU1934" s="189" t="s">
        <v>85</v>
      </c>
      <c r="AV1934" s="13" t="s">
        <v>85</v>
      </c>
      <c r="AW1934" s="13" t="s">
        <v>29</v>
      </c>
      <c r="AX1934" s="13" t="s">
        <v>72</v>
      </c>
      <c r="AY1934" s="189" t="s">
        <v>360</v>
      </c>
    </row>
    <row r="1935" spans="2:51" s="13" customFormat="1">
      <c r="B1935" s="187"/>
      <c r="D1935" s="188" t="s">
        <v>369</v>
      </c>
      <c r="E1935" s="189" t="s">
        <v>1</v>
      </c>
      <c r="F1935" s="190" t="s">
        <v>2112</v>
      </c>
      <c r="H1935" s="191">
        <v>1.81</v>
      </c>
      <c r="I1935" s="192"/>
      <c r="L1935" s="187"/>
      <c r="M1935" s="193"/>
      <c r="N1935" s="194"/>
      <c r="O1935" s="194"/>
      <c r="P1935" s="194"/>
      <c r="Q1935" s="194"/>
      <c r="R1935" s="194"/>
      <c r="S1935" s="194"/>
      <c r="T1935" s="195"/>
      <c r="AT1935" s="189" t="s">
        <v>369</v>
      </c>
      <c r="AU1935" s="189" t="s">
        <v>85</v>
      </c>
      <c r="AV1935" s="13" t="s">
        <v>85</v>
      </c>
      <c r="AW1935" s="13" t="s">
        <v>29</v>
      </c>
      <c r="AX1935" s="13" t="s">
        <v>72</v>
      </c>
      <c r="AY1935" s="189" t="s">
        <v>360</v>
      </c>
    </row>
    <row r="1936" spans="2:51" s="14" customFormat="1">
      <c r="B1936" s="196"/>
      <c r="D1936" s="188" t="s">
        <v>369</v>
      </c>
      <c r="E1936" s="197" t="s">
        <v>1</v>
      </c>
      <c r="F1936" s="198" t="s">
        <v>2116</v>
      </c>
      <c r="H1936" s="197" t="s">
        <v>1</v>
      </c>
      <c r="I1936" s="199"/>
      <c r="L1936" s="196"/>
      <c r="M1936" s="200"/>
      <c r="N1936" s="201"/>
      <c r="O1936" s="201"/>
      <c r="P1936" s="201"/>
      <c r="Q1936" s="201"/>
      <c r="R1936" s="201"/>
      <c r="S1936" s="201"/>
      <c r="T1936" s="202"/>
      <c r="AT1936" s="197" t="s">
        <v>369</v>
      </c>
      <c r="AU1936" s="197" t="s">
        <v>85</v>
      </c>
      <c r="AV1936" s="14" t="s">
        <v>79</v>
      </c>
      <c r="AW1936" s="14" t="s">
        <v>29</v>
      </c>
      <c r="AX1936" s="14" t="s">
        <v>72</v>
      </c>
      <c r="AY1936" s="197" t="s">
        <v>360</v>
      </c>
    </row>
    <row r="1937" spans="2:51" s="13" customFormat="1">
      <c r="B1937" s="187"/>
      <c r="D1937" s="188" t="s">
        <v>369</v>
      </c>
      <c r="E1937" s="189" t="s">
        <v>1</v>
      </c>
      <c r="F1937" s="190" t="s">
        <v>2117</v>
      </c>
      <c r="H1937" s="191">
        <v>60.84</v>
      </c>
      <c r="I1937" s="192"/>
      <c r="L1937" s="187"/>
      <c r="M1937" s="193"/>
      <c r="N1937" s="194"/>
      <c r="O1937" s="194"/>
      <c r="P1937" s="194"/>
      <c r="Q1937" s="194"/>
      <c r="R1937" s="194"/>
      <c r="S1937" s="194"/>
      <c r="T1937" s="195"/>
      <c r="AT1937" s="189" t="s">
        <v>369</v>
      </c>
      <c r="AU1937" s="189" t="s">
        <v>85</v>
      </c>
      <c r="AV1937" s="13" t="s">
        <v>85</v>
      </c>
      <c r="AW1937" s="13" t="s">
        <v>29</v>
      </c>
      <c r="AX1937" s="13" t="s">
        <v>72</v>
      </c>
      <c r="AY1937" s="189" t="s">
        <v>360</v>
      </c>
    </row>
    <row r="1938" spans="2:51" s="13" customFormat="1">
      <c r="B1938" s="187"/>
      <c r="D1938" s="188" t="s">
        <v>369</v>
      </c>
      <c r="E1938" s="189" t="s">
        <v>1</v>
      </c>
      <c r="F1938" s="190" t="s">
        <v>2118</v>
      </c>
      <c r="H1938" s="191">
        <v>-11.336</v>
      </c>
      <c r="I1938" s="192"/>
      <c r="L1938" s="187"/>
      <c r="M1938" s="193"/>
      <c r="N1938" s="194"/>
      <c r="O1938" s="194"/>
      <c r="P1938" s="194"/>
      <c r="Q1938" s="194"/>
      <c r="R1938" s="194"/>
      <c r="S1938" s="194"/>
      <c r="T1938" s="195"/>
      <c r="AT1938" s="189" t="s">
        <v>369</v>
      </c>
      <c r="AU1938" s="189" t="s">
        <v>85</v>
      </c>
      <c r="AV1938" s="13" t="s">
        <v>85</v>
      </c>
      <c r="AW1938" s="13" t="s">
        <v>29</v>
      </c>
      <c r="AX1938" s="13" t="s">
        <v>72</v>
      </c>
      <c r="AY1938" s="189" t="s">
        <v>360</v>
      </c>
    </row>
    <row r="1939" spans="2:51" s="13" customFormat="1">
      <c r="B1939" s="187"/>
      <c r="D1939" s="188" t="s">
        <v>369</v>
      </c>
      <c r="E1939" s="189" t="s">
        <v>1</v>
      </c>
      <c r="F1939" s="190" t="s">
        <v>2112</v>
      </c>
      <c r="H1939" s="191">
        <v>1.81</v>
      </c>
      <c r="I1939" s="192"/>
      <c r="L1939" s="187"/>
      <c r="M1939" s="193"/>
      <c r="N1939" s="194"/>
      <c r="O1939" s="194"/>
      <c r="P1939" s="194"/>
      <c r="Q1939" s="194"/>
      <c r="R1939" s="194"/>
      <c r="S1939" s="194"/>
      <c r="T1939" s="195"/>
      <c r="AT1939" s="189" t="s">
        <v>369</v>
      </c>
      <c r="AU1939" s="189" t="s">
        <v>85</v>
      </c>
      <c r="AV1939" s="13" t="s">
        <v>85</v>
      </c>
      <c r="AW1939" s="13" t="s">
        <v>29</v>
      </c>
      <c r="AX1939" s="13" t="s">
        <v>72</v>
      </c>
      <c r="AY1939" s="189" t="s">
        <v>360</v>
      </c>
    </row>
    <row r="1940" spans="2:51" s="14" customFormat="1">
      <c r="B1940" s="196"/>
      <c r="D1940" s="188" t="s">
        <v>369</v>
      </c>
      <c r="E1940" s="197" t="s">
        <v>1</v>
      </c>
      <c r="F1940" s="198" t="s">
        <v>2119</v>
      </c>
      <c r="H1940" s="197" t="s">
        <v>1</v>
      </c>
      <c r="I1940" s="199"/>
      <c r="L1940" s="196"/>
      <c r="M1940" s="200"/>
      <c r="N1940" s="201"/>
      <c r="O1940" s="201"/>
      <c r="P1940" s="201"/>
      <c r="Q1940" s="201"/>
      <c r="R1940" s="201"/>
      <c r="S1940" s="201"/>
      <c r="T1940" s="202"/>
      <c r="AT1940" s="197" t="s">
        <v>369</v>
      </c>
      <c r="AU1940" s="197" t="s">
        <v>85</v>
      </c>
      <c r="AV1940" s="14" t="s">
        <v>79</v>
      </c>
      <c r="AW1940" s="14" t="s">
        <v>29</v>
      </c>
      <c r="AX1940" s="14" t="s">
        <v>72</v>
      </c>
      <c r="AY1940" s="197" t="s">
        <v>360</v>
      </c>
    </row>
    <row r="1941" spans="2:51" s="13" customFormat="1">
      <c r="B1941" s="187"/>
      <c r="D1941" s="188" t="s">
        <v>369</v>
      </c>
      <c r="E1941" s="189" t="s">
        <v>1</v>
      </c>
      <c r="F1941" s="190" t="s">
        <v>2120</v>
      </c>
      <c r="H1941" s="191">
        <v>120.96</v>
      </c>
      <c r="I1941" s="192"/>
      <c r="L1941" s="187"/>
      <c r="M1941" s="193"/>
      <c r="N1941" s="194"/>
      <c r="O1941" s="194"/>
      <c r="P1941" s="194"/>
      <c r="Q1941" s="194"/>
      <c r="R1941" s="194"/>
      <c r="S1941" s="194"/>
      <c r="T1941" s="195"/>
      <c r="AT1941" s="189" t="s">
        <v>369</v>
      </c>
      <c r="AU1941" s="189" t="s">
        <v>85</v>
      </c>
      <c r="AV1941" s="13" t="s">
        <v>85</v>
      </c>
      <c r="AW1941" s="13" t="s">
        <v>29</v>
      </c>
      <c r="AX1941" s="13" t="s">
        <v>72</v>
      </c>
      <c r="AY1941" s="189" t="s">
        <v>360</v>
      </c>
    </row>
    <row r="1942" spans="2:51" s="13" customFormat="1">
      <c r="B1942" s="187"/>
      <c r="D1942" s="188" t="s">
        <v>369</v>
      </c>
      <c r="E1942" s="189" t="s">
        <v>1</v>
      </c>
      <c r="F1942" s="190" t="s">
        <v>2121</v>
      </c>
      <c r="H1942" s="191">
        <v>-15.624000000000001</v>
      </c>
      <c r="I1942" s="192"/>
      <c r="L1942" s="187"/>
      <c r="M1942" s="193"/>
      <c r="N1942" s="194"/>
      <c r="O1942" s="194"/>
      <c r="P1942" s="194"/>
      <c r="Q1942" s="194"/>
      <c r="R1942" s="194"/>
      <c r="S1942" s="194"/>
      <c r="T1942" s="195"/>
      <c r="AT1942" s="189" t="s">
        <v>369</v>
      </c>
      <c r="AU1942" s="189" t="s">
        <v>85</v>
      </c>
      <c r="AV1942" s="13" t="s">
        <v>85</v>
      </c>
      <c r="AW1942" s="13" t="s">
        <v>29</v>
      </c>
      <c r="AX1942" s="13" t="s">
        <v>72</v>
      </c>
      <c r="AY1942" s="189" t="s">
        <v>360</v>
      </c>
    </row>
    <row r="1943" spans="2:51" s="13" customFormat="1">
      <c r="B1943" s="187"/>
      <c r="D1943" s="188" t="s">
        <v>369</v>
      </c>
      <c r="E1943" s="189" t="s">
        <v>1</v>
      </c>
      <c r="F1943" s="190" t="s">
        <v>2122</v>
      </c>
      <c r="H1943" s="191">
        <v>2.714</v>
      </c>
      <c r="I1943" s="192"/>
      <c r="L1943" s="187"/>
      <c r="M1943" s="193"/>
      <c r="N1943" s="194"/>
      <c r="O1943" s="194"/>
      <c r="P1943" s="194"/>
      <c r="Q1943" s="194"/>
      <c r="R1943" s="194"/>
      <c r="S1943" s="194"/>
      <c r="T1943" s="195"/>
      <c r="AT1943" s="189" t="s">
        <v>369</v>
      </c>
      <c r="AU1943" s="189" t="s">
        <v>85</v>
      </c>
      <c r="AV1943" s="13" t="s">
        <v>85</v>
      </c>
      <c r="AW1943" s="13" t="s">
        <v>29</v>
      </c>
      <c r="AX1943" s="13" t="s">
        <v>72</v>
      </c>
      <c r="AY1943" s="189" t="s">
        <v>360</v>
      </c>
    </row>
    <row r="1944" spans="2:51" s="14" customFormat="1">
      <c r="B1944" s="196"/>
      <c r="D1944" s="188" t="s">
        <v>369</v>
      </c>
      <c r="E1944" s="197" t="s">
        <v>1</v>
      </c>
      <c r="F1944" s="198" t="s">
        <v>2123</v>
      </c>
      <c r="H1944" s="197" t="s">
        <v>1</v>
      </c>
      <c r="I1944" s="199"/>
      <c r="L1944" s="196"/>
      <c r="M1944" s="200"/>
      <c r="N1944" s="201"/>
      <c r="O1944" s="201"/>
      <c r="P1944" s="201"/>
      <c r="Q1944" s="201"/>
      <c r="R1944" s="201"/>
      <c r="S1944" s="201"/>
      <c r="T1944" s="202"/>
      <c r="AT1944" s="197" t="s">
        <v>369</v>
      </c>
      <c r="AU1944" s="197" t="s">
        <v>85</v>
      </c>
      <c r="AV1944" s="14" t="s">
        <v>79</v>
      </c>
      <c r="AW1944" s="14" t="s">
        <v>29</v>
      </c>
      <c r="AX1944" s="14" t="s">
        <v>72</v>
      </c>
      <c r="AY1944" s="197" t="s">
        <v>360</v>
      </c>
    </row>
    <row r="1945" spans="2:51" s="13" customFormat="1">
      <c r="B1945" s="187"/>
      <c r="D1945" s="188" t="s">
        <v>369</v>
      </c>
      <c r="E1945" s="189" t="s">
        <v>1</v>
      </c>
      <c r="F1945" s="190" t="s">
        <v>2124</v>
      </c>
      <c r="H1945" s="191">
        <v>140.56</v>
      </c>
      <c r="I1945" s="192"/>
      <c r="L1945" s="187"/>
      <c r="M1945" s="193"/>
      <c r="N1945" s="194"/>
      <c r="O1945" s="194"/>
      <c r="P1945" s="194"/>
      <c r="Q1945" s="194"/>
      <c r="R1945" s="194"/>
      <c r="S1945" s="194"/>
      <c r="T1945" s="195"/>
      <c r="AT1945" s="189" t="s">
        <v>369</v>
      </c>
      <c r="AU1945" s="189" t="s">
        <v>85</v>
      </c>
      <c r="AV1945" s="13" t="s">
        <v>85</v>
      </c>
      <c r="AW1945" s="13" t="s">
        <v>29</v>
      </c>
      <c r="AX1945" s="13" t="s">
        <v>72</v>
      </c>
      <c r="AY1945" s="189" t="s">
        <v>360</v>
      </c>
    </row>
    <row r="1946" spans="2:51" s="13" customFormat="1">
      <c r="B1946" s="187"/>
      <c r="D1946" s="188" t="s">
        <v>369</v>
      </c>
      <c r="E1946" s="189" t="s">
        <v>1</v>
      </c>
      <c r="F1946" s="190" t="s">
        <v>2125</v>
      </c>
      <c r="H1946" s="191">
        <v>-19.911999999999999</v>
      </c>
      <c r="I1946" s="192"/>
      <c r="L1946" s="187"/>
      <c r="M1946" s="193"/>
      <c r="N1946" s="194"/>
      <c r="O1946" s="194"/>
      <c r="P1946" s="194"/>
      <c r="Q1946" s="194"/>
      <c r="R1946" s="194"/>
      <c r="S1946" s="194"/>
      <c r="T1946" s="195"/>
      <c r="AT1946" s="189" t="s">
        <v>369</v>
      </c>
      <c r="AU1946" s="189" t="s">
        <v>85</v>
      </c>
      <c r="AV1946" s="13" t="s">
        <v>85</v>
      </c>
      <c r="AW1946" s="13" t="s">
        <v>29</v>
      </c>
      <c r="AX1946" s="13" t="s">
        <v>72</v>
      </c>
      <c r="AY1946" s="189" t="s">
        <v>360</v>
      </c>
    </row>
    <row r="1947" spans="2:51" s="13" customFormat="1">
      <c r="B1947" s="187"/>
      <c r="D1947" s="188" t="s">
        <v>369</v>
      </c>
      <c r="E1947" s="189" t="s">
        <v>1</v>
      </c>
      <c r="F1947" s="190" t="s">
        <v>2126</v>
      </c>
      <c r="H1947" s="191">
        <v>3.6190000000000002</v>
      </c>
      <c r="I1947" s="192"/>
      <c r="L1947" s="187"/>
      <c r="M1947" s="193"/>
      <c r="N1947" s="194"/>
      <c r="O1947" s="194"/>
      <c r="P1947" s="194"/>
      <c r="Q1947" s="194"/>
      <c r="R1947" s="194"/>
      <c r="S1947" s="194"/>
      <c r="T1947" s="195"/>
      <c r="AT1947" s="189" t="s">
        <v>369</v>
      </c>
      <c r="AU1947" s="189" t="s">
        <v>85</v>
      </c>
      <c r="AV1947" s="13" t="s">
        <v>85</v>
      </c>
      <c r="AW1947" s="13" t="s">
        <v>29</v>
      </c>
      <c r="AX1947" s="13" t="s">
        <v>72</v>
      </c>
      <c r="AY1947" s="189" t="s">
        <v>360</v>
      </c>
    </row>
    <row r="1948" spans="2:51" s="14" customFormat="1">
      <c r="B1948" s="196"/>
      <c r="D1948" s="188" t="s">
        <v>369</v>
      </c>
      <c r="E1948" s="197" t="s">
        <v>1</v>
      </c>
      <c r="F1948" s="198" t="s">
        <v>2127</v>
      </c>
      <c r="H1948" s="197" t="s">
        <v>1</v>
      </c>
      <c r="I1948" s="199"/>
      <c r="L1948" s="196"/>
      <c r="M1948" s="200"/>
      <c r="N1948" s="201"/>
      <c r="O1948" s="201"/>
      <c r="P1948" s="201"/>
      <c r="Q1948" s="201"/>
      <c r="R1948" s="201"/>
      <c r="S1948" s="201"/>
      <c r="T1948" s="202"/>
      <c r="AT1948" s="197" t="s">
        <v>369</v>
      </c>
      <c r="AU1948" s="197" t="s">
        <v>85</v>
      </c>
      <c r="AV1948" s="14" t="s">
        <v>79</v>
      </c>
      <c r="AW1948" s="14" t="s">
        <v>29</v>
      </c>
      <c r="AX1948" s="14" t="s">
        <v>72</v>
      </c>
      <c r="AY1948" s="197" t="s">
        <v>360</v>
      </c>
    </row>
    <row r="1949" spans="2:51" s="13" customFormat="1">
      <c r="B1949" s="187"/>
      <c r="D1949" s="188" t="s">
        <v>369</v>
      </c>
      <c r="E1949" s="189" t="s">
        <v>1</v>
      </c>
      <c r="F1949" s="190" t="s">
        <v>2128</v>
      </c>
      <c r="H1949" s="191">
        <v>211.92</v>
      </c>
      <c r="I1949" s="192"/>
      <c r="L1949" s="187"/>
      <c r="M1949" s="193"/>
      <c r="N1949" s="194"/>
      <c r="O1949" s="194"/>
      <c r="P1949" s="194"/>
      <c r="Q1949" s="194"/>
      <c r="R1949" s="194"/>
      <c r="S1949" s="194"/>
      <c r="T1949" s="195"/>
      <c r="AT1949" s="189" t="s">
        <v>369</v>
      </c>
      <c r="AU1949" s="189" t="s">
        <v>85</v>
      </c>
      <c r="AV1949" s="13" t="s">
        <v>85</v>
      </c>
      <c r="AW1949" s="13" t="s">
        <v>29</v>
      </c>
      <c r="AX1949" s="13" t="s">
        <v>72</v>
      </c>
      <c r="AY1949" s="189" t="s">
        <v>360</v>
      </c>
    </row>
    <row r="1950" spans="2:51" s="13" customFormat="1">
      <c r="B1950" s="187"/>
      <c r="D1950" s="188" t="s">
        <v>369</v>
      </c>
      <c r="E1950" s="189" t="s">
        <v>1</v>
      </c>
      <c r="F1950" s="190" t="s">
        <v>2129</v>
      </c>
      <c r="H1950" s="191">
        <v>-32.99</v>
      </c>
      <c r="I1950" s="192"/>
      <c r="L1950" s="187"/>
      <c r="M1950" s="193"/>
      <c r="N1950" s="194"/>
      <c r="O1950" s="194"/>
      <c r="P1950" s="194"/>
      <c r="Q1950" s="194"/>
      <c r="R1950" s="194"/>
      <c r="S1950" s="194"/>
      <c r="T1950" s="195"/>
      <c r="AT1950" s="189" t="s">
        <v>369</v>
      </c>
      <c r="AU1950" s="189" t="s">
        <v>85</v>
      </c>
      <c r="AV1950" s="13" t="s">
        <v>85</v>
      </c>
      <c r="AW1950" s="13" t="s">
        <v>29</v>
      </c>
      <c r="AX1950" s="13" t="s">
        <v>72</v>
      </c>
      <c r="AY1950" s="189" t="s">
        <v>360</v>
      </c>
    </row>
    <row r="1951" spans="2:51" s="13" customFormat="1">
      <c r="B1951" s="187"/>
      <c r="D1951" s="188" t="s">
        <v>369</v>
      </c>
      <c r="E1951" s="189" t="s">
        <v>1</v>
      </c>
      <c r="F1951" s="190" t="s">
        <v>2130</v>
      </c>
      <c r="H1951" s="191">
        <v>3.9</v>
      </c>
      <c r="I1951" s="192"/>
      <c r="L1951" s="187"/>
      <c r="M1951" s="193"/>
      <c r="N1951" s="194"/>
      <c r="O1951" s="194"/>
      <c r="P1951" s="194"/>
      <c r="Q1951" s="194"/>
      <c r="R1951" s="194"/>
      <c r="S1951" s="194"/>
      <c r="T1951" s="195"/>
      <c r="AT1951" s="189" t="s">
        <v>369</v>
      </c>
      <c r="AU1951" s="189" t="s">
        <v>85</v>
      </c>
      <c r="AV1951" s="13" t="s">
        <v>85</v>
      </c>
      <c r="AW1951" s="13" t="s">
        <v>29</v>
      </c>
      <c r="AX1951" s="13" t="s">
        <v>72</v>
      </c>
      <c r="AY1951" s="189" t="s">
        <v>360</v>
      </c>
    </row>
    <row r="1952" spans="2:51" s="13" customFormat="1">
      <c r="B1952" s="187"/>
      <c r="D1952" s="188" t="s">
        <v>369</v>
      </c>
      <c r="E1952" s="189" t="s">
        <v>1</v>
      </c>
      <c r="F1952" s="190" t="s">
        <v>2131</v>
      </c>
      <c r="H1952" s="191">
        <v>2.2959999999999998</v>
      </c>
      <c r="I1952" s="192"/>
      <c r="L1952" s="187"/>
      <c r="M1952" s="193"/>
      <c r="N1952" s="194"/>
      <c r="O1952" s="194"/>
      <c r="P1952" s="194"/>
      <c r="Q1952" s="194"/>
      <c r="R1952" s="194"/>
      <c r="S1952" s="194"/>
      <c r="T1952" s="195"/>
      <c r="AT1952" s="189" t="s">
        <v>369</v>
      </c>
      <c r="AU1952" s="189" t="s">
        <v>85</v>
      </c>
      <c r="AV1952" s="13" t="s">
        <v>85</v>
      </c>
      <c r="AW1952" s="13" t="s">
        <v>29</v>
      </c>
      <c r="AX1952" s="13" t="s">
        <v>72</v>
      </c>
      <c r="AY1952" s="189" t="s">
        <v>360</v>
      </c>
    </row>
    <row r="1953" spans="2:51" s="14" customFormat="1">
      <c r="B1953" s="196"/>
      <c r="D1953" s="188" t="s">
        <v>369</v>
      </c>
      <c r="E1953" s="197" t="s">
        <v>1</v>
      </c>
      <c r="F1953" s="198" t="s">
        <v>2132</v>
      </c>
      <c r="H1953" s="197" t="s">
        <v>1</v>
      </c>
      <c r="I1953" s="199"/>
      <c r="L1953" s="196"/>
      <c r="M1953" s="200"/>
      <c r="N1953" s="201"/>
      <c r="O1953" s="201"/>
      <c r="P1953" s="201"/>
      <c r="Q1953" s="201"/>
      <c r="R1953" s="201"/>
      <c r="S1953" s="201"/>
      <c r="T1953" s="202"/>
      <c r="AT1953" s="197" t="s">
        <v>369</v>
      </c>
      <c r="AU1953" s="197" t="s">
        <v>85</v>
      </c>
      <c r="AV1953" s="14" t="s">
        <v>79</v>
      </c>
      <c r="AW1953" s="14" t="s">
        <v>29</v>
      </c>
      <c r="AX1953" s="14" t="s">
        <v>72</v>
      </c>
      <c r="AY1953" s="197" t="s">
        <v>360</v>
      </c>
    </row>
    <row r="1954" spans="2:51" s="13" customFormat="1">
      <c r="B1954" s="187"/>
      <c r="D1954" s="188" t="s">
        <v>369</v>
      </c>
      <c r="E1954" s="189" t="s">
        <v>1</v>
      </c>
      <c r="F1954" s="190" t="s">
        <v>2133</v>
      </c>
      <c r="H1954" s="191">
        <v>83.28</v>
      </c>
      <c r="I1954" s="192"/>
      <c r="L1954" s="187"/>
      <c r="M1954" s="193"/>
      <c r="N1954" s="194"/>
      <c r="O1954" s="194"/>
      <c r="P1954" s="194"/>
      <c r="Q1954" s="194"/>
      <c r="R1954" s="194"/>
      <c r="S1954" s="194"/>
      <c r="T1954" s="195"/>
      <c r="AT1954" s="189" t="s">
        <v>369</v>
      </c>
      <c r="AU1954" s="189" t="s">
        <v>85</v>
      </c>
      <c r="AV1954" s="13" t="s">
        <v>85</v>
      </c>
      <c r="AW1954" s="13" t="s">
        <v>29</v>
      </c>
      <c r="AX1954" s="13" t="s">
        <v>72</v>
      </c>
      <c r="AY1954" s="189" t="s">
        <v>360</v>
      </c>
    </row>
    <row r="1955" spans="2:51" s="13" customFormat="1">
      <c r="B1955" s="187"/>
      <c r="D1955" s="188" t="s">
        <v>369</v>
      </c>
      <c r="E1955" s="189" t="s">
        <v>1</v>
      </c>
      <c r="F1955" s="190" t="s">
        <v>2134</v>
      </c>
      <c r="H1955" s="191">
        <v>-12.916</v>
      </c>
      <c r="I1955" s="192"/>
      <c r="L1955" s="187"/>
      <c r="M1955" s="193"/>
      <c r="N1955" s="194"/>
      <c r="O1955" s="194"/>
      <c r="P1955" s="194"/>
      <c r="Q1955" s="194"/>
      <c r="R1955" s="194"/>
      <c r="S1955" s="194"/>
      <c r="T1955" s="195"/>
      <c r="AT1955" s="189" t="s">
        <v>369</v>
      </c>
      <c r="AU1955" s="189" t="s">
        <v>85</v>
      </c>
      <c r="AV1955" s="13" t="s">
        <v>85</v>
      </c>
      <c r="AW1955" s="13" t="s">
        <v>29</v>
      </c>
      <c r="AX1955" s="13" t="s">
        <v>72</v>
      </c>
      <c r="AY1955" s="189" t="s">
        <v>360</v>
      </c>
    </row>
    <row r="1956" spans="2:51" s="13" customFormat="1">
      <c r="B1956" s="187"/>
      <c r="D1956" s="188" t="s">
        <v>369</v>
      </c>
      <c r="E1956" s="189" t="s">
        <v>1</v>
      </c>
      <c r="F1956" s="190" t="s">
        <v>2135</v>
      </c>
      <c r="H1956" s="191">
        <v>1.784</v>
      </c>
      <c r="I1956" s="192"/>
      <c r="L1956" s="187"/>
      <c r="M1956" s="193"/>
      <c r="N1956" s="194"/>
      <c r="O1956" s="194"/>
      <c r="P1956" s="194"/>
      <c r="Q1956" s="194"/>
      <c r="R1956" s="194"/>
      <c r="S1956" s="194"/>
      <c r="T1956" s="195"/>
      <c r="AT1956" s="189" t="s">
        <v>369</v>
      </c>
      <c r="AU1956" s="189" t="s">
        <v>85</v>
      </c>
      <c r="AV1956" s="13" t="s">
        <v>85</v>
      </c>
      <c r="AW1956" s="13" t="s">
        <v>29</v>
      </c>
      <c r="AX1956" s="13" t="s">
        <v>72</v>
      </c>
      <c r="AY1956" s="189" t="s">
        <v>360</v>
      </c>
    </row>
    <row r="1957" spans="2:51" s="14" customFormat="1">
      <c r="B1957" s="196"/>
      <c r="D1957" s="188" t="s">
        <v>369</v>
      </c>
      <c r="E1957" s="197" t="s">
        <v>1</v>
      </c>
      <c r="F1957" s="198" t="s">
        <v>2136</v>
      </c>
      <c r="H1957" s="197" t="s">
        <v>1</v>
      </c>
      <c r="I1957" s="199"/>
      <c r="L1957" s="196"/>
      <c r="M1957" s="200"/>
      <c r="N1957" s="201"/>
      <c r="O1957" s="201"/>
      <c r="P1957" s="201"/>
      <c r="Q1957" s="201"/>
      <c r="R1957" s="201"/>
      <c r="S1957" s="201"/>
      <c r="T1957" s="202"/>
      <c r="AT1957" s="197" t="s">
        <v>369</v>
      </c>
      <c r="AU1957" s="197" t="s">
        <v>85</v>
      </c>
      <c r="AV1957" s="14" t="s">
        <v>79</v>
      </c>
      <c r="AW1957" s="14" t="s">
        <v>29</v>
      </c>
      <c r="AX1957" s="14" t="s">
        <v>72</v>
      </c>
      <c r="AY1957" s="197" t="s">
        <v>360</v>
      </c>
    </row>
    <row r="1958" spans="2:51" s="13" customFormat="1">
      <c r="B1958" s="187"/>
      <c r="D1958" s="188" t="s">
        <v>369</v>
      </c>
      <c r="E1958" s="189" t="s">
        <v>1</v>
      </c>
      <c r="F1958" s="190" t="s">
        <v>2137</v>
      </c>
      <c r="H1958" s="191">
        <v>50.84</v>
      </c>
      <c r="I1958" s="192"/>
      <c r="L1958" s="187"/>
      <c r="M1958" s="193"/>
      <c r="N1958" s="194"/>
      <c r="O1958" s="194"/>
      <c r="P1958" s="194"/>
      <c r="Q1958" s="194"/>
      <c r="R1958" s="194"/>
      <c r="S1958" s="194"/>
      <c r="T1958" s="195"/>
      <c r="AT1958" s="189" t="s">
        <v>369</v>
      </c>
      <c r="AU1958" s="189" t="s">
        <v>85</v>
      </c>
      <c r="AV1958" s="13" t="s">
        <v>85</v>
      </c>
      <c r="AW1958" s="13" t="s">
        <v>29</v>
      </c>
      <c r="AX1958" s="13" t="s">
        <v>72</v>
      </c>
      <c r="AY1958" s="189" t="s">
        <v>360</v>
      </c>
    </row>
    <row r="1959" spans="2:51" s="13" customFormat="1">
      <c r="B1959" s="187"/>
      <c r="D1959" s="188" t="s">
        <v>369</v>
      </c>
      <c r="E1959" s="189" t="s">
        <v>1</v>
      </c>
      <c r="F1959" s="190" t="s">
        <v>2138</v>
      </c>
      <c r="H1959" s="191">
        <v>-4.2880000000000003</v>
      </c>
      <c r="I1959" s="192"/>
      <c r="L1959" s="187"/>
      <c r="M1959" s="193"/>
      <c r="N1959" s="194"/>
      <c r="O1959" s="194"/>
      <c r="P1959" s="194"/>
      <c r="Q1959" s="194"/>
      <c r="R1959" s="194"/>
      <c r="S1959" s="194"/>
      <c r="T1959" s="195"/>
      <c r="AT1959" s="189" t="s">
        <v>369</v>
      </c>
      <c r="AU1959" s="189" t="s">
        <v>85</v>
      </c>
      <c r="AV1959" s="13" t="s">
        <v>85</v>
      </c>
      <c r="AW1959" s="13" t="s">
        <v>29</v>
      </c>
      <c r="AX1959" s="13" t="s">
        <v>72</v>
      </c>
      <c r="AY1959" s="189" t="s">
        <v>360</v>
      </c>
    </row>
    <row r="1960" spans="2:51" s="13" customFormat="1">
      <c r="B1960" s="187"/>
      <c r="D1960" s="188" t="s">
        <v>369</v>
      </c>
      <c r="E1960" s="189" t="s">
        <v>1</v>
      </c>
      <c r="F1960" s="190" t="s">
        <v>2139</v>
      </c>
      <c r="H1960" s="191">
        <v>1.9490000000000001</v>
      </c>
      <c r="I1960" s="192"/>
      <c r="L1960" s="187"/>
      <c r="M1960" s="193"/>
      <c r="N1960" s="194"/>
      <c r="O1960" s="194"/>
      <c r="P1960" s="194"/>
      <c r="Q1960" s="194"/>
      <c r="R1960" s="194"/>
      <c r="S1960" s="194"/>
      <c r="T1960" s="195"/>
      <c r="AT1960" s="189" t="s">
        <v>369</v>
      </c>
      <c r="AU1960" s="189" t="s">
        <v>85</v>
      </c>
      <c r="AV1960" s="13" t="s">
        <v>85</v>
      </c>
      <c r="AW1960" s="13" t="s">
        <v>29</v>
      </c>
      <c r="AX1960" s="13" t="s">
        <v>72</v>
      </c>
      <c r="AY1960" s="189" t="s">
        <v>360</v>
      </c>
    </row>
    <row r="1961" spans="2:51" s="14" customFormat="1">
      <c r="B1961" s="196"/>
      <c r="D1961" s="188" t="s">
        <v>369</v>
      </c>
      <c r="E1961" s="197" t="s">
        <v>1</v>
      </c>
      <c r="F1961" s="198" t="s">
        <v>2140</v>
      </c>
      <c r="H1961" s="197" t="s">
        <v>1</v>
      </c>
      <c r="I1961" s="199"/>
      <c r="L1961" s="196"/>
      <c r="M1961" s="200"/>
      <c r="N1961" s="201"/>
      <c r="O1961" s="201"/>
      <c r="P1961" s="201"/>
      <c r="Q1961" s="201"/>
      <c r="R1961" s="201"/>
      <c r="S1961" s="201"/>
      <c r="T1961" s="202"/>
      <c r="AT1961" s="197" t="s">
        <v>369</v>
      </c>
      <c r="AU1961" s="197" t="s">
        <v>85</v>
      </c>
      <c r="AV1961" s="14" t="s">
        <v>79</v>
      </c>
      <c r="AW1961" s="14" t="s">
        <v>29</v>
      </c>
      <c r="AX1961" s="14" t="s">
        <v>72</v>
      </c>
      <c r="AY1961" s="197" t="s">
        <v>360</v>
      </c>
    </row>
    <row r="1962" spans="2:51" s="13" customFormat="1">
      <c r="B1962" s="187"/>
      <c r="D1962" s="188" t="s">
        <v>369</v>
      </c>
      <c r="E1962" s="189" t="s">
        <v>1</v>
      </c>
      <c r="F1962" s="190" t="s">
        <v>2141</v>
      </c>
      <c r="H1962" s="191">
        <v>26.16</v>
      </c>
      <c r="I1962" s="192"/>
      <c r="L1962" s="187"/>
      <c r="M1962" s="193"/>
      <c r="N1962" s="194"/>
      <c r="O1962" s="194"/>
      <c r="P1962" s="194"/>
      <c r="Q1962" s="194"/>
      <c r="R1962" s="194"/>
      <c r="S1962" s="194"/>
      <c r="T1962" s="195"/>
      <c r="AT1962" s="189" t="s">
        <v>369</v>
      </c>
      <c r="AU1962" s="189" t="s">
        <v>85</v>
      </c>
      <c r="AV1962" s="13" t="s">
        <v>85</v>
      </c>
      <c r="AW1962" s="13" t="s">
        <v>29</v>
      </c>
      <c r="AX1962" s="13" t="s">
        <v>72</v>
      </c>
      <c r="AY1962" s="189" t="s">
        <v>360</v>
      </c>
    </row>
    <row r="1963" spans="2:51" s="13" customFormat="1">
      <c r="B1963" s="187"/>
      <c r="D1963" s="188" t="s">
        <v>369</v>
      </c>
      <c r="E1963" s="189" t="s">
        <v>1</v>
      </c>
      <c r="F1963" s="190" t="s">
        <v>2142</v>
      </c>
      <c r="H1963" s="191">
        <v>-7.048</v>
      </c>
      <c r="I1963" s="192"/>
      <c r="L1963" s="187"/>
      <c r="M1963" s="193"/>
      <c r="N1963" s="194"/>
      <c r="O1963" s="194"/>
      <c r="P1963" s="194"/>
      <c r="Q1963" s="194"/>
      <c r="R1963" s="194"/>
      <c r="S1963" s="194"/>
      <c r="T1963" s="195"/>
      <c r="AT1963" s="189" t="s">
        <v>369</v>
      </c>
      <c r="AU1963" s="189" t="s">
        <v>85</v>
      </c>
      <c r="AV1963" s="13" t="s">
        <v>85</v>
      </c>
      <c r="AW1963" s="13" t="s">
        <v>29</v>
      </c>
      <c r="AX1963" s="13" t="s">
        <v>72</v>
      </c>
      <c r="AY1963" s="189" t="s">
        <v>360</v>
      </c>
    </row>
    <row r="1964" spans="2:51" s="13" customFormat="1">
      <c r="B1964" s="187"/>
      <c r="D1964" s="188" t="s">
        <v>369</v>
      </c>
      <c r="E1964" s="189" t="s">
        <v>1</v>
      </c>
      <c r="F1964" s="190" t="s">
        <v>2139</v>
      </c>
      <c r="H1964" s="191">
        <v>1.9490000000000001</v>
      </c>
      <c r="I1964" s="192"/>
      <c r="L1964" s="187"/>
      <c r="M1964" s="193"/>
      <c r="N1964" s="194"/>
      <c r="O1964" s="194"/>
      <c r="P1964" s="194"/>
      <c r="Q1964" s="194"/>
      <c r="R1964" s="194"/>
      <c r="S1964" s="194"/>
      <c r="T1964" s="195"/>
      <c r="AT1964" s="189" t="s">
        <v>369</v>
      </c>
      <c r="AU1964" s="189" t="s">
        <v>85</v>
      </c>
      <c r="AV1964" s="13" t="s">
        <v>85</v>
      </c>
      <c r="AW1964" s="13" t="s">
        <v>29</v>
      </c>
      <c r="AX1964" s="13" t="s">
        <v>72</v>
      </c>
      <c r="AY1964" s="189" t="s">
        <v>360</v>
      </c>
    </row>
    <row r="1965" spans="2:51" s="14" customFormat="1">
      <c r="B1965" s="196"/>
      <c r="D1965" s="188" t="s">
        <v>369</v>
      </c>
      <c r="E1965" s="197" t="s">
        <v>1</v>
      </c>
      <c r="F1965" s="198" t="s">
        <v>2143</v>
      </c>
      <c r="H1965" s="197" t="s">
        <v>1</v>
      </c>
      <c r="I1965" s="199"/>
      <c r="L1965" s="196"/>
      <c r="M1965" s="200"/>
      <c r="N1965" s="201"/>
      <c r="O1965" s="201"/>
      <c r="P1965" s="201"/>
      <c r="Q1965" s="201"/>
      <c r="R1965" s="201"/>
      <c r="S1965" s="201"/>
      <c r="T1965" s="202"/>
      <c r="AT1965" s="197" t="s">
        <v>369</v>
      </c>
      <c r="AU1965" s="197" t="s">
        <v>85</v>
      </c>
      <c r="AV1965" s="14" t="s">
        <v>79</v>
      </c>
      <c r="AW1965" s="14" t="s">
        <v>29</v>
      </c>
      <c r="AX1965" s="14" t="s">
        <v>72</v>
      </c>
      <c r="AY1965" s="197" t="s">
        <v>360</v>
      </c>
    </row>
    <row r="1966" spans="2:51" s="13" customFormat="1">
      <c r="B1966" s="187"/>
      <c r="D1966" s="188" t="s">
        <v>369</v>
      </c>
      <c r="E1966" s="189" t="s">
        <v>1</v>
      </c>
      <c r="F1966" s="190" t="s">
        <v>2144</v>
      </c>
      <c r="H1966" s="191">
        <v>76.040000000000006</v>
      </c>
      <c r="I1966" s="192"/>
      <c r="L1966" s="187"/>
      <c r="M1966" s="193"/>
      <c r="N1966" s="194"/>
      <c r="O1966" s="194"/>
      <c r="P1966" s="194"/>
      <c r="Q1966" s="194"/>
      <c r="R1966" s="194"/>
      <c r="S1966" s="194"/>
      <c r="T1966" s="195"/>
      <c r="AT1966" s="189" t="s">
        <v>369</v>
      </c>
      <c r="AU1966" s="189" t="s">
        <v>85</v>
      </c>
      <c r="AV1966" s="13" t="s">
        <v>85</v>
      </c>
      <c r="AW1966" s="13" t="s">
        <v>29</v>
      </c>
      <c r="AX1966" s="13" t="s">
        <v>72</v>
      </c>
      <c r="AY1966" s="189" t="s">
        <v>360</v>
      </c>
    </row>
    <row r="1967" spans="2:51" s="13" customFormat="1">
      <c r="B1967" s="187"/>
      <c r="D1967" s="188" t="s">
        <v>369</v>
      </c>
      <c r="E1967" s="189" t="s">
        <v>1</v>
      </c>
      <c r="F1967" s="190" t="s">
        <v>2145</v>
      </c>
      <c r="H1967" s="191">
        <v>-11.336</v>
      </c>
      <c r="I1967" s="192"/>
      <c r="L1967" s="187"/>
      <c r="M1967" s="193"/>
      <c r="N1967" s="194"/>
      <c r="O1967" s="194"/>
      <c r="P1967" s="194"/>
      <c r="Q1967" s="194"/>
      <c r="R1967" s="194"/>
      <c r="S1967" s="194"/>
      <c r="T1967" s="195"/>
      <c r="AT1967" s="189" t="s">
        <v>369</v>
      </c>
      <c r="AU1967" s="189" t="s">
        <v>85</v>
      </c>
      <c r="AV1967" s="13" t="s">
        <v>85</v>
      </c>
      <c r="AW1967" s="13" t="s">
        <v>29</v>
      </c>
      <c r="AX1967" s="13" t="s">
        <v>72</v>
      </c>
      <c r="AY1967" s="189" t="s">
        <v>360</v>
      </c>
    </row>
    <row r="1968" spans="2:51" s="13" customFormat="1">
      <c r="B1968" s="187"/>
      <c r="D1968" s="188" t="s">
        <v>369</v>
      </c>
      <c r="E1968" s="189" t="s">
        <v>1</v>
      </c>
      <c r="F1968" s="190" t="s">
        <v>2146</v>
      </c>
      <c r="H1968" s="191">
        <v>3.8980000000000001</v>
      </c>
      <c r="I1968" s="192"/>
      <c r="L1968" s="187"/>
      <c r="M1968" s="193"/>
      <c r="N1968" s="194"/>
      <c r="O1968" s="194"/>
      <c r="P1968" s="194"/>
      <c r="Q1968" s="194"/>
      <c r="R1968" s="194"/>
      <c r="S1968" s="194"/>
      <c r="T1968" s="195"/>
      <c r="AT1968" s="189" t="s">
        <v>369</v>
      </c>
      <c r="AU1968" s="189" t="s">
        <v>85</v>
      </c>
      <c r="AV1968" s="13" t="s">
        <v>85</v>
      </c>
      <c r="AW1968" s="13" t="s">
        <v>29</v>
      </c>
      <c r="AX1968" s="13" t="s">
        <v>72</v>
      </c>
      <c r="AY1968" s="189" t="s">
        <v>360</v>
      </c>
    </row>
    <row r="1969" spans="2:51" s="14" customFormat="1">
      <c r="B1969" s="196"/>
      <c r="D1969" s="188" t="s">
        <v>369</v>
      </c>
      <c r="E1969" s="197" t="s">
        <v>1</v>
      </c>
      <c r="F1969" s="198" t="s">
        <v>2147</v>
      </c>
      <c r="H1969" s="197" t="s">
        <v>1</v>
      </c>
      <c r="I1969" s="199"/>
      <c r="L1969" s="196"/>
      <c r="M1969" s="200"/>
      <c r="N1969" s="201"/>
      <c r="O1969" s="201"/>
      <c r="P1969" s="201"/>
      <c r="Q1969" s="201"/>
      <c r="R1969" s="201"/>
      <c r="S1969" s="201"/>
      <c r="T1969" s="202"/>
      <c r="AT1969" s="197" t="s">
        <v>369</v>
      </c>
      <c r="AU1969" s="197" t="s">
        <v>85</v>
      </c>
      <c r="AV1969" s="14" t="s">
        <v>79</v>
      </c>
      <c r="AW1969" s="14" t="s">
        <v>29</v>
      </c>
      <c r="AX1969" s="14" t="s">
        <v>72</v>
      </c>
      <c r="AY1969" s="197" t="s">
        <v>360</v>
      </c>
    </row>
    <row r="1970" spans="2:51" s="13" customFormat="1">
      <c r="B1970" s="187"/>
      <c r="D1970" s="188" t="s">
        <v>369</v>
      </c>
      <c r="E1970" s="189" t="s">
        <v>1</v>
      </c>
      <c r="F1970" s="190" t="s">
        <v>2148</v>
      </c>
      <c r="H1970" s="191">
        <v>78.28</v>
      </c>
      <c r="I1970" s="192"/>
      <c r="L1970" s="187"/>
      <c r="M1970" s="193"/>
      <c r="N1970" s="194"/>
      <c r="O1970" s="194"/>
      <c r="P1970" s="194"/>
      <c r="Q1970" s="194"/>
      <c r="R1970" s="194"/>
      <c r="S1970" s="194"/>
      <c r="T1970" s="195"/>
      <c r="AT1970" s="189" t="s">
        <v>369</v>
      </c>
      <c r="AU1970" s="189" t="s">
        <v>85</v>
      </c>
      <c r="AV1970" s="13" t="s">
        <v>85</v>
      </c>
      <c r="AW1970" s="13" t="s">
        <v>29</v>
      </c>
      <c r="AX1970" s="13" t="s">
        <v>72</v>
      </c>
      <c r="AY1970" s="189" t="s">
        <v>360</v>
      </c>
    </row>
    <row r="1971" spans="2:51" s="13" customFormat="1">
      <c r="B1971" s="187"/>
      <c r="D1971" s="188" t="s">
        <v>369</v>
      </c>
      <c r="E1971" s="189" t="s">
        <v>1</v>
      </c>
      <c r="F1971" s="190" t="s">
        <v>2145</v>
      </c>
      <c r="H1971" s="191">
        <v>-11.336</v>
      </c>
      <c r="I1971" s="192"/>
      <c r="L1971" s="187"/>
      <c r="M1971" s="193"/>
      <c r="N1971" s="194"/>
      <c r="O1971" s="194"/>
      <c r="P1971" s="194"/>
      <c r="Q1971" s="194"/>
      <c r="R1971" s="194"/>
      <c r="S1971" s="194"/>
      <c r="T1971" s="195"/>
      <c r="AT1971" s="189" t="s">
        <v>369</v>
      </c>
      <c r="AU1971" s="189" t="s">
        <v>85</v>
      </c>
      <c r="AV1971" s="13" t="s">
        <v>85</v>
      </c>
      <c r="AW1971" s="13" t="s">
        <v>29</v>
      </c>
      <c r="AX1971" s="13" t="s">
        <v>72</v>
      </c>
      <c r="AY1971" s="189" t="s">
        <v>360</v>
      </c>
    </row>
    <row r="1972" spans="2:51" s="13" customFormat="1">
      <c r="B1972" s="187"/>
      <c r="D1972" s="188" t="s">
        <v>369</v>
      </c>
      <c r="E1972" s="189" t="s">
        <v>1</v>
      </c>
      <c r="F1972" s="190" t="s">
        <v>2112</v>
      </c>
      <c r="H1972" s="191">
        <v>1.81</v>
      </c>
      <c r="I1972" s="192"/>
      <c r="L1972" s="187"/>
      <c r="M1972" s="193"/>
      <c r="N1972" s="194"/>
      <c r="O1972" s="194"/>
      <c r="P1972" s="194"/>
      <c r="Q1972" s="194"/>
      <c r="R1972" s="194"/>
      <c r="S1972" s="194"/>
      <c r="T1972" s="195"/>
      <c r="AT1972" s="189" t="s">
        <v>369</v>
      </c>
      <c r="AU1972" s="189" t="s">
        <v>85</v>
      </c>
      <c r="AV1972" s="13" t="s">
        <v>85</v>
      </c>
      <c r="AW1972" s="13" t="s">
        <v>29</v>
      </c>
      <c r="AX1972" s="13" t="s">
        <v>72</v>
      </c>
      <c r="AY1972" s="189" t="s">
        <v>360</v>
      </c>
    </row>
    <row r="1973" spans="2:51" s="14" customFormat="1">
      <c r="B1973" s="196"/>
      <c r="D1973" s="188" t="s">
        <v>369</v>
      </c>
      <c r="E1973" s="197" t="s">
        <v>1</v>
      </c>
      <c r="F1973" s="198" t="s">
        <v>2149</v>
      </c>
      <c r="H1973" s="197" t="s">
        <v>1</v>
      </c>
      <c r="I1973" s="199"/>
      <c r="L1973" s="196"/>
      <c r="M1973" s="200"/>
      <c r="N1973" s="201"/>
      <c r="O1973" s="201"/>
      <c r="P1973" s="201"/>
      <c r="Q1973" s="201"/>
      <c r="R1973" s="201"/>
      <c r="S1973" s="201"/>
      <c r="T1973" s="202"/>
      <c r="AT1973" s="197" t="s">
        <v>369</v>
      </c>
      <c r="AU1973" s="197" t="s">
        <v>85</v>
      </c>
      <c r="AV1973" s="14" t="s">
        <v>79</v>
      </c>
      <c r="AW1973" s="14" t="s">
        <v>29</v>
      </c>
      <c r="AX1973" s="14" t="s">
        <v>72</v>
      </c>
      <c r="AY1973" s="197" t="s">
        <v>360</v>
      </c>
    </row>
    <row r="1974" spans="2:51" s="13" customFormat="1">
      <c r="B1974" s="187"/>
      <c r="D1974" s="188" t="s">
        <v>369</v>
      </c>
      <c r="E1974" s="189" t="s">
        <v>1</v>
      </c>
      <c r="F1974" s="190" t="s">
        <v>2150</v>
      </c>
      <c r="H1974" s="191">
        <v>296.08300000000003</v>
      </c>
      <c r="I1974" s="192"/>
      <c r="L1974" s="187"/>
      <c r="M1974" s="193"/>
      <c r="N1974" s="194"/>
      <c r="O1974" s="194"/>
      <c r="P1974" s="194"/>
      <c r="Q1974" s="194"/>
      <c r="R1974" s="194"/>
      <c r="S1974" s="194"/>
      <c r="T1974" s="195"/>
      <c r="AT1974" s="189" t="s">
        <v>369</v>
      </c>
      <c r="AU1974" s="189" t="s">
        <v>85</v>
      </c>
      <c r="AV1974" s="13" t="s">
        <v>85</v>
      </c>
      <c r="AW1974" s="13" t="s">
        <v>29</v>
      </c>
      <c r="AX1974" s="13" t="s">
        <v>72</v>
      </c>
      <c r="AY1974" s="189" t="s">
        <v>360</v>
      </c>
    </row>
    <row r="1975" spans="2:51" s="13" customFormat="1">
      <c r="B1975" s="187"/>
      <c r="D1975" s="188" t="s">
        <v>369</v>
      </c>
      <c r="E1975" s="189" t="s">
        <v>1</v>
      </c>
      <c r="F1975" s="190" t="s">
        <v>2151</v>
      </c>
      <c r="H1975" s="191">
        <v>31.8</v>
      </c>
      <c r="I1975" s="192"/>
      <c r="L1975" s="187"/>
      <c r="M1975" s="193"/>
      <c r="N1975" s="194"/>
      <c r="O1975" s="194"/>
      <c r="P1975" s="194"/>
      <c r="Q1975" s="194"/>
      <c r="R1975" s="194"/>
      <c r="S1975" s="194"/>
      <c r="T1975" s="195"/>
      <c r="AT1975" s="189" t="s">
        <v>369</v>
      </c>
      <c r="AU1975" s="189" t="s">
        <v>85</v>
      </c>
      <c r="AV1975" s="13" t="s">
        <v>85</v>
      </c>
      <c r="AW1975" s="13" t="s">
        <v>29</v>
      </c>
      <c r="AX1975" s="13" t="s">
        <v>72</v>
      </c>
      <c r="AY1975" s="189" t="s">
        <v>360</v>
      </c>
    </row>
    <row r="1976" spans="2:51" s="13" customFormat="1">
      <c r="B1976" s="187"/>
      <c r="D1976" s="188" t="s">
        <v>369</v>
      </c>
      <c r="E1976" s="189" t="s">
        <v>1</v>
      </c>
      <c r="F1976" s="190" t="s">
        <v>2152</v>
      </c>
      <c r="H1976" s="191">
        <v>-51.22</v>
      </c>
      <c r="I1976" s="192"/>
      <c r="L1976" s="187"/>
      <c r="M1976" s="193"/>
      <c r="N1976" s="194"/>
      <c r="O1976" s="194"/>
      <c r="P1976" s="194"/>
      <c r="Q1976" s="194"/>
      <c r="R1976" s="194"/>
      <c r="S1976" s="194"/>
      <c r="T1976" s="195"/>
      <c r="AT1976" s="189" t="s">
        <v>369</v>
      </c>
      <c r="AU1976" s="189" t="s">
        <v>85</v>
      </c>
      <c r="AV1976" s="13" t="s">
        <v>85</v>
      </c>
      <c r="AW1976" s="13" t="s">
        <v>29</v>
      </c>
      <c r="AX1976" s="13" t="s">
        <v>72</v>
      </c>
      <c r="AY1976" s="189" t="s">
        <v>360</v>
      </c>
    </row>
    <row r="1977" spans="2:51" s="13" customFormat="1">
      <c r="B1977" s="187"/>
      <c r="D1977" s="188" t="s">
        <v>369</v>
      </c>
      <c r="E1977" s="189" t="s">
        <v>1</v>
      </c>
      <c r="F1977" s="190" t="s">
        <v>2153</v>
      </c>
      <c r="H1977" s="191">
        <v>21.84</v>
      </c>
      <c r="I1977" s="192"/>
      <c r="L1977" s="187"/>
      <c r="M1977" s="193"/>
      <c r="N1977" s="194"/>
      <c r="O1977" s="194"/>
      <c r="P1977" s="194"/>
      <c r="Q1977" s="194"/>
      <c r="R1977" s="194"/>
      <c r="S1977" s="194"/>
      <c r="T1977" s="195"/>
      <c r="AT1977" s="189" t="s">
        <v>369</v>
      </c>
      <c r="AU1977" s="189" t="s">
        <v>85</v>
      </c>
      <c r="AV1977" s="13" t="s">
        <v>85</v>
      </c>
      <c r="AW1977" s="13" t="s">
        <v>29</v>
      </c>
      <c r="AX1977" s="13" t="s">
        <v>72</v>
      </c>
      <c r="AY1977" s="189" t="s">
        <v>360</v>
      </c>
    </row>
    <row r="1978" spans="2:51" s="13" customFormat="1">
      <c r="B1978" s="187"/>
      <c r="D1978" s="188" t="s">
        <v>369</v>
      </c>
      <c r="E1978" s="189" t="s">
        <v>1</v>
      </c>
      <c r="F1978" s="190" t="s">
        <v>2154</v>
      </c>
      <c r="H1978" s="191">
        <v>7.2450000000000001</v>
      </c>
      <c r="I1978" s="192"/>
      <c r="L1978" s="187"/>
      <c r="M1978" s="193"/>
      <c r="N1978" s="194"/>
      <c r="O1978" s="194"/>
      <c r="P1978" s="194"/>
      <c r="Q1978" s="194"/>
      <c r="R1978" s="194"/>
      <c r="S1978" s="194"/>
      <c r="T1978" s="195"/>
      <c r="AT1978" s="189" t="s">
        <v>369</v>
      </c>
      <c r="AU1978" s="189" t="s">
        <v>85</v>
      </c>
      <c r="AV1978" s="13" t="s">
        <v>85</v>
      </c>
      <c r="AW1978" s="13" t="s">
        <v>29</v>
      </c>
      <c r="AX1978" s="13" t="s">
        <v>72</v>
      </c>
      <c r="AY1978" s="189" t="s">
        <v>360</v>
      </c>
    </row>
    <row r="1979" spans="2:51" s="13" customFormat="1">
      <c r="B1979" s="187"/>
      <c r="D1979" s="188" t="s">
        <v>369</v>
      </c>
      <c r="E1979" s="189" t="s">
        <v>1</v>
      </c>
      <c r="F1979" s="190" t="s">
        <v>2155</v>
      </c>
      <c r="H1979" s="191">
        <v>1.6379999999999999</v>
      </c>
      <c r="I1979" s="192"/>
      <c r="L1979" s="187"/>
      <c r="M1979" s="193"/>
      <c r="N1979" s="194"/>
      <c r="O1979" s="194"/>
      <c r="P1979" s="194"/>
      <c r="Q1979" s="194"/>
      <c r="R1979" s="194"/>
      <c r="S1979" s="194"/>
      <c r="T1979" s="195"/>
      <c r="AT1979" s="189" t="s">
        <v>369</v>
      </c>
      <c r="AU1979" s="189" t="s">
        <v>85</v>
      </c>
      <c r="AV1979" s="13" t="s">
        <v>85</v>
      </c>
      <c r="AW1979" s="13" t="s">
        <v>29</v>
      </c>
      <c r="AX1979" s="13" t="s">
        <v>72</v>
      </c>
      <c r="AY1979" s="189" t="s">
        <v>360</v>
      </c>
    </row>
    <row r="1980" spans="2:51" s="14" customFormat="1">
      <c r="B1980" s="196"/>
      <c r="D1980" s="188" t="s">
        <v>369</v>
      </c>
      <c r="E1980" s="197" t="s">
        <v>1</v>
      </c>
      <c r="F1980" s="198" t="s">
        <v>2156</v>
      </c>
      <c r="H1980" s="197" t="s">
        <v>1</v>
      </c>
      <c r="I1980" s="199"/>
      <c r="L1980" s="196"/>
      <c r="M1980" s="200"/>
      <c r="N1980" s="201"/>
      <c r="O1980" s="201"/>
      <c r="P1980" s="201"/>
      <c r="Q1980" s="201"/>
      <c r="R1980" s="201"/>
      <c r="S1980" s="201"/>
      <c r="T1980" s="202"/>
      <c r="AT1980" s="197" t="s">
        <v>369</v>
      </c>
      <c r="AU1980" s="197" t="s">
        <v>85</v>
      </c>
      <c r="AV1980" s="14" t="s">
        <v>79</v>
      </c>
      <c r="AW1980" s="14" t="s">
        <v>29</v>
      </c>
      <c r="AX1980" s="14" t="s">
        <v>72</v>
      </c>
      <c r="AY1980" s="197" t="s">
        <v>360</v>
      </c>
    </row>
    <row r="1981" spans="2:51" s="13" customFormat="1">
      <c r="B1981" s="187"/>
      <c r="D1981" s="188" t="s">
        <v>369</v>
      </c>
      <c r="E1981" s="189" t="s">
        <v>1</v>
      </c>
      <c r="F1981" s="190" t="s">
        <v>2157</v>
      </c>
      <c r="H1981" s="191">
        <v>40.56</v>
      </c>
      <c r="I1981" s="192"/>
      <c r="L1981" s="187"/>
      <c r="M1981" s="193"/>
      <c r="N1981" s="194"/>
      <c r="O1981" s="194"/>
      <c r="P1981" s="194"/>
      <c r="Q1981" s="194"/>
      <c r="R1981" s="194"/>
      <c r="S1981" s="194"/>
      <c r="T1981" s="195"/>
      <c r="AT1981" s="189" t="s">
        <v>369</v>
      </c>
      <c r="AU1981" s="189" t="s">
        <v>85</v>
      </c>
      <c r="AV1981" s="13" t="s">
        <v>85</v>
      </c>
      <c r="AW1981" s="13" t="s">
        <v>29</v>
      </c>
      <c r="AX1981" s="13" t="s">
        <v>72</v>
      </c>
      <c r="AY1981" s="189" t="s">
        <v>360</v>
      </c>
    </row>
    <row r="1982" spans="2:51" s="13" customFormat="1">
      <c r="B1982" s="187"/>
      <c r="D1982" s="188" t="s">
        <v>369</v>
      </c>
      <c r="E1982" s="189" t="s">
        <v>1</v>
      </c>
      <c r="F1982" s="190" t="s">
        <v>2158</v>
      </c>
      <c r="H1982" s="191">
        <v>-4.66</v>
      </c>
      <c r="I1982" s="192"/>
      <c r="L1982" s="187"/>
      <c r="M1982" s="193"/>
      <c r="N1982" s="194"/>
      <c r="O1982" s="194"/>
      <c r="P1982" s="194"/>
      <c r="Q1982" s="194"/>
      <c r="R1982" s="194"/>
      <c r="S1982" s="194"/>
      <c r="T1982" s="195"/>
      <c r="AT1982" s="189" t="s">
        <v>369</v>
      </c>
      <c r="AU1982" s="189" t="s">
        <v>85</v>
      </c>
      <c r="AV1982" s="13" t="s">
        <v>85</v>
      </c>
      <c r="AW1982" s="13" t="s">
        <v>29</v>
      </c>
      <c r="AX1982" s="13" t="s">
        <v>72</v>
      </c>
      <c r="AY1982" s="189" t="s">
        <v>360</v>
      </c>
    </row>
    <row r="1983" spans="2:51" s="13" customFormat="1">
      <c r="B1983" s="187"/>
      <c r="D1983" s="188" t="s">
        <v>369</v>
      </c>
      <c r="E1983" s="189" t="s">
        <v>1</v>
      </c>
      <c r="F1983" s="190" t="s">
        <v>2159</v>
      </c>
      <c r="H1983" s="191">
        <v>3.4830000000000001</v>
      </c>
      <c r="I1983" s="192"/>
      <c r="L1983" s="187"/>
      <c r="M1983" s="193"/>
      <c r="N1983" s="194"/>
      <c r="O1983" s="194"/>
      <c r="P1983" s="194"/>
      <c r="Q1983" s="194"/>
      <c r="R1983" s="194"/>
      <c r="S1983" s="194"/>
      <c r="T1983" s="195"/>
      <c r="AT1983" s="189" t="s">
        <v>369</v>
      </c>
      <c r="AU1983" s="189" t="s">
        <v>85</v>
      </c>
      <c r="AV1983" s="13" t="s">
        <v>85</v>
      </c>
      <c r="AW1983" s="13" t="s">
        <v>29</v>
      </c>
      <c r="AX1983" s="13" t="s">
        <v>72</v>
      </c>
      <c r="AY1983" s="189" t="s">
        <v>360</v>
      </c>
    </row>
    <row r="1984" spans="2:51" s="14" customFormat="1">
      <c r="B1984" s="196"/>
      <c r="D1984" s="188" t="s">
        <v>369</v>
      </c>
      <c r="E1984" s="197" t="s">
        <v>1</v>
      </c>
      <c r="F1984" s="198" t="s">
        <v>2160</v>
      </c>
      <c r="H1984" s="197" t="s">
        <v>1</v>
      </c>
      <c r="I1984" s="199"/>
      <c r="L1984" s="196"/>
      <c r="M1984" s="200"/>
      <c r="N1984" s="201"/>
      <c r="O1984" s="201"/>
      <c r="P1984" s="201"/>
      <c r="Q1984" s="201"/>
      <c r="R1984" s="201"/>
      <c r="S1984" s="201"/>
      <c r="T1984" s="202"/>
      <c r="AT1984" s="197" t="s">
        <v>369</v>
      </c>
      <c r="AU1984" s="197" t="s">
        <v>85</v>
      </c>
      <c r="AV1984" s="14" t="s">
        <v>79</v>
      </c>
      <c r="AW1984" s="14" t="s">
        <v>29</v>
      </c>
      <c r="AX1984" s="14" t="s">
        <v>72</v>
      </c>
      <c r="AY1984" s="197" t="s">
        <v>360</v>
      </c>
    </row>
    <row r="1985" spans="2:51" s="13" customFormat="1">
      <c r="B1985" s="187"/>
      <c r="D1985" s="188" t="s">
        <v>369</v>
      </c>
      <c r="E1985" s="189" t="s">
        <v>1</v>
      </c>
      <c r="F1985" s="190" t="s">
        <v>2161</v>
      </c>
      <c r="H1985" s="191">
        <v>128.03299999999999</v>
      </c>
      <c r="I1985" s="192"/>
      <c r="L1985" s="187"/>
      <c r="M1985" s="193"/>
      <c r="N1985" s="194"/>
      <c r="O1985" s="194"/>
      <c r="P1985" s="194"/>
      <c r="Q1985" s="194"/>
      <c r="R1985" s="194"/>
      <c r="S1985" s="194"/>
      <c r="T1985" s="195"/>
      <c r="AT1985" s="189" t="s">
        <v>369</v>
      </c>
      <c r="AU1985" s="189" t="s">
        <v>85</v>
      </c>
      <c r="AV1985" s="13" t="s">
        <v>85</v>
      </c>
      <c r="AW1985" s="13" t="s">
        <v>29</v>
      </c>
      <c r="AX1985" s="13" t="s">
        <v>72</v>
      </c>
      <c r="AY1985" s="189" t="s">
        <v>360</v>
      </c>
    </row>
    <row r="1986" spans="2:51" s="13" customFormat="1">
      <c r="B1986" s="187"/>
      <c r="D1986" s="188" t="s">
        <v>369</v>
      </c>
      <c r="E1986" s="189" t="s">
        <v>1</v>
      </c>
      <c r="F1986" s="190" t="s">
        <v>2125</v>
      </c>
      <c r="H1986" s="191">
        <v>-19.911999999999999</v>
      </c>
      <c r="I1986" s="192"/>
      <c r="L1986" s="187"/>
      <c r="M1986" s="193"/>
      <c r="N1986" s="194"/>
      <c r="O1986" s="194"/>
      <c r="P1986" s="194"/>
      <c r="Q1986" s="194"/>
      <c r="R1986" s="194"/>
      <c r="S1986" s="194"/>
      <c r="T1986" s="195"/>
      <c r="AT1986" s="189" t="s">
        <v>369</v>
      </c>
      <c r="AU1986" s="189" t="s">
        <v>85</v>
      </c>
      <c r="AV1986" s="13" t="s">
        <v>85</v>
      </c>
      <c r="AW1986" s="13" t="s">
        <v>29</v>
      </c>
      <c r="AX1986" s="13" t="s">
        <v>72</v>
      </c>
      <c r="AY1986" s="189" t="s">
        <v>360</v>
      </c>
    </row>
    <row r="1987" spans="2:51" s="13" customFormat="1">
      <c r="B1987" s="187"/>
      <c r="D1987" s="188" t="s">
        <v>369</v>
      </c>
      <c r="E1987" s="189" t="s">
        <v>1</v>
      </c>
      <c r="F1987" s="190" t="s">
        <v>2112</v>
      </c>
      <c r="H1987" s="191">
        <v>1.81</v>
      </c>
      <c r="I1987" s="192"/>
      <c r="L1987" s="187"/>
      <c r="M1987" s="193"/>
      <c r="N1987" s="194"/>
      <c r="O1987" s="194"/>
      <c r="P1987" s="194"/>
      <c r="Q1987" s="194"/>
      <c r="R1987" s="194"/>
      <c r="S1987" s="194"/>
      <c r="T1987" s="195"/>
      <c r="AT1987" s="189" t="s">
        <v>369</v>
      </c>
      <c r="AU1987" s="189" t="s">
        <v>85</v>
      </c>
      <c r="AV1987" s="13" t="s">
        <v>85</v>
      </c>
      <c r="AW1987" s="13" t="s">
        <v>29</v>
      </c>
      <c r="AX1987" s="13" t="s">
        <v>72</v>
      </c>
      <c r="AY1987" s="189" t="s">
        <v>360</v>
      </c>
    </row>
    <row r="1988" spans="2:51" s="13" customFormat="1">
      <c r="B1988" s="187"/>
      <c r="D1988" s="188" t="s">
        <v>369</v>
      </c>
      <c r="E1988" s="189" t="s">
        <v>1</v>
      </c>
      <c r="F1988" s="190" t="s">
        <v>2146</v>
      </c>
      <c r="H1988" s="191">
        <v>3.8980000000000001</v>
      </c>
      <c r="I1988" s="192"/>
      <c r="L1988" s="187"/>
      <c r="M1988" s="193"/>
      <c r="N1988" s="194"/>
      <c r="O1988" s="194"/>
      <c r="P1988" s="194"/>
      <c r="Q1988" s="194"/>
      <c r="R1988" s="194"/>
      <c r="S1988" s="194"/>
      <c r="T1988" s="195"/>
      <c r="AT1988" s="189" t="s">
        <v>369</v>
      </c>
      <c r="AU1988" s="189" t="s">
        <v>85</v>
      </c>
      <c r="AV1988" s="13" t="s">
        <v>85</v>
      </c>
      <c r="AW1988" s="13" t="s">
        <v>29</v>
      </c>
      <c r="AX1988" s="13" t="s">
        <v>72</v>
      </c>
      <c r="AY1988" s="189" t="s">
        <v>360</v>
      </c>
    </row>
    <row r="1989" spans="2:51" s="14" customFormat="1">
      <c r="B1989" s="196"/>
      <c r="D1989" s="188" t="s">
        <v>369</v>
      </c>
      <c r="E1989" s="197" t="s">
        <v>1</v>
      </c>
      <c r="F1989" s="198" t="s">
        <v>2162</v>
      </c>
      <c r="H1989" s="197" t="s">
        <v>1</v>
      </c>
      <c r="I1989" s="199"/>
      <c r="L1989" s="196"/>
      <c r="M1989" s="200"/>
      <c r="N1989" s="201"/>
      <c r="O1989" s="201"/>
      <c r="P1989" s="201"/>
      <c r="Q1989" s="201"/>
      <c r="R1989" s="201"/>
      <c r="S1989" s="201"/>
      <c r="T1989" s="202"/>
      <c r="AT1989" s="197" t="s">
        <v>369</v>
      </c>
      <c r="AU1989" s="197" t="s">
        <v>85</v>
      </c>
      <c r="AV1989" s="14" t="s">
        <v>79</v>
      </c>
      <c r="AW1989" s="14" t="s">
        <v>29</v>
      </c>
      <c r="AX1989" s="14" t="s">
        <v>72</v>
      </c>
      <c r="AY1989" s="197" t="s">
        <v>360</v>
      </c>
    </row>
    <row r="1990" spans="2:51" s="13" customFormat="1">
      <c r="B1990" s="187"/>
      <c r="D1990" s="188" t="s">
        <v>369</v>
      </c>
      <c r="E1990" s="189" t="s">
        <v>1</v>
      </c>
      <c r="F1990" s="190" t="s">
        <v>2163</v>
      </c>
      <c r="H1990" s="191">
        <v>153.63900000000001</v>
      </c>
      <c r="I1990" s="192"/>
      <c r="L1990" s="187"/>
      <c r="M1990" s="193"/>
      <c r="N1990" s="194"/>
      <c r="O1990" s="194"/>
      <c r="P1990" s="194"/>
      <c r="Q1990" s="194"/>
      <c r="R1990" s="194"/>
      <c r="S1990" s="194"/>
      <c r="T1990" s="195"/>
      <c r="AT1990" s="189" t="s">
        <v>369</v>
      </c>
      <c r="AU1990" s="189" t="s">
        <v>85</v>
      </c>
      <c r="AV1990" s="13" t="s">
        <v>85</v>
      </c>
      <c r="AW1990" s="13" t="s">
        <v>29</v>
      </c>
      <c r="AX1990" s="13" t="s">
        <v>72</v>
      </c>
      <c r="AY1990" s="189" t="s">
        <v>360</v>
      </c>
    </row>
    <row r="1991" spans="2:51" s="13" customFormat="1">
      <c r="B1991" s="187"/>
      <c r="D1991" s="188" t="s">
        <v>369</v>
      </c>
      <c r="E1991" s="189" t="s">
        <v>1</v>
      </c>
      <c r="F1991" s="190" t="s">
        <v>2164</v>
      </c>
      <c r="H1991" s="191">
        <v>-10.38</v>
      </c>
      <c r="I1991" s="192"/>
      <c r="L1991" s="187"/>
      <c r="M1991" s="193"/>
      <c r="N1991" s="194"/>
      <c r="O1991" s="194"/>
      <c r="P1991" s="194"/>
      <c r="Q1991" s="194"/>
      <c r="R1991" s="194"/>
      <c r="S1991" s="194"/>
      <c r="T1991" s="195"/>
      <c r="AT1991" s="189" t="s">
        <v>369</v>
      </c>
      <c r="AU1991" s="189" t="s">
        <v>85</v>
      </c>
      <c r="AV1991" s="13" t="s">
        <v>85</v>
      </c>
      <c r="AW1991" s="13" t="s">
        <v>29</v>
      </c>
      <c r="AX1991" s="13" t="s">
        <v>72</v>
      </c>
      <c r="AY1991" s="189" t="s">
        <v>360</v>
      </c>
    </row>
    <row r="1992" spans="2:51" s="13" customFormat="1">
      <c r="B1992" s="187"/>
      <c r="D1992" s="188" t="s">
        <v>369</v>
      </c>
      <c r="E1992" s="189" t="s">
        <v>1</v>
      </c>
      <c r="F1992" s="190" t="s">
        <v>2165</v>
      </c>
      <c r="H1992" s="191">
        <v>0.84499999999999997</v>
      </c>
      <c r="I1992" s="192"/>
      <c r="L1992" s="187"/>
      <c r="M1992" s="193"/>
      <c r="N1992" s="194"/>
      <c r="O1992" s="194"/>
      <c r="P1992" s="194"/>
      <c r="Q1992" s="194"/>
      <c r="R1992" s="194"/>
      <c r="S1992" s="194"/>
      <c r="T1992" s="195"/>
      <c r="AT1992" s="189" t="s">
        <v>369</v>
      </c>
      <c r="AU1992" s="189" t="s">
        <v>85</v>
      </c>
      <c r="AV1992" s="13" t="s">
        <v>85</v>
      </c>
      <c r="AW1992" s="13" t="s">
        <v>29</v>
      </c>
      <c r="AX1992" s="13" t="s">
        <v>72</v>
      </c>
      <c r="AY1992" s="189" t="s">
        <v>360</v>
      </c>
    </row>
    <row r="1993" spans="2:51" s="16" customFormat="1">
      <c r="B1993" s="211"/>
      <c r="D1993" s="188" t="s">
        <v>369</v>
      </c>
      <c r="E1993" s="212" t="s">
        <v>123</v>
      </c>
      <c r="F1993" s="213" t="s">
        <v>581</v>
      </c>
      <c r="H1993" s="214">
        <v>2375.8110000000001</v>
      </c>
      <c r="I1993" s="215"/>
      <c r="L1993" s="211"/>
      <c r="M1993" s="216"/>
      <c r="N1993" s="217"/>
      <c r="O1993" s="217"/>
      <c r="P1993" s="217"/>
      <c r="Q1993" s="217"/>
      <c r="R1993" s="217"/>
      <c r="S1993" s="217"/>
      <c r="T1993" s="218"/>
      <c r="AT1993" s="212" t="s">
        <v>369</v>
      </c>
      <c r="AU1993" s="212" t="s">
        <v>85</v>
      </c>
      <c r="AV1993" s="16" t="s">
        <v>282</v>
      </c>
      <c r="AW1993" s="16" t="s">
        <v>29</v>
      </c>
      <c r="AX1993" s="16" t="s">
        <v>72</v>
      </c>
      <c r="AY1993" s="212" t="s">
        <v>360</v>
      </c>
    </row>
    <row r="1994" spans="2:51" s="14" customFormat="1">
      <c r="B1994" s="196"/>
      <c r="D1994" s="188" t="s">
        <v>369</v>
      </c>
      <c r="E1994" s="197" t="s">
        <v>1</v>
      </c>
      <c r="F1994" s="198" t="s">
        <v>787</v>
      </c>
      <c r="H1994" s="197" t="s">
        <v>1</v>
      </c>
      <c r="I1994" s="199"/>
      <c r="L1994" s="196"/>
      <c r="M1994" s="200"/>
      <c r="N1994" s="201"/>
      <c r="O1994" s="201"/>
      <c r="P1994" s="201"/>
      <c r="Q1994" s="201"/>
      <c r="R1994" s="201"/>
      <c r="S1994" s="201"/>
      <c r="T1994" s="202"/>
      <c r="AT1994" s="197" t="s">
        <v>369</v>
      </c>
      <c r="AU1994" s="197" t="s">
        <v>85</v>
      </c>
      <c r="AV1994" s="14" t="s">
        <v>79</v>
      </c>
      <c r="AW1994" s="14" t="s">
        <v>29</v>
      </c>
      <c r="AX1994" s="14" t="s">
        <v>72</v>
      </c>
      <c r="AY1994" s="197" t="s">
        <v>360</v>
      </c>
    </row>
    <row r="1995" spans="2:51" s="14" customFormat="1">
      <c r="B1995" s="196"/>
      <c r="D1995" s="188" t="s">
        <v>369</v>
      </c>
      <c r="E1995" s="197" t="s">
        <v>1</v>
      </c>
      <c r="F1995" s="198" t="s">
        <v>2166</v>
      </c>
      <c r="H1995" s="197" t="s">
        <v>1</v>
      </c>
      <c r="I1995" s="199"/>
      <c r="L1995" s="196"/>
      <c r="M1995" s="200"/>
      <c r="N1995" s="201"/>
      <c r="O1995" s="201"/>
      <c r="P1995" s="201"/>
      <c r="Q1995" s="201"/>
      <c r="R1995" s="201"/>
      <c r="S1995" s="201"/>
      <c r="T1995" s="202"/>
      <c r="AT1995" s="197" t="s">
        <v>369</v>
      </c>
      <c r="AU1995" s="197" t="s">
        <v>85</v>
      </c>
      <c r="AV1995" s="14" t="s">
        <v>79</v>
      </c>
      <c r="AW1995" s="14" t="s">
        <v>29</v>
      </c>
      <c r="AX1995" s="14" t="s">
        <v>72</v>
      </c>
      <c r="AY1995" s="197" t="s">
        <v>360</v>
      </c>
    </row>
    <row r="1996" spans="2:51" s="13" customFormat="1">
      <c r="B1996" s="187"/>
      <c r="D1996" s="188" t="s">
        <v>369</v>
      </c>
      <c r="E1996" s="189" t="s">
        <v>1</v>
      </c>
      <c r="F1996" s="190" t="s">
        <v>2084</v>
      </c>
      <c r="H1996" s="191">
        <v>214.459</v>
      </c>
      <c r="I1996" s="192"/>
      <c r="L1996" s="187"/>
      <c r="M1996" s="193"/>
      <c r="N1996" s="194"/>
      <c r="O1996" s="194"/>
      <c r="P1996" s="194"/>
      <c r="Q1996" s="194"/>
      <c r="R1996" s="194"/>
      <c r="S1996" s="194"/>
      <c r="T1996" s="195"/>
      <c r="AT1996" s="189" t="s">
        <v>369</v>
      </c>
      <c r="AU1996" s="189" t="s">
        <v>85</v>
      </c>
      <c r="AV1996" s="13" t="s">
        <v>85</v>
      </c>
      <c r="AW1996" s="13" t="s">
        <v>29</v>
      </c>
      <c r="AX1996" s="13" t="s">
        <v>72</v>
      </c>
      <c r="AY1996" s="189" t="s">
        <v>360</v>
      </c>
    </row>
    <row r="1997" spans="2:51" s="13" customFormat="1" ht="22.5">
      <c r="B1997" s="187"/>
      <c r="D1997" s="188" t="s">
        <v>369</v>
      </c>
      <c r="E1997" s="189" t="s">
        <v>1</v>
      </c>
      <c r="F1997" s="190" t="s">
        <v>2167</v>
      </c>
      <c r="H1997" s="191">
        <v>-56.18</v>
      </c>
      <c r="I1997" s="192"/>
      <c r="L1997" s="187"/>
      <c r="M1997" s="193"/>
      <c r="N1997" s="194"/>
      <c r="O1997" s="194"/>
      <c r="P1997" s="194"/>
      <c r="Q1997" s="194"/>
      <c r="R1997" s="194"/>
      <c r="S1997" s="194"/>
      <c r="T1997" s="195"/>
      <c r="AT1997" s="189" t="s">
        <v>369</v>
      </c>
      <c r="AU1997" s="189" t="s">
        <v>85</v>
      </c>
      <c r="AV1997" s="13" t="s">
        <v>85</v>
      </c>
      <c r="AW1997" s="13" t="s">
        <v>29</v>
      </c>
      <c r="AX1997" s="13" t="s">
        <v>72</v>
      </c>
      <c r="AY1997" s="189" t="s">
        <v>360</v>
      </c>
    </row>
    <row r="1998" spans="2:51" s="13" customFormat="1">
      <c r="B1998" s="187"/>
      <c r="D1998" s="188" t="s">
        <v>369</v>
      </c>
      <c r="E1998" s="189" t="s">
        <v>1</v>
      </c>
      <c r="F1998" s="190" t="s">
        <v>2086</v>
      </c>
      <c r="H1998" s="191">
        <v>26.73</v>
      </c>
      <c r="I1998" s="192"/>
      <c r="L1998" s="187"/>
      <c r="M1998" s="193"/>
      <c r="N1998" s="194"/>
      <c r="O1998" s="194"/>
      <c r="P1998" s="194"/>
      <c r="Q1998" s="194"/>
      <c r="R1998" s="194"/>
      <c r="S1998" s="194"/>
      <c r="T1998" s="195"/>
      <c r="AT1998" s="189" t="s">
        <v>369</v>
      </c>
      <c r="AU1998" s="189" t="s">
        <v>85</v>
      </c>
      <c r="AV1998" s="13" t="s">
        <v>85</v>
      </c>
      <c r="AW1998" s="13" t="s">
        <v>29</v>
      </c>
      <c r="AX1998" s="13" t="s">
        <v>72</v>
      </c>
      <c r="AY1998" s="189" t="s">
        <v>360</v>
      </c>
    </row>
    <row r="1999" spans="2:51" s="13" customFormat="1">
      <c r="B1999" s="187"/>
      <c r="D1999" s="188" t="s">
        <v>369</v>
      </c>
      <c r="E1999" s="189" t="s">
        <v>1</v>
      </c>
      <c r="F1999" s="190" t="s">
        <v>2168</v>
      </c>
      <c r="H1999" s="191">
        <v>8.3520000000000003</v>
      </c>
      <c r="I1999" s="192"/>
      <c r="L1999" s="187"/>
      <c r="M1999" s="193"/>
      <c r="N1999" s="194"/>
      <c r="O1999" s="194"/>
      <c r="P1999" s="194"/>
      <c r="Q1999" s="194"/>
      <c r="R1999" s="194"/>
      <c r="S1999" s="194"/>
      <c r="T1999" s="195"/>
      <c r="AT1999" s="189" t="s">
        <v>369</v>
      </c>
      <c r="AU1999" s="189" t="s">
        <v>85</v>
      </c>
      <c r="AV1999" s="13" t="s">
        <v>85</v>
      </c>
      <c r="AW1999" s="13" t="s">
        <v>29</v>
      </c>
      <c r="AX1999" s="13" t="s">
        <v>72</v>
      </c>
      <c r="AY1999" s="189" t="s">
        <v>360</v>
      </c>
    </row>
    <row r="2000" spans="2:51" s="13" customFormat="1">
      <c r="B2000" s="187"/>
      <c r="D2000" s="188" t="s">
        <v>369</v>
      </c>
      <c r="E2000" s="189" t="s">
        <v>1</v>
      </c>
      <c r="F2000" s="190" t="s">
        <v>2088</v>
      </c>
      <c r="H2000" s="191">
        <v>1.9139999999999999</v>
      </c>
      <c r="I2000" s="192"/>
      <c r="L2000" s="187"/>
      <c r="M2000" s="193"/>
      <c r="N2000" s="194"/>
      <c r="O2000" s="194"/>
      <c r="P2000" s="194"/>
      <c r="Q2000" s="194"/>
      <c r="R2000" s="194"/>
      <c r="S2000" s="194"/>
      <c r="T2000" s="195"/>
      <c r="AT2000" s="189" t="s">
        <v>369</v>
      </c>
      <c r="AU2000" s="189" t="s">
        <v>85</v>
      </c>
      <c r="AV2000" s="13" t="s">
        <v>85</v>
      </c>
      <c r="AW2000" s="13" t="s">
        <v>29</v>
      </c>
      <c r="AX2000" s="13" t="s">
        <v>72</v>
      </c>
      <c r="AY2000" s="189" t="s">
        <v>360</v>
      </c>
    </row>
    <row r="2001" spans="2:51" s="13" customFormat="1">
      <c r="B2001" s="187"/>
      <c r="D2001" s="188" t="s">
        <v>369</v>
      </c>
      <c r="E2001" s="189" t="s">
        <v>1</v>
      </c>
      <c r="F2001" s="190" t="s">
        <v>2089</v>
      </c>
      <c r="H2001" s="191">
        <v>16.021000000000001</v>
      </c>
      <c r="I2001" s="192"/>
      <c r="L2001" s="187"/>
      <c r="M2001" s="193"/>
      <c r="N2001" s="194"/>
      <c r="O2001" s="194"/>
      <c r="P2001" s="194"/>
      <c r="Q2001" s="194"/>
      <c r="R2001" s="194"/>
      <c r="S2001" s="194"/>
      <c r="T2001" s="195"/>
      <c r="AT2001" s="189" t="s">
        <v>369</v>
      </c>
      <c r="AU2001" s="189" t="s">
        <v>85</v>
      </c>
      <c r="AV2001" s="13" t="s">
        <v>85</v>
      </c>
      <c r="AW2001" s="13" t="s">
        <v>29</v>
      </c>
      <c r="AX2001" s="13" t="s">
        <v>72</v>
      </c>
      <c r="AY2001" s="189" t="s">
        <v>360</v>
      </c>
    </row>
    <row r="2002" spans="2:51" s="13" customFormat="1">
      <c r="B2002" s="187"/>
      <c r="D2002" s="188" t="s">
        <v>369</v>
      </c>
      <c r="E2002" s="189" t="s">
        <v>1</v>
      </c>
      <c r="F2002" s="190" t="s">
        <v>2090</v>
      </c>
      <c r="H2002" s="191">
        <v>1.82</v>
      </c>
      <c r="I2002" s="192"/>
      <c r="L2002" s="187"/>
      <c r="M2002" s="193"/>
      <c r="N2002" s="194"/>
      <c r="O2002" s="194"/>
      <c r="P2002" s="194"/>
      <c r="Q2002" s="194"/>
      <c r="R2002" s="194"/>
      <c r="S2002" s="194"/>
      <c r="T2002" s="195"/>
      <c r="AT2002" s="189" t="s">
        <v>369</v>
      </c>
      <c r="AU2002" s="189" t="s">
        <v>85</v>
      </c>
      <c r="AV2002" s="13" t="s">
        <v>85</v>
      </c>
      <c r="AW2002" s="13" t="s">
        <v>29</v>
      </c>
      <c r="AX2002" s="13" t="s">
        <v>72</v>
      </c>
      <c r="AY2002" s="189" t="s">
        <v>360</v>
      </c>
    </row>
    <row r="2003" spans="2:51" s="14" customFormat="1">
      <c r="B2003" s="196"/>
      <c r="D2003" s="188" t="s">
        <v>369</v>
      </c>
      <c r="E2003" s="197" t="s">
        <v>1</v>
      </c>
      <c r="F2003" s="198" t="s">
        <v>2169</v>
      </c>
      <c r="H2003" s="197" t="s">
        <v>1</v>
      </c>
      <c r="I2003" s="199"/>
      <c r="L2003" s="196"/>
      <c r="M2003" s="200"/>
      <c r="N2003" s="201"/>
      <c r="O2003" s="201"/>
      <c r="P2003" s="201"/>
      <c r="Q2003" s="201"/>
      <c r="R2003" s="201"/>
      <c r="S2003" s="201"/>
      <c r="T2003" s="202"/>
      <c r="AT2003" s="197" t="s">
        <v>369</v>
      </c>
      <c r="AU2003" s="197" t="s">
        <v>85</v>
      </c>
      <c r="AV2003" s="14" t="s">
        <v>79</v>
      </c>
      <c r="AW2003" s="14" t="s">
        <v>29</v>
      </c>
      <c r="AX2003" s="14" t="s">
        <v>72</v>
      </c>
      <c r="AY2003" s="197" t="s">
        <v>360</v>
      </c>
    </row>
    <row r="2004" spans="2:51" s="13" customFormat="1">
      <c r="B2004" s="187"/>
      <c r="D2004" s="188" t="s">
        <v>369</v>
      </c>
      <c r="E2004" s="189" t="s">
        <v>1</v>
      </c>
      <c r="F2004" s="190" t="s">
        <v>2091</v>
      </c>
      <c r="H2004" s="191">
        <v>330.48</v>
      </c>
      <c r="I2004" s="192"/>
      <c r="L2004" s="187"/>
      <c r="M2004" s="193"/>
      <c r="N2004" s="194"/>
      <c r="O2004" s="194"/>
      <c r="P2004" s="194"/>
      <c r="Q2004" s="194"/>
      <c r="R2004" s="194"/>
      <c r="S2004" s="194"/>
      <c r="T2004" s="195"/>
      <c r="AT2004" s="189" t="s">
        <v>369</v>
      </c>
      <c r="AU2004" s="189" t="s">
        <v>85</v>
      </c>
      <c r="AV2004" s="13" t="s">
        <v>85</v>
      </c>
      <c r="AW2004" s="13" t="s">
        <v>29</v>
      </c>
      <c r="AX2004" s="13" t="s">
        <v>72</v>
      </c>
      <c r="AY2004" s="189" t="s">
        <v>360</v>
      </c>
    </row>
    <row r="2005" spans="2:51" s="13" customFormat="1">
      <c r="B2005" s="187"/>
      <c r="D2005" s="188" t="s">
        <v>369</v>
      </c>
      <c r="E2005" s="189" t="s">
        <v>1</v>
      </c>
      <c r="F2005" s="190" t="s">
        <v>2170</v>
      </c>
      <c r="H2005" s="191">
        <v>-18.3</v>
      </c>
      <c r="I2005" s="192"/>
      <c r="L2005" s="187"/>
      <c r="M2005" s="193"/>
      <c r="N2005" s="194"/>
      <c r="O2005" s="194"/>
      <c r="P2005" s="194"/>
      <c r="Q2005" s="194"/>
      <c r="R2005" s="194"/>
      <c r="S2005" s="194"/>
      <c r="T2005" s="195"/>
      <c r="AT2005" s="189" t="s">
        <v>369</v>
      </c>
      <c r="AU2005" s="189" t="s">
        <v>85</v>
      </c>
      <c r="AV2005" s="13" t="s">
        <v>85</v>
      </c>
      <c r="AW2005" s="13" t="s">
        <v>29</v>
      </c>
      <c r="AX2005" s="13" t="s">
        <v>72</v>
      </c>
      <c r="AY2005" s="189" t="s">
        <v>360</v>
      </c>
    </row>
    <row r="2006" spans="2:51" s="13" customFormat="1">
      <c r="B2006" s="187"/>
      <c r="D2006" s="188" t="s">
        <v>369</v>
      </c>
      <c r="E2006" s="189" t="s">
        <v>1</v>
      </c>
      <c r="F2006" s="190" t="s">
        <v>2171</v>
      </c>
      <c r="H2006" s="191">
        <v>-44.13</v>
      </c>
      <c r="I2006" s="192"/>
      <c r="L2006" s="187"/>
      <c r="M2006" s="193"/>
      <c r="N2006" s="194"/>
      <c r="O2006" s="194"/>
      <c r="P2006" s="194"/>
      <c r="Q2006" s="194"/>
      <c r="R2006" s="194"/>
      <c r="S2006" s="194"/>
      <c r="T2006" s="195"/>
      <c r="AT2006" s="189" t="s">
        <v>369</v>
      </c>
      <c r="AU2006" s="189" t="s">
        <v>85</v>
      </c>
      <c r="AV2006" s="13" t="s">
        <v>85</v>
      </c>
      <c r="AW2006" s="13" t="s">
        <v>29</v>
      </c>
      <c r="AX2006" s="13" t="s">
        <v>72</v>
      </c>
      <c r="AY2006" s="189" t="s">
        <v>360</v>
      </c>
    </row>
    <row r="2007" spans="2:51" s="13" customFormat="1">
      <c r="B2007" s="187"/>
      <c r="D2007" s="188" t="s">
        <v>369</v>
      </c>
      <c r="E2007" s="189" t="s">
        <v>1</v>
      </c>
      <c r="F2007" s="190" t="s">
        <v>2093</v>
      </c>
      <c r="H2007" s="191">
        <v>29.15</v>
      </c>
      <c r="I2007" s="192"/>
      <c r="L2007" s="187"/>
      <c r="M2007" s="193"/>
      <c r="N2007" s="194"/>
      <c r="O2007" s="194"/>
      <c r="P2007" s="194"/>
      <c r="Q2007" s="194"/>
      <c r="R2007" s="194"/>
      <c r="S2007" s="194"/>
      <c r="T2007" s="195"/>
      <c r="AT2007" s="189" t="s">
        <v>369</v>
      </c>
      <c r="AU2007" s="189" t="s">
        <v>85</v>
      </c>
      <c r="AV2007" s="13" t="s">
        <v>85</v>
      </c>
      <c r="AW2007" s="13" t="s">
        <v>29</v>
      </c>
      <c r="AX2007" s="13" t="s">
        <v>72</v>
      </c>
      <c r="AY2007" s="189" t="s">
        <v>360</v>
      </c>
    </row>
    <row r="2008" spans="2:51" s="13" customFormat="1">
      <c r="B2008" s="187"/>
      <c r="D2008" s="188" t="s">
        <v>369</v>
      </c>
      <c r="E2008" s="189" t="s">
        <v>1</v>
      </c>
      <c r="F2008" s="190" t="s">
        <v>2172</v>
      </c>
      <c r="H2008" s="191">
        <v>13.968</v>
      </c>
      <c r="I2008" s="192"/>
      <c r="L2008" s="187"/>
      <c r="M2008" s="193"/>
      <c r="N2008" s="194"/>
      <c r="O2008" s="194"/>
      <c r="P2008" s="194"/>
      <c r="Q2008" s="194"/>
      <c r="R2008" s="194"/>
      <c r="S2008" s="194"/>
      <c r="T2008" s="195"/>
      <c r="AT2008" s="189" t="s">
        <v>369</v>
      </c>
      <c r="AU2008" s="189" t="s">
        <v>85</v>
      </c>
      <c r="AV2008" s="13" t="s">
        <v>85</v>
      </c>
      <c r="AW2008" s="13" t="s">
        <v>29</v>
      </c>
      <c r="AX2008" s="13" t="s">
        <v>72</v>
      </c>
      <c r="AY2008" s="189" t="s">
        <v>360</v>
      </c>
    </row>
    <row r="2009" spans="2:51" s="13" customFormat="1">
      <c r="B2009" s="187"/>
      <c r="D2009" s="188" t="s">
        <v>369</v>
      </c>
      <c r="E2009" s="189" t="s">
        <v>1</v>
      </c>
      <c r="F2009" s="190" t="s">
        <v>2099</v>
      </c>
      <c r="H2009" s="191">
        <v>0.77300000000000002</v>
      </c>
      <c r="I2009" s="192"/>
      <c r="L2009" s="187"/>
      <c r="M2009" s="193"/>
      <c r="N2009" s="194"/>
      <c r="O2009" s="194"/>
      <c r="P2009" s="194"/>
      <c r="Q2009" s="194"/>
      <c r="R2009" s="194"/>
      <c r="S2009" s="194"/>
      <c r="T2009" s="195"/>
      <c r="AT2009" s="189" t="s">
        <v>369</v>
      </c>
      <c r="AU2009" s="189" t="s">
        <v>85</v>
      </c>
      <c r="AV2009" s="13" t="s">
        <v>85</v>
      </c>
      <c r="AW2009" s="13" t="s">
        <v>29</v>
      </c>
      <c r="AX2009" s="13" t="s">
        <v>72</v>
      </c>
      <c r="AY2009" s="189" t="s">
        <v>360</v>
      </c>
    </row>
    <row r="2010" spans="2:51" s="13" customFormat="1">
      <c r="B2010" s="187"/>
      <c r="D2010" s="188" t="s">
        <v>369</v>
      </c>
      <c r="E2010" s="189" t="s">
        <v>1</v>
      </c>
      <c r="F2010" s="190" t="s">
        <v>2095</v>
      </c>
      <c r="H2010" s="191">
        <v>10.584</v>
      </c>
      <c r="I2010" s="192"/>
      <c r="L2010" s="187"/>
      <c r="M2010" s="193"/>
      <c r="N2010" s="194"/>
      <c r="O2010" s="194"/>
      <c r="P2010" s="194"/>
      <c r="Q2010" s="194"/>
      <c r="R2010" s="194"/>
      <c r="S2010" s="194"/>
      <c r="T2010" s="195"/>
      <c r="AT2010" s="189" t="s">
        <v>369</v>
      </c>
      <c r="AU2010" s="189" t="s">
        <v>85</v>
      </c>
      <c r="AV2010" s="13" t="s">
        <v>85</v>
      </c>
      <c r="AW2010" s="13" t="s">
        <v>29</v>
      </c>
      <c r="AX2010" s="13" t="s">
        <v>72</v>
      </c>
      <c r="AY2010" s="189" t="s">
        <v>360</v>
      </c>
    </row>
    <row r="2011" spans="2:51" s="14" customFormat="1">
      <c r="B2011" s="196"/>
      <c r="D2011" s="188" t="s">
        <v>369</v>
      </c>
      <c r="E2011" s="197" t="s">
        <v>1</v>
      </c>
      <c r="F2011" s="198" t="s">
        <v>2173</v>
      </c>
      <c r="H2011" s="197" t="s">
        <v>1</v>
      </c>
      <c r="I2011" s="199"/>
      <c r="L2011" s="196"/>
      <c r="M2011" s="200"/>
      <c r="N2011" s="201"/>
      <c r="O2011" s="201"/>
      <c r="P2011" s="201"/>
      <c r="Q2011" s="201"/>
      <c r="R2011" s="201"/>
      <c r="S2011" s="201"/>
      <c r="T2011" s="202"/>
      <c r="AT2011" s="197" t="s">
        <v>369</v>
      </c>
      <c r="AU2011" s="197" t="s">
        <v>85</v>
      </c>
      <c r="AV2011" s="14" t="s">
        <v>79</v>
      </c>
      <c r="AW2011" s="14" t="s">
        <v>29</v>
      </c>
      <c r="AX2011" s="14" t="s">
        <v>72</v>
      </c>
      <c r="AY2011" s="197" t="s">
        <v>360</v>
      </c>
    </row>
    <row r="2012" spans="2:51" s="13" customFormat="1">
      <c r="B2012" s="187"/>
      <c r="D2012" s="188" t="s">
        <v>369</v>
      </c>
      <c r="E2012" s="189" t="s">
        <v>1</v>
      </c>
      <c r="F2012" s="190" t="s">
        <v>2174</v>
      </c>
      <c r="H2012" s="191">
        <v>17.167000000000002</v>
      </c>
      <c r="I2012" s="192"/>
      <c r="L2012" s="187"/>
      <c r="M2012" s="193"/>
      <c r="N2012" s="194"/>
      <c r="O2012" s="194"/>
      <c r="P2012" s="194"/>
      <c r="Q2012" s="194"/>
      <c r="R2012" s="194"/>
      <c r="S2012" s="194"/>
      <c r="T2012" s="195"/>
      <c r="AT2012" s="189" t="s">
        <v>369</v>
      </c>
      <c r="AU2012" s="189" t="s">
        <v>85</v>
      </c>
      <c r="AV2012" s="13" t="s">
        <v>85</v>
      </c>
      <c r="AW2012" s="13" t="s">
        <v>29</v>
      </c>
      <c r="AX2012" s="13" t="s">
        <v>72</v>
      </c>
      <c r="AY2012" s="189" t="s">
        <v>360</v>
      </c>
    </row>
    <row r="2013" spans="2:51" s="13" customFormat="1">
      <c r="B2013" s="187"/>
      <c r="D2013" s="188" t="s">
        <v>369</v>
      </c>
      <c r="E2013" s="189" t="s">
        <v>1</v>
      </c>
      <c r="F2013" s="190" t="s">
        <v>2175</v>
      </c>
      <c r="H2013" s="191">
        <v>-1.8779999999999999</v>
      </c>
      <c r="I2013" s="192"/>
      <c r="L2013" s="187"/>
      <c r="M2013" s="193"/>
      <c r="N2013" s="194"/>
      <c r="O2013" s="194"/>
      <c r="P2013" s="194"/>
      <c r="Q2013" s="194"/>
      <c r="R2013" s="194"/>
      <c r="S2013" s="194"/>
      <c r="T2013" s="195"/>
      <c r="AT2013" s="189" t="s">
        <v>369</v>
      </c>
      <c r="AU2013" s="189" t="s">
        <v>85</v>
      </c>
      <c r="AV2013" s="13" t="s">
        <v>85</v>
      </c>
      <c r="AW2013" s="13" t="s">
        <v>29</v>
      </c>
      <c r="AX2013" s="13" t="s">
        <v>72</v>
      </c>
      <c r="AY2013" s="189" t="s">
        <v>360</v>
      </c>
    </row>
    <row r="2014" spans="2:51" s="13" customFormat="1">
      <c r="B2014" s="187"/>
      <c r="D2014" s="188" t="s">
        <v>369</v>
      </c>
      <c r="E2014" s="189" t="s">
        <v>1</v>
      </c>
      <c r="F2014" s="190" t="s">
        <v>2099</v>
      </c>
      <c r="H2014" s="191">
        <v>0.77300000000000002</v>
      </c>
      <c r="I2014" s="192"/>
      <c r="L2014" s="187"/>
      <c r="M2014" s="193"/>
      <c r="N2014" s="194"/>
      <c r="O2014" s="194"/>
      <c r="P2014" s="194"/>
      <c r="Q2014" s="194"/>
      <c r="R2014" s="194"/>
      <c r="S2014" s="194"/>
      <c r="T2014" s="195"/>
      <c r="AT2014" s="189" t="s">
        <v>369</v>
      </c>
      <c r="AU2014" s="189" t="s">
        <v>85</v>
      </c>
      <c r="AV2014" s="13" t="s">
        <v>85</v>
      </c>
      <c r="AW2014" s="13" t="s">
        <v>29</v>
      </c>
      <c r="AX2014" s="13" t="s">
        <v>72</v>
      </c>
      <c r="AY2014" s="189" t="s">
        <v>360</v>
      </c>
    </row>
    <row r="2015" spans="2:51" s="13" customFormat="1">
      <c r="B2015" s="187"/>
      <c r="D2015" s="188" t="s">
        <v>369</v>
      </c>
      <c r="E2015" s="189" t="s">
        <v>1</v>
      </c>
      <c r="F2015" s="190" t="s">
        <v>2176</v>
      </c>
      <c r="H2015" s="191">
        <v>0.98899999999999999</v>
      </c>
      <c r="I2015" s="192"/>
      <c r="L2015" s="187"/>
      <c r="M2015" s="193"/>
      <c r="N2015" s="194"/>
      <c r="O2015" s="194"/>
      <c r="P2015" s="194"/>
      <c r="Q2015" s="194"/>
      <c r="R2015" s="194"/>
      <c r="S2015" s="194"/>
      <c r="T2015" s="195"/>
      <c r="AT2015" s="189" t="s">
        <v>369</v>
      </c>
      <c r="AU2015" s="189" t="s">
        <v>85</v>
      </c>
      <c r="AV2015" s="13" t="s">
        <v>85</v>
      </c>
      <c r="AW2015" s="13" t="s">
        <v>29</v>
      </c>
      <c r="AX2015" s="13" t="s">
        <v>72</v>
      </c>
      <c r="AY2015" s="189" t="s">
        <v>360</v>
      </c>
    </row>
    <row r="2016" spans="2:51" s="14" customFormat="1">
      <c r="B2016" s="196"/>
      <c r="D2016" s="188" t="s">
        <v>369</v>
      </c>
      <c r="E2016" s="197" t="s">
        <v>1</v>
      </c>
      <c r="F2016" s="198" t="s">
        <v>2177</v>
      </c>
      <c r="H2016" s="197" t="s">
        <v>1</v>
      </c>
      <c r="I2016" s="199"/>
      <c r="L2016" s="196"/>
      <c r="M2016" s="200"/>
      <c r="N2016" s="201"/>
      <c r="O2016" s="201"/>
      <c r="P2016" s="201"/>
      <c r="Q2016" s="201"/>
      <c r="R2016" s="201"/>
      <c r="S2016" s="201"/>
      <c r="T2016" s="202"/>
      <c r="AT2016" s="197" t="s">
        <v>369</v>
      </c>
      <c r="AU2016" s="197" t="s">
        <v>85</v>
      </c>
      <c r="AV2016" s="14" t="s">
        <v>79</v>
      </c>
      <c r="AW2016" s="14" t="s">
        <v>29</v>
      </c>
      <c r="AX2016" s="14" t="s">
        <v>72</v>
      </c>
      <c r="AY2016" s="197" t="s">
        <v>360</v>
      </c>
    </row>
    <row r="2017" spans="2:51" s="13" customFormat="1">
      <c r="B2017" s="187"/>
      <c r="D2017" s="188" t="s">
        <v>369</v>
      </c>
      <c r="E2017" s="189" t="s">
        <v>1</v>
      </c>
      <c r="F2017" s="190" t="s">
        <v>2178</v>
      </c>
      <c r="H2017" s="191">
        <v>13.999000000000001</v>
      </c>
      <c r="I2017" s="192"/>
      <c r="L2017" s="187"/>
      <c r="M2017" s="193"/>
      <c r="N2017" s="194"/>
      <c r="O2017" s="194"/>
      <c r="P2017" s="194"/>
      <c r="Q2017" s="194"/>
      <c r="R2017" s="194"/>
      <c r="S2017" s="194"/>
      <c r="T2017" s="195"/>
      <c r="AT2017" s="189" t="s">
        <v>369</v>
      </c>
      <c r="AU2017" s="189" t="s">
        <v>85</v>
      </c>
      <c r="AV2017" s="13" t="s">
        <v>85</v>
      </c>
      <c r="AW2017" s="13" t="s">
        <v>29</v>
      </c>
      <c r="AX2017" s="13" t="s">
        <v>72</v>
      </c>
      <c r="AY2017" s="189" t="s">
        <v>360</v>
      </c>
    </row>
    <row r="2018" spans="2:51" s="13" customFormat="1">
      <c r="B2018" s="187"/>
      <c r="D2018" s="188" t="s">
        <v>369</v>
      </c>
      <c r="E2018" s="189" t="s">
        <v>1</v>
      </c>
      <c r="F2018" s="190" t="s">
        <v>2179</v>
      </c>
      <c r="H2018" s="191">
        <v>-3.74</v>
      </c>
      <c r="I2018" s="192"/>
      <c r="L2018" s="187"/>
      <c r="M2018" s="193"/>
      <c r="N2018" s="194"/>
      <c r="O2018" s="194"/>
      <c r="P2018" s="194"/>
      <c r="Q2018" s="194"/>
      <c r="R2018" s="194"/>
      <c r="S2018" s="194"/>
      <c r="T2018" s="195"/>
      <c r="AT2018" s="189" t="s">
        <v>369</v>
      </c>
      <c r="AU2018" s="189" t="s">
        <v>85</v>
      </c>
      <c r="AV2018" s="13" t="s">
        <v>85</v>
      </c>
      <c r="AW2018" s="13" t="s">
        <v>29</v>
      </c>
      <c r="AX2018" s="13" t="s">
        <v>72</v>
      </c>
      <c r="AY2018" s="189" t="s">
        <v>360</v>
      </c>
    </row>
    <row r="2019" spans="2:51" s="13" customFormat="1">
      <c r="B2019" s="187"/>
      <c r="D2019" s="188" t="s">
        <v>369</v>
      </c>
      <c r="E2019" s="189" t="s">
        <v>1</v>
      </c>
      <c r="F2019" s="190" t="s">
        <v>2099</v>
      </c>
      <c r="H2019" s="191">
        <v>0.77300000000000002</v>
      </c>
      <c r="I2019" s="192"/>
      <c r="L2019" s="187"/>
      <c r="M2019" s="193"/>
      <c r="N2019" s="194"/>
      <c r="O2019" s="194"/>
      <c r="P2019" s="194"/>
      <c r="Q2019" s="194"/>
      <c r="R2019" s="194"/>
      <c r="S2019" s="194"/>
      <c r="T2019" s="195"/>
      <c r="AT2019" s="189" t="s">
        <v>369</v>
      </c>
      <c r="AU2019" s="189" t="s">
        <v>85</v>
      </c>
      <c r="AV2019" s="13" t="s">
        <v>85</v>
      </c>
      <c r="AW2019" s="13" t="s">
        <v>29</v>
      </c>
      <c r="AX2019" s="13" t="s">
        <v>72</v>
      </c>
      <c r="AY2019" s="189" t="s">
        <v>360</v>
      </c>
    </row>
    <row r="2020" spans="2:51" s="13" customFormat="1">
      <c r="B2020" s="187"/>
      <c r="D2020" s="188" t="s">
        <v>369</v>
      </c>
      <c r="E2020" s="189" t="s">
        <v>1</v>
      </c>
      <c r="F2020" s="190" t="s">
        <v>2180</v>
      </c>
      <c r="H2020" s="191">
        <v>0.76800000000000002</v>
      </c>
      <c r="I2020" s="192"/>
      <c r="L2020" s="187"/>
      <c r="M2020" s="193"/>
      <c r="N2020" s="194"/>
      <c r="O2020" s="194"/>
      <c r="P2020" s="194"/>
      <c r="Q2020" s="194"/>
      <c r="R2020" s="194"/>
      <c r="S2020" s="194"/>
      <c r="T2020" s="195"/>
      <c r="AT2020" s="189" t="s">
        <v>369</v>
      </c>
      <c r="AU2020" s="189" t="s">
        <v>85</v>
      </c>
      <c r="AV2020" s="13" t="s">
        <v>85</v>
      </c>
      <c r="AW2020" s="13" t="s">
        <v>29</v>
      </c>
      <c r="AX2020" s="13" t="s">
        <v>72</v>
      </c>
      <c r="AY2020" s="189" t="s">
        <v>360</v>
      </c>
    </row>
    <row r="2021" spans="2:51" s="14" customFormat="1">
      <c r="B2021" s="196"/>
      <c r="D2021" s="188" t="s">
        <v>369</v>
      </c>
      <c r="E2021" s="197" t="s">
        <v>1</v>
      </c>
      <c r="F2021" s="198" t="s">
        <v>2181</v>
      </c>
      <c r="H2021" s="197" t="s">
        <v>1</v>
      </c>
      <c r="I2021" s="199"/>
      <c r="L2021" s="196"/>
      <c r="M2021" s="200"/>
      <c r="N2021" s="201"/>
      <c r="O2021" s="201"/>
      <c r="P2021" s="201"/>
      <c r="Q2021" s="201"/>
      <c r="R2021" s="201"/>
      <c r="S2021" s="201"/>
      <c r="T2021" s="202"/>
      <c r="AT2021" s="197" t="s">
        <v>369</v>
      </c>
      <c r="AU2021" s="197" t="s">
        <v>85</v>
      </c>
      <c r="AV2021" s="14" t="s">
        <v>79</v>
      </c>
      <c r="AW2021" s="14" t="s">
        <v>29</v>
      </c>
      <c r="AX2021" s="14" t="s">
        <v>72</v>
      </c>
      <c r="AY2021" s="197" t="s">
        <v>360</v>
      </c>
    </row>
    <row r="2022" spans="2:51" s="13" customFormat="1">
      <c r="B2022" s="187"/>
      <c r="D2022" s="188" t="s">
        <v>369</v>
      </c>
      <c r="E2022" s="189" t="s">
        <v>1</v>
      </c>
      <c r="F2022" s="190" t="s">
        <v>2106</v>
      </c>
      <c r="H2022" s="191">
        <v>180</v>
      </c>
      <c r="I2022" s="192"/>
      <c r="L2022" s="187"/>
      <c r="M2022" s="193"/>
      <c r="N2022" s="194"/>
      <c r="O2022" s="194"/>
      <c r="P2022" s="194"/>
      <c r="Q2022" s="194"/>
      <c r="R2022" s="194"/>
      <c r="S2022" s="194"/>
      <c r="T2022" s="195"/>
      <c r="AT2022" s="189" t="s">
        <v>369</v>
      </c>
      <c r="AU2022" s="189" t="s">
        <v>85</v>
      </c>
      <c r="AV2022" s="13" t="s">
        <v>85</v>
      </c>
      <c r="AW2022" s="13" t="s">
        <v>29</v>
      </c>
      <c r="AX2022" s="13" t="s">
        <v>72</v>
      </c>
      <c r="AY2022" s="189" t="s">
        <v>360</v>
      </c>
    </row>
    <row r="2023" spans="2:51" s="13" customFormat="1">
      <c r="B2023" s="187"/>
      <c r="D2023" s="188" t="s">
        <v>369</v>
      </c>
      <c r="E2023" s="189" t="s">
        <v>1</v>
      </c>
      <c r="F2023" s="190" t="s">
        <v>2182</v>
      </c>
      <c r="H2023" s="191">
        <v>-27.98</v>
      </c>
      <c r="I2023" s="192"/>
      <c r="L2023" s="187"/>
      <c r="M2023" s="193"/>
      <c r="N2023" s="194"/>
      <c r="O2023" s="194"/>
      <c r="P2023" s="194"/>
      <c r="Q2023" s="194"/>
      <c r="R2023" s="194"/>
      <c r="S2023" s="194"/>
      <c r="T2023" s="195"/>
      <c r="AT2023" s="189" t="s">
        <v>369</v>
      </c>
      <c r="AU2023" s="189" t="s">
        <v>85</v>
      </c>
      <c r="AV2023" s="13" t="s">
        <v>85</v>
      </c>
      <c r="AW2023" s="13" t="s">
        <v>29</v>
      </c>
      <c r="AX2023" s="13" t="s">
        <v>72</v>
      </c>
      <c r="AY2023" s="189" t="s">
        <v>360</v>
      </c>
    </row>
    <row r="2024" spans="2:51" s="13" customFormat="1">
      <c r="B2024" s="187"/>
      <c r="D2024" s="188" t="s">
        <v>369</v>
      </c>
      <c r="E2024" s="189" t="s">
        <v>1</v>
      </c>
      <c r="F2024" s="190" t="s">
        <v>2108</v>
      </c>
      <c r="H2024" s="191">
        <v>9.7439999999999998</v>
      </c>
      <c r="I2024" s="192"/>
      <c r="L2024" s="187"/>
      <c r="M2024" s="193"/>
      <c r="N2024" s="194"/>
      <c r="O2024" s="194"/>
      <c r="P2024" s="194"/>
      <c r="Q2024" s="194"/>
      <c r="R2024" s="194"/>
      <c r="S2024" s="194"/>
      <c r="T2024" s="195"/>
      <c r="AT2024" s="189" t="s">
        <v>369</v>
      </c>
      <c r="AU2024" s="189" t="s">
        <v>85</v>
      </c>
      <c r="AV2024" s="13" t="s">
        <v>85</v>
      </c>
      <c r="AW2024" s="13" t="s">
        <v>29</v>
      </c>
      <c r="AX2024" s="13" t="s">
        <v>72</v>
      </c>
      <c r="AY2024" s="189" t="s">
        <v>360</v>
      </c>
    </row>
    <row r="2025" spans="2:51" s="14" customFormat="1">
      <c r="B2025" s="196"/>
      <c r="D2025" s="188" t="s">
        <v>369</v>
      </c>
      <c r="E2025" s="197" t="s">
        <v>1</v>
      </c>
      <c r="F2025" s="198" t="s">
        <v>2183</v>
      </c>
      <c r="H2025" s="197" t="s">
        <v>1</v>
      </c>
      <c r="I2025" s="199"/>
      <c r="L2025" s="196"/>
      <c r="M2025" s="200"/>
      <c r="N2025" s="201"/>
      <c r="O2025" s="201"/>
      <c r="P2025" s="201"/>
      <c r="Q2025" s="201"/>
      <c r="R2025" s="201"/>
      <c r="S2025" s="201"/>
      <c r="T2025" s="202"/>
      <c r="AT2025" s="197" t="s">
        <v>369</v>
      </c>
      <c r="AU2025" s="197" t="s">
        <v>85</v>
      </c>
      <c r="AV2025" s="14" t="s">
        <v>79</v>
      </c>
      <c r="AW2025" s="14" t="s">
        <v>29</v>
      </c>
      <c r="AX2025" s="14" t="s">
        <v>72</v>
      </c>
      <c r="AY2025" s="197" t="s">
        <v>360</v>
      </c>
    </row>
    <row r="2026" spans="2:51" s="13" customFormat="1">
      <c r="B2026" s="187"/>
      <c r="D2026" s="188" t="s">
        <v>369</v>
      </c>
      <c r="E2026" s="189" t="s">
        <v>1</v>
      </c>
      <c r="F2026" s="190" t="s">
        <v>2184</v>
      </c>
      <c r="H2026" s="191">
        <v>234.4</v>
      </c>
      <c r="I2026" s="192"/>
      <c r="L2026" s="187"/>
      <c r="M2026" s="193"/>
      <c r="N2026" s="194"/>
      <c r="O2026" s="194"/>
      <c r="P2026" s="194"/>
      <c r="Q2026" s="194"/>
      <c r="R2026" s="194"/>
      <c r="S2026" s="194"/>
      <c r="T2026" s="195"/>
      <c r="AT2026" s="189" t="s">
        <v>369</v>
      </c>
      <c r="AU2026" s="189" t="s">
        <v>85</v>
      </c>
      <c r="AV2026" s="13" t="s">
        <v>85</v>
      </c>
      <c r="AW2026" s="13" t="s">
        <v>29</v>
      </c>
      <c r="AX2026" s="13" t="s">
        <v>72</v>
      </c>
      <c r="AY2026" s="189" t="s">
        <v>360</v>
      </c>
    </row>
    <row r="2027" spans="2:51" s="13" customFormat="1">
      <c r="B2027" s="187"/>
      <c r="D2027" s="188" t="s">
        <v>369</v>
      </c>
      <c r="E2027" s="189" t="s">
        <v>1</v>
      </c>
      <c r="F2027" s="190" t="s">
        <v>2185</v>
      </c>
      <c r="H2027" s="191">
        <v>-49.124000000000002</v>
      </c>
      <c r="I2027" s="192"/>
      <c r="L2027" s="187"/>
      <c r="M2027" s="193"/>
      <c r="N2027" s="194"/>
      <c r="O2027" s="194"/>
      <c r="P2027" s="194"/>
      <c r="Q2027" s="194"/>
      <c r="R2027" s="194"/>
      <c r="S2027" s="194"/>
      <c r="T2027" s="195"/>
      <c r="AT2027" s="189" t="s">
        <v>369</v>
      </c>
      <c r="AU2027" s="189" t="s">
        <v>85</v>
      </c>
      <c r="AV2027" s="13" t="s">
        <v>85</v>
      </c>
      <c r="AW2027" s="13" t="s">
        <v>29</v>
      </c>
      <c r="AX2027" s="13" t="s">
        <v>72</v>
      </c>
      <c r="AY2027" s="189" t="s">
        <v>360</v>
      </c>
    </row>
    <row r="2028" spans="2:51" s="13" customFormat="1">
      <c r="B2028" s="187"/>
      <c r="D2028" s="188" t="s">
        <v>369</v>
      </c>
      <c r="E2028" s="189" t="s">
        <v>1</v>
      </c>
      <c r="F2028" s="190" t="s">
        <v>2186</v>
      </c>
      <c r="H2028" s="191">
        <v>7.2380000000000004</v>
      </c>
      <c r="I2028" s="192"/>
      <c r="L2028" s="187"/>
      <c r="M2028" s="193"/>
      <c r="N2028" s="194"/>
      <c r="O2028" s="194"/>
      <c r="P2028" s="194"/>
      <c r="Q2028" s="194"/>
      <c r="R2028" s="194"/>
      <c r="S2028" s="194"/>
      <c r="T2028" s="195"/>
      <c r="AT2028" s="189" t="s">
        <v>369</v>
      </c>
      <c r="AU2028" s="189" t="s">
        <v>85</v>
      </c>
      <c r="AV2028" s="13" t="s">
        <v>85</v>
      </c>
      <c r="AW2028" s="13" t="s">
        <v>29</v>
      </c>
      <c r="AX2028" s="13" t="s">
        <v>72</v>
      </c>
      <c r="AY2028" s="189" t="s">
        <v>360</v>
      </c>
    </row>
    <row r="2029" spans="2:51" s="14" customFormat="1">
      <c r="B2029" s="196"/>
      <c r="D2029" s="188" t="s">
        <v>369</v>
      </c>
      <c r="E2029" s="197" t="s">
        <v>1</v>
      </c>
      <c r="F2029" s="198" t="s">
        <v>2187</v>
      </c>
      <c r="H2029" s="197" t="s">
        <v>1</v>
      </c>
      <c r="I2029" s="199"/>
      <c r="L2029" s="196"/>
      <c r="M2029" s="200"/>
      <c r="N2029" s="201"/>
      <c r="O2029" s="201"/>
      <c r="P2029" s="201"/>
      <c r="Q2029" s="201"/>
      <c r="R2029" s="201"/>
      <c r="S2029" s="201"/>
      <c r="T2029" s="202"/>
      <c r="AT2029" s="197" t="s">
        <v>369</v>
      </c>
      <c r="AU2029" s="197" t="s">
        <v>85</v>
      </c>
      <c r="AV2029" s="14" t="s">
        <v>79</v>
      </c>
      <c r="AW2029" s="14" t="s">
        <v>29</v>
      </c>
      <c r="AX2029" s="14" t="s">
        <v>72</v>
      </c>
      <c r="AY2029" s="197" t="s">
        <v>360</v>
      </c>
    </row>
    <row r="2030" spans="2:51" s="13" customFormat="1">
      <c r="B2030" s="187"/>
      <c r="D2030" s="188" t="s">
        <v>369</v>
      </c>
      <c r="E2030" s="189" t="s">
        <v>1</v>
      </c>
      <c r="F2030" s="190" t="s">
        <v>2124</v>
      </c>
      <c r="H2030" s="191">
        <v>140.56</v>
      </c>
      <c r="I2030" s="192"/>
      <c r="L2030" s="187"/>
      <c r="M2030" s="193"/>
      <c r="N2030" s="194"/>
      <c r="O2030" s="194"/>
      <c r="P2030" s="194"/>
      <c r="Q2030" s="194"/>
      <c r="R2030" s="194"/>
      <c r="S2030" s="194"/>
      <c r="T2030" s="195"/>
      <c r="AT2030" s="189" t="s">
        <v>369</v>
      </c>
      <c r="AU2030" s="189" t="s">
        <v>85</v>
      </c>
      <c r="AV2030" s="13" t="s">
        <v>85</v>
      </c>
      <c r="AW2030" s="13" t="s">
        <v>29</v>
      </c>
      <c r="AX2030" s="13" t="s">
        <v>72</v>
      </c>
      <c r="AY2030" s="189" t="s">
        <v>360</v>
      </c>
    </row>
    <row r="2031" spans="2:51" s="13" customFormat="1">
      <c r="B2031" s="187"/>
      <c r="D2031" s="188" t="s">
        <v>369</v>
      </c>
      <c r="E2031" s="189" t="s">
        <v>1</v>
      </c>
      <c r="F2031" s="190" t="s">
        <v>2125</v>
      </c>
      <c r="H2031" s="191">
        <v>-19.911999999999999</v>
      </c>
      <c r="I2031" s="192"/>
      <c r="L2031" s="187"/>
      <c r="M2031" s="193"/>
      <c r="N2031" s="194"/>
      <c r="O2031" s="194"/>
      <c r="P2031" s="194"/>
      <c r="Q2031" s="194"/>
      <c r="R2031" s="194"/>
      <c r="S2031" s="194"/>
      <c r="T2031" s="195"/>
      <c r="AT2031" s="189" t="s">
        <v>369</v>
      </c>
      <c r="AU2031" s="189" t="s">
        <v>85</v>
      </c>
      <c r="AV2031" s="13" t="s">
        <v>85</v>
      </c>
      <c r="AW2031" s="13" t="s">
        <v>29</v>
      </c>
      <c r="AX2031" s="13" t="s">
        <v>72</v>
      </c>
      <c r="AY2031" s="189" t="s">
        <v>360</v>
      </c>
    </row>
    <row r="2032" spans="2:51" s="13" customFormat="1">
      <c r="B2032" s="187"/>
      <c r="D2032" s="188" t="s">
        <v>369</v>
      </c>
      <c r="E2032" s="189" t="s">
        <v>1</v>
      </c>
      <c r="F2032" s="190" t="s">
        <v>2126</v>
      </c>
      <c r="H2032" s="191">
        <v>3.6190000000000002</v>
      </c>
      <c r="I2032" s="192"/>
      <c r="L2032" s="187"/>
      <c r="M2032" s="193"/>
      <c r="N2032" s="194"/>
      <c r="O2032" s="194"/>
      <c r="P2032" s="194"/>
      <c r="Q2032" s="194"/>
      <c r="R2032" s="194"/>
      <c r="S2032" s="194"/>
      <c r="T2032" s="195"/>
      <c r="AT2032" s="189" t="s">
        <v>369</v>
      </c>
      <c r="AU2032" s="189" t="s">
        <v>85</v>
      </c>
      <c r="AV2032" s="13" t="s">
        <v>85</v>
      </c>
      <c r="AW2032" s="13" t="s">
        <v>29</v>
      </c>
      <c r="AX2032" s="13" t="s">
        <v>72</v>
      </c>
      <c r="AY2032" s="189" t="s">
        <v>360</v>
      </c>
    </row>
    <row r="2033" spans="2:51" s="14" customFormat="1">
      <c r="B2033" s="196"/>
      <c r="D2033" s="188" t="s">
        <v>369</v>
      </c>
      <c r="E2033" s="197" t="s">
        <v>1</v>
      </c>
      <c r="F2033" s="198" t="s">
        <v>2188</v>
      </c>
      <c r="H2033" s="197" t="s">
        <v>1</v>
      </c>
      <c r="I2033" s="199"/>
      <c r="L2033" s="196"/>
      <c r="M2033" s="200"/>
      <c r="N2033" s="201"/>
      <c r="O2033" s="201"/>
      <c r="P2033" s="201"/>
      <c r="Q2033" s="201"/>
      <c r="R2033" s="201"/>
      <c r="S2033" s="201"/>
      <c r="T2033" s="202"/>
      <c r="AT2033" s="197" t="s">
        <v>369</v>
      </c>
      <c r="AU2033" s="197" t="s">
        <v>85</v>
      </c>
      <c r="AV2033" s="14" t="s">
        <v>79</v>
      </c>
      <c r="AW2033" s="14" t="s">
        <v>29</v>
      </c>
      <c r="AX2033" s="14" t="s">
        <v>72</v>
      </c>
      <c r="AY2033" s="197" t="s">
        <v>360</v>
      </c>
    </row>
    <row r="2034" spans="2:51" s="13" customFormat="1">
      <c r="B2034" s="187"/>
      <c r="D2034" s="188" t="s">
        <v>369</v>
      </c>
      <c r="E2034" s="189" t="s">
        <v>1</v>
      </c>
      <c r="F2034" s="190" t="s">
        <v>2128</v>
      </c>
      <c r="H2034" s="191">
        <v>211.92</v>
      </c>
      <c r="I2034" s="192"/>
      <c r="L2034" s="187"/>
      <c r="M2034" s="193"/>
      <c r="N2034" s="194"/>
      <c r="O2034" s="194"/>
      <c r="P2034" s="194"/>
      <c r="Q2034" s="194"/>
      <c r="R2034" s="194"/>
      <c r="S2034" s="194"/>
      <c r="T2034" s="195"/>
      <c r="AT2034" s="189" t="s">
        <v>369</v>
      </c>
      <c r="AU2034" s="189" t="s">
        <v>85</v>
      </c>
      <c r="AV2034" s="13" t="s">
        <v>85</v>
      </c>
      <c r="AW2034" s="13" t="s">
        <v>29</v>
      </c>
      <c r="AX2034" s="13" t="s">
        <v>72</v>
      </c>
      <c r="AY2034" s="189" t="s">
        <v>360</v>
      </c>
    </row>
    <row r="2035" spans="2:51" s="13" customFormat="1">
      <c r="B2035" s="187"/>
      <c r="D2035" s="188" t="s">
        <v>369</v>
      </c>
      <c r="E2035" s="189" t="s">
        <v>1</v>
      </c>
      <c r="F2035" s="190" t="s">
        <v>2189</v>
      </c>
      <c r="H2035" s="191">
        <v>-35.616</v>
      </c>
      <c r="I2035" s="192"/>
      <c r="L2035" s="187"/>
      <c r="M2035" s="193"/>
      <c r="N2035" s="194"/>
      <c r="O2035" s="194"/>
      <c r="P2035" s="194"/>
      <c r="Q2035" s="194"/>
      <c r="R2035" s="194"/>
      <c r="S2035" s="194"/>
      <c r="T2035" s="195"/>
      <c r="AT2035" s="189" t="s">
        <v>369</v>
      </c>
      <c r="AU2035" s="189" t="s">
        <v>85</v>
      </c>
      <c r="AV2035" s="13" t="s">
        <v>85</v>
      </c>
      <c r="AW2035" s="13" t="s">
        <v>29</v>
      </c>
      <c r="AX2035" s="13" t="s">
        <v>72</v>
      </c>
      <c r="AY2035" s="189" t="s">
        <v>360</v>
      </c>
    </row>
    <row r="2036" spans="2:51" s="13" customFormat="1">
      <c r="B2036" s="187"/>
      <c r="D2036" s="188" t="s">
        <v>369</v>
      </c>
      <c r="E2036" s="189" t="s">
        <v>1</v>
      </c>
      <c r="F2036" s="190" t="s">
        <v>2190</v>
      </c>
      <c r="H2036" s="191">
        <v>4.8099999999999996</v>
      </c>
      <c r="I2036" s="192"/>
      <c r="L2036" s="187"/>
      <c r="M2036" s="193"/>
      <c r="N2036" s="194"/>
      <c r="O2036" s="194"/>
      <c r="P2036" s="194"/>
      <c r="Q2036" s="194"/>
      <c r="R2036" s="194"/>
      <c r="S2036" s="194"/>
      <c r="T2036" s="195"/>
      <c r="AT2036" s="189" t="s">
        <v>369</v>
      </c>
      <c r="AU2036" s="189" t="s">
        <v>85</v>
      </c>
      <c r="AV2036" s="13" t="s">
        <v>85</v>
      </c>
      <c r="AW2036" s="13" t="s">
        <v>29</v>
      </c>
      <c r="AX2036" s="13" t="s">
        <v>72</v>
      </c>
      <c r="AY2036" s="189" t="s">
        <v>360</v>
      </c>
    </row>
    <row r="2037" spans="2:51" s="14" customFormat="1">
      <c r="B2037" s="196"/>
      <c r="D2037" s="188" t="s">
        <v>369</v>
      </c>
      <c r="E2037" s="197" t="s">
        <v>1</v>
      </c>
      <c r="F2037" s="198" t="s">
        <v>2191</v>
      </c>
      <c r="H2037" s="197" t="s">
        <v>1</v>
      </c>
      <c r="I2037" s="199"/>
      <c r="L2037" s="196"/>
      <c r="M2037" s="200"/>
      <c r="N2037" s="201"/>
      <c r="O2037" s="201"/>
      <c r="P2037" s="201"/>
      <c r="Q2037" s="201"/>
      <c r="R2037" s="201"/>
      <c r="S2037" s="201"/>
      <c r="T2037" s="202"/>
      <c r="AT2037" s="197" t="s">
        <v>369</v>
      </c>
      <c r="AU2037" s="197" t="s">
        <v>85</v>
      </c>
      <c r="AV2037" s="14" t="s">
        <v>79</v>
      </c>
      <c r="AW2037" s="14" t="s">
        <v>29</v>
      </c>
      <c r="AX2037" s="14" t="s">
        <v>72</v>
      </c>
      <c r="AY2037" s="197" t="s">
        <v>360</v>
      </c>
    </row>
    <row r="2038" spans="2:51" s="13" customFormat="1">
      <c r="B2038" s="187"/>
      <c r="D2038" s="188" t="s">
        <v>369</v>
      </c>
      <c r="E2038" s="189" t="s">
        <v>1</v>
      </c>
      <c r="F2038" s="190" t="s">
        <v>2133</v>
      </c>
      <c r="H2038" s="191">
        <v>83.28</v>
      </c>
      <c r="I2038" s="192"/>
      <c r="L2038" s="187"/>
      <c r="M2038" s="193"/>
      <c r="N2038" s="194"/>
      <c r="O2038" s="194"/>
      <c r="P2038" s="194"/>
      <c r="Q2038" s="194"/>
      <c r="R2038" s="194"/>
      <c r="S2038" s="194"/>
      <c r="T2038" s="195"/>
      <c r="AT2038" s="189" t="s">
        <v>369</v>
      </c>
      <c r="AU2038" s="189" t="s">
        <v>85</v>
      </c>
      <c r="AV2038" s="13" t="s">
        <v>85</v>
      </c>
      <c r="AW2038" s="13" t="s">
        <v>29</v>
      </c>
      <c r="AX2038" s="13" t="s">
        <v>72</v>
      </c>
      <c r="AY2038" s="189" t="s">
        <v>360</v>
      </c>
    </row>
    <row r="2039" spans="2:51" s="13" customFormat="1">
      <c r="B2039" s="187"/>
      <c r="D2039" s="188" t="s">
        <v>369</v>
      </c>
      <c r="E2039" s="189" t="s">
        <v>1</v>
      </c>
      <c r="F2039" s="190" t="s">
        <v>2192</v>
      </c>
      <c r="H2039" s="191">
        <v>-10.8</v>
      </c>
      <c r="I2039" s="192"/>
      <c r="L2039" s="187"/>
      <c r="M2039" s="193"/>
      <c r="N2039" s="194"/>
      <c r="O2039" s="194"/>
      <c r="P2039" s="194"/>
      <c r="Q2039" s="194"/>
      <c r="R2039" s="194"/>
      <c r="S2039" s="194"/>
      <c r="T2039" s="195"/>
      <c r="AT2039" s="189" t="s">
        <v>369</v>
      </c>
      <c r="AU2039" s="189" t="s">
        <v>85</v>
      </c>
      <c r="AV2039" s="13" t="s">
        <v>85</v>
      </c>
      <c r="AW2039" s="13" t="s">
        <v>29</v>
      </c>
      <c r="AX2039" s="13" t="s">
        <v>72</v>
      </c>
      <c r="AY2039" s="189" t="s">
        <v>360</v>
      </c>
    </row>
    <row r="2040" spans="2:51" s="13" customFormat="1">
      <c r="B2040" s="187"/>
      <c r="D2040" s="188" t="s">
        <v>369</v>
      </c>
      <c r="E2040" s="189" t="s">
        <v>1</v>
      </c>
      <c r="F2040" s="190" t="s">
        <v>2135</v>
      </c>
      <c r="H2040" s="191">
        <v>1.784</v>
      </c>
      <c r="I2040" s="192"/>
      <c r="L2040" s="187"/>
      <c r="M2040" s="193"/>
      <c r="N2040" s="194"/>
      <c r="O2040" s="194"/>
      <c r="P2040" s="194"/>
      <c r="Q2040" s="194"/>
      <c r="R2040" s="194"/>
      <c r="S2040" s="194"/>
      <c r="T2040" s="195"/>
      <c r="AT2040" s="189" t="s">
        <v>369</v>
      </c>
      <c r="AU2040" s="189" t="s">
        <v>85</v>
      </c>
      <c r="AV2040" s="13" t="s">
        <v>85</v>
      </c>
      <c r="AW2040" s="13" t="s">
        <v>29</v>
      </c>
      <c r="AX2040" s="13" t="s">
        <v>72</v>
      </c>
      <c r="AY2040" s="189" t="s">
        <v>360</v>
      </c>
    </row>
    <row r="2041" spans="2:51" s="14" customFormat="1">
      <c r="B2041" s="196"/>
      <c r="D2041" s="188" t="s">
        <v>369</v>
      </c>
      <c r="E2041" s="197" t="s">
        <v>1</v>
      </c>
      <c r="F2041" s="198" t="s">
        <v>2193</v>
      </c>
      <c r="H2041" s="197" t="s">
        <v>1</v>
      </c>
      <c r="I2041" s="199"/>
      <c r="L2041" s="196"/>
      <c r="M2041" s="200"/>
      <c r="N2041" s="201"/>
      <c r="O2041" s="201"/>
      <c r="P2041" s="201"/>
      <c r="Q2041" s="201"/>
      <c r="R2041" s="201"/>
      <c r="S2041" s="201"/>
      <c r="T2041" s="202"/>
      <c r="AT2041" s="197" t="s">
        <v>369</v>
      </c>
      <c r="AU2041" s="197" t="s">
        <v>85</v>
      </c>
      <c r="AV2041" s="14" t="s">
        <v>79</v>
      </c>
      <c r="AW2041" s="14" t="s">
        <v>29</v>
      </c>
      <c r="AX2041" s="14" t="s">
        <v>72</v>
      </c>
      <c r="AY2041" s="197" t="s">
        <v>360</v>
      </c>
    </row>
    <row r="2042" spans="2:51" s="13" customFormat="1">
      <c r="B2042" s="187"/>
      <c r="D2042" s="188" t="s">
        <v>369</v>
      </c>
      <c r="E2042" s="189" t="s">
        <v>1</v>
      </c>
      <c r="F2042" s="190" t="s">
        <v>2194</v>
      </c>
      <c r="H2042" s="191">
        <v>228.173</v>
      </c>
      <c r="I2042" s="192"/>
      <c r="L2042" s="187"/>
      <c r="M2042" s="193"/>
      <c r="N2042" s="194"/>
      <c r="O2042" s="194"/>
      <c r="P2042" s="194"/>
      <c r="Q2042" s="194"/>
      <c r="R2042" s="194"/>
      <c r="S2042" s="194"/>
      <c r="T2042" s="195"/>
      <c r="AT2042" s="189" t="s">
        <v>369</v>
      </c>
      <c r="AU2042" s="189" t="s">
        <v>85</v>
      </c>
      <c r="AV2042" s="13" t="s">
        <v>85</v>
      </c>
      <c r="AW2042" s="13" t="s">
        <v>29</v>
      </c>
      <c r="AX2042" s="13" t="s">
        <v>72</v>
      </c>
      <c r="AY2042" s="189" t="s">
        <v>360</v>
      </c>
    </row>
    <row r="2043" spans="2:51" s="13" customFormat="1">
      <c r="B2043" s="187"/>
      <c r="D2043" s="188" t="s">
        <v>369</v>
      </c>
      <c r="E2043" s="189" t="s">
        <v>1</v>
      </c>
      <c r="F2043" s="190" t="s">
        <v>2195</v>
      </c>
      <c r="H2043" s="191">
        <v>-42.584000000000003</v>
      </c>
      <c r="I2043" s="192"/>
      <c r="L2043" s="187"/>
      <c r="M2043" s="193"/>
      <c r="N2043" s="194"/>
      <c r="O2043" s="194"/>
      <c r="P2043" s="194"/>
      <c r="Q2043" s="194"/>
      <c r="R2043" s="194"/>
      <c r="S2043" s="194"/>
      <c r="T2043" s="195"/>
      <c r="AT2043" s="189" t="s">
        <v>369</v>
      </c>
      <c r="AU2043" s="189" t="s">
        <v>85</v>
      </c>
      <c r="AV2043" s="13" t="s">
        <v>85</v>
      </c>
      <c r="AW2043" s="13" t="s">
        <v>29</v>
      </c>
      <c r="AX2043" s="13" t="s">
        <v>72</v>
      </c>
      <c r="AY2043" s="189" t="s">
        <v>360</v>
      </c>
    </row>
    <row r="2044" spans="2:51" s="13" customFormat="1">
      <c r="B2044" s="187"/>
      <c r="D2044" s="188" t="s">
        <v>369</v>
      </c>
      <c r="E2044" s="189" t="s">
        <v>1</v>
      </c>
      <c r="F2044" s="190" t="s">
        <v>2196</v>
      </c>
      <c r="H2044" s="191">
        <v>4.524</v>
      </c>
      <c r="I2044" s="192"/>
      <c r="L2044" s="187"/>
      <c r="M2044" s="193"/>
      <c r="N2044" s="194"/>
      <c r="O2044" s="194"/>
      <c r="P2044" s="194"/>
      <c r="Q2044" s="194"/>
      <c r="R2044" s="194"/>
      <c r="S2044" s="194"/>
      <c r="T2044" s="195"/>
      <c r="AT2044" s="189" t="s">
        <v>369</v>
      </c>
      <c r="AU2044" s="189" t="s">
        <v>85</v>
      </c>
      <c r="AV2044" s="13" t="s">
        <v>85</v>
      </c>
      <c r="AW2044" s="13" t="s">
        <v>29</v>
      </c>
      <c r="AX2044" s="13" t="s">
        <v>72</v>
      </c>
      <c r="AY2044" s="189" t="s">
        <v>360</v>
      </c>
    </row>
    <row r="2045" spans="2:51" s="13" customFormat="1">
      <c r="B2045" s="187"/>
      <c r="D2045" s="188" t="s">
        <v>369</v>
      </c>
      <c r="E2045" s="189" t="s">
        <v>1</v>
      </c>
      <c r="F2045" s="190" t="s">
        <v>2197</v>
      </c>
      <c r="H2045" s="191">
        <v>5.8460000000000001</v>
      </c>
      <c r="I2045" s="192"/>
      <c r="L2045" s="187"/>
      <c r="M2045" s="193"/>
      <c r="N2045" s="194"/>
      <c r="O2045" s="194"/>
      <c r="P2045" s="194"/>
      <c r="Q2045" s="194"/>
      <c r="R2045" s="194"/>
      <c r="S2045" s="194"/>
      <c r="T2045" s="195"/>
      <c r="AT2045" s="189" t="s">
        <v>369</v>
      </c>
      <c r="AU2045" s="189" t="s">
        <v>85</v>
      </c>
      <c r="AV2045" s="13" t="s">
        <v>85</v>
      </c>
      <c r="AW2045" s="13" t="s">
        <v>29</v>
      </c>
      <c r="AX2045" s="13" t="s">
        <v>72</v>
      </c>
      <c r="AY2045" s="189" t="s">
        <v>360</v>
      </c>
    </row>
    <row r="2046" spans="2:51" s="14" customFormat="1">
      <c r="B2046" s="196"/>
      <c r="D2046" s="188" t="s">
        <v>369</v>
      </c>
      <c r="E2046" s="197" t="s">
        <v>1</v>
      </c>
      <c r="F2046" s="198" t="s">
        <v>2198</v>
      </c>
      <c r="H2046" s="197" t="s">
        <v>1</v>
      </c>
      <c r="I2046" s="199"/>
      <c r="L2046" s="196"/>
      <c r="M2046" s="200"/>
      <c r="N2046" s="201"/>
      <c r="O2046" s="201"/>
      <c r="P2046" s="201"/>
      <c r="Q2046" s="201"/>
      <c r="R2046" s="201"/>
      <c r="S2046" s="201"/>
      <c r="T2046" s="202"/>
      <c r="AT2046" s="197" t="s">
        <v>369</v>
      </c>
      <c r="AU2046" s="197" t="s">
        <v>85</v>
      </c>
      <c r="AV2046" s="14" t="s">
        <v>79</v>
      </c>
      <c r="AW2046" s="14" t="s">
        <v>29</v>
      </c>
      <c r="AX2046" s="14" t="s">
        <v>72</v>
      </c>
      <c r="AY2046" s="197" t="s">
        <v>360</v>
      </c>
    </row>
    <row r="2047" spans="2:51" s="13" customFormat="1">
      <c r="B2047" s="187"/>
      <c r="D2047" s="188" t="s">
        <v>369</v>
      </c>
      <c r="E2047" s="189" t="s">
        <v>1</v>
      </c>
      <c r="F2047" s="190" t="s">
        <v>2150</v>
      </c>
      <c r="H2047" s="191">
        <v>296.08300000000003</v>
      </c>
      <c r="I2047" s="192"/>
      <c r="L2047" s="187"/>
      <c r="M2047" s="193"/>
      <c r="N2047" s="194"/>
      <c r="O2047" s="194"/>
      <c r="P2047" s="194"/>
      <c r="Q2047" s="194"/>
      <c r="R2047" s="194"/>
      <c r="S2047" s="194"/>
      <c r="T2047" s="195"/>
      <c r="AT2047" s="189" t="s">
        <v>369</v>
      </c>
      <c r="AU2047" s="189" t="s">
        <v>85</v>
      </c>
      <c r="AV2047" s="13" t="s">
        <v>85</v>
      </c>
      <c r="AW2047" s="13" t="s">
        <v>29</v>
      </c>
      <c r="AX2047" s="13" t="s">
        <v>72</v>
      </c>
      <c r="AY2047" s="189" t="s">
        <v>360</v>
      </c>
    </row>
    <row r="2048" spans="2:51" s="13" customFormat="1">
      <c r="B2048" s="187"/>
      <c r="D2048" s="188" t="s">
        <v>369</v>
      </c>
      <c r="E2048" s="189" t="s">
        <v>1</v>
      </c>
      <c r="F2048" s="190" t="s">
        <v>2151</v>
      </c>
      <c r="H2048" s="191">
        <v>31.8</v>
      </c>
      <c r="I2048" s="192"/>
      <c r="L2048" s="187"/>
      <c r="M2048" s="193"/>
      <c r="N2048" s="194"/>
      <c r="O2048" s="194"/>
      <c r="P2048" s="194"/>
      <c r="Q2048" s="194"/>
      <c r="R2048" s="194"/>
      <c r="S2048" s="194"/>
      <c r="T2048" s="195"/>
      <c r="AT2048" s="189" t="s">
        <v>369</v>
      </c>
      <c r="AU2048" s="189" t="s">
        <v>85</v>
      </c>
      <c r="AV2048" s="13" t="s">
        <v>85</v>
      </c>
      <c r="AW2048" s="13" t="s">
        <v>29</v>
      </c>
      <c r="AX2048" s="13" t="s">
        <v>72</v>
      </c>
      <c r="AY2048" s="189" t="s">
        <v>360</v>
      </c>
    </row>
    <row r="2049" spans="2:51" s="13" customFormat="1">
      <c r="B2049" s="187"/>
      <c r="D2049" s="188" t="s">
        <v>369</v>
      </c>
      <c r="E2049" s="189" t="s">
        <v>1</v>
      </c>
      <c r="F2049" s="190" t="s">
        <v>2199</v>
      </c>
      <c r="H2049" s="191">
        <v>-48.46</v>
      </c>
      <c r="I2049" s="192"/>
      <c r="L2049" s="187"/>
      <c r="M2049" s="193"/>
      <c r="N2049" s="194"/>
      <c r="O2049" s="194"/>
      <c r="P2049" s="194"/>
      <c r="Q2049" s="194"/>
      <c r="R2049" s="194"/>
      <c r="S2049" s="194"/>
      <c r="T2049" s="195"/>
      <c r="AT2049" s="189" t="s">
        <v>369</v>
      </c>
      <c r="AU2049" s="189" t="s">
        <v>85</v>
      </c>
      <c r="AV2049" s="13" t="s">
        <v>85</v>
      </c>
      <c r="AW2049" s="13" t="s">
        <v>29</v>
      </c>
      <c r="AX2049" s="13" t="s">
        <v>72</v>
      </c>
      <c r="AY2049" s="189" t="s">
        <v>360</v>
      </c>
    </row>
    <row r="2050" spans="2:51" s="13" customFormat="1">
      <c r="B2050" s="187"/>
      <c r="D2050" s="188" t="s">
        <v>369</v>
      </c>
      <c r="E2050" s="189" t="s">
        <v>1</v>
      </c>
      <c r="F2050" s="190" t="s">
        <v>2200</v>
      </c>
      <c r="H2050" s="191">
        <v>19.056000000000001</v>
      </c>
      <c r="I2050" s="192"/>
      <c r="L2050" s="187"/>
      <c r="M2050" s="193"/>
      <c r="N2050" s="194"/>
      <c r="O2050" s="194"/>
      <c r="P2050" s="194"/>
      <c r="Q2050" s="194"/>
      <c r="R2050" s="194"/>
      <c r="S2050" s="194"/>
      <c r="T2050" s="195"/>
      <c r="AT2050" s="189" t="s">
        <v>369</v>
      </c>
      <c r="AU2050" s="189" t="s">
        <v>85</v>
      </c>
      <c r="AV2050" s="13" t="s">
        <v>85</v>
      </c>
      <c r="AW2050" s="13" t="s">
        <v>29</v>
      </c>
      <c r="AX2050" s="13" t="s">
        <v>72</v>
      </c>
      <c r="AY2050" s="189" t="s">
        <v>360</v>
      </c>
    </row>
    <row r="2051" spans="2:51" s="13" customFormat="1">
      <c r="B2051" s="187"/>
      <c r="D2051" s="188" t="s">
        <v>369</v>
      </c>
      <c r="E2051" s="189" t="s">
        <v>1</v>
      </c>
      <c r="F2051" s="190" t="s">
        <v>2154</v>
      </c>
      <c r="H2051" s="191">
        <v>7.2450000000000001</v>
      </c>
      <c r="I2051" s="192"/>
      <c r="L2051" s="187"/>
      <c r="M2051" s="193"/>
      <c r="N2051" s="194"/>
      <c r="O2051" s="194"/>
      <c r="P2051" s="194"/>
      <c r="Q2051" s="194"/>
      <c r="R2051" s="194"/>
      <c r="S2051" s="194"/>
      <c r="T2051" s="195"/>
      <c r="AT2051" s="189" t="s">
        <v>369</v>
      </c>
      <c r="AU2051" s="189" t="s">
        <v>85</v>
      </c>
      <c r="AV2051" s="13" t="s">
        <v>85</v>
      </c>
      <c r="AW2051" s="13" t="s">
        <v>29</v>
      </c>
      <c r="AX2051" s="13" t="s">
        <v>72</v>
      </c>
      <c r="AY2051" s="189" t="s">
        <v>360</v>
      </c>
    </row>
    <row r="2052" spans="2:51" s="13" customFormat="1">
      <c r="B2052" s="187"/>
      <c r="D2052" s="188" t="s">
        <v>369</v>
      </c>
      <c r="E2052" s="189" t="s">
        <v>1</v>
      </c>
      <c r="F2052" s="190" t="s">
        <v>2155</v>
      </c>
      <c r="H2052" s="191">
        <v>1.6379999999999999</v>
      </c>
      <c r="I2052" s="192"/>
      <c r="L2052" s="187"/>
      <c r="M2052" s="193"/>
      <c r="N2052" s="194"/>
      <c r="O2052" s="194"/>
      <c r="P2052" s="194"/>
      <c r="Q2052" s="194"/>
      <c r="R2052" s="194"/>
      <c r="S2052" s="194"/>
      <c r="T2052" s="195"/>
      <c r="AT2052" s="189" t="s">
        <v>369</v>
      </c>
      <c r="AU2052" s="189" t="s">
        <v>85</v>
      </c>
      <c r="AV2052" s="13" t="s">
        <v>85</v>
      </c>
      <c r="AW2052" s="13" t="s">
        <v>29</v>
      </c>
      <c r="AX2052" s="13" t="s">
        <v>72</v>
      </c>
      <c r="AY2052" s="189" t="s">
        <v>360</v>
      </c>
    </row>
    <row r="2053" spans="2:51" s="14" customFormat="1">
      <c r="B2053" s="196"/>
      <c r="D2053" s="188" t="s">
        <v>369</v>
      </c>
      <c r="E2053" s="197" t="s">
        <v>1</v>
      </c>
      <c r="F2053" s="198" t="s">
        <v>2201</v>
      </c>
      <c r="H2053" s="197" t="s">
        <v>1</v>
      </c>
      <c r="I2053" s="199"/>
      <c r="L2053" s="196"/>
      <c r="M2053" s="200"/>
      <c r="N2053" s="201"/>
      <c r="O2053" s="201"/>
      <c r="P2053" s="201"/>
      <c r="Q2053" s="201"/>
      <c r="R2053" s="201"/>
      <c r="S2053" s="201"/>
      <c r="T2053" s="202"/>
      <c r="AT2053" s="197" t="s">
        <v>369</v>
      </c>
      <c r="AU2053" s="197" t="s">
        <v>85</v>
      </c>
      <c r="AV2053" s="14" t="s">
        <v>79</v>
      </c>
      <c r="AW2053" s="14" t="s">
        <v>29</v>
      </c>
      <c r="AX2053" s="14" t="s">
        <v>72</v>
      </c>
      <c r="AY2053" s="197" t="s">
        <v>360</v>
      </c>
    </row>
    <row r="2054" spans="2:51" s="13" customFormat="1">
      <c r="B2054" s="187"/>
      <c r="D2054" s="188" t="s">
        <v>369</v>
      </c>
      <c r="E2054" s="189" t="s">
        <v>1</v>
      </c>
      <c r="F2054" s="190" t="s">
        <v>2157</v>
      </c>
      <c r="H2054" s="191">
        <v>40.56</v>
      </c>
      <c r="I2054" s="192"/>
      <c r="L2054" s="187"/>
      <c r="M2054" s="193"/>
      <c r="N2054" s="194"/>
      <c r="O2054" s="194"/>
      <c r="P2054" s="194"/>
      <c r="Q2054" s="194"/>
      <c r="R2054" s="194"/>
      <c r="S2054" s="194"/>
      <c r="T2054" s="195"/>
      <c r="AT2054" s="189" t="s">
        <v>369</v>
      </c>
      <c r="AU2054" s="189" t="s">
        <v>85</v>
      </c>
      <c r="AV2054" s="13" t="s">
        <v>85</v>
      </c>
      <c r="AW2054" s="13" t="s">
        <v>29</v>
      </c>
      <c r="AX2054" s="13" t="s">
        <v>72</v>
      </c>
      <c r="AY2054" s="189" t="s">
        <v>360</v>
      </c>
    </row>
    <row r="2055" spans="2:51" s="13" customFormat="1">
      <c r="B2055" s="187"/>
      <c r="D2055" s="188" t="s">
        <v>369</v>
      </c>
      <c r="E2055" s="189" t="s">
        <v>1</v>
      </c>
      <c r="F2055" s="190" t="s">
        <v>2202</v>
      </c>
      <c r="H2055" s="191">
        <v>-8.2650000000000006</v>
      </c>
      <c r="I2055" s="192"/>
      <c r="L2055" s="187"/>
      <c r="M2055" s="193"/>
      <c r="N2055" s="194"/>
      <c r="O2055" s="194"/>
      <c r="P2055" s="194"/>
      <c r="Q2055" s="194"/>
      <c r="R2055" s="194"/>
      <c r="S2055" s="194"/>
      <c r="T2055" s="195"/>
      <c r="AT2055" s="189" t="s">
        <v>369</v>
      </c>
      <c r="AU2055" s="189" t="s">
        <v>85</v>
      </c>
      <c r="AV2055" s="13" t="s">
        <v>85</v>
      </c>
      <c r="AW2055" s="13" t="s">
        <v>29</v>
      </c>
      <c r="AX2055" s="13" t="s">
        <v>72</v>
      </c>
      <c r="AY2055" s="189" t="s">
        <v>360</v>
      </c>
    </row>
    <row r="2056" spans="2:51" s="13" customFormat="1">
      <c r="B2056" s="187"/>
      <c r="D2056" s="188" t="s">
        <v>369</v>
      </c>
      <c r="E2056" s="189" t="s">
        <v>1</v>
      </c>
      <c r="F2056" s="190" t="s">
        <v>2203</v>
      </c>
      <c r="H2056" s="191">
        <v>3.5190000000000001</v>
      </c>
      <c r="I2056" s="192"/>
      <c r="L2056" s="187"/>
      <c r="M2056" s="193"/>
      <c r="N2056" s="194"/>
      <c r="O2056" s="194"/>
      <c r="P2056" s="194"/>
      <c r="Q2056" s="194"/>
      <c r="R2056" s="194"/>
      <c r="S2056" s="194"/>
      <c r="T2056" s="195"/>
      <c r="AT2056" s="189" t="s">
        <v>369</v>
      </c>
      <c r="AU2056" s="189" t="s">
        <v>85</v>
      </c>
      <c r="AV2056" s="13" t="s">
        <v>85</v>
      </c>
      <c r="AW2056" s="13" t="s">
        <v>29</v>
      </c>
      <c r="AX2056" s="13" t="s">
        <v>72</v>
      </c>
      <c r="AY2056" s="189" t="s">
        <v>360</v>
      </c>
    </row>
    <row r="2057" spans="2:51" s="14" customFormat="1">
      <c r="B2057" s="196"/>
      <c r="D2057" s="188" t="s">
        <v>369</v>
      </c>
      <c r="E2057" s="197" t="s">
        <v>1</v>
      </c>
      <c r="F2057" s="198" t="s">
        <v>2204</v>
      </c>
      <c r="H2057" s="197" t="s">
        <v>1</v>
      </c>
      <c r="I2057" s="199"/>
      <c r="L2057" s="196"/>
      <c r="M2057" s="200"/>
      <c r="N2057" s="201"/>
      <c r="O2057" s="201"/>
      <c r="P2057" s="201"/>
      <c r="Q2057" s="201"/>
      <c r="R2057" s="201"/>
      <c r="S2057" s="201"/>
      <c r="T2057" s="202"/>
      <c r="AT2057" s="197" t="s">
        <v>369</v>
      </c>
      <c r="AU2057" s="197" t="s">
        <v>85</v>
      </c>
      <c r="AV2057" s="14" t="s">
        <v>79</v>
      </c>
      <c r="AW2057" s="14" t="s">
        <v>29</v>
      </c>
      <c r="AX2057" s="14" t="s">
        <v>72</v>
      </c>
      <c r="AY2057" s="197" t="s">
        <v>360</v>
      </c>
    </row>
    <row r="2058" spans="2:51" s="13" customFormat="1">
      <c r="B2058" s="187"/>
      <c r="D2058" s="188" t="s">
        <v>369</v>
      </c>
      <c r="E2058" s="189" t="s">
        <v>1</v>
      </c>
      <c r="F2058" s="190" t="s">
        <v>2205</v>
      </c>
      <c r="H2058" s="191">
        <v>84.070999999999998</v>
      </c>
      <c r="I2058" s="192"/>
      <c r="L2058" s="187"/>
      <c r="M2058" s="193"/>
      <c r="N2058" s="194"/>
      <c r="O2058" s="194"/>
      <c r="P2058" s="194"/>
      <c r="Q2058" s="194"/>
      <c r="R2058" s="194"/>
      <c r="S2058" s="194"/>
      <c r="T2058" s="195"/>
      <c r="AT2058" s="189" t="s">
        <v>369</v>
      </c>
      <c r="AU2058" s="189" t="s">
        <v>85</v>
      </c>
      <c r="AV2058" s="13" t="s">
        <v>85</v>
      </c>
      <c r="AW2058" s="13" t="s">
        <v>29</v>
      </c>
      <c r="AX2058" s="13" t="s">
        <v>72</v>
      </c>
      <c r="AY2058" s="189" t="s">
        <v>360</v>
      </c>
    </row>
    <row r="2059" spans="2:51" s="13" customFormat="1">
      <c r="B2059" s="187"/>
      <c r="D2059" s="188" t="s">
        <v>369</v>
      </c>
      <c r="E2059" s="189" t="s">
        <v>1</v>
      </c>
      <c r="F2059" s="190" t="s">
        <v>2118</v>
      </c>
      <c r="H2059" s="191">
        <v>-11.336</v>
      </c>
      <c r="I2059" s="192"/>
      <c r="L2059" s="187"/>
      <c r="M2059" s="193"/>
      <c r="N2059" s="194"/>
      <c r="O2059" s="194"/>
      <c r="P2059" s="194"/>
      <c r="Q2059" s="194"/>
      <c r="R2059" s="194"/>
      <c r="S2059" s="194"/>
      <c r="T2059" s="195"/>
      <c r="AT2059" s="189" t="s">
        <v>369</v>
      </c>
      <c r="AU2059" s="189" t="s">
        <v>85</v>
      </c>
      <c r="AV2059" s="13" t="s">
        <v>85</v>
      </c>
      <c r="AW2059" s="13" t="s">
        <v>29</v>
      </c>
      <c r="AX2059" s="13" t="s">
        <v>72</v>
      </c>
      <c r="AY2059" s="189" t="s">
        <v>360</v>
      </c>
    </row>
    <row r="2060" spans="2:51" s="13" customFormat="1">
      <c r="B2060" s="187"/>
      <c r="D2060" s="188" t="s">
        <v>369</v>
      </c>
      <c r="E2060" s="189" t="s">
        <v>1</v>
      </c>
      <c r="F2060" s="190" t="s">
        <v>2146</v>
      </c>
      <c r="H2060" s="191">
        <v>3.8980000000000001</v>
      </c>
      <c r="I2060" s="192"/>
      <c r="L2060" s="187"/>
      <c r="M2060" s="193"/>
      <c r="N2060" s="194"/>
      <c r="O2060" s="194"/>
      <c r="P2060" s="194"/>
      <c r="Q2060" s="194"/>
      <c r="R2060" s="194"/>
      <c r="S2060" s="194"/>
      <c r="T2060" s="195"/>
      <c r="AT2060" s="189" t="s">
        <v>369</v>
      </c>
      <c r="AU2060" s="189" t="s">
        <v>85</v>
      </c>
      <c r="AV2060" s="13" t="s">
        <v>85</v>
      </c>
      <c r="AW2060" s="13" t="s">
        <v>29</v>
      </c>
      <c r="AX2060" s="13" t="s">
        <v>72</v>
      </c>
      <c r="AY2060" s="189" t="s">
        <v>360</v>
      </c>
    </row>
    <row r="2061" spans="2:51" s="14" customFormat="1">
      <c r="B2061" s="196"/>
      <c r="D2061" s="188" t="s">
        <v>369</v>
      </c>
      <c r="E2061" s="197" t="s">
        <v>1</v>
      </c>
      <c r="F2061" s="198" t="s">
        <v>2206</v>
      </c>
      <c r="H2061" s="197" t="s">
        <v>1</v>
      </c>
      <c r="I2061" s="199"/>
      <c r="L2061" s="196"/>
      <c r="M2061" s="200"/>
      <c r="N2061" s="201"/>
      <c r="O2061" s="201"/>
      <c r="P2061" s="201"/>
      <c r="Q2061" s="201"/>
      <c r="R2061" s="201"/>
      <c r="S2061" s="201"/>
      <c r="T2061" s="202"/>
      <c r="AT2061" s="197" t="s">
        <v>369</v>
      </c>
      <c r="AU2061" s="197" t="s">
        <v>85</v>
      </c>
      <c r="AV2061" s="14" t="s">
        <v>79</v>
      </c>
      <c r="AW2061" s="14" t="s">
        <v>29</v>
      </c>
      <c r="AX2061" s="14" t="s">
        <v>72</v>
      </c>
      <c r="AY2061" s="197" t="s">
        <v>360</v>
      </c>
    </row>
    <row r="2062" spans="2:51" s="13" customFormat="1">
      <c r="B2062" s="187"/>
      <c r="D2062" s="188" t="s">
        <v>369</v>
      </c>
      <c r="E2062" s="189" t="s">
        <v>1</v>
      </c>
      <c r="F2062" s="190" t="s">
        <v>2163</v>
      </c>
      <c r="H2062" s="191">
        <v>153.63900000000001</v>
      </c>
      <c r="I2062" s="192"/>
      <c r="L2062" s="187"/>
      <c r="M2062" s="193"/>
      <c r="N2062" s="194"/>
      <c r="O2062" s="194"/>
      <c r="P2062" s="194"/>
      <c r="Q2062" s="194"/>
      <c r="R2062" s="194"/>
      <c r="S2062" s="194"/>
      <c r="T2062" s="195"/>
      <c r="AT2062" s="189" t="s">
        <v>369</v>
      </c>
      <c r="AU2062" s="189" t="s">
        <v>85</v>
      </c>
      <c r="AV2062" s="13" t="s">
        <v>85</v>
      </c>
      <c r="AW2062" s="13" t="s">
        <v>29</v>
      </c>
      <c r="AX2062" s="13" t="s">
        <v>72</v>
      </c>
      <c r="AY2062" s="189" t="s">
        <v>360</v>
      </c>
    </row>
    <row r="2063" spans="2:51" s="13" customFormat="1">
      <c r="B2063" s="187"/>
      <c r="D2063" s="188" t="s">
        <v>369</v>
      </c>
      <c r="E2063" s="189" t="s">
        <v>1</v>
      </c>
      <c r="F2063" s="190" t="s">
        <v>2164</v>
      </c>
      <c r="H2063" s="191">
        <v>-10.38</v>
      </c>
      <c r="I2063" s="192"/>
      <c r="L2063" s="187"/>
      <c r="M2063" s="193"/>
      <c r="N2063" s="194"/>
      <c r="O2063" s="194"/>
      <c r="P2063" s="194"/>
      <c r="Q2063" s="194"/>
      <c r="R2063" s="194"/>
      <c r="S2063" s="194"/>
      <c r="T2063" s="195"/>
      <c r="AT2063" s="189" t="s">
        <v>369</v>
      </c>
      <c r="AU2063" s="189" t="s">
        <v>85</v>
      </c>
      <c r="AV2063" s="13" t="s">
        <v>85</v>
      </c>
      <c r="AW2063" s="13" t="s">
        <v>29</v>
      </c>
      <c r="AX2063" s="13" t="s">
        <v>72</v>
      </c>
      <c r="AY2063" s="189" t="s">
        <v>360</v>
      </c>
    </row>
    <row r="2064" spans="2:51" s="13" customFormat="1">
      <c r="B2064" s="187"/>
      <c r="D2064" s="188" t="s">
        <v>369</v>
      </c>
      <c r="E2064" s="189" t="s">
        <v>1</v>
      </c>
      <c r="F2064" s="190" t="s">
        <v>2165</v>
      </c>
      <c r="H2064" s="191">
        <v>0.84499999999999997</v>
      </c>
      <c r="I2064" s="192"/>
      <c r="L2064" s="187"/>
      <c r="M2064" s="193"/>
      <c r="N2064" s="194"/>
      <c r="O2064" s="194"/>
      <c r="P2064" s="194"/>
      <c r="Q2064" s="194"/>
      <c r="R2064" s="194"/>
      <c r="S2064" s="194"/>
      <c r="T2064" s="195"/>
      <c r="AT2064" s="189" t="s">
        <v>369</v>
      </c>
      <c r="AU2064" s="189" t="s">
        <v>85</v>
      </c>
      <c r="AV2064" s="13" t="s">
        <v>85</v>
      </c>
      <c r="AW2064" s="13" t="s">
        <v>29</v>
      </c>
      <c r="AX2064" s="13" t="s">
        <v>72</v>
      </c>
      <c r="AY2064" s="189" t="s">
        <v>360</v>
      </c>
    </row>
    <row r="2065" spans="2:51" s="14" customFormat="1">
      <c r="B2065" s="196"/>
      <c r="D2065" s="188" t="s">
        <v>369</v>
      </c>
      <c r="E2065" s="197" t="s">
        <v>1</v>
      </c>
      <c r="F2065" s="198" t="s">
        <v>2207</v>
      </c>
      <c r="H2065" s="197" t="s">
        <v>1</v>
      </c>
      <c r="I2065" s="199"/>
      <c r="L2065" s="196"/>
      <c r="M2065" s="200"/>
      <c r="N2065" s="201"/>
      <c r="O2065" s="201"/>
      <c r="P2065" s="201"/>
      <c r="Q2065" s="201"/>
      <c r="R2065" s="201"/>
      <c r="S2065" s="201"/>
      <c r="T2065" s="202"/>
      <c r="AT2065" s="197" t="s">
        <v>369</v>
      </c>
      <c r="AU2065" s="197" t="s">
        <v>85</v>
      </c>
      <c r="AV2065" s="14" t="s">
        <v>79</v>
      </c>
      <c r="AW2065" s="14" t="s">
        <v>29</v>
      </c>
      <c r="AX2065" s="14" t="s">
        <v>72</v>
      </c>
      <c r="AY2065" s="197" t="s">
        <v>360</v>
      </c>
    </row>
    <row r="2066" spans="2:51" s="14" customFormat="1">
      <c r="B2066" s="196"/>
      <c r="D2066" s="188" t="s">
        <v>369</v>
      </c>
      <c r="E2066" s="197" t="s">
        <v>1</v>
      </c>
      <c r="F2066" s="198" t="s">
        <v>2208</v>
      </c>
      <c r="H2066" s="197" t="s">
        <v>1</v>
      </c>
      <c r="I2066" s="199"/>
      <c r="L2066" s="196"/>
      <c r="M2066" s="200"/>
      <c r="N2066" s="201"/>
      <c r="O2066" s="201"/>
      <c r="P2066" s="201"/>
      <c r="Q2066" s="201"/>
      <c r="R2066" s="201"/>
      <c r="S2066" s="201"/>
      <c r="T2066" s="202"/>
      <c r="AT2066" s="197" t="s">
        <v>369</v>
      </c>
      <c r="AU2066" s="197" t="s">
        <v>85</v>
      </c>
      <c r="AV2066" s="14" t="s">
        <v>79</v>
      </c>
      <c r="AW2066" s="14" t="s">
        <v>29</v>
      </c>
      <c r="AX2066" s="14" t="s">
        <v>72</v>
      </c>
      <c r="AY2066" s="197" t="s">
        <v>360</v>
      </c>
    </row>
    <row r="2067" spans="2:51" s="13" customFormat="1">
      <c r="B2067" s="187"/>
      <c r="D2067" s="188" t="s">
        <v>369</v>
      </c>
      <c r="E2067" s="189" t="s">
        <v>1</v>
      </c>
      <c r="F2067" s="190" t="s">
        <v>2209</v>
      </c>
      <c r="H2067" s="191">
        <v>-6.468</v>
      </c>
      <c r="I2067" s="192"/>
      <c r="L2067" s="187"/>
      <c r="M2067" s="193"/>
      <c r="N2067" s="194"/>
      <c r="O2067" s="194"/>
      <c r="P2067" s="194"/>
      <c r="Q2067" s="194"/>
      <c r="R2067" s="194"/>
      <c r="S2067" s="194"/>
      <c r="T2067" s="195"/>
      <c r="AT2067" s="189" t="s">
        <v>369</v>
      </c>
      <c r="AU2067" s="189" t="s">
        <v>85</v>
      </c>
      <c r="AV2067" s="13" t="s">
        <v>85</v>
      </c>
      <c r="AW2067" s="13" t="s">
        <v>29</v>
      </c>
      <c r="AX2067" s="13" t="s">
        <v>72</v>
      </c>
      <c r="AY2067" s="189" t="s">
        <v>360</v>
      </c>
    </row>
    <row r="2068" spans="2:51" s="14" customFormat="1">
      <c r="B2068" s="196"/>
      <c r="D2068" s="188" t="s">
        <v>369</v>
      </c>
      <c r="E2068" s="197" t="s">
        <v>1</v>
      </c>
      <c r="F2068" s="198" t="s">
        <v>2191</v>
      </c>
      <c r="H2068" s="197" t="s">
        <v>1</v>
      </c>
      <c r="I2068" s="199"/>
      <c r="L2068" s="196"/>
      <c r="M2068" s="200"/>
      <c r="N2068" s="201"/>
      <c r="O2068" s="201"/>
      <c r="P2068" s="201"/>
      <c r="Q2068" s="201"/>
      <c r="R2068" s="201"/>
      <c r="S2068" s="201"/>
      <c r="T2068" s="202"/>
      <c r="AT2068" s="197" t="s">
        <v>369</v>
      </c>
      <c r="AU2068" s="197" t="s">
        <v>85</v>
      </c>
      <c r="AV2068" s="14" t="s">
        <v>79</v>
      </c>
      <c r="AW2068" s="14" t="s">
        <v>29</v>
      </c>
      <c r="AX2068" s="14" t="s">
        <v>72</v>
      </c>
      <c r="AY2068" s="197" t="s">
        <v>360</v>
      </c>
    </row>
    <row r="2069" spans="2:51" s="13" customFormat="1">
      <c r="B2069" s="187"/>
      <c r="D2069" s="188" t="s">
        <v>369</v>
      </c>
      <c r="E2069" s="189" t="s">
        <v>1</v>
      </c>
      <c r="F2069" s="190" t="s">
        <v>2210</v>
      </c>
      <c r="H2069" s="191">
        <v>-2.7719999999999998</v>
      </c>
      <c r="I2069" s="192"/>
      <c r="L2069" s="187"/>
      <c r="M2069" s="193"/>
      <c r="N2069" s="194"/>
      <c r="O2069" s="194"/>
      <c r="P2069" s="194"/>
      <c r="Q2069" s="194"/>
      <c r="R2069" s="194"/>
      <c r="S2069" s="194"/>
      <c r="T2069" s="195"/>
      <c r="AT2069" s="189" t="s">
        <v>369</v>
      </c>
      <c r="AU2069" s="189" t="s">
        <v>85</v>
      </c>
      <c r="AV2069" s="13" t="s">
        <v>85</v>
      </c>
      <c r="AW2069" s="13" t="s">
        <v>29</v>
      </c>
      <c r="AX2069" s="13" t="s">
        <v>72</v>
      </c>
      <c r="AY2069" s="189" t="s">
        <v>360</v>
      </c>
    </row>
    <row r="2070" spans="2:51" s="14" customFormat="1">
      <c r="B2070" s="196"/>
      <c r="D2070" s="188" t="s">
        <v>369</v>
      </c>
      <c r="E2070" s="197" t="s">
        <v>1</v>
      </c>
      <c r="F2070" s="198" t="s">
        <v>2211</v>
      </c>
      <c r="H2070" s="197" t="s">
        <v>1</v>
      </c>
      <c r="I2070" s="199"/>
      <c r="L2070" s="196"/>
      <c r="M2070" s="200"/>
      <c r="N2070" s="201"/>
      <c r="O2070" s="201"/>
      <c r="P2070" s="201"/>
      <c r="Q2070" s="201"/>
      <c r="R2070" s="201"/>
      <c r="S2070" s="201"/>
      <c r="T2070" s="202"/>
      <c r="AT2070" s="197" t="s">
        <v>369</v>
      </c>
      <c r="AU2070" s="197" t="s">
        <v>85</v>
      </c>
      <c r="AV2070" s="14" t="s">
        <v>79</v>
      </c>
      <c r="AW2070" s="14" t="s">
        <v>29</v>
      </c>
      <c r="AX2070" s="14" t="s">
        <v>72</v>
      </c>
      <c r="AY2070" s="197" t="s">
        <v>360</v>
      </c>
    </row>
    <row r="2071" spans="2:51" s="13" customFormat="1">
      <c r="B2071" s="187"/>
      <c r="D2071" s="188" t="s">
        <v>369</v>
      </c>
      <c r="E2071" s="189" t="s">
        <v>1</v>
      </c>
      <c r="F2071" s="190" t="s">
        <v>2212</v>
      </c>
      <c r="H2071" s="191">
        <v>-6.16</v>
      </c>
      <c r="I2071" s="192"/>
      <c r="L2071" s="187"/>
      <c r="M2071" s="193"/>
      <c r="N2071" s="194"/>
      <c r="O2071" s="194"/>
      <c r="P2071" s="194"/>
      <c r="Q2071" s="194"/>
      <c r="R2071" s="194"/>
      <c r="S2071" s="194"/>
      <c r="T2071" s="195"/>
      <c r="AT2071" s="189" t="s">
        <v>369</v>
      </c>
      <c r="AU2071" s="189" t="s">
        <v>85</v>
      </c>
      <c r="AV2071" s="13" t="s">
        <v>85</v>
      </c>
      <c r="AW2071" s="13" t="s">
        <v>29</v>
      </c>
      <c r="AX2071" s="13" t="s">
        <v>72</v>
      </c>
      <c r="AY2071" s="189" t="s">
        <v>360</v>
      </c>
    </row>
    <row r="2072" spans="2:51" s="14" customFormat="1">
      <c r="B2072" s="196"/>
      <c r="D2072" s="188" t="s">
        <v>369</v>
      </c>
      <c r="E2072" s="197" t="s">
        <v>1</v>
      </c>
      <c r="F2072" s="198" t="s">
        <v>2213</v>
      </c>
      <c r="H2072" s="197" t="s">
        <v>1</v>
      </c>
      <c r="I2072" s="199"/>
      <c r="L2072" s="196"/>
      <c r="M2072" s="200"/>
      <c r="N2072" s="201"/>
      <c r="O2072" s="201"/>
      <c r="P2072" s="201"/>
      <c r="Q2072" s="201"/>
      <c r="R2072" s="201"/>
      <c r="S2072" s="201"/>
      <c r="T2072" s="202"/>
      <c r="AT2072" s="197" t="s">
        <v>369</v>
      </c>
      <c r="AU2072" s="197" t="s">
        <v>85</v>
      </c>
      <c r="AV2072" s="14" t="s">
        <v>79</v>
      </c>
      <c r="AW2072" s="14" t="s">
        <v>29</v>
      </c>
      <c r="AX2072" s="14" t="s">
        <v>72</v>
      </c>
      <c r="AY2072" s="197" t="s">
        <v>360</v>
      </c>
    </row>
    <row r="2073" spans="2:51" s="13" customFormat="1">
      <c r="B2073" s="187"/>
      <c r="D2073" s="188" t="s">
        <v>369</v>
      </c>
      <c r="E2073" s="189" t="s">
        <v>1</v>
      </c>
      <c r="F2073" s="190" t="s">
        <v>2214</v>
      </c>
      <c r="H2073" s="191">
        <v>-2.11</v>
      </c>
      <c r="I2073" s="192"/>
      <c r="L2073" s="187"/>
      <c r="M2073" s="193"/>
      <c r="N2073" s="194"/>
      <c r="O2073" s="194"/>
      <c r="P2073" s="194"/>
      <c r="Q2073" s="194"/>
      <c r="R2073" s="194"/>
      <c r="S2073" s="194"/>
      <c r="T2073" s="195"/>
      <c r="AT2073" s="189" t="s">
        <v>369</v>
      </c>
      <c r="AU2073" s="189" t="s">
        <v>85</v>
      </c>
      <c r="AV2073" s="13" t="s">
        <v>85</v>
      </c>
      <c r="AW2073" s="13" t="s">
        <v>29</v>
      </c>
      <c r="AX2073" s="13" t="s">
        <v>72</v>
      </c>
      <c r="AY2073" s="189" t="s">
        <v>360</v>
      </c>
    </row>
    <row r="2074" spans="2:51" s="14" customFormat="1">
      <c r="B2074" s="196"/>
      <c r="D2074" s="188" t="s">
        <v>369</v>
      </c>
      <c r="E2074" s="197" t="s">
        <v>1</v>
      </c>
      <c r="F2074" s="198" t="s">
        <v>2215</v>
      </c>
      <c r="H2074" s="197" t="s">
        <v>1</v>
      </c>
      <c r="I2074" s="199"/>
      <c r="L2074" s="196"/>
      <c r="M2074" s="200"/>
      <c r="N2074" s="201"/>
      <c r="O2074" s="201"/>
      <c r="P2074" s="201"/>
      <c r="Q2074" s="201"/>
      <c r="R2074" s="201"/>
      <c r="S2074" s="201"/>
      <c r="T2074" s="202"/>
      <c r="AT2074" s="197" t="s">
        <v>369</v>
      </c>
      <c r="AU2074" s="197" t="s">
        <v>85</v>
      </c>
      <c r="AV2074" s="14" t="s">
        <v>79</v>
      </c>
      <c r="AW2074" s="14" t="s">
        <v>29</v>
      </c>
      <c r="AX2074" s="14" t="s">
        <v>72</v>
      </c>
      <c r="AY2074" s="197" t="s">
        <v>360</v>
      </c>
    </row>
    <row r="2075" spans="2:51" s="13" customFormat="1">
      <c r="B2075" s="187"/>
      <c r="D2075" s="188" t="s">
        <v>369</v>
      </c>
      <c r="E2075" s="189" t="s">
        <v>1</v>
      </c>
      <c r="F2075" s="190" t="s">
        <v>2216</v>
      </c>
      <c r="H2075" s="191">
        <v>-2.1560000000000001</v>
      </c>
      <c r="I2075" s="192"/>
      <c r="L2075" s="187"/>
      <c r="M2075" s="193"/>
      <c r="N2075" s="194"/>
      <c r="O2075" s="194"/>
      <c r="P2075" s="194"/>
      <c r="Q2075" s="194"/>
      <c r="R2075" s="194"/>
      <c r="S2075" s="194"/>
      <c r="T2075" s="195"/>
      <c r="AT2075" s="189" t="s">
        <v>369</v>
      </c>
      <c r="AU2075" s="189" t="s">
        <v>85</v>
      </c>
      <c r="AV2075" s="13" t="s">
        <v>85</v>
      </c>
      <c r="AW2075" s="13" t="s">
        <v>29</v>
      </c>
      <c r="AX2075" s="13" t="s">
        <v>72</v>
      </c>
      <c r="AY2075" s="189" t="s">
        <v>360</v>
      </c>
    </row>
    <row r="2076" spans="2:51" s="14" customFormat="1">
      <c r="B2076" s="196"/>
      <c r="D2076" s="188" t="s">
        <v>369</v>
      </c>
      <c r="E2076" s="197" t="s">
        <v>1</v>
      </c>
      <c r="F2076" s="198" t="s">
        <v>2181</v>
      </c>
      <c r="H2076" s="197" t="s">
        <v>1</v>
      </c>
      <c r="I2076" s="199"/>
      <c r="L2076" s="196"/>
      <c r="M2076" s="200"/>
      <c r="N2076" s="201"/>
      <c r="O2076" s="201"/>
      <c r="P2076" s="201"/>
      <c r="Q2076" s="201"/>
      <c r="R2076" s="201"/>
      <c r="S2076" s="201"/>
      <c r="T2076" s="202"/>
      <c r="AT2076" s="197" t="s">
        <v>369</v>
      </c>
      <c r="AU2076" s="197" t="s">
        <v>85</v>
      </c>
      <c r="AV2076" s="14" t="s">
        <v>79</v>
      </c>
      <c r="AW2076" s="14" t="s">
        <v>29</v>
      </c>
      <c r="AX2076" s="14" t="s">
        <v>72</v>
      </c>
      <c r="AY2076" s="197" t="s">
        <v>360</v>
      </c>
    </row>
    <row r="2077" spans="2:51" s="13" customFormat="1">
      <c r="B2077" s="187"/>
      <c r="D2077" s="188" t="s">
        <v>369</v>
      </c>
      <c r="E2077" s="189" t="s">
        <v>1</v>
      </c>
      <c r="F2077" s="190" t="s">
        <v>2217</v>
      </c>
      <c r="H2077" s="191">
        <v>-3.08</v>
      </c>
      <c r="I2077" s="192"/>
      <c r="L2077" s="187"/>
      <c r="M2077" s="193"/>
      <c r="N2077" s="194"/>
      <c r="O2077" s="194"/>
      <c r="P2077" s="194"/>
      <c r="Q2077" s="194"/>
      <c r="R2077" s="194"/>
      <c r="S2077" s="194"/>
      <c r="T2077" s="195"/>
      <c r="AT2077" s="189" t="s">
        <v>369</v>
      </c>
      <c r="AU2077" s="189" t="s">
        <v>85</v>
      </c>
      <c r="AV2077" s="13" t="s">
        <v>85</v>
      </c>
      <c r="AW2077" s="13" t="s">
        <v>29</v>
      </c>
      <c r="AX2077" s="13" t="s">
        <v>72</v>
      </c>
      <c r="AY2077" s="189" t="s">
        <v>360</v>
      </c>
    </row>
    <row r="2078" spans="2:51" s="16" customFormat="1">
      <c r="B2078" s="211"/>
      <c r="D2078" s="188" t="s">
        <v>369</v>
      </c>
      <c r="E2078" s="212" t="s">
        <v>125</v>
      </c>
      <c r="F2078" s="213" t="s">
        <v>581</v>
      </c>
      <c r="H2078" s="214">
        <v>2035.5409999999999</v>
      </c>
      <c r="I2078" s="215"/>
      <c r="L2078" s="211"/>
      <c r="M2078" s="216"/>
      <c r="N2078" s="217"/>
      <c r="O2078" s="217"/>
      <c r="P2078" s="217"/>
      <c r="Q2078" s="217"/>
      <c r="R2078" s="217"/>
      <c r="S2078" s="217"/>
      <c r="T2078" s="218"/>
      <c r="AT2078" s="212" t="s">
        <v>369</v>
      </c>
      <c r="AU2078" s="212" t="s">
        <v>85</v>
      </c>
      <c r="AV2078" s="16" t="s">
        <v>282</v>
      </c>
      <c r="AW2078" s="16" t="s">
        <v>29</v>
      </c>
      <c r="AX2078" s="16" t="s">
        <v>72</v>
      </c>
      <c r="AY2078" s="212" t="s">
        <v>360</v>
      </c>
    </row>
    <row r="2079" spans="2:51" s="14" customFormat="1">
      <c r="B2079" s="196"/>
      <c r="D2079" s="188" t="s">
        <v>369</v>
      </c>
      <c r="E2079" s="197" t="s">
        <v>1</v>
      </c>
      <c r="F2079" s="198" t="s">
        <v>1737</v>
      </c>
      <c r="H2079" s="197" t="s">
        <v>1</v>
      </c>
      <c r="I2079" s="199"/>
      <c r="L2079" s="196"/>
      <c r="M2079" s="200"/>
      <c r="N2079" s="201"/>
      <c r="O2079" s="201"/>
      <c r="P2079" s="201"/>
      <c r="Q2079" s="201"/>
      <c r="R2079" s="201"/>
      <c r="S2079" s="201"/>
      <c r="T2079" s="202"/>
      <c r="AT2079" s="197" t="s">
        <v>369</v>
      </c>
      <c r="AU2079" s="197" t="s">
        <v>85</v>
      </c>
      <c r="AV2079" s="14" t="s">
        <v>79</v>
      </c>
      <c r="AW2079" s="14" t="s">
        <v>29</v>
      </c>
      <c r="AX2079" s="14" t="s">
        <v>72</v>
      </c>
      <c r="AY2079" s="197" t="s">
        <v>360</v>
      </c>
    </row>
    <row r="2080" spans="2:51" s="13" customFormat="1">
      <c r="B2080" s="187"/>
      <c r="D2080" s="188" t="s">
        <v>369</v>
      </c>
      <c r="E2080" s="189" t="s">
        <v>1</v>
      </c>
      <c r="F2080" s="190" t="s">
        <v>2218</v>
      </c>
      <c r="H2080" s="191">
        <v>107.17</v>
      </c>
      <c r="I2080" s="192"/>
      <c r="L2080" s="187"/>
      <c r="M2080" s="193"/>
      <c r="N2080" s="194"/>
      <c r="O2080" s="194"/>
      <c r="P2080" s="194"/>
      <c r="Q2080" s="194"/>
      <c r="R2080" s="194"/>
      <c r="S2080" s="194"/>
      <c r="T2080" s="195"/>
      <c r="AT2080" s="189" t="s">
        <v>369</v>
      </c>
      <c r="AU2080" s="189" t="s">
        <v>85</v>
      </c>
      <c r="AV2080" s="13" t="s">
        <v>85</v>
      </c>
      <c r="AW2080" s="13" t="s">
        <v>29</v>
      </c>
      <c r="AX2080" s="13" t="s">
        <v>72</v>
      </c>
      <c r="AY2080" s="189" t="s">
        <v>360</v>
      </c>
    </row>
    <row r="2081" spans="2:51" s="13" customFormat="1">
      <c r="B2081" s="187"/>
      <c r="D2081" s="188" t="s">
        <v>369</v>
      </c>
      <c r="E2081" s="189" t="s">
        <v>1</v>
      </c>
      <c r="F2081" s="190" t="s">
        <v>2219</v>
      </c>
      <c r="H2081" s="191">
        <v>-10.324</v>
      </c>
      <c r="I2081" s="192"/>
      <c r="L2081" s="187"/>
      <c r="M2081" s="193"/>
      <c r="N2081" s="194"/>
      <c r="O2081" s="194"/>
      <c r="P2081" s="194"/>
      <c r="Q2081" s="194"/>
      <c r="R2081" s="194"/>
      <c r="S2081" s="194"/>
      <c r="T2081" s="195"/>
      <c r="AT2081" s="189" t="s">
        <v>369</v>
      </c>
      <c r="AU2081" s="189" t="s">
        <v>85</v>
      </c>
      <c r="AV2081" s="13" t="s">
        <v>85</v>
      </c>
      <c r="AW2081" s="13" t="s">
        <v>29</v>
      </c>
      <c r="AX2081" s="13" t="s">
        <v>72</v>
      </c>
      <c r="AY2081" s="189" t="s">
        <v>360</v>
      </c>
    </row>
    <row r="2082" spans="2:51" s="13" customFormat="1">
      <c r="B2082" s="187"/>
      <c r="D2082" s="188" t="s">
        <v>369</v>
      </c>
      <c r="E2082" s="189" t="s">
        <v>1</v>
      </c>
      <c r="F2082" s="190" t="s">
        <v>2220</v>
      </c>
      <c r="H2082" s="191">
        <v>1.63</v>
      </c>
      <c r="I2082" s="192"/>
      <c r="L2082" s="187"/>
      <c r="M2082" s="193"/>
      <c r="N2082" s="194"/>
      <c r="O2082" s="194"/>
      <c r="P2082" s="194"/>
      <c r="Q2082" s="194"/>
      <c r="R2082" s="194"/>
      <c r="S2082" s="194"/>
      <c r="T2082" s="195"/>
      <c r="AT2082" s="189" t="s">
        <v>369</v>
      </c>
      <c r="AU2082" s="189" t="s">
        <v>85</v>
      </c>
      <c r="AV2082" s="13" t="s">
        <v>85</v>
      </c>
      <c r="AW2082" s="13" t="s">
        <v>29</v>
      </c>
      <c r="AX2082" s="13" t="s">
        <v>72</v>
      </c>
      <c r="AY2082" s="189" t="s">
        <v>360</v>
      </c>
    </row>
    <row r="2083" spans="2:51" s="13" customFormat="1">
      <c r="B2083" s="187"/>
      <c r="D2083" s="188" t="s">
        <v>369</v>
      </c>
      <c r="E2083" s="189" t="s">
        <v>1</v>
      </c>
      <c r="F2083" s="190" t="s">
        <v>2221</v>
      </c>
      <c r="H2083" s="191">
        <v>2.6240000000000001</v>
      </c>
      <c r="I2083" s="192"/>
      <c r="L2083" s="187"/>
      <c r="M2083" s="193"/>
      <c r="N2083" s="194"/>
      <c r="O2083" s="194"/>
      <c r="P2083" s="194"/>
      <c r="Q2083" s="194"/>
      <c r="R2083" s="194"/>
      <c r="S2083" s="194"/>
      <c r="T2083" s="195"/>
      <c r="AT2083" s="189" t="s">
        <v>369</v>
      </c>
      <c r="AU2083" s="189" t="s">
        <v>85</v>
      </c>
      <c r="AV2083" s="13" t="s">
        <v>85</v>
      </c>
      <c r="AW2083" s="13" t="s">
        <v>29</v>
      </c>
      <c r="AX2083" s="13" t="s">
        <v>72</v>
      </c>
      <c r="AY2083" s="189" t="s">
        <v>360</v>
      </c>
    </row>
    <row r="2084" spans="2:51" s="16" customFormat="1">
      <c r="B2084" s="211"/>
      <c r="D2084" s="188" t="s">
        <v>369</v>
      </c>
      <c r="E2084" s="212" t="s">
        <v>222</v>
      </c>
      <c r="F2084" s="213" t="s">
        <v>581</v>
      </c>
      <c r="H2084" s="214">
        <v>101.1</v>
      </c>
      <c r="I2084" s="215"/>
      <c r="L2084" s="211"/>
      <c r="M2084" s="216"/>
      <c r="N2084" s="217"/>
      <c r="O2084" s="217"/>
      <c r="P2084" s="217"/>
      <c r="Q2084" s="217"/>
      <c r="R2084" s="217"/>
      <c r="S2084" s="217"/>
      <c r="T2084" s="218"/>
      <c r="AT2084" s="212" t="s">
        <v>369</v>
      </c>
      <c r="AU2084" s="212" t="s">
        <v>85</v>
      </c>
      <c r="AV2084" s="16" t="s">
        <v>282</v>
      </c>
      <c r="AW2084" s="16" t="s">
        <v>29</v>
      </c>
      <c r="AX2084" s="16" t="s">
        <v>72</v>
      </c>
      <c r="AY2084" s="212" t="s">
        <v>360</v>
      </c>
    </row>
    <row r="2085" spans="2:51" s="14" customFormat="1">
      <c r="B2085" s="196"/>
      <c r="D2085" s="188" t="s">
        <v>369</v>
      </c>
      <c r="E2085" s="197" t="s">
        <v>1</v>
      </c>
      <c r="F2085" s="198" t="s">
        <v>2222</v>
      </c>
      <c r="H2085" s="197" t="s">
        <v>1</v>
      </c>
      <c r="I2085" s="199"/>
      <c r="L2085" s="196"/>
      <c r="M2085" s="200"/>
      <c r="N2085" s="201"/>
      <c r="O2085" s="201"/>
      <c r="P2085" s="201"/>
      <c r="Q2085" s="201"/>
      <c r="R2085" s="201"/>
      <c r="S2085" s="201"/>
      <c r="T2085" s="202"/>
      <c r="AT2085" s="197" t="s">
        <v>369</v>
      </c>
      <c r="AU2085" s="197" t="s">
        <v>85</v>
      </c>
      <c r="AV2085" s="14" t="s">
        <v>79</v>
      </c>
      <c r="AW2085" s="14" t="s">
        <v>29</v>
      </c>
      <c r="AX2085" s="14" t="s">
        <v>72</v>
      </c>
      <c r="AY2085" s="197" t="s">
        <v>360</v>
      </c>
    </row>
    <row r="2086" spans="2:51" s="14" customFormat="1">
      <c r="B2086" s="196"/>
      <c r="D2086" s="188" t="s">
        <v>369</v>
      </c>
      <c r="E2086" s="197" t="s">
        <v>1</v>
      </c>
      <c r="F2086" s="198" t="s">
        <v>754</v>
      </c>
      <c r="H2086" s="197" t="s">
        <v>1</v>
      </c>
      <c r="I2086" s="199"/>
      <c r="L2086" s="196"/>
      <c r="M2086" s="200"/>
      <c r="N2086" s="201"/>
      <c r="O2086" s="201"/>
      <c r="P2086" s="201"/>
      <c r="Q2086" s="201"/>
      <c r="R2086" s="201"/>
      <c r="S2086" s="201"/>
      <c r="T2086" s="202"/>
      <c r="AT2086" s="197" t="s">
        <v>369</v>
      </c>
      <c r="AU2086" s="197" t="s">
        <v>85</v>
      </c>
      <c r="AV2086" s="14" t="s">
        <v>79</v>
      </c>
      <c r="AW2086" s="14" t="s">
        <v>29</v>
      </c>
      <c r="AX2086" s="14" t="s">
        <v>72</v>
      </c>
      <c r="AY2086" s="197" t="s">
        <v>360</v>
      </c>
    </row>
    <row r="2087" spans="2:51" s="14" customFormat="1">
      <c r="B2087" s="196"/>
      <c r="D2087" s="188" t="s">
        <v>369</v>
      </c>
      <c r="E2087" s="197" t="s">
        <v>1</v>
      </c>
      <c r="F2087" s="198" t="s">
        <v>2223</v>
      </c>
      <c r="H2087" s="197" t="s">
        <v>1</v>
      </c>
      <c r="I2087" s="199"/>
      <c r="L2087" s="196"/>
      <c r="M2087" s="200"/>
      <c r="N2087" s="201"/>
      <c r="O2087" s="201"/>
      <c r="P2087" s="201"/>
      <c r="Q2087" s="201"/>
      <c r="R2087" s="201"/>
      <c r="S2087" s="201"/>
      <c r="T2087" s="202"/>
      <c r="AT2087" s="197" t="s">
        <v>369</v>
      </c>
      <c r="AU2087" s="197" t="s">
        <v>85</v>
      </c>
      <c r="AV2087" s="14" t="s">
        <v>79</v>
      </c>
      <c r="AW2087" s="14" t="s">
        <v>29</v>
      </c>
      <c r="AX2087" s="14" t="s">
        <v>72</v>
      </c>
      <c r="AY2087" s="197" t="s">
        <v>360</v>
      </c>
    </row>
    <row r="2088" spans="2:51" s="13" customFormat="1">
      <c r="B2088" s="187"/>
      <c r="D2088" s="188" t="s">
        <v>369</v>
      </c>
      <c r="E2088" s="189" t="s">
        <v>1</v>
      </c>
      <c r="F2088" s="190" t="s">
        <v>2224</v>
      </c>
      <c r="H2088" s="191">
        <v>24.94</v>
      </c>
      <c r="I2088" s="192"/>
      <c r="L2088" s="187"/>
      <c r="M2088" s="193"/>
      <c r="N2088" s="194"/>
      <c r="O2088" s="194"/>
      <c r="P2088" s="194"/>
      <c r="Q2088" s="194"/>
      <c r="R2088" s="194"/>
      <c r="S2088" s="194"/>
      <c r="T2088" s="195"/>
      <c r="AT2088" s="189" t="s">
        <v>369</v>
      </c>
      <c r="AU2088" s="189" t="s">
        <v>85</v>
      </c>
      <c r="AV2088" s="13" t="s">
        <v>85</v>
      </c>
      <c r="AW2088" s="13" t="s">
        <v>29</v>
      </c>
      <c r="AX2088" s="13" t="s">
        <v>72</v>
      </c>
      <c r="AY2088" s="189" t="s">
        <v>360</v>
      </c>
    </row>
    <row r="2089" spans="2:51" s="13" customFormat="1">
      <c r="B2089" s="187"/>
      <c r="D2089" s="188" t="s">
        <v>369</v>
      </c>
      <c r="E2089" s="189" t="s">
        <v>1</v>
      </c>
      <c r="F2089" s="190" t="s">
        <v>2225</v>
      </c>
      <c r="H2089" s="191">
        <v>-9.01</v>
      </c>
      <c r="I2089" s="192"/>
      <c r="L2089" s="187"/>
      <c r="M2089" s="193"/>
      <c r="N2089" s="194"/>
      <c r="O2089" s="194"/>
      <c r="P2089" s="194"/>
      <c r="Q2089" s="194"/>
      <c r="R2089" s="194"/>
      <c r="S2089" s="194"/>
      <c r="T2089" s="195"/>
      <c r="AT2089" s="189" t="s">
        <v>369</v>
      </c>
      <c r="AU2089" s="189" t="s">
        <v>85</v>
      </c>
      <c r="AV2089" s="13" t="s">
        <v>85</v>
      </c>
      <c r="AW2089" s="13" t="s">
        <v>29</v>
      </c>
      <c r="AX2089" s="13" t="s">
        <v>72</v>
      </c>
      <c r="AY2089" s="189" t="s">
        <v>360</v>
      </c>
    </row>
    <row r="2090" spans="2:51" s="14" customFormat="1">
      <c r="B2090" s="196"/>
      <c r="D2090" s="188" t="s">
        <v>369</v>
      </c>
      <c r="E2090" s="197" t="s">
        <v>1</v>
      </c>
      <c r="F2090" s="198" t="s">
        <v>2226</v>
      </c>
      <c r="H2090" s="197" t="s">
        <v>1</v>
      </c>
      <c r="I2090" s="199"/>
      <c r="L2090" s="196"/>
      <c r="M2090" s="200"/>
      <c r="N2090" s="201"/>
      <c r="O2090" s="201"/>
      <c r="P2090" s="201"/>
      <c r="Q2090" s="201"/>
      <c r="R2090" s="201"/>
      <c r="S2090" s="201"/>
      <c r="T2090" s="202"/>
      <c r="AT2090" s="197" t="s">
        <v>369</v>
      </c>
      <c r="AU2090" s="197" t="s">
        <v>85</v>
      </c>
      <c r="AV2090" s="14" t="s">
        <v>79</v>
      </c>
      <c r="AW2090" s="14" t="s">
        <v>29</v>
      </c>
      <c r="AX2090" s="14" t="s">
        <v>72</v>
      </c>
      <c r="AY2090" s="197" t="s">
        <v>360</v>
      </c>
    </row>
    <row r="2091" spans="2:51" s="13" customFormat="1">
      <c r="B2091" s="187"/>
      <c r="D2091" s="188" t="s">
        <v>369</v>
      </c>
      <c r="E2091" s="189" t="s">
        <v>1</v>
      </c>
      <c r="F2091" s="190" t="s">
        <v>2227</v>
      </c>
      <c r="H2091" s="191">
        <v>60.74</v>
      </c>
      <c r="I2091" s="192"/>
      <c r="L2091" s="187"/>
      <c r="M2091" s="193"/>
      <c r="N2091" s="194"/>
      <c r="O2091" s="194"/>
      <c r="P2091" s="194"/>
      <c r="Q2091" s="194"/>
      <c r="R2091" s="194"/>
      <c r="S2091" s="194"/>
      <c r="T2091" s="195"/>
      <c r="AT2091" s="189" t="s">
        <v>369</v>
      </c>
      <c r="AU2091" s="189" t="s">
        <v>85</v>
      </c>
      <c r="AV2091" s="13" t="s">
        <v>85</v>
      </c>
      <c r="AW2091" s="13" t="s">
        <v>29</v>
      </c>
      <c r="AX2091" s="13" t="s">
        <v>72</v>
      </c>
      <c r="AY2091" s="189" t="s">
        <v>360</v>
      </c>
    </row>
    <row r="2092" spans="2:51" s="13" customFormat="1">
      <c r="B2092" s="187"/>
      <c r="D2092" s="188" t="s">
        <v>369</v>
      </c>
      <c r="E2092" s="189" t="s">
        <v>1</v>
      </c>
      <c r="F2092" s="190" t="s">
        <v>2228</v>
      </c>
      <c r="H2092" s="191">
        <v>-16.03</v>
      </c>
      <c r="I2092" s="192"/>
      <c r="L2092" s="187"/>
      <c r="M2092" s="193"/>
      <c r="N2092" s="194"/>
      <c r="O2092" s="194"/>
      <c r="P2092" s="194"/>
      <c r="Q2092" s="194"/>
      <c r="R2092" s="194"/>
      <c r="S2092" s="194"/>
      <c r="T2092" s="195"/>
      <c r="AT2092" s="189" t="s">
        <v>369</v>
      </c>
      <c r="AU2092" s="189" t="s">
        <v>85</v>
      </c>
      <c r="AV2092" s="13" t="s">
        <v>85</v>
      </c>
      <c r="AW2092" s="13" t="s">
        <v>29</v>
      </c>
      <c r="AX2092" s="13" t="s">
        <v>72</v>
      </c>
      <c r="AY2092" s="189" t="s">
        <v>360</v>
      </c>
    </row>
    <row r="2093" spans="2:51" s="13" customFormat="1">
      <c r="B2093" s="187"/>
      <c r="D2093" s="188" t="s">
        <v>369</v>
      </c>
      <c r="E2093" s="189" t="s">
        <v>1</v>
      </c>
      <c r="F2093" s="190" t="s">
        <v>2229</v>
      </c>
      <c r="H2093" s="191">
        <v>63.3</v>
      </c>
      <c r="I2093" s="192"/>
      <c r="L2093" s="187"/>
      <c r="M2093" s="193"/>
      <c r="N2093" s="194"/>
      <c r="O2093" s="194"/>
      <c r="P2093" s="194"/>
      <c r="Q2093" s="194"/>
      <c r="R2093" s="194"/>
      <c r="S2093" s="194"/>
      <c r="T2093" s="195"/>
      <c r="AT2093" s="189" t="s">
        <v>369</v>
      </c>
      <c r="AU2093" s="189" t="s">
        <v>85</v>
      </c>
      <c r="AV2093" s="13" t="s">
        <v>85</v>
      </c>
      <c r="AW2093" s="13" t="s">
        <v>29</v>
      </c>
      <c r="AX2093" s="13" t="s">
        <v>72</v>
      </c>
      <c r="AY2093" s="189" t="s">
        <v>360</v>
      </c>
    </row>
    <row r="2094" spans="2:51" s="13" customFormat="1">
      <c r="B2094" s="187"/>
      <c r="D2094" s="188" t="s">
        <v>369</v>
      </c>
      <c r="E2094" s="189" t="s">
        <v>1</v>
      </c>
      <c r="F2094" s="190" t="s">
        <v>2230</v>
      </c>
      <c r="H2094" s="191">
        <v>-8.1999999999999993</v>
      </c>
      <c r="I2094" s="192"/>
      <c r="L2094" s="187"/>
      <c r="M2094" s="193"/>
      <c r="N2094" s="194"/>
      <c r="O2094" s="194"/>
      <c r="P2094" s="194"/>
      <c r="Q2094" s="194"/>
      <c r="R2094" s="194"/>
      <c r="S2094" s="194"/>
      <c r="T2094" s="195"/>
      <c r="AT2094" s="189" t="s">
        <v>369</v>
      </c>
      <c r="AU2094" s="189" t="s">
        <v>85</v>
      </c>
      <c r="AV2094" s="13" t="s">
        <v>85</v>
      </c>
      <c r="AW2094" s="13" t="s">
        <v>29</v>
      </c>
      <c r="AX2094" s="13" t="s">
        <v>72</v>
      </c>
      <c r="AY2094" s="189" t="s">
        <v>360</v>
      </c>
    </row>
    <row r="2095" spans="2:51" s="14" customFormat="1">
      <c r="B2095" s="196"/>
      <c r="D2095" s="188" t="s">
        <v>369</v>
      </c>
      <c r="E2095" s="197" t="s">
        <v>1</v>
      </c>
      <c r="F2095" s="198" t="s">
        <v>2231</v>
      </c>
      <c r="H2095" s="197" t="s">
        <v>1</v>
      </c>
      <c r="I2095" s="199"/>
      <c r="L2095" s="196"/>
      <c r="M2095" s="200"/>
      <c r="N2095" s="201"/>
      <c r="O2095" s="201"/>
      <c r="P2095" s="201"/>
      <c r="Q2095" s="201"/>
      <c r="R2095" s="201"/>
      <c r="S2095" s="201"/>
      <c r="T2095" s="202"/>
      <c r="AT2095" s="197" t="s">
        <v>369</v>
      </c>
      <c r="AU2095" s="197" t="s">
        <v>85</v>
      </c>
      <c r="AV2095" s="14" t="s">
        <v>79</v>
      </c>
      <c r="AW2095" s="14" t="s">
        <v>29</v>
      </c>
      <c r="AX2095" s="14" t="s">
        <v>72</v>
      </c>
      <c r="AY2095" s="197" t="s">
        <v>360</v>
      </c>
    </row>
    <row r="2096" spans="2:51" s="13" customFormat="1">
      <c r="B2096" s="187"/>
      <c r="D2096" s="188" t="s">
        <v>369</v>
      </c>
      <c r="E2096" s="189" t="s">
        <v>1</v>
      </c>
      <c r="F2096" s="190" t="s">
        <v>2232</v>
      </c>
      <c r="H2096" s="191">
        <v>58.44</v>
      </c>
      <c r="I2096" s="192"/>
      <c r="L2096" s="187"/>
      <c r="M2096" s="193"/>
      <c r="N2096" s="194"/>
      <c r="O2096" s="194"/>
      <c r="P2096" s="194"/>
      <c r="Q2096" s="194"/>
      <c r="R2096" s="194"/>
      <c r="S2096" s="194"/>
      <c r="T2096" s="195"/>
      <c r="AT2096" s="189" t="s">
        <v>369</v>
      </c>
      <c r="AU2096" s="189" t="s">
        <v>85</v>
      </c>
      <c r="AV2096" s="13" t="s">
        <v>85</v>
      </c>
      <c r="AW2096" s="13" t="s">
        <v>29</v>
      </c>
      <c r="AX2096" s="13" t="s">
        <v>72</v>
      </c>
      <c r="AY2096" s="189" t="s">
        <v>360</v>
      </c>
    </row>
    <row r="2097" spans="2:51" s="13" customFormat="1">
      <c r="B2097" s="187"/>
      <c r="D2097" s="188" t="s">
        <v>369</v>
      </c>
      <c r="E2097" s="189" t="s">
        <v>1</v>
      </c>
      <c r="F2097" s="190" t="s">
        <v>2233</v>
      </c>
      <c r="H2097" s="191">
        <v>-9.48</v>
      </c>
      <c r="I2097" s="192"/>
      <c r="L2097" s="187"/>
      <c r="M2097" s="193"/>
      <c r="N2097" s="194"/>
      <c r="O2097" s="194"/>
      <c r="P2097" s="194"/>
      <c r="Q2097" s="194"/>
      <c r="R2097" s="194"/>
      <c r="S2097" s="194"/>
      <c r="T2097" s="195"/>
      <c r="AT2097" s="189" t="s">
        <v>369</v>
      </c>
      <c r="AU2097" s="189" t="s">
        <v>85</v>
      </c>
      <c r="AV2097" s="13" t="s">
        <v>85</v>
      </c>
      <c r="AW2097" s="13" t="s">
        <v>29</v>
      </c>
      <c r="AX2097" s="13" t="s">
        <v>72</v>
      </c>
      <c r="AY2097" s="189" t="s">
        <v>360</v>
      </c>
    </row>
    <row r="2098" spans="2:51" s="14" customFormat="1">
      <c r="B2098" s="196"/>
      <c r="D2098" s="188" t="s">
        <v>369</v>
      </c>
      <c r="E2098" s="197" t="s">
        <v>1</v>
      </c>
      <c r="F2098" s="198" t="s">
        <v>2234</v>
      </c>
      <c r="H2098" s="197" t="s">
        <v>1</v>
      </c>
      <c r="I2098" s="199"/>
      <c r="L2098" s="196"/>
      <c r="M2098" s="200"/>
      <c r="N2098" s="201"/>
      <c r="O2098" s="201"/>
      <c r="P2098" s="201"/>
      <c r="Q2098" s="201"/>
      <c r="R2098" s="201"/>
      <c r="S2098" s="201"/>
      <c r="T2098" s="202"/>
      <c r="AT2098" s="197" t="s">
        <v>369</v>
      </c>
      <c r="AU2098" s="197" t="s">
        <v>85</v>
      </c>
      <c r="AV2098" s="14" t="s">
        <v>79</v>
      </c>
      <c r="AW2098" s="14" t="s">
        <v>29</v>
      </c>
      <c r="AX2098" s="14" t="s">
        <v>72</v>
      </c>
      <c r="AY2098" s="197" t="s">
        <v>360</v>
      </c>
    </row>
    <row r="2099" spans="2:51" s="13" customFormat="1">
      <c r="B2099" s="187"/>
      <c r="D2099" s="188" t="s">
        <v>369</v>
      </c>
      <c r="E2099" s="189" t="s">
        <v>1</v>
      </c>
      <c r="F2099" s="190" t="s">
        <v>2235</v>
      </c>
      <c r="H2099" s="191">
        <v>41.49</v>
      </c>
      <c r="I2099" s="192"/>
      <c r="L2099" s="187"/>
      <c r="M2099" s="193"/>
      <c r="N2099" s="194"/>
      <c r="O2099" s="194"/>
      <c r="P2099" s="194"/>
      <c r="Q2099" s="194"/>
      <c r="R2099" s="194"/>
      <c r="S2099" s="194"/>
      <c r="T2099" s="195"/>
      <c r="AT2099" s="189" t="s">
        <v>369</v>
      </c>
      <c r="AU2099" s="189" t="s">
        <v>85</v>
      </c>
      <c r="AV2099" s="13" t="s">
        <v>85</v>
      </c>
      <c r="AW2099" s="13" t="s">
        <v>29</v>
      </c>
      <c r="AX2099" s="13" t="s">
        <v>72</v>
      </c>
      <c r="AY2099" s="189" t="s">
        <v>360</v>
      </c>
    </row>
    <row r="2100" spans="2:51" s="14" customFormat="1">
      <c r="B2100" s="196"/>
      <c r="D2100" s="188" t="s">
        <v>369</v>
      </c>
      <c r="E2100" s="197" t="s">
        <v>1</v>
      </c>
      <c r="F2100" s="198" t="s">
        <v>2236</v>
      </c>
      <c r="H2100" s="197" t="s">
        <v>1</v>
      </c>
      <c r="I2100" s="199"/>
      <c r="L2100" s="196"/>
      <c r="M2100" s="200"/>
      <c r="N2100" s="201"/>
      <c r="O2100" s="201"/>
      <c r="P2100" s="201"/>
      <c r="Q2100" s="201"/>
      <c r="R2100" s="201"/>
      <c r="S2100" s="201"/>
      <c r="T2100" s="202"/>
      <c r="AT2100" s="197" t="s">
        <v>369</v>
      </c>
      <c r="AU2100" s="197" t="s">
        <v>85</v>
      </c>
      <c r="AV2100" s="14" t="s">
        <v>79</v>
      </c>
      <c r="AW2100" s="14" t="s">
        <v>29</v>
      </c>
      <c r="AX2100" s="14" t="s">
        <v>72</v>
      </c>
      <c r="AY2100" s="197" t="s">
        <v>360</v>
      </c>
    </row>
    <row r="2101" spans="2:51" s="13" customFormat="1">
      <c r="B2101" s="187"/>
      <c r="D2101" s="188" t="s">
        <v>369</v>
      </c>
      <c r="E2101" s="189" t="s">
        <v>1</v>
      </c>
      <c r="F2101" s="190" t="s">
        <v>2237</v>
      </c>
      <c r="H2101" s="191">
        <v>13.2</v>
      </c>
      <c r="I2101" s="192"/>
      <c r="L2101" s="187"/>
      <c r="M2101" s="193"/>
      <c r="N2101" s="194"/>
      <c r="O2101" s="194"/>
      <c r="P2101" s="194"/>
      <c r="Q2101" s="194"/>
      <c r="R2101" s="194"/>
      <c r="S2101" s="194"/>
      <c r="T2101" s="195"/>
      <c r="AT2101" s="189" t="s">
        <v>369</v>
      </c>
      <c r="AU2101" s="189" t="s">
        <v>85</v>
      </c>
      <c r="AV2101" s="13" t="s">
        <v>85</v>
      </c>
      <c r="AW2101" s="13" t="s">
        <v>29</v>
      </c>
      <c r="AX2101" s="13" t="s">
        <v>72</v>
      </c>
      <c r="AY2101" s="189" t="s">
        <v>360</v>
      </c>
    </row>
    <row r="2102" spans="2:51" s="13" customFormat="1">
      <c r="B2102" s="187"/>
      <c r="D2102" s="188" t="s">
        <v>369</v>
      </c>
      <c r="E2102" s="189" t="s">
        <v>1</v>
      </c>
      <c r="F2102" s="190" t="s">
        <v>2238</v>
      </c>
      <c r="H2102" s="191">
        <v>-2.7</v>
      </c>
      <c r="I2102" s="192"/>
      <c r="L2102" s="187"/>
      <c r="M2102" s="193"/>
      <c r="N2102" s="194"/>
      <c r="O2102" s="194"/>
      <c r="P2102" s="194"/>
      <c r="Q2102" s="194"/>
      <c r="R2102" s="194"/>
      <c r="S2102" s="194"/>
      <c r="T2102" s="195"/>
      <c r="AT2102" s="189" t="s">
        <v>369</v>
      </c>
      <c r="AU2102" s="189" t="s">
        <v>85</v>
      </c>
      <c r="AV2102" s="13" t="s">
        <v>85</v>
      </c>
      <c r="AW2102" s="13" t="s">
        <v>29</v>
      </c>
      <c r="AX2102" s="13" t="s">
        <v>72</v>
      </c>
      <c r="AY2102" s="189" t="s">
        <v>360</v>
      </c>
    </row>
    <row r="2103" spans="2:51" s="14" customFormat="1">
      <c r="B2103" s="196"/>
      <c r="D2103" s="188" t="s">
        <v>369</v>
      </c>
      <c r="E2103" s="197" t="s">
        <v>1</v>
      </c>
      <c r="F2103" s="198" t="s">
        <v>2239</v>
      </c>
      <c r="H2103" s="197" t="s">
        <v>1</v>
      </c>
      <c r="I2103" s="199"/>
      <c r="L2103" s="196"/>
      <c r="M2103" s="200"/>
      <c r="N2103" s="201"/>
      <c r="O2103" s="201"/>
      <c r="P2103" s="201"/>
      <c r="Q2103" s="201"/>
      <c r="R2103" s="201"/>
      <c r="S2103" s="201"/>
      <c r="T2103" s="202"/>
      <c r="AT2103" s="197" t="s">
        <v>369</v>
      </c>
      <c r="AU2103" s="197" t="s">
        <v>85</v>
      </c>
      <c r="AV2103" s="14" t="s">
        <v>79</v>
      </c>
      <c r="AW2103" s="14" t="s">
        <v>29</v>
      </c>
      <c r="AX2103" s="14" t="s">
        <v>72</v>
      </c>
      <c r="AY2103" s="197" t="s">
        <v>360</v>
      </c>
    </row>
    <row r="2104" spans="2:51" s="13" customFormat="1">
      <c r="B2104" s="187"/>
      <c r="D2104" s="188" t="s">
        <v>369</v>
      </c>
      <c r="E2104" s="189" t="s">
        <v>1</v>
      </c>
      <c r="F2104" s="190" t="s">
        <v>2240</v>
      </c>
      <c r="H2104" s="191">
        <v>13.25</v>
      </c>
      <c r="I2104" s="192"/>
      <c r="L2104" s="187"/>
      <c r="M2104" s="193"/>
      <c r="N2104" s="194"/>
      <c r="O2104" s="194"/>
      <c r="P2104" s="194"/>
      <c r="Q2104" s="194"/>
      <c r="R2104" s="194"/>
      <c r="S2104" s="194"/>
      <c r="T2104" s="195"/>
      <c r="AT2104" s="189" t="s">
        <v>369</v>
      </c>
      <c r="AU2104" s="189" t="s">
        <v>85</v>
      </c>
      <c r="AV2104" s="13" t="s">
        <v>85</v>
      </c>
      <c r="AW2104" s="13" t="s">
        <v>29</v>
      </c>
      <c r="AX2104" s="13" t="s">
        <v>72</v>
      </c>
      <c r="AY2104" s="189" t="s">
        <v>360</v>
      </c>
    </row>
    <row r="2105" spans="2:51" s="13" customFormat="1">
      <c r="B2105" s="187"/>
      <c r="D2105" s="188" t="s">
        <v>369</v>
      </c>
      <c r="E2105" s="189" t="s">
        <v>1</v>
      </c>
      <c r="F2105" s="190" t="s">
        <v>2241</v>
      </c>
      <c r="H2105" s="191">
        <v>-5.62</v>
      </c>
      <c r="I2105" s="192"/>
      <c r="L2105" s="187"/>
      <c r="M2105" s="193"/>
      <c r="N2105" s="194"/>
      <c r="O2105" s="194"/>
      <c r="P2105" s="194"/>
      <c r="Q2105" s="194"/>
      <c r="R2105" s="194"/>
      <c r="S2105" s="194"/>
      <c r="T2105" s="195"/>
      <c r="AT2105" s="189" t="s">
        <v>369</v>
      </c>
      <c r="AU2105" s="189" t="s">
        <v>85</v>
      </c>
      <c r="AV2105" s="13" t="s">
        <v>85</v>
      </c>
      <c r="AW2105" s="13" t="s">
        <v>29</v>
      </c>
      <c r="AX2105" s="13" t="s">
        <v>72</v>
      </c>
      <c r="AY2105" s="189" t="s">
        <v>360</v>
      </c>
    </row>
    <row r="2106" spans="2:51" s="14" customFormat="1">
      <c r="B2106" s="196"/>
      <c r="D2106" s="188" t="s">
        <v>369</v>
      </c>
      <c r="E2106" s="197" t="s">
        <v>1</v>
      </c>
      <c r="F2106" s="198" t="s">
        <v>2242</v>
      </c>
      <c r="H2106" s="197" t="s">
        <v>1</v>
      </c>
      <c r="I2106" s="199"/>
      <c r="L2106" s="196"/>
      <c r="M2106" s="200"/>
      <c r="N2106" s="201"/>
      <c r="O2106" s="201"/>
      <c r="P2106" s="201"/>
      <c r="Q2106" s="201"/>
      <c r="R2106" s="201"/>
      <c r="S2106" s="201"/>
      <c r="T2106" s="202"/>
      <c r="AT2106" s="197" t="s">
        <v>369</v>
      </c>
      <c r="AU2106" s="197" t="s">
        <v>85</v>
      </c>
      <c r="AV2106" s="14" t="s">
        <v>79</v>
      </c>
      <c r="AW2106" s="14" t="s">
        <v>29</v>
      </c>
      <c r="AX2106" s="14" t="s">
        <v>72</v>
      </c>
      <c r="AY2106" s="197" t="s">
        <v>360</v>
      </c>
    </row>
    <row r="2107" spans="2:51" s="13" customFormat="1">
      <c r="B2107" s="187"/>
      <c r="D2107" s="188" t="s">
        <v>369</v>
      </c>
      <c r="E2107" s="189" t="s">
        <v>1</v>
      </c>
      <c r="F2107" s="190" t="s">
        <v>2243</v>
      </c>
      <c r="H2107" s="191">
        <v>15.78</v>
      </c>
      <c r="I2107" s="192"/>
      <c r="L2107" s="187"/>
      <c r="M2107" s="193"/>
      <c r="N2107" s="194"/>
      <c r="O2107" s="194"/>
      <c r="P2107" s="194"/>
      <c r="Q2107" s="194"/>
      <c r="R2107" s="194"/>
      <c r="S2107" s="194"/>
      <c r="T2107" s="195"/>
      <c r="AT2107" s="189" t="s">
        <v>369</v>
      </c>
      <c r="AU2107" s="189" t="s">
        <v>85</v>
      </c>
      <c r="AV2107" s="13" t="s">
        <v>85</v>
      </c>
      <c r="AW2107" s="13" t="s">
        <v>29</v>
      </c>
      <c r="AX2107" s="13" t="s">
        <v>72</v>
      </c>
      <c r="AY2107" s="189" t="s">
        <v>360</v>
      </c>
    </row>
    <row r="2108" spans="2:51" s="13" customFormat="1">
      <c r="B2108" s="187"/>
      <c r="D2108" s="188" t="s">
        <v>369</v>
      </c>
      <c r="E2108" s="189" t="s">
        <v>1</v>
      </c>
      <c r="F2108" s="190" t="s">
        <v>2244</v>
      </c>
      <c r="H2108" s="191">
        <v>-9.59</v>
      </c>
      <c r="I2108" s="192"/>
      <c r="L2108" s="187"/>
      <c r="M2108" s="193"/>
      <c r="N2108" s="194"/>
      <c r="O2108" s="194"/>
      <c r="P2108" s="194"/>
      <c r="Q2108" s="194"/>
      <c r="R2108" s="194"/>
      <c r="S2108" s="194"/>
      <c r="T2108" s="195"/>
      <c r="AT2108" s="189" t="s">
        <v>369</v>
      </c>
      <c r="AU2108" s="189" t="s">
        <v>85</v>
      </c>
      <c r="AV2108" s="13" t="s">
        <v>85</v>
      </c>
      <c r="AW2108" s="13" t="s">
        <v>29</v>
      </c>
      <c r="AX2108" s="13" t="s">
        <v>72</v>
      </c>
      <c r="AY2108" s="189" t="s">
        <v>360</v>
      </c>
    </row>
    <row r="2109" spans="2:51" s="14" customFormat="1">
      <c r="B2109" s="196"/>
      <c r="D2109" s="188" t="s">
        <v>369</v>
      </c>
      <c r="E2109" s="197" t="s">
        <v>1</v>
      </c>
      <c r="F2109" s="198" t="s">
        <v>758</v>
      </c>
      <c r="H2109" s="197" t="s">
        <v>1</v>
      </c>
      <c r="I2109" s="199"/>
      <c r="L2109" s="196"/>
      <c r="M2109" s="200"/>
      <c r="N2109" s="201"/>
      <c r="O2109" s="201"/>
      <c r="P2109" s="201"/>
      <c r="Q2109" s="201"/>
      <c r="R2109" s="201"/>
      <c r="S2109" s="201"/>
      <c r="T2109" s="202"/>
      <c r="AT2109" s="197" t="s">
        <v>369</v>
      </c>
      <c r="AU2109" s="197" t="s">
        <v>85</v>
      </c>
      <c r="AV2109" s="14" t="s">
        <v>79</v>
      </c>
      <c r="AW2109" s="14" t="s">
        <v>29</v>
      </c>
      <c r="AX2109" s="14" t="s">
        <v>72</v>
      </c>
      <c r="AY2109" s="197" t="s">
        <v>360</v>
      </c>
    </row>
    <row r="2110" spans="2:51" s="14" customFormat="1">
      <c r="B2110" s="196"/>
      <c r="D2110" s="188" t="s">
        <v>369</v>
      </c>
      <c r="E2110" s="197" t="s">
        <v>1</v>
      </c>
      <c r="F2110" s="198" t="s">
        <v>2245</v>
      </c>
      <c r="H2110" s="197" t="s">
        <v>1</v>
      </c>
      <c r="I2110" s="199"/>
      <c r="L2110" s="196"/>
      <c r="M2110" s="200"/>
      <c r="N2110" s="201"/>
      <c r="O2110" s="201"/>
      <c r="P2110" s="201"/>
      <c r="Q2110" s="201"/>
      <c r="R2110" s="201"/>
      <c r="S2110" s="201"/>
      <c r="T2110" s="202"/>
      <c r="AT2110" s="197" t="s">
        <v>369</v>
      </c>
      <c r="AU2110" s="197" t="s">
        <v>85</v>
      </c>
      <c r="AV2110" s="14" t="s">
        <v>79</v>
      </c>
      <c r="AW2110" s="14" t="s">
        <v>29</v>
      </c>
      <c r="AX2110" s="14" t="s">
        <v>72</v>
      </c>
      <c r="AY2110" s="197" t="s">
        <v>360</v>
      </c>
    </row>
    <row r="2111" spans="2:51" s="13" customFormat="1">
      <c r="B2111" s="187"/>
      <c r="D2111" s="188" t="s">
        <v>369</v>
      </c>
      <c r="E2111" s="189" t="s">
        <v>1</v>
      </c>
      <c r="F2111" s="190" t="s">
        <v>2246</v>
      </c>
      <c r="H2111" s="191">
        <v>15.54</v>
      </c>
      <c r="I2111" s="192"/>
      <c r="L2111" s="187"/>
      <c r="M2111" s="193"/>
      <c r="N2111" s="194"/>
      <c r="O2111" s="194"/>
      <c r="P2111" s="194"/>
      <c r="Q2111" s="194"/>
      <c r="R2111" s="194"/>
      <c r="S2111" s="194"/>
      <c r="T2111" s="195"/>
      <c r="AT2111" s="189" t="s">
        <v>369</v>
      </c>
      <c r="AU2111" s="189" t="s">
        <v>85</v>
      </c>
      <c r="AV2111" s="13" t="s">
        <v>85</v>
      </c>
      <c r="AW2111" s="13" t="s">
        <v>29</v>
      </c>
      <c r="AX2111" s="13" t="s">
        <v>72</v>
      </c>
      <c r="AY2111" s="189" t="s">
        <v>360</v>
      </c>
    </row>
    <row r="2112" spans="2:51" s="13" customFormat="1">
      <c r="B2112" s="187"/>
      <c r="D2112" s="188" t="s">
        <v>369</v>
      </c>
      <c r="E2112" s="189" t="s">
        <v>1</v>
      </c>
      <c r="F2112" s="190" t="s">
        <v>2247</v>
      </c>
      <c r="H2112" s="191">
        <v>-6</v>
      </c>
      <c r="I2112" s="192"/>
      <c r="L2112" s="187"/>
      <c r="M2112" s="193"/>
      <c r="N2112" s="194"/>
      <c r="O2112" s="194"/>
      <c r="P2112" s="194"/>
      <c r="Q2112" s="194"/>
      <c r="R2112" s="194"/>
      <c r="S2112" s="194"/>
      <c r="T2112" s="195"/>
      <c r="AT2112" s="189" t="s">
        <v>369</v>
      </c>
      <c r="AU2112" s="189" t="s">
        <v>85</v>
      </c>
      <c r="AV2112" s="13" t="s">
        <v>85</v>
      </c>
      <c r="AW2112" s="13" t="s">
        <v>29</v>
      </c>
      <c r="AX2112" s="13" t="s">
        <v>72</v>
      </c>
      <c r="AY2112" s="189" t="s">
        <v>360</v>
      </c>
    </row>
    <row r="2113" spans="2:51" s="14" customFormat="1">
      <c r="B2113" s="196"/>
      <c r="D2113" s="188" t="s">
        <v>369</v>
      </c>
      <c r="E2113" s="197" t="s">
        <v>1</v>
      </c>
      <c r="F2113" s="198" t="s">
        <v>2248</v>
      </c>
      <c r="H2113" s="197" t="s">
        <v>1</v>
      </c>
      <c r="I2113" s="199"/>
      <c r="L2113" s="196"/>
      <c r="M2113" s="200"/>
      <c r="N2113" s="201"/>
      <c r="O2113" s="201"/>
      <c r="P2113" s="201"/>
      <c r="Q2113" s="201"/>
      <c r="R2113" s="201"/>
      <c r="S2113" s="201"/>
      <c r="T2113" s="202"/>
      <c r="AT2113" s="197" t="s">
        <v>369</v>
      </c>
      <c r="AU2113" s="197" t="s">
        <v>85</v>
      </c>
      <c r="AV2113" s="14" t="s">
        <v>79</v>
      </c>
      <c r="AW2113" s="14" t="s">
        <v>29</v>
      </c>
      <c r="AX2113" s="14" t="s">
        <v>72</v>
      </c>
      <c r="AY2113" s="197" t="s">
        <v>360</v>
      </c>
    </row>
    <row r="2114" spans="2:51" s="13" customFormat="1">
      <c r="B2114" s="187"/>
      <c r="D2114" s="188" t="s">
        <v>369</v>
      </c>
      <c r="E2114" s="189" t="s">
        <v>1</v>
      </c>
      <c r="F2114" s="190" t="s">
        <v>2249</v>
      </c>
      <c r="H2114" s="191">
        <v>60.41</v>
      </c>
      <c r="I2114" s="192"/>
      <c r="L2114" s="187"/>
      <c r="M2114" s="193"/>
      <c r="N2114" s="194"/>
      <c r="O2114" s="194"/>
      <c r="P2114" s="194"/>
      <c r="Q2114" s="194"/>
      <c r="R2114" s="194"/>
      <c r="S2114" s="194"/>
      <c r="T2114" s="195"/>
      <c r="AT2114" s="189" t="s">
        <v>369</v>
      </c>
      <c r="AU2114" s="189" t="s">
        <v>85</v>
      </c>
      <c r="AV2114" s="13" t="s">
        <v>85</v>
      </c>
      <c r="AW2114" s="13" t="s">
        <v>29</v>
      </c>
      <c r="AX2114" s="13" t="s">
        <v>72</v>
      </c>
      <c r="AY2114" s="189" t="s">
        <v>360</v>
      </c>
    </row>
    <row r="2115" spans="2:51" s="13" customFormat="1">
      <c r="B2115" s="187"/>
      <c r="D2115" s="188" t="s">
        <v>369</v>
      </c>
      <c r="E2115" s="189" t="s">
        <v>1</v>
      </c>
      <c r="F2115" s="190" t="s">
        <v>2250</v>
      </c>
      <c r="H2115" s="191">
        <v>-15.83</v>
      </c>
      <c r="I2115" s="192"/>
      <c r="L2115" s="187"/>
      <c r="M2115" s="193"/>
      <c r="N2115" s="194"/>
      <c r="O2115" s="194"/>
      <c r="P2115" s="194"/>
      <c r="Q2115" s="194"/>
      <c r="R2115" s="194"/>
      <c r="S2115" s="194"/>
      <c r="T2115" s="195"/>
      <c r="AT2115" s="189" t="s">
        <v>369</v>
      </c>
      <c r="AU2115" s="189" t="s">
        <v>85</v>
      </c>
      <c r="AV2115" s="13" t="s">
        <v>85</v>
      </c>
      <c r="AW2115" s="13" t="s">
        <v>29</v>
      </c>
      <c r="AX2115" s="13" t="s">
        <v>72</v>
      </c>
      <c r="AY2115" s="189" t="s">
        <v>360</v>
      </c>
    </row>
    <row r="2116" spans="2:51" s="14" customFormat="1">
      <c r="B2116" s="196"/>
      <c r="D2116" s="188" t="s">
        <v>369</v>
      </c>
      <c r="E2116" s="197" t="s">
        <v>1</v>
      </c>
      <c r="F2116" s="198" t="s">
        <v>2251</v>
      </c>
      <c r="H2116" s="197" t="s">
        <v>1</v>
      </c>
      <c r="I2116" s="199"/>
      <c r="L2116" s="196"/>
      <c r="M2116" s="200"/>
      <c r="N2116" s="201"/>
      <c r="O2116" s="201"/>
      <c r="P2116" s="201"/>
      <c r="Q2116" s="201"/>
      <c r="R2116" s="201"/>
      <c r="S2116" s="201"/>
      <c r="T2116" s="202"/>
      <c r="AT2116" s="197" t="s">
        <v>369</v>
      </c>
      <c r="AU2116" s="197" t="s">
        <v>85</v>
      </c>
      <c r="AV2116" s="14" t="s">
        <v>79</v>
      </c>
      <c r="AW2116" s="14" t="s">
        <v>29</v>
      </c>
      <c r="AX2116" s="14" t="s">
        <v>72</v>
      </c>
      <c r="AY2116" s="197" t="s">
        <v>360</v>
      </c>
    </row>
    <row r="2117" spans="2:51" s="13" customFormat="1">
      <c r="B2117" s="187"/>
      <c r="D2117" s="188" t="s">
        <v>369</v>
      </c>
      <c r="E2117" s="189" t="s">
        <v>1</v>
      </c>
      <c r="F2117" s="190" t="s">
        <v>2252</v>
      </c>
      <c r="H2117" s="191">
        <v>24.12</v>
      </c>
      <c r="I2117" s="192"/>
      <c r="L2117" s="187"/>
      <c r="M2117" s="193"/>
      <c r="N2117" s="194"/>
      <c r="O2117" s="194"/>
      <c r="P2117" s="194"/>
      <c r="Q2117" s="194"/>
      <c r="R2117" s="194"/>
      <c r="S2117" s="194"/>
      <c r="T2117" s="195"/>
      <c r="AT2117" s="189" t="s">
        <v>369</v>
      </c>
      <c r="AU2117" s="189" t="s">
        <v>85</v>
      </c>
      <c r="AV2117" s="13" t="s">
        <v>85</v>
      </c>
      <c r="AW2117" s="13" t="s">
        <v>29</v>
      </c>
      <c r="AX2117" s="13" t="s">
        <v>72</v>
      </c>
      <c r="AY2117" s="189" t="s">
        <v>360</v>
      </c>
    </row>
    <row r="2118" spans="2:51" s="13" customFormat="1">
      <c r="B2118" s="187"/>
      <c r="D2118" s="188" t="s">
        <v>369</v>
      </c>
      <c r="E2118" s="189" t="s">
        <v>1</v>
      </c>
      <c r="F2118" s="190" t="s">
        <v>2253</v>
      </c>
      <c r="H2118" s="191">
        <v>-7.41</v>
      </c>
      <c r="I2118" s="192"/>
      <c r="L2118" s="187"/>
      <c r="M2118" s="193"/>
      <c r="N2118" s="194"/>
      <c r="O2118" s="194"/>
      <c r="P2118" s="194"/>
      <c r="Q2118" s="194"/>
      <c r="R2118" s="194"/>
      <c r="S2118" s="194"/>
      <c r="T2118" s="195"/>
      <c r="AT2118" s="189" t="s">
        <v>369</v>
      </c>
      <c r="AU2118" s="189" t="s">
        <v>85</v>
      </c>
      <c r="AV2118" s="13" t="s">
        <v>85</v>
      </c>
      <c r="AW2118" s="13" t="s">
        <v>29</v>
      </c>
      <c r="AX2118" s="13" t="s">
        <v>72</v>
      </c>
      <c r="AY2118" s="189" t="s">
        <v>360</v>
      </c>
    </row>
    <row r="2119" spans="2:51" s="14" customFormat="1">
      <c r="B2119" s="196"/>
      <c r="D2119" s="188" t="s">
        <v>369</v>
      </c>
      <c r="E2119" s="197" t="s">
        <v>1</v>
      </c>
      <c r="F2119" s="198" t="s">
        <v>2254</v>
      </c>
      <c r="H2119" s="197" t="s">
        <v>1</v>
      </c>
      <c r="I2119" s="199"/>
      <c r="L2119" s="196"/>
      <c r="M2119" s="200"/>
      <c r="N2119" s="201"/>
      <c r="O2119" s="201"/>
      <c r="P2119" s="201"/>
      <c r="Q2119" s="201"/>
      <c r="R2119" s="201"/>
      <c r="S2119" s="201"/>
      <c r="T2119" s="202"/>
      <c r="AT2119" s="197" t="s">
        <v>369</v>
      </c>
      <c r="AU2119" s="197" t="s">
        <v>85</v>
      </c>
      <c r="AV2119" s="14" t="s">
        <v>79</v>
      </c>
      <c r="AW2119" s="14" t="s">
        <v>29</v>
      </c>
      <c r="AX2119" s="14" t="s">
        <v>72</v>
      </c>
      <c r="AY2119" s="197" t="s">
        <v>360</v>
      </c>
    </row>
    <row r="2120" spans="2:51" s="13" customFormat="1">
      <c r="B2120" s="187"/>
      <c r="D2120" s="188" t="s">
        <v>369</v>
      </c>
      <c r="E2120" s="189" t="s">
        <v>1</v>
      </c>
      <c r="F2120" s="190" t="s">
        <v>2255</v>
      </c>
      <c r="H2120" s="191">
        <v>86.94</v>
      </c>
      <c r="I2120" s="192"/>
      <c r="L2120" s="187"/>
      <c r="M2120" s="193"/>
      <c r="N2120" s="194"/>
      <c r="O2120" s="194"/>
      <c r="P2120" s="194"/>
      <c r="Q2120" s="194"/>
      <c r="R2120" s="194"/>
      <c r="S2120" s="194"/>
      <c r="T2120" s="195"/>
      <c r="AT2120" s="189" t="s">
        <v>369</v>
      </c>
      <c r="AU2120" s="189" t="s">
        <v>85</v>
      </c>
      <c r="AV2120" s="13" t="s">
        <v>85</v>
      </c>
      <c r="AW2120" s="13" t="s">
        <v>29</v>
      </c>
      <c r="AX2120" s="13" t="s">
        <v>72</v>
      </c>
      <c r="AY2120" s="189" t="s">
        <v>360</v>
      </c>
    </row>
    <row r="2121" spans="2:51" s="13" customFormat="1">
      <c r="B2121" s="187"/>
      <c r="D2121" s="188" t="s">
        <v>369</v>
      </c>
      <c r="E2121" s="189" t="s">
        <v>1</v>
      </c>
      <c r="F2121" s="190" t="s">
        <v>2256</v>
      </c>
      <c r="H2121" s="191">
        <v>-9.68</v>
      </c>
      <c r="I2121" s="192"/>
      <c r="L2121" s="187"/>
      <c r="M2121" s="193"/>
      <c r="N2121" s="194"/>
      <c r="O2121" s="194"/>
      <c r="P2121" s="194"/>
      <c r="Q2121" s="194"/>
      <c r="R2121" s="194"/>
      <c r="S2121" s="194"/>
      <c r="T2121" s="195"/>
      <c r="AT2121" s="189" t="s">
        <v>369</v>
      </c>
      <c r="AU2121" s="189" t="s">
        <v>85</v>
      </c>
      <c r="AV2121" s="13" t="s">
        <v>85</v>
      </c>
      <c r="AW2121" s="13" t="s">
        <v>29</v>
      </c>
      <c r="AX2121" s="13" t="s">
        <v>72</v>
      </c>
      <c r="AY2121" s="189" t="s">
        <v>360</v>
      </c>
    </row>
    <row r="2122" spans="2:51" s="14" customFormat="1">
      <c r="B2122" s="196"/>
      <c r="D2122" s="188" t="s">
        <v>369</v>
      </c>
      <c r="E2122" s="197" t="s">
        <v>1</v>
      </c>
      <c r="F2122" s="198" t="s">
        <v>2257</v>
      </c>
      <c r="H2122" s="197" t="s">
        <v>1</v>
      </c>
      <c r="I2122" s="199"/>
      <c r="L2122" s="196"/>
      <c r="M2122" s="200"/>
      <c r="N2122" s="201"/>
      <c r="O2122" s="201"/>
      <c r="P2122" s="201"/>
      <c r="Q2122" s="201"/>
      <c r="R2122" s="201"/>
      <c r="S2122" s="201"/>
      <c r="T2122" s="202"/>
      <c r="AT2122" s="197" t="s">
        <v>369</v>
      </c>
      <c r="AU2122" s="197" t="s">
        <v>85</v>
      </c>
      <c r="AV2122" s="14" t="s">
        <v>79</v>
      </c>
      <c r="AW2122" s="14" t="s">
        <v>29</v>
      </c>
      <c r="AX2122" s="14" t="s">
        <v>72</v>
      </c>
      <c r="AY2122" s="197" t="s">
        <v>360</v>
      </c>
    </row>
    <row r="2123" spans="2:51" s="13" customFormat="1">
      <c r="B2123" s="187"/>
      <c r="D2123" s="188" t="s">
        <v>369</v>
      </c>
      <c r="E2123" s="189" t="s">
        <v>1</v>
      </c>
      <c r="F2123" s="190" t="s">
        <v>2258</v>
      </c>
      <c r="H2123" s="191">
        <v>63.92</v>
      </c>
      <c r="I2123" s="192"/>
      <c r="L2123" s="187"/>
      <c r="M2123" s="193"/>
      <c r="N2123" s="194"/>
      <c r="O2123" s="194"/>
      <c r="P2123" s="194"/>
      <c r="Q2123" s="194"/>
      <c r="R2123" s="194"/>
      <c r="S2123" s="194"/>
      <c r="T2123" s="195"/>
      <c r="AT2123" s="189" t="s">
        <v>369</v>
      </c>
      <c r="AU2123" s="189" t="s">
        <v>85</v>
      </c>
      <c r="AV2123" s="13" t="s">
        <v>85</v>
      </c>
      <c r="AW2123" s="13" t="s">
        <v>29</v>
      </c>
      <c r="AX2123" s="13" t="s">
        <v>72</v>
      </c>
      <c r="AY2123" s="189" t="s">
        <v>360</v>
      </c>
    </row>
    <row r="2124" spans="2:51" s="13" customFormat="1">
      <c r="B2124" s="187"/>
      <c r="D2124" s="188" t="s">
        <v>369</v>
      </c>
      <c r="E2124" s="189" t="s">
        <v>1</v>
      </c>
      <c r="F2124" s="190" t="s">
        <v>2259</v>
      </c>
      <c r="H2124" s="191">
        <v>-14.36</v>
      </c>
      <c r="I2124" s="192"/>
      <c r="L2124" s="187"/>
      <c r="M2124" s="193"/>
      <c r="N2124" s="194"/>
      <c r="O2124" s="194"/>
      <c r="P2124" s="194"/>
      <c r="Q2124" s="194"/>
      <c r="R2124" s="194"/>
      <c r="S2124" s="194"/>
      <c r="T2124" s="195"/>
      <c r="AT2124" s="189" t="s">
        <v>369</v>
      </c>
      <c r="AU2124" s="189" t="s">
        <v>85</v>
      </c>
      <c r="AV2124" s="13" t="s">
        <v>85</v>
      </c>
      <c r="AW2124" s="13" t="s">
        <v>29</v>
      </c>
      <c r="AX2124" s="13" t="s">
        <v>72</v>
      </c>
      <c r="AY2124" s="189" t="s">
        <v>360</v>
      </c>
    </row>
    <row r="2125" spans="2:51" s="14" customFormat="1">
      <c r="B2125" s="196"/>
      <c r="D2125" s="188" t="s">
        <v>369</v>
      </c>
      <c r="E2125" s="197" t="s">
        <v>1</v>
      </c>
      <c r="F2125" s="198" t="s">
        <v>2260</v>
      </c>
      <c r="H2125" s="197" t="s">
        <v>1</v>
      </c>
      <c r="I2125" s="199"/>
      <c r="L2125" s="196"/>
      <c r="M2125" s="200"/>
      <c r="N2125" s="201"/>
      <c r="O2125" s="201"/>
      <c r="P2125" s="201"/>
      <c r="Q2125" s="201"/>
      <c r="R2125" s="201"/>
      <c r="S2125" s="201"/>
      <c r="T2125" s="202"/>
      <c r="AT2125" s="197" t="s">
        <v>369</v>
      </c>
      <c r="AU2125" s="197" t="s">
        <v>85</v>
      </c>
      <c r="AV2125" s="14" t="s">
        <v>79</v>
      </c>
      <c r="AW2125" s="14" t="s">
        <v>29</v>
      </c>
      <c r="AX2125" s="14" t="s">
        <v>72</v>
      </c>
      <c r="AY2125" s="197" t="s">
        <v>360</v>
      </c>
    </row>
    <row r="2126" spans="2:51" s="13" customFormat="1">
      <c r="B2126" s="187"/>
      <c r="D2126" s="188" t="s">
        <v>369</v>
      </c>
      <c r="E2126" s="189" t="s">
        <v>1</v>
      </c>
      <c r="F2126" s="190" t="s">
        <v>2261</v>
      </c>
      <c r="H2126" s="191">
        <v>9.52</v>
      </c>
      <c r="I2126" s="192"/>
      <c r="L2126" s="187"/>
      <c r="M2126" s="193"/>
      <c r="N2126" s="194"/>
      <c r="O2126" s="194"/>
      <c r="P2126" s="194"/>
      <c r="Q2126" s="194"/>
      <c r="R2126" s="194"/>
      <c r="S2126" s="194"/>
      <c r="T2126" s="195"/>
      <c r="AT2126" s="189" t="s">
        <v>369</v>
      </c>
      <c r="AU2126" s="189" t="s">
        <v>85</v>
      </c>
      <c r="AV2126" s="13" t="s">
        <v>85</v>
      </c>
      <c r="AW2126" s="13" t="s">
        <v>29</v>
      </c>
      <c r="AX2126" s="13" t="s">
        <v>72</v>
      </c>
      <c r="AY2126" s="189" t="s">
        <v>360</v>
      </c>
    </row>
    <row r="2127" spans="2:51" s="14" customFormat="1">
      <c r="B2127" s="196"/>
      <c r="D2127" s="188" t="s">
        <v>369</v>
      </c>
      <c r="E2127" s="197" t="s">
        <v>1</v>
      </c>
      <c r="F2127" s="198" t="s">
        <v>2262</v>
      </c>
      <c r="H2127" s="197" t="s">
        <v>1</v>
      </c>
      <c r="I2127" s="199"/>
      <c r="L2127" s="196"/>
      <c r="M2127" s="200"/>
      <c r="N2127" s="201"/>
      <c r="O2127" s="201"/>
      <c r="P2127" s="201"/>
      <c r="Q2127" s="201"/>
      <c r="R2127" s="201"/>
      <c r="S2127" s="201"/>
      <c r="T2127" s="202"/>
      <c r="AT2127" s="197" t="s">
        <v>369</v>
      </c>
      <c r="AU2127" s="197" t="s">
        <v>85</v>
      </c>
      <c r="AV2127" s="14" t="s">
        <v>79</v>
      </c>
      <c r="AW2127" s="14" t="s">
        <v>29</v>
      </c>
      <c r="AX2127" s="14" t="s">
        <v>72</v>
      </c>
      <c r="AY2127" s="197" t="s">
        <v>360</v>
      </c>
    </row>
    <row r="2128" spans="2:51" s="13" customFormat="1">
      <c r="B2128" s="187"/>
      <c r="D2128" s="188" t="s">
        <v>369</v>
      </c>
      <c r="E2128" s="189" t="s">
        <v>1</v>
      </c>
      <c r="F2128" s="190" t="s">
        <v>2263</v>
      </c>
      <c r="H2128" s="191">
        <v>20.79</v>
      </c>
      <c r="I2128" s="192"/>
      <c r="L2128" s="187"/>
      <c r="M2128" s="193"/>
      <c r="N2128" s="194"/>
      <c r="O2128" s="194"/>
      <c r="P2128" s="194"/>
      <c r="Q2128" s="194"/>
      <c r="R2128" s="194"/>
      <c r="S2128" s="194"/>
      <c r="T2128" s="195"/>
      <c r="AT2128" s="189" t="s">
        <v>369</v>
      </c>
      <c r="AU2128" s="189" t="s">
        <v>85</v>
      </c>
      <c r="AV2128" s="13" t="s">
        <v>85</v>
      </c>
      <c r="AW2128" s="13" t="s">
        <v>29</v>
      </c>
      <c r="AX2128" s="13" t="s">
        <v>72</v>
      </c>
      <c r="AY2128" s="189" t="s">
        <v>360</v>
      </c>
    </row>
    <row r="2129" spans="2:51" s="14" customFormat="1">
      <c r="B2129" s="196"/>
      <c r="D2129" s="188" t="s">
        <v>369</v>
      </c>
      <c r="E2129" s="197" t="s">
        <v>1</v>
      </c>
      <c r="F2129" s="198" t="s">
        <v>2264</v>
      </c>
      <c r="H2129" s="197" t="s">
        <v>1</v>
      </c>
      <c r="I2129" s="199"/>
      <c r="L2129" s="196"/>
      <c r="M2129" s="200"/>
      <c r="N2129" s="201"/>
      <c r="O2129" s="201"/>
      <c r="P2129" s="201"/>
      <c r="Q2129" s="201"/>
      <c r="R2129" s="201"/>
      <c r="S2129" s="201"/>
      <c r="T2129" s="202"/>
      <c r="AT2129" s="197" t="s">
        <v>369</v>
      </c>
      <c r="AU2129" s="197" t="s">
        <v>85</v>
      </c>
      <c r="AV2129" s="14" t="s">
        <v>79</v>
      </c>
      <c r="AW2129" s="14" t="s">
        <v>29</v>
      </c>
      <c r="AX2129" s="14" t="s">
        <v>72</v>
      </c>
      <c r="AY2129" s="197" t="s">
        <v>360</v>
      </c>
    </row>
    <row r="2130" spans="2:51" s="13" customFormat="1">
      <c r="B2130" s="187"/>
      <c r="D2130" s="188" t="s">
        <v>369</v>
      </c>
      <c r="E2130" s="189" t="s">
        <v>1</v>
      </c>
      <c r="F2130" s="190" t="s">
        <v>2265</v>
      </c>
      <c r="H2130" s="191">
        <v>11.68</v>
      </c>
      <c r="I2130" s="192"/>
      <c r="L2130" s="187"/>
      <c r="M2130" s="193"/>
      <c r="N2130" s="194"/>
      <c r="O2130" s="194"/>
      <c r="P2130" s="194"/>
      <c r="Q2130" s="194"/>
      <c r="R2130" s="194"/>
      <c r="S2130" s="194"/>
      <c r="T2130" s="195"/>
      <c r="AT2130" s="189" t="s">
        <v>369</v>
      </c>
      <c r="AU2130" s="189" t="s">
        <v>85</v>
      </c>
      <c r="AV2130" s="13" t="s">
        <v>85</v>
      </c>
      <c r="AW2130" s="13" t="s">
        <v>29</v>
      </c>
      <c r="AX2130" s="13" t="s">
        <v>72</v>
      </c>
      <c r="AY2130" s="189" t="s">
        <v>360</v>
      </c>
    </row>
    <row r="2131" spans="2:51" s="14" customFormat="1">
      <c r="B2131" s="196"/>
      <c r="D2131" s="188" t="s">
        <v>369</v>
      </c>
      <c r="E2131" s="197" t="s">
        <v>1</v>
      </c>
      <c r="F2131" s="198" t="s">
        <v>2266</v>
      </c>
      <c r="H2131" s="197" t="s">
        <v>1</v>
      </c>
      <c r="I2131" s="199"/>
      <c r="L2131" s="196"/>
      <c r="M2131" s="200"/>
      <c r="N2131" s="201"/>
      <c r="O2131" s="201"/>
      <c r="P2131" s="201"/>
      <c r="Q2131" s="201"/>
      <c r="R2131" s="201"/>
      <c r="S2131" s="201"/>
      <c r="T2131" s="202"/>
      <c r="AT2131" s="197" t="s">
        <v>369</v>
      </c>
      <c r="AU2131" s="197" t="s">
        <v>85</v>
      </c>
      <c r="AV2131" s="14" t="s">
        <v>79</v>
      </c>
      <c r="AW2131" s="14" t="s">
        <v>29</v>
      </c>
      <c r="AX2131" s="14" t="s">
        <v>72</v>
      </c>
      <c r="AY2131" s="197" t="s">
        <v>360</v>
      </c>
    </row>
    <row r="2132" spans="2:51" s="13" customFormat="1">
      <c r="B2132" s="187"/>
      <c r="D2132" s="188" t="s">
        <v>369</v>
      </c>
      <c r="E2132" s="189" t="s">
        <v>1</v>
      </c>
      <c r="F2132" s="190" t="s">
        <v>2267</v>
      </c>
      <c r="H2132" s="191">
        <v>7.38</v>
      </c>
      <c r="I2132" s="192"/>
      <c r="L2132" s="187"/>
      <c r="M2132" s="193"/>
      <c r="N2132" s="194"/>
      <c r="O2132" s="194"/>
      <c r="P2132" s="194"/>
      <c r="Q2132" s="194"/>
      <c r="R2132" s="194"/>
      <c r="S2132" s="194"/>
      <c r="T2132" s="195"/>
      <c r="AT2132" s="189" t="s">
        <v>369</v>
      </c>
      <c r="AU2132" s="189" t="s">
        <v>85</v>
      </c>
      <c r="AV2132" s="13" t="s">
        <v>85</v>
      </c>
      <c r="AW2132" s="13" t="s">
        <v>29</v>
      </c>
      <c r="AX2132" s="13" t="s">
        <v>72</v>
      </c>
      <c r="AY2132" s="189" t="s">
        <v>360</v>
      </c>
    </row>
    <row r="2133" spans="2:51" s="14" customFormat="1">
      <c r="B2133" s="196"/>
      <c r="D2133" s="188" t="s">
        <v>369</v>
      </c>
      <c r="E2133" s="197" t="s">
        <v>1</v>
      </c>
      <c r="F2133" s="198" t="s">
        <v>2268</v>
      </c>
      <c r="H2133" s="197" t="s">
        <v>1</v>
      </c>
      <c r="I2133" s="199"/>
      <c r="L2133" s="196"/>
      <c r="M2133" s="200"/>
      <c r="N2133" s="201"/>
      <c r="O2133" s="201"/>
      <c r="P2133" s="201"/>
      <c r="Q2133" s="201"/>
      <c r="R2133" s="201"/>
      <c r="S2133" s="201"/>
      <c r="T2133" s="202"/>
      <c r="AT2133" s="197" t="s">
        <v>369</v>
      </c>
      <c r="AU2133" s="197" t="s">
        <v>85</v>
      </c>
      <c r="AV2133" s="14" t="s">
        <v>79</v>
      </c>
      <c r="AW2133" s="14" t="s">
        <v>29</v>
      </c>
      <c r="AX2133" s="14" t="s">
        <v>72</v>
      </c>
      <c r="AY2133" s="197" t="s">
        <v>360</v>
      </c>
    </row>
    <row r="2134" spans="2:51" s="13" customFormat="1">
      <c r="B2134" s="187"/>
      <c r="D2134" s="188" t="s">
        <v>369</v>
      </c>
      <c r="E2134" s="189" t="s">
        <v>1</v>
      </c>
      <c r="F2134" s="190" t="s">
        <v>2269</v>
      </c>
      <c r="H2134" s="191">
        <v>10.78</v>
      </c>
      <c r="I2134" s="192"/>
      <c r="L2134" s="187"/>
      <c r="M2134" s="193"/>
      <c r="N2134" s="194"/>
      <c r="O2134" s="194"/>
      <c r="P2134" s="194"/>
      <c r="Q2134" s="194"/>
      <c r="R2134" s="194"/>
      <c r="S2134" s="194"/>
      <c r="T2134" s="195"/>
      <c r="AT2134" s="189" t="s">
        <v>369</v>
      </c>
      <c r="AU2134" s="189" t="s">
        <v>85</v>
      </c>
      <c r="AV2134" s="13" t="s">
        <v>85</v>
      </c>
      <c r="AW2134" s="13" t="s">
        <v>29</v>
      </c>
      <c r="AX2134" s="13" t="s">
        <v>72</v>
      </c>
      <c r="AY2134" s="189" t="s">
        <v>360</v>
      </c>
    </row>
    <row r="2135" spans="2:51" s="13" customFormat="1">
      <c r="B2135" s="187"/>
      <c r="D2135" s="188" t="s">
        <v>369</v>
      </c>
      <c r="E2135" s="189" t="s">
        <v>1</v>
      </c>
      <c r="F2135" s="190" t="s">
        <v>2270</v>
      </c>
      <c r="H2135" s="191">
        <v>-3.3</v>
      </c>
      <c r="I2135" s="192"/>
      <c r="L2135" s="187"/>
      <c r="M2135" s="193"/>
      <c r="N2135" s="194"/>
      <c r="O2135" s="194"/>
      <c r="P2135" s="194"/>
      <c r="Q2135" s="194"/>
      <c r="R2135" s="194"/>
      <c r="S2135" s="194"/>
      <c r="T2135" s="195"/>
      <c r="AT2135" s="189" t="s">
        <v>369</v>
      </c>
      <c r="AU2135" s="189" t="s">
        <v>85</v>
      </c>
      <c r="AV2135" s="13" t="s">
        <v>85</v>
      </c>
      <c r="AW2135" s="13" t="s">
        <v>29</v>
      </c>
      <c r="AX2135" s="13" t="s">
        <v>72</v>
      </c>
      <c r="AY2135" s="189" t="s">
        <v>360</v>
      </c>
    </row>
    <row r="2136" spans="2:51" s="14" customFormat="1">
      <c r="B2136" s="196"/>
      <c r="D2136" s="188" t="s">
        <v>369</v>
      </c>
      <c r="E2136" s="197" t="s">
        <v>1</v>
      </c>
      <c r="F2136" s="198" t="s">
        <v>2271</v>
      </c>
      <c r="H2136" s="197" t="s">
        <v>1</v>
      </c>
      <c r="I2136" s="199"/>
      <c r="L2136" s="196"/>
      <c r="M2136" s="200"/>
      <c r="N2136" s="201"/>
      <c r="O2136" s="201"/>
      <c r="P2136" s="201"/>
      <c r="Q2136" s="201"/>
      <c r="R2136" s="201"/>
      <c r="S2136" s="201"/>
      <c r="T2136" s="202"/>
      <c r="AT2136" s="197" t="s">
        <v>369</v>
      </c>
      <c r="AU2136" s="197" t="s">
        <v>85</v>
      </c>
      <c r="AV2136" s="14" t="s">
        <v>79</v>
      </c>
      <c r="AW2136" s="14" t="s">
        <v>29</v>
      </c>
      <c r="AX2136" s="14" t="s">
        <v>72</v>
      </c>
      <c r="AY2136" s="197" t="s">
        <v>360</v>
      </c>
    </row>
    <row r="2137" spans="2:51" s="13" customFormat="1">
      <c r="B2137" s="187"/>
      <c r="D2137" s="188" t="s">
        <v>369</v>
      </c>
      <c r="E2137" s="189" t="s">
        <v>1</v>
      </c>
      <c r="F2137" s="190" t="s">
        <v>2272</v>
      </c>
      <c r="H2137" s="191">
        <v>9.65</v>
      </c>
      <c r="I2137" s="192"/>
      <c r="L2137" s="187"/>
      <c r="M2137" s="193"/>
      <c r="N2137" s="194"/>
      <c r="O2137" s="194"/>
      <c r="P2137" s="194"/>
      <c r="Q2137" s="194"/>
      <c r="R2137" s="194"/>
      <c r="S2137" s="194"/>
      <c r="T2137" s="195"/>
      <c r="AT2137" s="189" t="s">
        <v>369</v>
      </c>
      <c r="AU2137" s="189" t="s">
        <v>85</v>
      </c>
      <c r="AV2137" s="13" t="s">
        <v>85</v>
      </c>
      <c r="AW2137" s="13" t="s">
        <v>29</v>
      </c>
      <c r="AX2137" s="13" t="s">
        <v>72</v>
      </c>
      <c r="AY2137" s="189" t="s">
        <v>360</v>
      </c>
    </row>
    <row r="2138" spans="2:51" s="14" customFormat="1">
      <c r="B2138" s="196"/>
      <c r="D2138" s="188" t="s">
        <v>369</v>
      </c>
      <c r="E2138" s="197" t="s">
        <v>1</v>
      </c>
      <c r="F2138" s="198" t="s">
        <v>762</v>
      </c>
      <c r="H2138" s="197" t="s">
        <v>1</v>
      </c>
      <c r="I2138" s="199"/>
      <c r="L2138" s="196"/>
      <c r="M2138" s="200"/>
      <c r="N2138" s="201"/>
      <c r="O2138" s="201"/>
      <c r="P2138" s="201"/>
      <c r="Q2138" s="201"/>
      <c r="R2138" s="201"/>
      <c r="S2138" s="201"/>
      <c r="T2138" s="202"/>
      <c r="AT2138" s="197" t="s">
        <v>369</v>
      </c>
      <c r="AU2138" s="197" t="s">
        <v>85</v>
      </c>
      <c r="AV2138" s="14" t="s">
        <v>79</v>
      </c>
      <c r="AW2138" s="14" t="s">
        <v>29</v>
      </c>
      <c r="AX2138" s="14" t="s">
        <v>72</v>
      </c>
      <c r="AY2138" s="197" t="s">
        <v>360</v>
      </c>
    </row>
    <row r="2139" spans="2:51" s="14" customFormat="1">
      <c r="B2139" s="196"/>
      <c r="D2139" s="188" t="s">
        <v>369</v>
      </c>
      <c r="E2139" s="197" t="s">
        <v>1</v>
      </c>
      <c r="F2139" s="198" t="s">
        <v>2273</v>
      </c>
      <c r="H2139" s="197" t="s">
        <v>1</v>
      </c>
      <c r="I2139" s="199"/>
      <c r="L2139" s="196"/>
      <c r="M2139" s="200"/>
      <c r="N2139" s="201"/>
      <c r="O2139" s="201"/>
      <c r="P2139" s="201"/>
      <c r="Q2139" s="201"/>
      <c r="R2139" s="201"/>
      <c r="S2139" s="201"/>
      <c r="T2139" s="202"/>
      <c r="AT2139" s="197" t="s">
        <v>369</v>
      </c>
      <c r="AU2139" s="197" t="s">
        <v>85</v>
      </c>
      <c r="AV2139" s="14" t="s">
        <v>79</v>
      </c>
      <c r="AW2139" s="14" t="s">
        <v>29</v>
      </c>
      <c r="AX2139" s="14" t="s">
        <v>72</v>
      </c>
      <c r="AY2139" s="197" t="s">
        <v>360</v>
      </c>
    </row>
    <row r="2140" spans="2:51" s="13" customFormat="1">
      <c r="B2140" s="187"/>
      <c r="D2140" s="188" t="s">
        <v>369</v>
      </c>
      <c r="E2140" s="189" t="s">
        <v>1</v>
      </c>
      <c r="F2140" s="190" t="s">
        <v>2252</v>
      </c>
      <c r="H2140" s="191">
        <v>24.12</v>
      </c>
      <c r="I2140" s="192"/>
      <c r="L2140" s="187"/>
      <c r="M2140" s="193"/>
      <c r="N2140" s="194"/>
      <c r="O2140" s="194"/>
      <c r="P2140" s="194"/>
      <c r="Q2140" s="194"/>
      <c r="R2140" s="194"/>
      <c r="S2140" s="194"/>
      <c r="T2140" s="195"/>
      <c r="AT2140" s="189" t="s">
        <v>369</v>
      </c>
      <c r="AU2140" s="189" t="s">
        <v>85</v>
      </c>
      <c r="AV2140" s="13" t="s">
        <v>85</v>
      </c>
      <c r="AW2140" s="13" t="s">
        <v>29</v>
      </c>
      <c r="AX2140" s="13" t="s">
        <v>72</v>
      </c>
      <c r="AY2140" s="189" t="s">
        <v>360</v>
      </c>
    </row>
    <row r="2141" spans="2:51" s="13" customFormat="1">
      <c r="B2141" s="187"/>
      <c r="D2141" s="188" t="s">
        <v>369</v>
      </c>
      <c r="E2141" s="189" t="s">
        <v>1</v>
      </c>
      <c r="F2141" s="190" t="s">
        <v>2274</v>
      </c>
      <c r="H2141" s="191">
        <v>-7.97</v>
      </c>
      <c r="I2141" s="192"/>
      <c r="L2141" s="187"/>
      <c r="M2141" s="193"/>
      <c r="N2141" s="194"/>
      <c r="O2141" s="194"/>
      <c r="P2141" s="194"/>
      <c r="Q2141" s="194"/>
      <c r="R2141" s="194"/>
      <c r="S2141" s="194"/>
      <c r="T2141" s="195"/>
      <c r="AT2141" s="189" t="s">
        <v>369</v>
      </c>
      <c r="AU2141" s="189" t="s">
        <v>85</v>
      </c>
      <c r="AV2141" s="13" t="s">
        <v>85</v>
      </c>
      <c r="AW2141" s="13" t="s">
        <v>29</v>
      </c>
      <c r="AX2141" s="13" t="s">
        <v>72</v>
      </c>
      <c r="AY2141" s="189" t="s">
        <v>360</v>
      </c>
    </row>
    <row r="2142" spans="2:51" s="14" customFormat="1">
      <c r="B2142" s="196"/>
      <c r="D2142" s="188" t="s">
        <v>369</v>
      </c>
      <c r="E2142" s="197" t="s">
        <v>1</v>
      </c>
      <c r="F2142" s="198" t="s">
        <v>2275</v>
      </c>
      <c r="H2142" s="197" t="s">
        <v>1</v>
      </c>
      <c r="I2142" s="199"/>
      <c r="L2142" s="196"/>
      <c r="M2142" s="200"/>
      <c r="N2142" s="201"/>
      <c r="O2142" s="201"/>
      <c r="P2142" s="201"/>
      <c r="Q2142" s="201"/>
      <c r="R2142" s="201"/>
      <c r="S2142" s="201"/>
      <c r="T2142" s="202"/>
      <c r="AT2142" s="197" t="s">
        <v>369</v>
      </c>
      <c r="AU2142" s="197" t="s">
        <v>85</v>
      </c>
      <c r="AV2142" s="14" t="s">
        <v>79</v>
      </c>
      <c r="AW2142" s="14" t="s">
        <v>29</v>
      </c>
      <c r="AX2142" s="14" t="s">
        <v>72</v>
      </c>
      <c r="AY2142" s="197" t="s">
        <v>360</v>
      </c>
    </row>
    <row r="2143" spans="2:51" s="13" customFormat="1">
      <c r="B2143" s="187"/>
      <c r="D2143" s="188" t="s">
        <v>369</v>
      </c>
      <c r="E2143" s="189" t="s">
        <v>1</v>
      </c>
      <c r="F2143" s="190" t="s">
        <v>2276</v>
      </c>
      <c r="H2143" s="191">
        <v>62.94</v>
      </c>
      <c r="I2143" s="192"/>
      <c r="L2143" s="187"/>
      <c r="M2143" s="193"/>
      <c r="N2143" s="194"/>
      <c r="O2143" s="194"/>
      <c r="P2143" s="194"/>
      <c r="Q2143" s="194"/>
      <c r="R2143" s="194"/>
      <c r="S2143" s="194"/>
      <c r="T2143" s="195"/>
      <c r="AT2143" s="189" t="s">
        <v>369</v>
      </c>
      <c r="AU2143" s="189" t="s">
        <v>85</v>
      </c>
      <c r="AV2143" s="13" t="s">
        <v>85</v>
      </c>
      <c r="AW2143" s="13" t="s">
        <v>29</v>
      </c>
      <c r="AX2143" s="13" t="s">
        <v>72</v>
      </c>
      <c r="AY2143" s="189" t="s">
        <v>360</v>
      </c>
    </row>
    <row r="2144" spans="2:51" s="13" customFormat="1">
      <c r="B2144" s="187"/>
      <c r="D2144" s="188" t="s">
        <v>369</v>
      </c>
      <c r="E2144" s="189" t="s">
        <v>1</v>
      </c>
      <c r="F2144" s="190" t="s">
        <v>2277</v>
      </c>
      <c r="H2144" s="191">
        <v>-14.95</v>
      </c>
      <c r="I2144" s="192"/>
      <c r="L2144" s="187"/>
      <c r="M2144" s="193"/>
      <c r="N2144" s="194"/>
      <c r="O2144" s="194"/>
      <c r="P2144" s="194"/>
      <c r="Q2144" s="194"/>
      <c r="R2144" s="194"/>
      <c r="S2144" s="194"/>
      <c r="T2144" s="195"/>
      <c r="AT2144" s="189" t="s">
        <v>369</v>
      </c>
      <c r="AU2144" s="189" t="s">
        <v>85</v>
      </c>
      <c r="AV2144" s="13" t="s">
        <v>85</v>
      </c>
      <c r="AW2144" s="13" t="s">
        <v>29</v>
      </c>
      <c r="AX2144" s="13" t="s">
        <v>72</v>
      </c>
      <c r="AY2144" s="189" t="s">
        <v>360</v>
      </c>
    </row>
    <row r="2145" spans="2:51" s="13" customFormat="1">
      <c r="B2145" s="187"/>
      <c r="D2145" s="188" t="s">
        <v>369</v>
      </c>
      <c r="E2145" s="189" t="s">
        <v>1</v>
      </c>
      <c r="F2145" s="190" t="s">
        <v>2278</v>
      </c>
      <c r="H2145" s="191">
        <v>89.54</v>
      </c>
      <c r="I2145" s="192"/>
      <c r="L2145" s="187"/>
      <c r="M2145" s="193"/>
      <c r="N2145" s="194"/>
      <c r="O2145" s="194"/>
      <c r="P2145" s="194"/>
      <c r="Q2145" s="194"/>
      <c r="R2145" s="194"/>
      <c r="S2145" s="194"/>
      <c r="T2145" s="195"/>
      <c r="AT2145" s="189" t="s">
        <v>369</v>
      </c>
      <c r="AU2145" s="189" t="s">
        <v>85</v>
      </c>
      <c r="AV2145" s="13" t="s">
        <v>85</v>
      </c>
      <c r="AW2145" s="13" t="s">
        <v>29</v>
      </c>
      <c r="AX2145" s="13" t="s">
        <v>72</v>
      </c>
      <c r="AY2145" s="189" t="s">
        <v>360</v>
      </c>
    </row>
    <row r="2146" spans="2:51" s="13" customFormat="1">
      <c r="B2146" s="187"/>
      <c r="D2146" s="188" t="s">
        <v>369</v>
      </c>
      <c r="E2146" s="189" t="s">
        <v>1</v>
      </c>
      <c r="F2146" s="190" t="s">
        <v>2279</v>
      </c>
      <c r="H2146" s="191">
        <v>-10.53</v>
      </c>
      <c r="I2146" s="192"/>
      <c r="L2146" s="187"/>
      <c r="M2146" s="193"/>
      <c r="N2146" s="194"/>
      <c r="O2146" s="194"/>
      <c r="P2146" s="194"/>
      <c r="Q2146" s="194"/>
      <c r="R2146" s="194"/>
      <c r="S2146" s="194"/>
      <c r="T2146" s="195"/>
      <c r="AT2146" s="189" t="s">
        <v>369</v>
      </c>
      <c r="AU2146" s="189" t="s">
        <v>85</v>
      </c>
      <c r="AV2146" s="13" t="s">
        <v>85</v>
      </c>
      <c r="AW2146" s="13" t="s">
        <v>29</v>
      </c>
      <c r="AX2146" s="13" t="s">
        <v>72</v>
      </c>
      <c r="AY2146" s="189" t="s">
        <v>360</v>
      </c>
    </row>
    <row r="2147" spans="2:51" s="14" customFormat="1">
      <c r="B2147" s="196"/>
      <c r="D2147" s="188" t="s">
        <v>369</v>
      </c>
      <c r="E2147" s="197" t="s">
        <v>1</v>
      </c>
      <c r="F2147" s="198" t="s">
        <v>2280</v>
      </c>
      <c r="H2147" s="197" t="s">
        <v>1</v>
      </c>
      <c r="I2147" s="199"/>
      <c r="L2147" s="196"/>
      <c r="M2147" s="200"/>
      <c r="N2147" s="201"/>
      <c r="O2147" s="201"/>
      <c r="P2147" s="201"/>
      <c r="Q2147" s="201"/>
      <c r="R2147" s="201"/>
      <c r="S2147" s="201"/>
      <c r="T2147" s="202"/>
      <c r="AT2147" s="197" t="s">
        <v>369</v>
      </c>
      <c r="AU2147" s="197" t="s">
        <v>85</v>
      </c>
      <c r="AV2147" s="14" t="s">
        <v>79</v>
      </c>
      <c r="AW2147" s="14" t="s">
        <v>29</v>
      </c>
      <c r="AX2147" s="14" t="s">
        <v>72</v>
      </c>
      <c r="AY2147" s="197" t="s">
        <v>360</v>
      </c>
    </row>
    <row r="2148" spans="2:51" s="13" customFormat="1">
      <c r="B2148" s="187"/>
      <c r="D2148" s="188" t="s">
        <v>369</v>
      </c>
      <c r="E2148" s="189" t="s">
        <v>1</v>
      </c>
      <c r="F2148" s="190" t="s">
        <v>2281</v>
      </c>
      <c r="H2148" s="191">
        <v>76.260000000000005</v>
      </c>
      <c r="I2148" s="192"/>
      <c r="L2148" s="187"/>
      <c r="M2148" s="193"/>
      <c r="N2148" s="194"/>
      <c r="O2148" s="194"/>
      <c r="P2148" s="194"/>
      <c r="Q2148" s="194"/>
      <c r="R2148" s="194"/>
      <c r="S2148" s="194"/>
      <c r="T2148" s="195"/>
      <c r="AT2148" s="189" t="s">
        <v>369</v>
      </c>
      <c r="AU2148" s="189" t="s">
        <v>85</v>
      </c>
      <c r="AV2148" s="13" t="s">
        <v>85</v>
      </c>
      <c r="AW2148" s="13" t="s">
        <v>29</v>
      </c>
      <c r="AX2148" s="13" t="s">
        <v>72</v>
      </c>
      <c r="AY2148" s="189" t="s">
        <v>360</v>
      </c>
    </row>
    <row r="2149" spans="2:51" s="13" customFormat="1">
      <c r="B2149" s="187"/>
      <c r="D2149" s="188" t="s">
        <v>369</v>
      </c>
      <c r="E2149" s="189" t="s">
        <v>1</v>
      </c>
      <c r="F2149" s="190" t="s">
        <v>2282</v>
      </c>
      <c r="H2149" s="191">
        <v>-10.5</v>
      </c>
      <c r="I2149" s="192"/>
      <c r="L2149" s="187"/>
      <c r="M2149" s="193"/>
      <c r="N2149" s="194"/>
      <c r="O2149" s="194"/>
      <c r="P2149" s="194"/>
      <c r="Q2149" s="194"/>
      <c r="R2149" s="194"/>
      <c r="S2149" s="194"/>
      <c r="T2149" s="195"/>
      <c r="AT2149" s="189" t="s">
        <v>369</v>
      </c>
      <c r="AU2149" s="189" t="s">
        <v>85</v>
      </c>
      <c r="AV2149" s="13" t="s">
        <v>85</v>
      </c>
      <c r="AW2149" s="13" t="s">
        <v>29</v>
      </c>
      <c r="AX2149" s="13" t="s">
        <v>72</v>
      </c>
      <c r="AY2149" s="189" t="s">
        <v>360</v>
      </c>
    </row>
    <row r="2150" spans="2:51" s="14" customFormat="1">
      <c r="B2150" s="196"/>
      <c r="D2150" s="188" t="s">
        <v>369</v>
      </c>
      <c r="E2150" s="197" t="s">
        <v>1</v>
      </c>
      <c r="F2150" s="198" t="s">
        <v>2283</v>
      </c>
      <c r="H2150" s="197" t="s">
        <v>1</v>
      </c>
      <c r="I2150" s="199"/>
      <c r="L2150" s="196"/>
      <c r="M2150" s="200"/>
      <c r="N2150" s="201"/>
      <c r="O2150" s="201"/>
      <c r="P2150" s="201"/>
      <c r="Q2150" s="201"/>
      <c r="R2150" s="201"/>
      <c r="S2150" s="201"/>
      <c r="T2150" s="202"/>
      <c r="AT2150" s="197" t="s">
        <v>369</v>
      </c>
      <c r="AU2150" s="197" t="s">
        <v>85</v>
      </c>
      <c r="AV2150" s="14" t="s">
        <v>79</v>
      </c>
      <c r="AW2150" s="14" t="s">
        <v>29</v>
      </c>
      <c r="AX2150" s="14" t="s">
        <v>72</v>
      </c>
      <c r="AY2150" s="197" t="s">
        <v>360</v>
      </c>
    </row>
    <row r="2151" spans="2:51" s="13" customFormat="1">
      <c r="B2151" s="187"/>
      <c r="D2151" s="188" t="s">
        <v>369</v>
      </c>
      <c r="E2151" s="189" t="s">
        <v>1</v>
      </c>
      <c r="F2151" s="190" t="s">
        <v>2284</v>
      </c>
      <c r="H2151" s="191">
        <v>17.3</v>
      </c>
      <c r="I2151" s="192"/>
      <c r="L2151" s="187"/>
      <c r="M2151" s="193"/>
      <c r="N2151" s="194"/>
      <c r="O2151" s="194"/>
      <c r="P2151" s="194"/>
      <c r="Q2151" s="194"/>
      <c r="R2151" s="194"/>
      <c r="S2151" s="194"/>
      <c r="T2151" s="195"/>
      <c r="AT2151" s="189" t="s">
        <v>369</v>
      </c>
      <c r="AU2151" s="189" t="s">
        <v>85</v>
      </c>
      <c r="AV2151" s="13" t="s">
        <v>85</v>
      </c>
      <c r="AW2151" s="13" t="s">
        <v>29</v>
      </c>
      <c r="AX2151" s="13" t="s">
        <v>72</v>
      </c>
      <c r="AY2151" s="189" t="s">
        <v>360</v>
      </c>
    </row>
    <row r="2152" spans="2:51" s="14" customFormat="1">
      <c r="B2152" s="196"/>
      <c r="D2152" s="188" t="s">
        <v>369</v>
      </c>
      <c r="E2152" s="197" t="s">
        <v>1</v>
      </c>
      <c r="F2152" s="198" t="s">
        <v>2285</v>
      </c>
      <c r="H2152" s="197" t="s">
        <v>1</v>
      </c>
      <c r="I2152" s="199"/>
      <c r="L2152" s="196"/>
      <c r="M2152" s="200"/>
      <c r="N2152" s="201"/>
      <c r="O2152" s="201"/>
      <c r="P2152" s="201"/>
      <c r="Q2152" s="201"/>
      <c r="R2152" s="201"/>
      <c r="S2152" s="201"/>
      <c r="T2152" s="202"/>
      <c r="AT2152" s="197" t="s">
        <v>369</v>
      </c>
      <c r="AU2152" s="197" t="s">
        <v>85</v>
      </c>
      <c r="AV2152" s="14" t="s">
        <v>79</v>
      </c>
      <c r="AW2152" s="14" t="s">
        <v>29</v>
      </c>
      <c r="AX2152" s="14" t="s">
        <v>72</v>
      </c>
      <c r="AY2152" s="197" t="s">
        <v>360</v>
      </c>
    </row>
    <row r="2153" spans="2:51" s="13" customFormat="1">
      <c r="B2153" s="187"/>
      <c r="D2153" s="188" t="s">
        <v>369</v>
      </c>
      <c r="E2153" s="189" t="s">
        <v>1</v>
      </c>
      <c r="F2153" s="190" t="s">
        <v>2252</v>
      </c>
      <c r="H2153" s="191">
        <v>24.12</v>
      </c>
      <c r="I2153" s="192"/>
      <c r="L2153" s="187"/>
      <c r="M2153" s="193"/>
      <c r="N2153" s="194"/>
      <c r="O2153" s="194"/>
      <c r="P2153" s="194"/>
      <c r="Q2153" s="194"/>
      <c r="R2153" s="194"/>
      <c r="S2153" s="194"/>
      <c r="T2153" s="195"/>
      <c r="AT2153" s="189" t="s">
        <v>369</v>
      </c>
      <c r="AU2153" s="189" t="s">
        <v>85</v>
      </c>
      <c r="AV2153" s="13" t="s">
        <v>85</v>
      </c>
      <c r="AW2153" s="13" t="s">
        <v>29</v>
      </c>
      <c r="AX2153" s="13" t="s">
        <v>72</v>
      </c>
      <c r="AY2153" s="189" t="s">
        <v>360</v>
      </c>
    </row>
    <row r="2154" spans="2:51" s="13" customFormat="1">
      <c r="B2154" s="187"/>
      <c r="D2154" s="188" t="s">
        <v>369</v>
      </c>
      <c r="E2154" s="189" t="s">
        <v>1</v>
      </c>
      <c r="F2154" s="190" t="s">
        <v>2286</v>
      </c>
      <c r="H2154" s="191">
        <v>-7.98</v>
      </c>
      <c r="I2154" s="192"/>
      <c r="L2154" s="187"/>
      <c r="M2154" s="193"/>
      <c r="N2154" s="194"/>
      <c r="O2154" s="194"/>
      <c r="P2154" s="194"/>
      <c r="Q2154" s="194"/>
      <c r="R2154" s="194"/>
      <c r="S2154" s="194"/>
      <c r="T2154" s="195"/>
      <c r="AT2154" s="189" t="s">
        <v>369</v>
      </c>
      <c r="AU2154" s="189" t="s">
        <v>85</v>
      </c>
      <c r="AV2154" s="13" t="s">
        <v>85</v>
      </c>
      <c r="AW2154" s="13" t="s">
        <v>29</v>
      </c>
      <c r="AX2154" s="13" t="s">
        <v>72</v>
      </c>
      <c r="AY2154" s="189" t="s">
        <v>360</v>
      </c>
    </row>
    <row r="2155" spans="2:51" s="14" customFormat="1">
      <c r="B2155" s="196"/>
      <c r="D2155" s="188" t="s">
        <v>369</v>
      </c>
      <c r="E2155" s="197" t="s">
        <v>1</v>
      </c>
      <c r="F2155" s="198" t="s">
        <v>2287</v>
      </c>
      <c r="H2155" s="197" t="s">
        <v>1</v>
      </c>
      <c r="I2155" s="199"/>
      <c r="L2155" s="196"/>
      <c r="M2155" s="200"/>
      <c r="N2155" s="201"/>
      <c r="O2155" s="201"/>
      <c r="P2155" s="201"/>
      <c r="Q2155" s="201"/>
      <c r="R2155" s="201"/>
      <c r="S2155" s="201"/>
      <c r="T2155" s="202"/>
      <c r="AT2155" s="197" t="s">
        <v>369</v>
      </c>
      <c r="AU2155" s="197" t="s">
        <v>85</v>
      </c>
      <c r="AV2155" s="14" t="s">
        <v>79</v>
      </c>
      <c r="AW2155" s="14" t="s">
        <v>29</v>
      </c>
      <c r="AX2155" s="14" t="s">
        <v>72</v>
      </c>
      <c r="AY2155" s="197" t="s">
        <v>360</v>
      </c>
    </row>
    <row r="2156" spans="2:51" s="13" customFormat="1">
      <c r="B2156" s="187"/>
      <c r="D2156" s="188" t="s">
        <v>369</v>
      </c>
      <c r="E2156" s="189" t="s">
        <v>1</v>
      </c>
      <c r="F2156" s="190" t="s">
        <v>2288</v>
      </c>
      <c r="H2156" s="191">
        <v>64.25</v>
      </c>
      <c r="I2156" s="192"/>
      <c r="L2156" s="187"/>
      <c r="M2156" s="193"/>
      <c r="N2156" s="194"/>
      <c r="O2156" s="194"/>
      <c r="P2156" s="194"/>
      <c r="Q2156" s="194"/>
      <c r="R2156" s="194"/>
      <c r="S2156" s="194"/>
      <c r="T2156" s="195"/>
      <c r="AT2156" s="189" t="s">
        <v>369</v>
      </c>
      <c r="AU2156" s="189" t="s">
        <v>85</v>
      </c>
      <c r="AV2156" s="13" t="s">
        <v>85</v>
      </c>
      <c r="AW2156" s="13" t="s">
        <v>29</v>
      </c>
      <c r="AX2156" s="13" t="s">
        <v>72</v>
      </c>
      <c r="AY2156" s="189" t="s">
        <v>360</v>
      </c>
    </row>
    <row r="2157" spans="2:51" s="13" customFormat="1">
      <c r="B2157" s="187"/>
      <c r="D2157" s="188" t="s">
        <v>369</v>
      </c>
      <c r="E2157" s="189" t="s">
        <v>1</v>
      </c>
      <c r="F2157" s="190" t="s">
        <v>2289</v>
      </c>
      <c r="H2157" s="191">
        <v>-14.21</v>
      </c>
      <c r="I2157" s="192"/>
      <c r="L2157" s="187"/>
      <c r="M2157" s="193"/>
      <c r="N2157" s="194"/>
      <c r="O2157" s="194"/>
      <c r="P2157" s="194"/>
      <c r="Q2157" s="194"/>
      <c r="R2157" s="194"/>
      <c r="S2157" s="194"/>
      <c r="T2157" s="195"/>
      <c r="AT2157" s="189" t="s">
        <v>369</v>
      </c>
      <c r="AU2157" s="189" t="s">
        <v>85</v>
      </c>
      <c r="AV2157" s="13" t="s">
        <v>85</v>
      </c>
      <c r="AW2157" s="13" t="s">
        <v>29</v>
      </c>
      <c r="AX2157" s="13" t="s">
        <v>72</v>
      </c>
      <c r="AY2157" s="189" t="s">
        <v>360</v>
      </c>
    </row>
    <row r="2158" spans="2:51" s="14" customFormat="1">
      <c r="B2158" s="196"/>
      <c r="D2158" s="188" t="s">
        <v>369</v>
      </c>
      <c r="E2158" s="197" t="s">
        <v>1</v>
      </c>
      <c r="F2158" s="198" t="s">
        <v>2290</v>
      </c>
      <c r="H2158" s="197" t="s">
        <v>1</v>
      </c>
      <c r="I2158" s="199"/>
      <c r="L2158" s="196"/>
      <c r="M2158" s="200"/>
      <c r="N2158" s="201"/>
      <c r="O2158" s="201"/>
      <c r="P2158" s="201"/>
      <c r="Q2158" s="201"/>
      <c r="R2158" s="201"/>
      <c r="S2158" s="201"/>
      <c r="T2158" s="202"/>
      <c r="AT2158" s="197" t="s">
        <v>369</v>
      </c>
      <c r="AU2158" s="197" t="s">
        <v>85</v>
      </c>
      <c r="AV2158" s="14" t="s">
        <v>79</v>
      </c>
      <c r="AW2158" s="14" t="s">
        <v>29</v>
      </c>
      <c r="AX2158" s="14" t="s">
        <v>72</v>
      </c>
      <c r="AY2158" s="197" t="s">
        <v>360</v>
      </c>
    </row>
    <row r="2159" spans="2:51" s="13" customFormat="1">
      <c r="B2159" s="187"/>
      <c r="D2159" s="188" t="s">
        <v>369</v>
      </c>
      <c r="E2159" s="189" t="s">
        <v>1</v>
      </c>
      <c r="F2159" s="190" t="s">
        <v>2291</v>
      </c>
      <c r="H2159" s="191">
        <v>90.62</v>
      </c>
      <c r="I2159" s="192"/>
      <c r="L2159" s="187"/>
      <c r="M2159" s="193"/>
      <c r="N2159" s="194"/>
      <c r="O2159" s="194"/>
      <c r="P2159" s="194"/>
      <c r="Q2159" s="194"/>
      <c r="R2159" s="194"/>
      <c r="S2159" s="194"/>
      <c r="T2159" s="195"/>
      <c r="AT2159" s="189" t="s">
        <v>369</v>
      </c>
      <c r="AU2159" s="189" t="s">
        <v>85</v>
      </c>
      <c r="AV2159" s="13" t="s">
        <v>85</v>
      </c>
      <c r="AW2159" s="13" t="s">
        <v>29</v>
      </c>
      <c r="AX2159" s="13" t="s">
        <v>72</v>
      </c>
      <c r="AY2159" s="189" t="s">
        <v>360</v>
      </c>
    </row>
    <row r="2160" spans="2:51" s="13" customFormat="1">
      <c r="B2160" s="187"/>
      <c r="D2160" s="188" t="s">
        <v>369</v>
      </c>
      <c r="E2160" s="189" t="s">
        <v>1</v>
      </c>
      <c r="F2160" s="190" t="s">
        <v>2292</v>
      </c>
      <c r="H2160" s="191">
        <v>-7.08</v>
      </c>
      <c r="I2160" s="192"/>
      <c r="L2160" s="187"/>
      <c r="M2160" s="193"/>
      <c r="N2160" s="194"/>
      <c r="O2160" s="194"/>
      <c r="P2160" s="194"/>
      <c r="Q2160" s="194"/>
      <c r="R2160" s="194"/>
      <c r="S2160" s="194"/>
      <c r="T2160" s="195"/>
      <c r="AT2160" s="189" t="s">
        <v>369</v>
      </c>
      <c r="AU2160" s="189" t="s">
        <v>85</v>
      </c>
      <c r="AV2160" s="13" t="s">
        <v>85</v>
      </c>
      <c r="AW2160" s="13" t="s">
        <v>29</v>
      </c>
      <c r="AX2160" s="13" t="s">
        <v>72</v>
      </c>
      <c r="AY2160" s="189" t="s">
        <v>360</v>
      </c>
    </row>
    <row r="2161" spans="2:51" s="14" customFormat="1">
      <c r="B2161" s="196"/>
      <c r="D2161" s="188" t="s">
        <v>369</v>
      </c>
      <c r="E2161" s="197" t="s">
        <v>1</v>
      </c>
      <c r="F2161" s="198" t="s">
        <v>2293</v>
      </c>
      <c r="H2161" s="197" t="s">
        <v>1</v>
      </c>
      <c r="I2161" s="199"/>
      <c r="L2161" s="196"/>
      <c r="M2161" s="200"/>
      <c r="N2161" s="201"/>
      <c r="O2161" s="201"/>
      <c r="P2161" s="201"/>
      <c r="Q2161" s="201"/>
      <c r="R2161" s="201"/>
      <c r="S2161" s="201"/>
      <c r="T2161" s="202"/>
      <c r="AT2161" s="197" t="s">
        <v>369</v>
      </c>
      <c r="AU2161" s="197" t="s">
        <v>85</v>
      </c>
      <c r="AV2161" s="14" t="s">
        <v>79</v>
      </c>
      <c r="AW2161" s="14" t="s">
        <v>29</v>
      </c>
      <c r="AX2161" s="14" t="s">
        <v>72</v>
      </c>
      <c r="AY2161" s="197" t="s">
        <v>360</v>
      </c>
    </row>
    <row r="2162" spans="2:51" s="13" customFormat="1">
      <c r="B2162" s="187"/>
      <c r="D2162" s="188" t="s">
        <v>369</v>
      </c>
      <c r="E2162" s="189" t="s">
        <v>1</v>
      </c>
      <c r="F2162" s="190" t="s">
        <v>2294</v>
      </c>
      <c r="H2162" s="191">
        <v>72.010000000000005</v>
      </c>
      <c r="I2162" s="192"/>
      <c r="L2162" s="187"/>
      <c r="M2162" s="193"/>
      <c r="N2162" s="194"/>
      <c r="O2162" s="194"/>
      <c r="P2162" s="194"/>
      <c r="Q2162" s="194"/>
      <c r="R2162" s="194"/>
      <c r="S2162" s="194"/>
      <c r="T2162" s="195"/>
      <c r="AT2162" s="189" t="s">
        <v>369</v>
      </c>
      <c r="AU2162" s="189" t="s">
        <v>85</v>
      </c>
      <c r="AV2162" s="13" t="s">
        <v>85</v>
      </c>
      <c r="AW2162" s="13" t="s">
        <v>29</v>
      </c>
      <c r="AX2162" s="13" t="s">
        <v>72</v>
      </c>
      <c r="AY2162" s="189" t="s">
        <v>360</v>
      </c>
    </row>
    <row r="2163" spans="2:51" s="13" customFormat="1">
      <c r="B2163" s="187"/>
      <c r="D2163" s="188" t="s">
        <v>369</v>
      </c>
      <c r="E2163" s="189" t="s">
        <v>1</v>
      </c>
      <c r="F2163" s="190" t="s">
        <v>2295</v>
      </c>
      <c r="H2163" s="191">
        <v>-9.6</v>
      </c>
      <c r="I2163" s="192"/>
      <c r="L2163" s="187"/>
      <c r="M2163" s="193"/>
      <c r="N2163" s="194"/>
      <c r="O2163" s="194"/>
      <c r="P2163" s="194"/>
      <c r="Q2163" s="194"/>
      <c r="R2163" s="194"/>
      <c r="S2163" s="194"/>
      <c r="T2163" s="195"/>
      <c r="AT2163" s="189" t="s">
        <v>369</v>
      </c>
      <c r="AU2163" s="189" t="s">
        <v>85</v>
      </c>
      <c r="AV2163" s="13" t="s">
        <v>85</v>
      </c>
      <c r="AW2163" s="13" t="s">
        <v>29</v>
      </c>
      <c r="AX2163" s="13" t="s">
        <v>72</v>
      </c>
      <c r="AY2163" s="189" t="s">
        <v>360</v>
      </c>
    </row>
    <row r="2164" spans="2:51" s="14" customFormat="1">
      <c r="B2164" s="196"/>
      <c r="D2164" s="188" t="s">
        <v>369</v>
      </c>
      <c r="E2164" s="197" t="s">
        <v>1</v>
      </c>
      <c r="F2164" s="198" t="s">
        <v>2296</v>
      </c>
      <c r="H2164" s="197" t="s">
        <v>1</v>
      </c>
      <c r="I2164" s="199"/>
      <c r="L2164" s="196"/>
      <c r="M2164" s="200"/>
      <c r="N2164" s="201"/>
      <c r="O2164" s="201"/>
      <c r="P2164" s="201"/>
      <c r="Q2164" s="201"/>
      <c r="R2164" s="201"/>
      <c r="S2164" s="201"/>
      <c r="T2164" s="202"/>
      <c r="AT2164" s="197" t="s">
        <v>369</v>
      </c>
      <c r="AU2164" s="197" t="s">
        <v>85</v>
      </c>
      <c r="AV2164" s="14" t="s">
        <v>79</v>
      </c>
      <c r="AW2164" s="14" t="s">
        <v>29</v>
      </c>
      <c r="AX2164" s="14" t="s">
        <v>72</v>
      </c>
      <c r="AY2164" s="197" t="s">
        <v>360</v>
      </c>
    </row>
    <row r="2165" spans="2:51" s="13" customFormat="1">
      <c r="B2165" s="187"/>
      <c r="D2165" s="188" t="s">
        <v>369</v>
      </c>
      <c r="E2165" s="189" t="s">
        <v>1</v>
      </c>
      <c r="F2165" s="190" t="s">
        <v>2297</v>
      </c>
      <c r="H2165" s="191">
        <v>17.600000000000001</v>
      </c>
      <c r="I2165" s="192"/>
      <c r="L2165" s="187"/>
      <c r="M2165" s="193"/>
      <c r="N2165" s="194"/>
      <c r="O2165" s="194"/>
      <c r="P2165" s="194"/>
      <c r="Q2165" s="194"/>
      <c r="R2165" s="194"/>
      <c r="S2165" s="194"/>
      <c r="T2165" s="195"/>
      <c r="AT2165" s="189" t="s">
        <v>369</v>
      </c>
      <c r="AU2165" s="189" t="s">
        <v>85</v>
      </c>
      <c r="AV2165" s="13" t="s">
        <v>85</v>
      </c>
      <c r="AW2165" s="13" t="s">
        <v>29</v>
      </c>
      <c r="AX2165" s="13" t="s">
        <v>72</v>
      </c>
      <c r="AY2165" s="189" t="s">
        <v>360</v>
      </c>
    </row>
    <row r="2166" spans="2:51" s="13" customFormat="1">
      <c r="B2166" s="187"/>
      <c r="D2166" s="188" t="s">
        <v>369</v>
      </c>
      <c r="E2166" s="189" t="s">
        <v>1</v>
      </c>
      <c r="F2166" s="190" t="s">
        <v>2298</v>
      </c>
      <c r="H2166" s="191">
        <v>-2.8</v>
      </c>
      <c r="I2166" s="192"/>
      <c r="L2166" s="187"/>
      <c r="M2166" s="193"/>
      <c r="N2166" s="194"/>
      <c r="O2166" s="194"/>
      <c r="P2166" s="194"/>
      <c r="Q2166" s="194"/>
      <c r="R2166" s="194"/>
      <c r="S2166" s="194"/>
      <c r="T2166" s="195"/>
      <c r="AT2166" s="189" t="s">
        <v>369</v>
      </c>
      <c r="AU2166" s="189" t="s">
        <v>85</v>
      </c>
      <c r="AV2166" s="13" t="s">
        <v>85</v>
      </c>
      <c r="AW2166" s="13" t="s">
        <v>29</v>
      </c>
      <c r="AX2166" s="13" t="s">
        <v>72</v>
      </c>
      <c r="AY2166" s="189" t="s">
        <v>360</v>
      </c>
    </row>
    <row r="2167" spans="2:51" s="14" customFormat="1">
      <c r="B2167" s="196"/>
      <c r="D2167" s="188" t="s">
        <v>369</v>
      </c>
      <c r="E2167" s="197" t="s">
        <v>1</v>
      </c>
      <c r="F2167" s="198" t="s">
        <v>1737</v>
      </c>
      <c r="H2167" s="197" t="s">
        <v>1</v>
      </c>
      <c r="I2167" s="199"/>
      <c r="L2167" s="196"/>
      <c r="M2167" s="200"/>
      <c r="N2167" s="201"/>
      <c r="O2167" s="201"/>
      <c r="P2167" s="201"/>
      <c r="Q2167" s="201"/>
      <c r="R2167" s="201"/>
      <c r="S2167" s="201"/>
      <c r="T2167" s="202"/>
      <c r="AT2167" s="197" t="s">
        <v>369</v>
      </c>
      <c r="AU2167" s="197" t="s">
        <v>85</v>
      </c>
      <c r="AV2167" s="14" t="s">
        <v>79</v>
      </c>
      <c r="AW2167" s="14" t="s">
        <v>29</v>
      </c>
      <c r="AX2167" s="14" t="s">
        <v>72</v>
      </c>
      <c r="AY2167" s="197" t="s">
        <v>360</v>
      </c>
    </row>
    <row r="2168" spans="2:51" s="13" customFormat="1">
      <c r="B2168" s="187"/>
      <c r="D2168" s="188" t="s">
        <v>369</v>
      </c>
      <c r="E2168" s="189" t="s">
        <v>1</v>
      </c>
      <c r="F2168" s="190" t="s">
        <v>2299</v>
      </c>
      <c r="H2168" s="191">
        <v>3.2</v>
      </c>
      <c r="I2168" s="192"/>
      <c r="L2168" s="187"/>
      <c r="M2168" s="193"/>
      <c r="N2168" s="194"/>
      <c r="O2168" s="194"/>
      <c r="P2168" s="194"/>
      <c r="Q2168" s="194"/>
      <c r="R2168" s="194"/>
      <c r="S2168" s="194"/>
      <c r="T2168" s="195"/>
      <c r="AT2168" s="189" t="s">
        <v>369</v>
      </c>
      <c r="AU2168" s="189" t="s">
        <v>85</v>
      </c>
      <c r="AV2168" s="13" t="s">
        <v>85</v>
      </c>
      <c r="AW2168" s="13" t="s">
        <v>29</v>
      </c>
      <c r="AX2168" s="13" t="s">
        <v>72</v>
      </c>
      <c r="AY2168" s="189" t="s">
        <v>360</v>
      </c>
    </row>
    <row r="2169" spans="2:51" s="16" customFormat="1">
      <c r="B2169" s="211"/>
      <c r="D2169" s="188" t="s">
        <v>369</v>
      </c>
      <c r="E2169" s="212" t="s">
        <v>1</v>
      </c>
      <c r="F2169" s="213" t="s">
        <v>581</v>
      </c>
      <c r="H2169" s="214">
        <v>951</v>
      </c>
      <c r="I2169" s="215"/>
      <c r="L2169" s="211"/>
      <c r="M2169" s="216"/>
      <c r="N2169" s="217"/>
      <c r="O2169" s="217"/>
      <c r="P2169" s="217"/>
      <c r="Q2169" s="217"/>
      <c r="R2169" s="217"/>
      <c r="S2169" s="217"/>
      <c r="T2169" s="218"/>
      <c r="AT2169" s="212" t="s">
        <v>369</v>
      </c>
      <c r="AU2169" s="212" t="s">
        <v>85</v>
      </c>
      <c r="AV2169" s="16" t="s">
        <v>282</v>
      </c>
      <c r="AW2169" s="16" t="s">
        <v>29</v>
      </c>
      <c r="AX2169" s="16" t="s">
        <v>72</v>
      </c>
      <c r="AY2169" s="212" t="s">
        <v>360</v>
      </c>
    </row>
    <row r="2170" spans="2:51" s="13" customFormat="1">
      <c r="B2170" s="187"/>
      <c r="D2170" s="188" t="s">
        <v>369</v>
      </c>
      <c r="E2170" s="189" t="s">
        <v>1</v>
      </c>
      <c r="F2170" s="190" t="s">
        <v>2300</v>
      </c>
      <c r="H2170" s="191">
        <v>142.65</v>
      </c>
      <c r="I2170" s="192"/>
      <c r="L2170" s="187"/>
      <c r="M2170" s="193"/>
      <c r="N2170" s="194"/>
      <c r="O2170" s="194"/>
      <c r="P2170" s="194"/>
      <c r="Q2170" s="194"/>
      <c r="R2170" s="194"/>
      <c r="S2170" s="194"/>
      <c r="T2170" s="195"/>
      <c r="AT2170" s="189" t="s">
        <v>369</v>
      </c>
      <c r="AU2170" s="189" t="s">
        <v>85</v>
      </c>
      <c r="AV2170" s="13" t="s">
        <v>85</v>
      </c>
      <c r="AW2170" s="13" t="s">
        <v>29</v>
      </c>
      <c r="AX2170" s="13" t="s">
        <v>72</v>
      </c>
      <c r="AY2170" s="189" t="s">
        <v>360</v>
      </c>
    </row>
    <row r="2171" spans="2:51" s="16" customFormat="1">
      <c r="B2171" s="211"/>
      <c r="D2171" s="188" t="s">
        <v>369</v>
      </c>
      <c r="E2171" s="212" t="s">
        <v>1</v>
      </c>
      <c r="F2171" s="213" t="s">
        <v>581</v>
      </c>
      <c r="H2171" s="214">
        <v>142.65</v>
      </c>
      <c r="I2171" s="215"/>
      <c r="L2171" s="211"/>
      <c r="M2171" s="216"/>
      <c r="N2171" s="217"/>
      <c r="O2171" s="217"/>
      <c r="P2171" s="217"/>
      <c r="Q2171" s="217"/>
      <c r="R2171" s="217"/>
      <c r="S2171" s="217"/>
      <c r="T2171" s="218"/>
      <c r="AT2171" s="212" t="s">
        <v>369</v>
      </c>
      <c r="AU2171" s="212" t="s">
        <v>85</v>
      </c>
      <c r="AV2171" s="16" t="s">
        <v>282</v>
      </c>
      <c r="AW2171" s="16" t="s">
        <v>29</v>
      </c>
      <c r="AX2171" s="16" t="s">
        <v>72</v>
      </c>
      <c r="AY2171" s="212" t="s">
        <v>360</v>
      </c>
    </row>
    <row r="2172" spans="2:51" s="14" customFormat="1">
      <c r="B2172" s="196"/>
      <c r="D2172" s="188" t="s">
        <v>369</v>
      </c>
      <c r="E2172" s="197" t="s">
        <v>1</v>
      </c>
      <c r="F2172" s="198" t="s">
        <v>2301</v>
      </c>
      <c r="H2172" s="197" t="s">
        <v>1</v>
      </c>
      <c r="I2172" s="199"/>
      <c r="L2172" s="196"/>
      <c r="M2172" s="200"/>
      <c r="N2172" s="201"/>
      <c r="O2172" s="201"/>
      <c r="P2172" s="201"/>
      <c r="Q2172" s="201"/>
      <c r="R2172" s="201"/>
      <c r="S2172" s="201"/>
      <c r="T2172" s="202"/>
      <c r="AT2172" s="197" t="s">
        <v>369</v>
      </c>
      <c r="AU2172" s="197" t="s">
        <v>85</v>
      </c>
      <c r="AV2172" s="14" t="s">
        <v>79</v>
      </c>
      <c r="AW2172" s="14" t="s">
        <v>29</v>
      </c>
      <c r="AX2172" s="14" t="s">
        <v>72</v>
      </c>
      <c r="AY2172" s="197" t="s">
        <v>360</v>
      </c>
    </row>
    <row r="2173" spans="2:51" s="14" customFormat="1">
      <c r="B2173" s="196"/>
      <c r="D2173" s="188" t="s">
        <v>369</v>
      </c>
      <c r="E2173" s="197" t="s">
        <v>1</v>
      </c>
      <c r="F2173" s="198" t="s">
        <v>754</v>
      </c>
      <c r="H2173" s="197" t="s">
        <v>1</v>
      </c>
      <c r="I2173" s="199"/>
      <c r="L2173" s="196"/>
      <c r="M2173" s="200"/>
      <c r="N2173" s="201"/>
      <c r="O2173" s="201"/>
      <c r="P2173" s="201"/>
      <c r="Q2173" s="201"/>
      <c r="R2173" s="201"/>
      <c r="S2173" s="201"/>
      <c r="T2173" s="202"/>
      <c r="AT2173" s="197" t="s">
        <v>369</v>
      </c>
      <c r="AU2173" s="197" t="s">
        <v>85</v>
      </c>
      <c r="AV2173" s="14" t="s">
        <v>79</v>
      </c>
      <c r="AW2173" s="14" t="s">
        <v>29</v>
      </c>
      <c r="AX2173" s="14" t="s">
        <v>72</v>
      </c>
      <c r="AY2173" s="197" t="s">
        <v>360</v>
      </c>
    </row>
    <row r="2174" spans="2:51" s="14" customFormat="1">
      <c r="B2174" s="196"/>
      <c r="D2174" s="188" t="s">
        <v>369</v>
      </c>
      <c r="E2174" s="197" t="s">
        <v>1</v>
      </c>
      <c r="F2174" s="198" t="s">
        <v>2302</v>
      </c>
      <c r="H2174" s="197" t="s">
        <v>1</v>
      </c>
      <c r="I2174" s="199"/>
      <c r="L2174" s="196"/>
      <c r="M2174" s="200"/>
      <c r="N2174" s="201"/>
      <c r="O2174" s="201"/>
      <c r="P2174" s="201"/>
      <c r="Q2174" s="201"/>
      <c r="R2174" s="201"/>
      <c r="S2174" s="201"/>
      <c r="T2174" s="202"/>
      <c r="AT2174" s="197" t="s">
        <v>369</v>
      </c>
      <c r="AU2174" s="197" t="s">
        <v>85</v>
      </c>
      <c r="AV2174" s="14" t="s">
        <v>79</v>
      </c>
      <c r="AW2174" s="14" t="s">
        <v>29</v>
      </c>
      <c r="AX2174" s="14" t="s">
        <v>72</v>
      </c>
      <c r="AY2174" s="197" t="s">
        <v>360</v>
      </c>
    </row>
    <row r="2175" spans="2:51" s="13" customFormat="1">
      <c r="B2175" s="187"/>
      <c r="D2175" s="188" t="s">
        <v>369</v>
      </c>
      <c r="E2175" s="189" t="s">
        <v>1</v>
      </c>
      <c r="F2175" s="190" t="s">
        <v>2303</v>
      </c>
      <c r="H2175" s="191">
        <v>25.21</v>
      </c>
      <c r="I2175" s="192"/>
      <c r="L2175" s="187"/>
      <c r="M2175" s="193"/>
      <c r="N2175" s="194"/>
      <c r="O2175" s="194"/>
      <c r="P2175" s="194"/>
      <c r="Q2175" s="194"/>
      <c r="R2175" s="194"/>
      <c r="S2175" s="194"/>
      <c r="T2175" s="195"/>
      <c r="AT2175" s="189" t="s">
        <v>369</v>
      </c>
      <c r="AU2175" s="189" t="s">
        <v>85</v>
      </c>
      <c r="AV2175" s="13" t="s">
        <v>85</v>
      </c>
      <c r="AW2175" s="13" t="s">
        <v>29</v>
      </c>
      <c r="AX2175" s="13" t="s">
        <v>72</v>
      </c>
      <c r="AY2175" s="189" t="s">
        <v>360</v>
      </c>
    </row>
    <row r="2176" spans="2:51" s="14" customFormat="1">
      <c r="B2176" s="196"/>
      <c r="D2176" s="188" t="s">
        <v>369</v>
      </c>
      <c r="E2176" s="197" t="s">
        <v>1</v>
      </c>
      <c r="F2176" s="198" t="s">
        <v>2304</v>
      </c>
      <c r="H2176" s="197" t="s">
        <v>1</v>
      </c>
      <c r="I2176" s="199"/>
      <c r="L2176" s="196"/>
      <c r="M2176" s="200"/>
      <c r="N2176" s="201"/>
      <c r="O2176" s="201"/>
      <c r="P2176" s="201"/>
      <c r="Q2176" s="201"/>
      <c r="R2176" s="201"/>
      <c r="S2176" s="201"/>
      <c r="T2176" s="202"/>
      <c r="AT2176" s="197" t="s">
        <v>369</v>
      </c>
      <c r="AU2176" s="197" t="s">
        <v>85</v>
      </c>
      <c r="AV2176" s="14" t="s">
        <v>79</v>
      </c>
      <c r="AW2176" s="14" t="s">
        <v>29</v>
      </c>
      <c r="AX2176" s="14" t="s">
        <v>72</v>
      </c>
      <c r="AY2176" s="197" t="s">
        <v>360</v>
      </c>
    </row>
    <row r="2177" spans="2:51" s="13" customFormat="1">
      <c r="B2177" s="187"/>
      <c r="D2177" s="188" t="s">
        <v>369</v>
      </c>
      <c r="E2177" s="189" t="s">
        <v>1</v>
      </c>
      <c r="F2177" s="190" t="s">
        <v>2305</v>
      </c>
      <c r="H2177" s="191">
        <v>10.3</v>
      </c>
      <c r="I2177" s="192"/>
      <c r="L2177" s="187"/>
      <c r="M2177" s="193"/>
      <c r="N2177" s="194"/>
      <c r="O2177" s="194"/>
      <c r="P2177" s="194"/>
      <c r="Q2177" s="194"/>
      <c r="R2177" s="194"/>
      <c r="S2177" s="194"/>
      <c r="T2177" s="195"/>
      <c r="AT2177" s="189" t="s">
        <v>369</v>
      </c>
      <c r="AU2177" s="189" t="s">
        <v>85</v>
      </c>
      <c r="AV2177" s="13" t="s">
        <v>85</v>
      </c>
      <c r="AW2177" s="13" t="s">
        <v>29</v>
      </c>
      <c r="AX2177" s="13" t="s">
        <v>72</v>
      </c>
      <c r="AY2177" s="189" t="s">
        <v>360</v>
      </c>
    </row>
    <row r="2178" spans="2:51" s="14" customFormat="1">
      <c r="B2178" s="196"/>
      <c r="D2178" s="188" t="s">
        <v>369</v>
      </c>
      <c r="E2178" s="197" t="s">
        <v>1</v>
      </c>
      <c r="F2178" s="198" t="s">
        <v>2306</v>
      </c>
      <c r="H2178" s="197" t="s">
        <v>1</v>
      </c>
      <c r="I2178" s="199"/>
      <c r="L2178" s="196"/>
      <c r="M2178" s="200"/>
      <c r="N2178" s="201"/>
      <c r="O2178" s="201"/>
      <c r="P2178" s="201"/>
      <c r="Q2178" s="201"/>
      <c r="R2178" s="201"/>
      <c r="S2178" s="201"/>
      <c r="T2178" s="202"/>
      <c r="AT2178" s="197" t="s">
        <v>369</v>
      </c>
      <c r="AU2178" s="197" t="s">
        <v>85</v>
      </c>
      <c r="AV2178" s="14" t="s">
        <v>79</v>
      </c>
      <c r="AW2178" s="14" t="s">
        <v>29</v>
      </c>
      <c r="AX2178" s="14" t="s">
        <v>72</v>
      </c>
      <c r="AY2178" s="197" t="s">
        <v>360</v>
      </c>
    </row>
    <row r="2179" spans="2:51" s="13" customFormat="1">
      <c r="B2179" s="187"/>
      <c r="D2179" s="188" t="s">
        <v>369</v>
      </c>
      <c r="E2179" s="189" t="s">
        <v>1</v>
      </c>
      <c r="F2179" s="190" t="s">
        <v>2307</v>
      </c>
      <c r="H2179" s="191">
        <v>13.48</v>
      </c>
      <c r="I2179" s="192"/>
      <c r="L2179" s="187"/>
      <c r="M2179" s="193"/>
      <c r="N2179" s="194"/>
      <c r="O2179" s="194"/>
      <c r="P2179" s="194"/>
      <c r="Q2179" s="194"/>
      <c r="R2179" s="194"/>
      <c r="S2179" s="194"/>
      <c r="T2179" s="195"/>
      <c r="AT2179" s="189" t="s">
        <v>369</v>
      </c>
      <c r="AU2179" s="189" t="s">
        <v>85</v>
      </c>
      <c r="AV2179" s="13" t="s">
        <v>85</v>
      </c>
      <c r="AW2179" s="13" t="s">
        <v>29</v>
      </c>
      <c r="AX2179" s="13" t="s">
        <v>72</v>
      </c>
      <c r="AY2179" s="189" t="s">
        <v>360</v>
      </c>
    </row>
    <row r="2180" spans="2:51" s="14" customFormat="1">
      <c r="B2180" s="196"/>
      <c r="D2180" s="188" t="s">
        <v>369</v>
      </c>
      <c r="E2180" s="197" t="s">
        <v>1</v>
      </c>
      <c r="F2180" s="198" t="s">
        <v>2308</v>
      </c>
      <c r="H2180" s="197" t="s">
        <v>1</v>
      </c>
      <c r="I2180" s="199"/>
      <c r="L2180" s="196"/>
      <c r="M2180" s="200"/>
      <c r="N2180" s="201"/>
      <c r="O2180" s="201"/>
      <c r="P2180" s="201"/>
      <c r="Q2180" s="201"/>
      <c r="R2180" s="201"/>
      <c r="S2180" s="201"/>
      <c r="T2180" s="202"/>
      <c r="AT2180" s="197" t="s">
        <v>369</v>
      </c>
      <c r="AU2180" s="197" t="s">
        <v>85</v>
      </c>
      <c r="AV2180" s="14" t="s">
        <v>79</v>
      </c>
      <c r="AW2180" s="14" t="s">
        <v>29</v>
      </c>
      <c r="AX2180" s="14" t="s">
        <v>72</v>
      </c>
      <c r="AY2180" s="197" t="s">
        <v>360</v>
      </c>
    </row>
    <row r="2181" spans="2:51" s="13" customFormat="1">
      <c r="B2181" s="187"/>
      <c r="D2181" s="188" t="s">
        <v>369</v>
      </c>
      <c r="E2181" s="189" t="s">
        <v>1</v>
      </c>
      <c r="F2181" s="190" t="s">
        <v>2309</v>
      </c>
      <c r="H2181" s="191">
        <v>11.42</v>
      </c>
      <c r="I2181" s="192"/>
      <c r="L2181" s="187"/>
      <c r="M2181" s="193"/>
      <c r="N2181" s="194"/>
      <c r="O2181" s="194"/>
      <c r="P2181" s="194"/>
      <c r="Q2181" s="194"/>
      <c r="R2181" s="194"/>
      <c r="S2181" s="194"/>
      <c r="T2181" s="195"/>
      <c r="AT2181" s="189" t="s">
        <v>369</v>
      </c>
      <c r="AU2181" s="189" t="s">
        <v>85</v>
      </c>
      <c r="AV2181" s="13" t="s">
        <v>85</v>
      </c>
      <c r="AW2181" s="13" t="s">
        <v>29</v>
      </c>
      <c r="AX2181" s="13" t="s">
        <v>72</v>
      </c>
      <c r="AY2181" s="189" t="s">
        <v>360</v>
      </c>
    </row>
    <row r="2182" spans="2:51" s="14" customFormat="1">
      <c r="B2182" s="196"/>
      <c r="D2182" s="188" t="s">
        <v>369</v>
      </c>
      <c r="E2182" s="197" t="s">
        <v>1</v>
      </c>
      <c r="F2182" s="198" t="s">
        <v>2310</v>
      </c>
      <c r="H2182" s="197" t="s">
        <v>1</v>
      </c>
      <c r="I2182" s="199"/>
      <c r="L2182" s="196"/>
      <c r="M2182" s="200"/>
      <c r="N2182" s="201"/>
      <c r="O2182" s="201"/>
      <c r="P2182" s="201"/>
      <c r="Q2182" s="201"/>
      <c r="R2182" s="201"/>
      <c r="S2182" s="201"/>
      <c r="T2182" s="202"/>
      <c r="AT2182" s="197" t="s">
        <v>369</v>
      </c>
      <c r="AU2182" s="197" t="s">
        <v>85</v>
      </c>
      <c r="AV2182" s="14" t="s">
        <v>79</v>
      </c>
      <c r="AW2182" s="14" t="s">
        <v>29</v>
      </c>
      <c r="AX2182" s="14" t="s">
        <v>72</v>
      </c>
      <c r="AY2182" s="197" t="s">
        <v>360</v>
      </c>
    </row>
    <row r="2183" spans="2:51" s="13" customFormat="1">
      <c r="B2183" s="187"/>
      <c r="D2183" s="188" t="s">
        <v>369</v>
      </c>
      <c r="E2183" s="189" t="s">
        <v>1</v>
      </c>
      <c r="F2183" s="190" t="s">
        <v>2311</v>
      </c>
      <c r="H2183" s="191">
        <v>10.34</v>
      </c>
      <c r="I2183" s="192"/>
      <c r="L2183" s="187"/>
      <c r="M2183" s="193"/>
      <c r="N2183" s="194"/>
      <c r="O2183" s="194"/>
      <c r="P2183" s="194"/>
      <c r="Q2183" s="194"/>
      <c r="R2183" s="194"/>
      <c r="S2183" s="194"/>
      <c r="T2183" s="195"/>
      <c r="AT2183" s="189" t="s">
        <v>369</v>
      </c>
      <c r="AU2183" s="189" t="s">
        <v>85</v>
      </c>
      <c r="AV2183" s="13" t="s">
        <v>85</v>
      </c>
      <c r="AW2183" s="13" t="s">
        <v>29</v>
      </c>
      <c r="AX2183" s="13" t="s">
        <v>72</v>
      </c>
      <c r="AY2183" s="189" t="s">
        <v>360</v>
      </c>
    </row>
    <row r="2184" spans="2:51" s="14" customFormat="1">
      <c r="B2184" s="196"/>
      <c r="D2184" s="188" t="s">
        <v>369</v>
      </c>
      <c r="E2184" s="197" t="s">
        <v>1</v>
      </c>
      <c r="F2184" s="198" t="s">
        <v>2312</v>
      </c>
      <c r="H2184" s="197" t="s">
        <v>1</v>
      </c>
      <c r="I2184" s="199"/>
      <c r="L2184" s="196"/>
      <c r="M2184" s="200"/>
      <c r="N2184" s="201"/>
      <c r="O2184" s="201"/>
      <c r="P2184" s="201"/>
      <c r="Q2184" s="201"/>
      <c r="R2184" s="201"/>
      <c r="S2184" s="201"/>
      <c r="T2184" s="202"/>
      <c r="AT2184" s="197" t="s">
        <v>369</v>
      </c>
      <c r="AU2184" s="197" t="s">
        <v>85</v>
      </c>
      <c r="AV2184" s="14" t="s">
        <v>79</v>
      </c>
      <c r="AW2184" s="14" t="s">
        <v>29</v>
      </c>
      <c r="AX2184" s="14" t="s">
        <v>72</v>
      </c>
      <c r="AY2184" s="197" t="s">
        <v>360</v>
      </c>
    </row>
    <row r="2185" spans="2:51" s="13" customFormat="1">
      <c r="B2185" s="187"/>
      <c r="D2185" s="188" t="s">
        <v>369</v>
      </c>
      <c r="E2185" s="189" t="s">
        <v>1</v>
      </c>
      <c r="F2185" s="190" t="s">
        <v>2313</v>
      </c>
      <c r="H2185" s="191">
        <v>5.61</v>
      </c>
      <c r="I2185" s="192"/>
      <c r="L2185" s="187"/>
      <c r="M2185" s="193"/>
      <c r="N2185" s="194"/>
      <c r="O2185" s="194"/>
      <c r="P2185" s="194"/>
      <c r="Q2185" s="194"/>
      <c r="R2185" s="194"/>
      <c r="S2185" s="194"/>
      <c r="T2185" s="195"/>
      <c r="AT2185" s="189" t="s">
        <v>369</v>
      </c>
      <c r="AU2185" s="189" t="s">
        <v>85</v>
      </c>
      <c r="AV2185" s="13" t="s">
        <v>85</v>
      </c>
      <c r="AW2185" s="13" t="s">
        <v>29</v>
      </c>
      <c r="AX2185" s="13" t="s">
        <v>72</v>
      </c>
      <c r="AY2185" s="189" t="s">
        <v>360</v>
      </c>
    </row>
    <row r="2186" spans="2:51" s="14" customFormat="1">
      <c r="B2186" s="196"/>
      <c r="D2186" s="188" t="s">
        <v>369</v>
      </c>
      <c r="E2186" s="197" t="s">
        <v>1</v>
      </c>
      <c r="F2186" s="198" t="s">
        <v>2314</v>
      </c>
      <c r="H2186" s="197" t="s">
        <v>1</v>
      </c>
      <c r="I2186" s="199"/>
      <c r="L2186" s="196"/>
      <c r="M2186" s="200"/>
      <c r="N2186" s="201"/>
      <c r="O2186" s="201"/>
      <c r="P2186" s="201"/>
      <c r="Q2186" s="201"/>
      <c r="R2186" s="201"/>
      <c r="S2186" s="201"/>
      <c r="T2186" s="202"/>
      <c r="AT2186" s="197" t="s">
        <v>369</v>
      </c>
      <c r="AU2186" s="197" t="s">
        <v>85</v>
      </c>
      <c r="AV2186" s="14" t="s">
        <v>79</v>
      </c>
      <c r="AW2186" s="14" t="s">
        <v>29</v>
      </c>
      <c r="AX2186" s="14" t="s">
        <v>72</v>
      </c>
      <c r="AY2186" s="197" t="s">
        <v>360</v>
      </c>
    </row>
    <row r="2187" spans="2:51" s="13" customFormat="1">
      <c r="B2187" s="187"/>
      <c r="D2187" s="188" t="s">
        <v>369</v>
      </c>
      <c r="E2187" s="189" t="s">
        <v>1</v>
      </c>
      <c r="F2187" s="190" t="s">
        <v>2315</v>
      </c>
      <c r="H2187" s="191">
        <v>30.36</v>
      </c>
      <c r="I2187" s="192"/>
      <c r="L2187" s="187"/>
      <c r="M2187" s="193"/>
      <c r="N2187" s="194"/>
      <c r="O2187" s="194"/>
      <c r="P2187" s="194"/>
      <c r="Q2187" s="194"/>
      <c r="R2187" s="194"/>
      <c r="S2187" s="194"/>
      <c r="T2187" s="195"/>
      <c r="AT2187" s="189" t="s">
        <v>369</v>
      </c>
      <c r="AU2187" s="189" t="s">
        <v>85</v>
      </c>
      <c r="AV2187" s="13" t="s">
        <v>85</v>
      </c>
      <c r="AW2187" s="13" t="s">
        <v>29</v>
      </c>
      <c r="AX2187" s="13" t="s">
        <v>72</v>
      </c>
      <c r="AY2187" s="189" t="s">
        <v>360</v>
      </c>
    </row>
    <row r="2188" spans="2:51" s="13" customFormat="1">
      <c r="B2188" s="187"/>
      <c r="D2188" s="188" t="s">
        <v>369</v>
      </c>
      <c r="E2188" s="189" t="s">
        <v>1</v>
      </c>
      <c r="F2188" s="190" t="s">
        <v>2316</v>
      </c>
      <c r="H2188" s="191">
        <v>-3.6</v>
      </c>
      <c r="I2188" s="192"/>
      <c r="L2188" s="187"/>
      <c r="M2188" s="193"/>
      <c r="N2188" s="194"/>
      <c r="O2188" s="194"/>
      <c r="P2188" s="194"/>
      <c r="Q2188" s="194"/>
      <c r="R2188" s="194"/>
      <c r="S2188" s="194"/>
      <c r="T2188" s="195"/>
      <c r="AT2188" s="189" t="s">
        <v>369</v>
      </c>
      <c r="AU2188" s="189" t="s">
        <v>85</v>
      </c>
      <c r="AV2188" s="13" t="s">
        <v>85</v>
      </c>
      <c r="AW2188" s="13" t="s">
        <v>29</v>
      </c>
      <c r="AX2188" s="13" t="s">
        <v>72</v>
      </c>
      <c r="AY2188" s="189" t="s">
        <v>360</v>
      </c>
    </row>
    <row r="2189" spans="2:51" s="14" customFormat="1">
      <c r="B2189" s="196"/>
      <c r="D2189" s="188" t="s">
        <v>369</v>
      </c>
      <c r="E2189" s="197" t="s">
        <v>1</v>
      </c>
      <c r="F2189" s="198" t="s">
        <v>2317</v>
      </c>
      <c r="H2189" s="197" t="s">
        <v>1</v>
      </c>
      <c r="I2189" s="199"/>
      <c r="L2189" s="196"/>
      <c r="M2189" s="200"/>
      <c r="N2189" s="201"/>
      <c r="O2189" s="201"/>
      <c r="P2189" s="201"/>
      <c r="Q2189" s="201"/>
      <c r="R2189" s="201"/>
      <c r="S2189" s="201"/>
      <c r="T2189" s="202"/>
      <c r="AT2189" s="197" t="s">
        <v>369</v>
      </c>
      <c r="AU2189" s="197" t="s">
        <v>85</v>
      </c>
      <c r="AV2189" s="14" t="s">
        <v>79</v>
      </c>
      <c r="AW2189" s="14" t="s">
        <v>29</v>
      </c>
      <c r="AX2189" s="14" t="s">
        <v>72</v>
      </c>
      <c r="AY2189" s="197" t="s">
        <v>360</v>
      </c>
    </row>
    <row r="2190" spans="2:51" s="13" customFormat="1">
      <c r="B2190" s="187"/>
      <c r="D2190" s="188" t="s">
        <v>369</v>
      </c>
      <c r="E2190" s="189" t="s">
        <v>1</v>
      </c>
      <c r="F2190" s="190" t="s">
        <v>2318</v>
      </c>
      <c r="H2190" s="191">
        <v>6.68</v>
      </c>
      <c r="I2190" s="192"/>
      <c r="L2190" s="187"/>
      <c r="M2190" s="193"/>
      <c r="N2190" s="194"/>
      <c r="O2190" s="194"/>
      <c r="P2190" s="194"/>
      <c r="Q2190" s="194"/>
      <c r="R2190" s="194"/>
      <c r="S2190" s="194"/>
      <c r="T2190" s="195"/>
      <c r="AT2190" s="189" t="s">
        <v>369</v>
      </c>
      <c r="AU2190" s="189" t="s">
        <v>85</v>
      </c>
      <c r="AV2190" s="13" t="s">
        <v>85</v>
      </c>
      <c r="AW2190" s="13" t="s">
        <v>29</v>
      </c>
      <c r="AX2190" s="13" t="s">
        <v>72</v>
      </c>
      <c r="AY2190" s="189" t="s">
        <v>360</v>
      </c>
    </row>
    <row r="2191" spans="2:51" s="16" customFormat="1">
      <c r="B2191" s="211"/>
      <c r="D2191" s="188" t="s">
        <v>369</v>
      </c>
      <c r="E2191" s="212" t="s">
        <v>1</v>
      </c>
      <c r="F2191" s="213" t="s">
        <v>581</v>
      </c>
      <c r="H2191" s="214">
        <v>109.8</v>
      </c>
      <c r="I2191" s="215"/>
      <c r="L2191" s="211"/>
      <c r="M2191" s="216"/>
      <c r="N2191" s="217"/>
      <c r="O2191" s="217"/>
      <c r="P2191" s="217"/>
      <c r="Q2191" s="217"/>
      <c r="R2191" s="217"/>
      <c r="S2191" s="217"/>
      <c r="T2191" s="218"/>
      <c r="AT2191" s="212" t="s">
        <v>369</v>
      </c>
      <c r="AU2191" s="212" t="s">
        <v>85</v>
      </c>
      <c r="AV2191" s="16" t="s">
        <v>282</v>
      </c>
      <c r="AW2191" s="16" t="s">
        <v>29</v>
      </c>
      <c r="AX2191" s="16" t="s">
        <v>72</v>
      </c>
      <c r="AY2191" s="212" t="s">
        <v>360</v>
      </c>
    </row>
    <row r="2192" spans="2:51" s="14" customFormat="1">
      <c r="B2192" s="196"/>
      <c r="D2192" s="188" t="s">
        <v>369</v>
      </c>
      <c r="E2192" s="197" t="s">
        <v>1</v>
      </c>
      <c r="F2192" s="198" t="s">
        <v>2319</v>
      </c>
      <c r="H2192" s="197" t="s">
        <v>1</v>
      </c>
      <c r="I2192" s="199"/>
      <c r="L2192" s="196"/>
      <c r="M2192" s="200"/>
      <c r="N2192" s="201"/>
      <c r="O2192" s="201"/>
      <c r="P2192" s="201"/>
      <c r="Q2192" s="201"/>
      <c r="R2192" s="201"/>
      <c r="S2192" s="201"/>
      <c r="T2192" s="202"/>
      <c r="AT2192" s="197" t="s">
        <v>369</v>
      </c>
      <c r="AU2192" s="197" t="s">
        <v>85</v>
      </c>
      <c r="AV2192" s="14" t="s">
        <v>79</v>
      </c>
      <c r="AW2192" s="14" t="s">
        <v>29</v>
      </c>
      <c r="AX2192" s="14" t="s">
        <v>72</v>
      </c>
      <c r="AY2192" s="197" t="s">
        <v>360</v>
      </c>
    </row>
    <row r="2193" spans="2:51" s="14" customFormat="1">
      <c r="B2193" s="196"/>
      <c r="D2193" s="188" t="s">
        <v>369</v>
      </c>
      <c r="E2193" s="197" t="s">
        <v>1</v>
      </c>
      <c r="F2193" s="198" t="s">
        <v>1358</v>
      </c>
      <c r="H2193" s="197" t="s">
        <v>1</v>
      </c>
      <c r="I2193" s="199"/>
      <c r="L2193" s="196"/>
      <c r="M2193" s="200"/>
      <c r="N2193" s="201"/>
      <c r="O2193" s="201"/>
      <c r="P2193" s="201"/>
      <c r="Q2193" s="201"/>
      <c r="R2193" s="201"/>
      <c r="S2193" s="201"/>
      <c r="T2193" s="202"/>
      <c r="AT2193" s="197" t="s">
        <v>369</v>
      </c>
      <c r="AU2193" s="197" t="s">
        <v>85</v>
      </c>
      <c r="AV2193" s="14" t="s">
        <v>79</v>
      </c>
      <c r="AW2193" s="14" t="s">
        <v>29</v>
      </c>
      <c r="AX2193" s="14" t="s">
        <v>72</v>
      </c>
      <c r="AY2193" s="197" t="s">
        <v>360</v>
      </c>
    </row>
    <row r="2194" spans="2:51" s="13" customFormat="1">
      <c r="B2194" s="187"/>
      <c r="D2194" s="188" t="s">
        <v>369</v>
      </c>
      <c r="E2194" s="189" t="s">
        <v>1</v>
      </c>
      <c r="F2194" s="190" t="s">
        <v>2320</v>
      </c>
      <c r="H2194" s="191">
        <v>43.683999999999997</v>
      </c>
      <c r="I2194" s="192"/>
      <c r="L2194" s="187"/>
      <c r="M2194" s="193"/>
      <c r="N2194" s="194"/>
      <c r="O2194" s="194"/>
      <c r="P2194" s="194"/>
      <c r="Q2194" s="194"/>
      <c r="R2194" s="194"/>
      <c r="S2194" s="194"/>
      <c r="T2194" s="195"/>
      <c r="AT2194" s="189" t="s">
        <v>369</v>
      </c>
      <c r="AU2194" s="189" t="s">
        <v>85</v>
      </c>
      <c r="AV2194" s="13" t="s">
        <v>85</v>
      </c>
      <c r="AW2194" s="13" t="s">
        <v>29</v>
      </c>
      <c r="AX2194" s="13" t="s">
        <v>72</v>
      </c>
      <c r="AY2194" s="189" t="s">
        <v>360</v>
      </c>
    </row>
    <row r="2195" spans="2:51" s="14" customFormat="1">
      <c r="B2195" s="196"/>
      <c r="D2195" s="188" t="s">
        <v>369</v>
      </c>
      <c r="E2195" s="197" t="s">
        <v>1</v>
      </c>
      <c r="F2195" s="198" t="s">
        <v>1520</v>
      </c>
      <c r="H2195" s="197" t="s">
        <v>1</v>
      </c>
      <c r="I2195" s="199"/>
      <c r="L2195" s="196"/>
      <c r="M2195" s="200"/>
      <c r="N2195" s="201"/>
      <c r="O2195" s="201"/>
      <c r="P2195" s="201"/>
      <c r="Q2195" s="201"/>
      <c r="R2195" s="201"/>
      <c r="S2195" s="201"/>
      <c r="T2195" s="202"/>
      <c r="AT2195" s="197" t="s">
        <v>369</v>
      </c>
      <c r="AU2195" s="197" t="s">
        <v>85</v>
      </c>
      <c r="AV2195" s="14" t="s">
        <v>79</v>
      </c>
      <c r="AW2195" s="14" t="s">
        <v>29</v>
      </c>
      <c r="AX2195" s="14" t="s">
        <v>72</v>
      </c>
      <c r="AY2195" s="197" t="s">
        <v>360</v>
      </c>
    </row>
    <row r="2196" spans="2:51" s="13" customFormat="1">
      <c r="B2196" s="187"/>
      <c r="D2196" s="188" t="s">
        <v>369</v>
      </c>
      <c r="E2196" s="189" t="s">
        <v>1</v>
      </c>
      <c r="F2196" s="190" t="s">
        <v>2321</v>
      </c>
      <c r="H2196" s="191">
        <v>11.2</v>
      </c>
      <c r="I2196" s="192"/>
      <c r="L2196" s="187"/>
      <c r="M2196" s="193"/>
      <c r="N2196" s="194"/>
      <c r="O2196" s="194"/>
      <c r="P2196" s="194"/>
      <c r="Q2196" s="194"/>
      <c r="R2196" s="194"/>
      <c r="S2196" s="194"/>
      <c r="T2196" s="195"/>
      <c r="AT2196" s="189" t="s">
        <v>369</v>
      </c>
      <c r="AU2196" s="189" t="s">
        <v>85</v>
      </c>
      <c r="AV2196" s="13" t="s">
        <v>85</v>
      </c>
      <c r="AW2196" s="13" t="s">
        <v>29</v>
      </c>
      <c r="AX2196" s="13" t="s">
        <v>72</v>
      </c>
      <c r="AY2196" s="189" t="s">
        <v>360</v>
      </c>
    </row>
    <row r="2197" spans="2:51" s="14" customFormat="1">
      <c r="B2197" s="196"/>
      <c r="D2197" s="188" t="s">
        <v>369</v>
      </c>
      <c r="E2197" s="197" t="s">
        <v>1</v>
      </c>
      <c r="F2197" s="198" t="s">
        <v>1393</v>
      </c>
      <c r="H2197" s="197" t="s">
        <v>1</v>
      </c>
      <c r="I2197" s="199"/>
      <c r="L2197" s="196"/>
      <c r="M2197" s="200"/>
      <c r="N2197" s="201"/>
      <c r="O2197" s="201"/>
      <c r="P2197" s="201"/>
      <c r="Q2197" s="201"/>
      <c r="R2197" s="201"/>
      <c r="S2197" s="201"/>
      <c r="T2197" s="202"/>
      <c r="AT2197" s="197" t="s">
        <v>369</v>
      </c>
      <c r="AU2197" s="197" t="s">
        <v>85</v>
      </c>
      <c r="AV2197" s="14" t="s">
        <v>79</v>
      </c>
      <c r="AW2197" s="14" t="s">
        <v>29</v>
      </c>
      <c r="AX2197" s="14" t="s">
        <v>72</v>
      </c>
      <c r="AY2197" s="197" t="s">
        <v>360</v>
      </c>
    </row>
    <row r="2198" spans="2:51" s="13" customFormat="1">
      <c r="B2198" s="187"/>
      <c r="D2198" s="188" t="s">
        <v>369</v>
      </c>
      <c r="E2198" s="189" t="s">
        <v>1</v>
      </c>
      <c r="F2198" s="190" t="s">
        <v>2322</v>
      </c>
      <c r="H2198" s="191">
        <v>8.9039999999999999</v>
      </c>
      <c r="I2198" s="192"/>
      <c r="L2198" s="187"/>
      <c r="M2198" s="193"/>
      <c r="N2198" s="194"/>
      <c r="O2198" s="194"/>
      <c r="P2198" s="194"/>
      <c r="Q2198" s="194"/>
      <c r="R2198" s="194"/>
      <c r="S2198" s="194"/>
      <c r="T2198" s="195"/>
      <c r="AT2198" s="189" t="s">
        <v>369</v>
      </c>
      <c r="AU2198" s="189" t="s">
        <v>85</v>
      </c>
      <c r="AV2198" s="13" t="s">
        <v>85</v>
      </c>
      <c r="AW2198" s="13" t="s">
        <v>29</v>
      </c>
      <c r="AX2198" s="13" t="s">
        <v>72</v>
      </c>
      <c r="AY2198" s="189" t="s">
        <v>360</v>
      </c>
    </row>
    <row r="2199" spans="2:51" s="14" customFormat="1">
      <c r="B2199" s="196"/>
      <c r="D2199" s="188" t="s">
        <v>369</v>
      </c>
      <c r="E2199" s="197" t="s">
        <v>1</v>
      </c>
      <c r="F2199" s="198" t="s">
        <v>1472</v>
      </c>
      <c r="H2199" s="197" t="s">
        <v>1</v>
      </c>
      <c r="I2199" s="199"/>
      <c r="L2199" s="196"/>
      <c r="M2199" s="200"/>
      <c r="N2199" s="201"/>
      <c r="O2199" s="201"/>
      <c r="P2199" s="201"/>
      <c r="Q2199" s="201"/>
      <c r="R2199" s="201"/>
      <c r="S2199" s="201"/>
      <c r="T2199" s="202"/>
      <c r="AT2199" s="197" t="s">
        <v>369</v>
      </c>
      <c r="AU2199" s="197" t="s">
        <v>85</v>
      </c>
      <c r="AV2199" s="14" t="s">
        <v>79</v>
      </c>
      <c r="AW2199" s="14" t="s">
        <v>29</v>
      </c>
      <c r="AX2199" s="14" t="s">
        <v>72</v>
      </c>
      <c r="AY2199" s="197" t="s">
        <v>360</v>
      </c>
    </row>
    <row r="2200" spans="2:51" s="13" customFormat="1">
      <c r="B2200" s="187"/>
      <c r="D2200" s="188" t="s">
        <v>369</v>
      </c>
      <c r="E2200" s="189" t="s">
        <v>1</v>
      </c>
      <c r="F2200" s="190" t="s">
        <v>2323</v>
      </c>
      <c r="H2200" s="191">
        <v>45.3</v>
      </c>
      <c r="I2200" s="192"/>
      <c r="L2200" s="187"/>
      <c r="M2200" s="193"/>
      <c r="N2200" s="194"/>
      <c r="O2200" s="194"/>
      <c r="P2200" s="194"/>
      <c r="Q2200" s="194"/>
      <c r="R2200" s="194"/>
      <c r="S2200" s="194"/>
      <c r="T2200" s="195"/>
      <c r="AT2200" s="189" t="s">
        <v>369</v>
      </c>
      <c r="AU2200" s="189" t="s">
        <v>85</v>
      </c>
      <c r="AV2200" s="13" t="s">
        <v>85</v>
      </c>
      <c r="AW2200" s="13" t="s">
        <v>29</v>
      </c>
      <c r="AX2200" s="13" t="s">
        <v>72</v>
      </c>
      <c r="AY2200" s="189" t="s">
        <v>360</v>
      </c>
    </row>
    <row r="2201" spans="2:51" s="14" customFormat="1">
      <c r="B2201" s="196"/>
      <c r="D2201" s="188" t="s">
        <v>369</v>
      </c>
      <c r="E2201" s="197" t="s">
        <v>1</v>
      </c>
      <c r="F2201" s="198" t="s">
        <v>2324</v>
      </c>
      <c r="H2201" s="197" t="s">
        <v>1</v>
      </c>
      <c r="I2201" s="199"/>
      <c r="L2201" s="196"/>
      <c r="M2201" s="200"/>
      <c r="N2201" s="201"/>
      <c r="O2201" s="201"/>
      <c r="P2201" s="201"/>
      <c r="Q2201" s="201"/>
      <c r="R2201" s="201"/>
      <c r="S2201" s="201"/>
      <c r="T2201" s="202"/>
      <c r="AT2201" s="197" t="s">
        <v>369</v>
      </c>
      <c r="AU2201" s="197" t="s">
        <v>85</v>
      </c>
      <c r="AV2201" s="14" t="s">
        <v>79</v>
      </c>
      <c r="AW2201" s="14" t="s">
        <v>29</v>
      </c>
      <c r="AX2201" s="14" t="s">
        <v>72</v>
      </c>
      <c r="AY2201" s="197" t="s">
        <v>360</v>
      </c>
    </row>
    <row r="2202" spans="2:51" s="13" customFormat="1">
      <c r="B2202" s="187"/>
      <c r="D2202" s="188" t="s">
        <v>369</v>
      </c>
      <c r="E2202" s="189" t="s">
        <v>1</v>
      </c>
      <c r="F2202" s="190" t="s">
        <v>2325</v>
      </c>
      <c r="H2202" s="191">
        <v>11.21</v>
      </c>
      <c r="I2202" s="192"/>
      <c r="L2202" s="187"/>
      <c r="M2202" s="193"/>
      <c r="N2202" s="194"/>
      <c r="O2202" s="194"/>
      <c r="P2202" s="194"/>
      <c r="Q2202" s="194"/>
      <c r="R2202" s="194"/>
      <c r="S2202" s="194"/>
      <c r="T2202" s="195"/>
      <c r="AT2202" s="189" t="s">
        <v>369</v>
      </c>
      <c r="AU2202" s="189" t="s">
        <v>85</v>
      </c>
      <c r="AV2202" s="13" t="s">
        <v>85</v>
      </c>
      <c r="AW2202" s="13" t="s">
        <v>29</v>
      </c>
      <c r="AX2202" s="13" t="s">
        <v>72</v>
      </c>
      <c r="AY2202" s="189" t="s">
        <v>360</v>
      </c>
    </row>
    <row r="2203" spans="2:51" s="14" customFormat="1">
      <c r="B2203" s="196"/>
      <c r="D2203" s="188" t="s">
        <v>369</v>
      </c>
      <c r="E2203" s="197" t="s">
        <v>1</v>
      </c>
      <c r="F2203" s="198" t="s">
        <v>1501</v>
      </c>
      <c r="H2203" s="197" t="s">
        <v>1</v>
      </c>
      <c r="I2203" s="199"/>
      <c r="L2203" s="196"/>
      <c r="M2203" s="200"/>
      <c r="N2203" s="201"/>
      <c r="O2203" s="201"/>
      <c r="P2203" s="201"/>
      <c r="Q2203" s="201"/>
      <c r="R2203" s="201"/>
      <c r="S2203" s="201"/>
      <c r="T2203" s="202"/>
      <c r="AT2203" s="197" t="s">
        <v>369</v>
      </c>
      <c r="AU2203" s="197" t="s">
        <v>85</v>
      </c>
      <c r="AV2203" s="14" t="s">
        <v>79</v>
      </c>
      <c r="AW2203" s="14" t="s">
        <v>29</v>
      </c>
      <c r="AX2203" s="14" t="s">
        <v>72</v>
      </c>
      <c r="AY2203" s="197" t="s">
        <v>360</v>
      </c>
    </row>
    <row r="2204" spans="2:51" s="13" customFormat="1">
      <c r="B2204" s="187"/>
      <c r="D2204" s="188" t="s">
        <v>369</v>
      </c>
      <c r="E2204" s="189" t="s">
        <v>1</v>
      </c>
      <c r="F2204" s="190" t="s">
        <v>2326</v>
      </c>
      <c r="H2204" s="191">
        <v>11.327999999999999</v>
      </c>
      <c r="I2204" s="192"/>
      <c r="L2204" s="187"/>
      <c r="M2204" s="193"/>
      <c r="N2204" s="194"/>
      <c r="O2204" s="194"/>
      <c r="P2204" s="194"/>
      <c r="Q2204" s="194"/>
      <c r="R2204" s="194"/>
      <c r="S2204" s="194"/>
      <c r="T2204" s="195"/>
      <c r="AT2204" s="189" t="s">
        <v>369</v>
      </c>
      <c r="AU2204" s="189" t="s">
        <v>85</v>
      </c>
      <c r="AV2204" s="13" t="s">
        <v>85</v>
      </c>
      <c r="AW2204" s="13" t="s">
        <v>29</v>
      </c>
      <c r="AX2204" s="13" t="s">
        <v>72</v>
      </c>
      <c r="AY2204" s="189" t="s">
        <v>360</v>
      </c>
    </row>
    <row r="2205" spans="2:51" s="14" customFormat="1">
      <c r="B2205" s="196"/>
      <c r="D2205" s="188" t="s">
        <v>369</v>
      </c>
      <c r="E2205" s="197" t="s">
        <v>1</v>
      </c>
      <c r="F2205" s="198" t="s">
        <v>1509</v>
      </c>
      <c r="H2205" s="197" t="s">
        <v>1</v>
      </c>
      <c r="I2205" s="199"/>
      <c r="L2205" s="196"/>
      <c r="M2205" s="200"/>
      <c r="N2205" s="201"/>
      <c r="O2205" s="201"/>
      <c r="P2205" s="201"/>
      <c r="Q2205" s="201"/>
      <c r="R2205" s="201"/>
      <c r="S2205" s="201"/>
      <c r="T2205" s="202"/>
      <c r="AT2205" s="197" t="s">
        <v>369</v>
      </c>
      <c r="AU2205" s="197" t="s">
        <v>85</v>
      </c>
      <c r="AV2205" s="14" t="s">
        <v>79</v>
      </c>
      <c r="AW2205" s="14" t="s">
        <v>29</v>
      </c>
      <c r="AX2205" s="14" t="s">
        <v>72</v>
      </c>
      <c r="AY2205" s="197" t="s">
        <v>360</v>
      </c>
    </row>
    <row r="2206" spans="2:51" s="13" customFormat="1">
      <c r="B2206" s="187"/>
      <c r="D2206" s="188" t="s">
        <v>369</v>
      </c>
      <c r="E2206" s="189" t="s">
        <v>1</v>
      </c>
      <c r="F2206" s="190" t="s">
        <v>2327</v>
      </c>
      <c r="H2206" s="191">
        <v>12.849</v>
      </c>
      <c r="I2206" s="192"/>
      <c r="L2206" s="187"/>
      <c r="M2206" s="193"/>
      <c r="N2206" s="194"/>
      <c r="O2206" s="194"/>
      <c r="P2206" s="194"/>
      <c r="Q2206" s="194"/>
      <c r="R2206" s="194"/>
      <c r="S2206" s="194"/>
      <c r="T2206" s="195"/>
      <c r="AT2206" s="189" t="s">
        <v>369</v>
      </c>
      <c r="AU2206" s="189" t="s">
        <v>85</v>
      </c>
      <c r="AV2206" s="13" t="s">
        <v>85</v>
      </c>
      <c r="AW2206" s="13" t="s">
        <v>29</v>
      </c>
      <c r="AX2206" s="13" t="s">
        <v>72</v>
      </c>
      <c r="AY2206" s="189" t="s">
        <v>360</v>
      </c>
    </row>
    <row r="2207" spans="2:51" s="14" customFormat="1">
      <c r="B2207" s="196"/>
      <c r="D2207" s="188" t="s">
        <v>369</v>
      </c>
      <c r="E2207" s="197" t="s">
        <v>1</v>
      </c>
      <c r="F2207" s="198" t="s">
        <v>2076</v>
      </c>
      <c r="H2207" s="197" t="s">
        <v>1</v>
      </c>
      <c r="I2207" s="199"/>
      <c r="L2207" s="196"/>
      <c r="M2207" s="200"/>
      <c r="N2207" s="201"/>
      <c r="O2207" s="201"/>
      <c r="P2207" s="201"/>
      <c r="Q2207" s="201"/>
      <c r="R2207" s="201"/>
      <c r="S2207" s="201"/>
      <c r="T2207" s="202"/>
      <c r="AT2207" s="197" t="s">
        <v>369</v>
      </c>
      <c r="AU2207" s="197" t="s">
        <v>85</v>
      </c>
      <c r="AV2207" s="14" t="s">
        <v>79</v>
      </c>
      <c r="AW2207" s="14" t="s">
        <v>29</v>
      </c>
      <c r="AX2207" s="14" t="s">
        <v>72</v>
      </c>
      <c r="AY2207" s="197" t="s">
        <v>360</v>
      </c>
    </row>
    <row r="2208" spans="2:51" s="13" customFormat="1">
      <c r="B2208" s="187"/>
      <c r="D2208" s="188" t="s">
        <v>369</v>
      </c>
      <c r="E2208" s="189" t="s">
        <v>1</v>
      </c>
      <c r="F2208" s="190" t="s">
        <v>2328</v>
      </c>
      <c r="H2208" s="191">
        <v>44.7</v>
      </c>
      <c r="I2208" s="192"/>
      <c r="L2208" s="187"/>
      <c r="M2208" s="193"/>
      <c r="N2208" s="194"/>
      <c r="O2208" s="194"/>
      <c r="P2208" s="194"/>
      <c r="Q2208" s="194"/>
      <c r="R2208" s="194"/>
      <c r="S2208" s="194"/>
      <c r="T2208" s="195"/>
      <c r="AT2208" s="189" t="s">
        <v>369</v>
      </c>
      <c r="AU2208" s="189" t="s">
        <v>85</v>
      </c>
      <c r="AV2208" s="13" t="s">
        <v>85</v>
      </c>
      <c r="AW2208" s="13" t="s">
        <v>29</v>
      </c>
      <c r="AX2208" s="13" t="s">
        <v>72</v>
      </c>
      <c r="AY2208" s="189" t="s">
        <v>360</v>
      </c>
    </row>
    <row r="2209" spans="1:65" s="14" customFormat="1">
      <c r="B2209" s="196"/>
      <c r="D2209" s="188" t="s">
        <v>369</v>
      </c>
      <c r="E2209" s="197" t="s">
        <v>1</v>
      </c>
      <c r="F2209" s="198" t="s">
        <v>2162</v>
      </c>
      <c r="H2209" s="197" t="s">
        <v>1</v>
      </c>
      <c r="I2209" s="199"/>
      <c r="L2209" s="196"/>
      <c r="M2209" s="200"/>
      <c r="N2209" s="201"/>
      <c r="O2209" s="201"/>
      <c r="P2209" s="201"/>
      <c r="Q2209" s="201"/>
      <c r="R2209" s="201"/>
      <c r="S2209" s="201"/>
      <c r="T2209" s="202"/>
      <c r="AT2209" s="197" t="s">
        <v>369</v>
      </c>
      <c r="AU2209" s="197" t="s">
        <v>85</v>
      </c>
      <c r="AV2209" s="14" t="s">
        <v>79</v>
      </c>
      <c r="AW2209" s="14" t="s">
        <v>29</v>
      </c>
      <c r="AX2209" s="14" t="s">
        <v>72</v>
      </c>
      <c r="AY2209" s="197" t="s">
        <v>360</v>
      </c>
    </row>
    <row r="2210" spans="1:65" s="13" customFormat="1">
      <c r="B2210" s="187"/>
      <c r="D2210" s="188" t="s">
        <v>369</v>
      </c>
      <c r="E2210" s="189" t="s">
        <v>1</v>
      </c>
      <c r="F2210" s="190" t="s">
        <v>2327</v>
      </c>
      <c r="H2210" s="191">
        <v>12.849</v>
      </c>
      <c r="I2210" s="192"/>
      <c r="L2210" s="187"/>
      <c r="M2210" s="193"/>
      <c r="N2210" s="194"/>
      <c r="O2210" s="194"/>
      <c r="P2210" s="194"/>
      <c r="Q2210" s="194"/>
      <c r="R2210" s="194"/>
      <c r="S2210" s="194"/>
      <c r="T2210" s="195"/>
      <c r="AT2210" s="189" t="s">
        <v>369</v>
      </c>
      <c r="AU2210" s="189" t="s">
        <v>85</v>
      </c>
      <c r="AV2210" s="13" t="s">
        <v>85</v>
      </c>
      <c r="AW2210" s="13" t="s">
        <v>29</v>
      </c>
      <c r="AX2210" s="13" t="s">
        <v>72</v>
      </c>
      <c r="AY2210" s="189" t="s">
        <v>360</v>
      </c>
    </row>
    <row r="2211" spans="1:65" s="14" customFormat="1">
      <c r="B2211" s="196"/>
      <c r="D2211" s="188" t="s">
        <v>369</v>
      </c>
      <c r="E2211" s="197" t="s">
        <v>1</v>
      </c>
      <c r="F2211" s="198" t="s">
        <v>2206</v>
      </c>
      <c r="H2211" s="197" t="s">
        <v>1</v>
      </c>
      <c r="I2211" s="199"/>
      <c r="L2211" s="196"/>
      <c r="M2211" s="200"/>
      <c r="N2211" s="201"/>
      <c r="O2211" s="201"/>
      <c r="P2211" s="201"/>
      <c r="Q2211" s="201"/>
      <c r="R2211" s="201"/>
      <c r="S2211" s="201"/>
      <c r="T2211" s="202"/>
      <c r="AT2211" s="197" t="s">
        <v>369</v>
      </c>
      <c r="AU2211" s="197" t="s">
        <v>85</v>
      </c>
      <c r="AV2211" s="14" t="s">
        <v>79</v>
      </c>
      <c r="AW2211" s="14" t="s">
        <v>29</v>
      </c>
      <c r="AX2211" s="14" t="s">
        <v>72</v>
      </c>
      <c r="AY2211" s="197" t="s">
        <v>360</v>
      </c>
    </row>
    <row r="2212" spans="1:65" s="13" customFormat="1">
      <c r="B2212" s="187"/>
      <c r="D2212" s="188" t="s">
        <v>369</v>
      </c>
      <c r="E2212" s="189" t="s">
        <v>1</v>
      </c>
      <c r="F2212" s="190" t="s">
        <v>2327</v>
      </c>
      <c r="H2212" s="191">
        <v>12.849</v>
      </c>
      <c r="I2212" s="192"/>
      <c r="L2212" s="187"/>
      <c r="M2212" s="193"/>
      <c r="N2212" s="194"/>
      <c r="O2212" s="194"/>
      <c r="P2212" s="194"/>
      <c r="Q2212" s="194"/>
      <c r="R2212" s="194"/>
      <c r="S2212" s="194"/>
      <c r="T2212" s="195"/>
      <c r="AT2212" s="189" t="s">
        <v>369</v>
      </c>
      <c r="AU2212" s="189" t="s">
        <v>85</v>
      </c>
      <c r="AV2212" s="13" t="s">
        <v>85</v>
      </c>
      <c r="AW2212" s="13" t="s">
        <v>29</v>
      </c>
      <c r="AX2212" s="13" t="s">
        <v>72</v>
      </c>
      <c r="AY2212" s="189" t="s">
        <v>360</v>
      </c>
    </row>
    <row r="2213" spans="1:65" s="16" customFormat="1">
      <c r="B2213" s="211"/>
      <c r="D2213" s="188" t="s">
        <v>369</v>
      </c>
      <c r="E2213" s="212" t="s">
        <v>1</v>
      </c>
      <c r="F2213" s="213" t="s">
        <v>581</v>
      </c>
      <c r="H2213" s="214">
        <v>214.87299999999999</v>
      </c>
      <c r="I2213" s="215"/>
      <c r="L2213" s="211"/>
      <c r="M2213" s="216"/>
      <c r="N2213" s="217"/>
      <c r="O2213" s="217"/>
      <c r="P2213" s="217"/>
      <c r="Q2213" s="217"/>
      <c r="R2213" s="217"/>
      <c r="S2213" s="217"/>
      <c r="T2213" s="218"/>
      <c r="AT2213" s="212" t="s">
        <v>369</v>
      </c>
      <c r="AU2213" s="212" t="s">
        <v>85</v>
      </c>
      <c r="AV2213" s="16" t="s">
        <v>282</v>
      </c>
      <c r="AW2213" s="16" t="s">
        <v>29</v>
      </c>
      <c r="AX2213" s="16" t="s">
        <v>72</v>
      </c>
      <c r="AY2213" s="212" t="s">
        <v>360</v>
      </c>
    </row>
    <row r="2214" spans="1:65" s="15" customFormat="1">
      <c r="B2214" s="203"/>
      <c r="D2214" s="188" t="s">
        <v>369</v>
      </c>
      <c r="E2214" s="204" t="s">
        <v>1</v>
      </c>
      <c r="F2214" s="205" t="s">
        <v>386</v>
      </c>
      <c r="H2214" s="206">
        <v>10230.169</v>
      </c>
      <c r="I2214" s="207"/>
      <c r="L2214" s="203"/>
      <c r="M2214" s="208"/>
      <c r="N2214" s="209"/>
      <c r="O2214" s="209"/>
      <c r="P2214" s="209"/>
      <c r="Q2214" s="209"/>
      <c r="R2214" s="209"/>
      <c r="S2214" s="209"/>
      <c r="T2214" s="210"/>
      <c r="AT2214" s="204" t="s">
        <v>369</v>
      </c>
      <c r="AU2214" s="204" t="s">
        <v>85</v>
      </c>
      <c r="AV2214" s="15" t="s">
        <v>367</v>
      </c>
      <c r="AW2214" s="15" t="s">
        <v>29</v>
      </c>
      <c r="AX2214" s="15" t="s">
        <v>79</v>
      </c>
      <c r="AY2214" s="204" t="s">
        <v>360</v>
      </c>
    </row>
    <row r="2215" spans="1:65" s="12" customFormat="1" ht="22.9" customHeight="1">
      <c r="B2215" s="161"/>
      <c r="D2215" s="162" t="s">
        <v>71</v>
      </c>
      <c r="E2215" s="171" t="s">
        <v>456</v>
      </c>
      <c r="F2215" s="171" t="s">
        <v>2329</v>
      </c>
      <c r="I2215" s="164"/>
      <c r="J2215" s="172">
        <f>BK2215</f>
        <v>0</v>
      </c>
      <c r="L2215" s="161"/>
      <c r="M2215" s="165"/>
      <c r="N2215" s="166"/>
      <c r="O2215" s="166"/>
      <c r="P2215" s="167">
        <f>SUM(P2216:P4499)</f>
        <v>0</v>
      </c>
      <c r="Q2215" s="166"/>
      <c r="R2215" s="167">
        <f>SUM(R2216:R4499)</f>
        <v>294.67670151999994</v>
      </c>
      <c r="S2215" s="166"/>
      <c r="T2215" s="168">
        <f>SUM(T2216:T4499)</f>
        <v>1784.409889</v>
      </c>
      <c r="AR2215" s="162" t="s">
        <v>79</v>
      </c>
      <c r="AT2215" s="169" t="s">
        <v>71</v>
      </c>
      <c r="AU2215" s="169" t="s">
        <v>79</v>
      </c>
      <c r="AY2215" s="162" t="s">
        <v>360</v>
      </c>
      <c r="BK2215" s="170">
        <f>SUM(BK2216:BK4499)</f>
        <v>0</v>
      </c>
    </row>
    <row r="2216" spans="1:65" s="2" customFormat="1" ht="24.2" customHeight="1">
      <c r="A2216" s="33"/>
      <c r="B2216" s="139"/>
      <c r="C2216" s="173" t="s">
        <v>2330</v>
      </c>
      <c r="D2216" s="173" t="s">
        <v>363</v>
      </c>
      <c r="E2216" s="174" t="s">
        <v>2331</v>
      </c>
      <c r="F2216" s="175" t="s">
        <v>2332</v>
      </c>
      <c r="G2216" s="176" t="s">
        <v>795</v>
      </c>
      <c r="H2216" s="177">
        <v>17.399999999999999</v>
      </c>
      <c r="I2216" s="178"/>
      <c r="J2216" s="179">
        <f>ROUND(I2216*H2216,2)</f>
        <v>0</v>
      </c>
      <c r="K2216" s="180"/>
      <c r="L2216" s="34"/>
      <c r="M2216" s="181" t="s">
        <v>1</v>
      </c>
      <c r="N2216" s="182" t="s">
        <v>38</v>
      </c>
      <c r="O2216" s="60"/>
      <c r="P2216" s="183">
        <f>O2216*H2216</f>
        <v>0</v>
      </c>
      <c r="Q2216" s="183">
        <v>0</v>
      </c>
      <c r="R2216" s="183">
        <f>Q2216*H2216</f>
        <v>0</v>
      </c>
      <c r="S2216" s="183">
        <v>0</v>
      </c>
      <c r="T2216" s="184">
        <f>S2216*H2216</f>
        <v>0</v>
      </c>
      <c r="U2216" s="33"/>
      <c r="V2216" s="33"/>
      <c r="W2216" s="33"/>
      <c r="X2216" s="33"/>
      <c r="Y2216" s="33"/>
      <c r="Z2216" s="33"/>
      <c r="AA2216" s="33"/>
      <c r="AB2216" s="33"/>
      <c r="AC2216" s="33"/>
      <c r="AD2216" s="33"/>
      <c r="AE2216" s="33"/>
      <c r="AR2216" s="185" t="s">
        <v>367</v>
      </c>
      <c r="AT2216" s="185" t="s">
        <v>363</v>
      </c>
      <c r="AU2216" s="185" t="s">
        <v>85</v>
      </c>
      <c r="AY2216" s="18" t="s">
        <v>360</v>
      </c>
      <c r="BE2216" s="186">
        <f>IF(N2216="základná",J2216,0)</f>
        <v>0</v>
      </c>
      <c r="BF2216" s="186">
        <f>IF(N2216="znížená",J2216,0)</f>
        <v>0</v>
      </c>
      <c r="BG2216" s="186">
        <f>IF(N2216="zákl. prenesená",J2216,0)</f>
        <v>0</v>
      </c>
      <c r="BH2216" s="186">
        <f>IF(N2216="zníž. prenesená",J2216,0)</f>
        <v>0</v>
      </c>
      <c r="BI2216" s="186">
        <f>IF(N2216="nulová",J2216,0)</f>
        <v>0</v>
      </c>
      <c r="BJ2216" s="18" t="s">
        <v>85</v>
      </c>
      <c r="BK2216" s="186">
        <f>ROUND(I2216*H2216,2)</f>
        <v>0</v>
      </c>
      <c r="BL2216" s="18" t="s">
        <v>367</v>
      </c>
      <c r="BM2216" s="185" t="s">
        <v>2333</v>
      </c>
    </row>
    <row r="2217" spans="1:65" s="14" customFormat="1">
      <c r="B2217" s="196"/>
      <c r="D2217" s="188" t="s">
        <v>369</v>
      </c>
      <c r="E2217" s="197" t="s">
        <v>1</v>
      </c>
      <c r="F2217" s="198" t="s">
        <v>384</v>
      </c>
      <c r="H2217" s="197" t="s">
        <v>1</v>
      </c>
      <c r="I2217" s="199"/>
      <c r="L2217" s="196"/>
      <c r="M2217" s="200"/>
      <c r="N2217" s="201"/>
      <c r="O2217" s="201"/>
      <c r="P2217" s="201"/>
      <c r="Q2217" s="201"/>
      <c r="R2217" s="201"/>
      <c r="S2217" s="201"/>
      <c r="T2217" s="202"/>
      <c r="AT2217" s="197" t="s">
        <v>369</v>
      </c>
      <c r="AU2217" s="197" t="s">
        <v>85</v>
      </c>
      <c r="AV2217" s="14" t="s">
        <v>79</v>
      </c>
      <c r="AW2217" s="14" t="s">
        <v>29</v>
      </c>
      <c r="AX2217" s="14" t="s">
        <v>72</v>
      </c>
      <c r="AY2217" s="197" t="s">
        <v>360</v>
      </c>
    </row>
    <row r="2218" spans="1:65" s="13" customFormat="1">
      <c r="B2218" s="187"/>
      <c r="D2218" s="188" t="s">
        <v>369</v>
      </c>
      <c r="E2218" s="189" t="s">
        <v>1</v>
      </c>
      <c r="F2218" s="190" t="s">
        <v>2334</v>
      </c>
      <c r="H2218" s="191">
        <v>17.399999999999999</v>
      </c>
      <c r="I2218" s="192"/>
      <c r="L2218" s="187"/>
      <c r="M2218" s="193"/>
      <c r="N2218" s="194"/>
      <c r="O2218" s="194"/>
      <c r="P2218" s="194"/>
      <c r="Q2218" s="194"/>
      <c r="R2218" s="194"/>
      <c r="S2218" s="194"/>
      <c r="T2218" s="195"/>
      <c r="AT2218" s="189" t="s">
        <v>369</v>
      </c>
      <c r="AU2218" s="189" t="s">
        <v>85</v>
      </c>
      <c r="AV2218" s="13" t="s">
        <v>85</v>
      </c>
      <c r="AW2218" s="13" t="s">
        <v>29</v>
      </c>
      <c r="AX2218" s="13" t="s">
        <v>72</v>
      </c>
      <c r="AY2218" s="189" t="s">
        <v>360</v>
      </c>
    </row>
    <row r="2219" spans="1:65" s="15" customFormat="1">
      <c r="B2219" s="203"/>
      <c r="D2219" s="188" t="s">
        <v>369</v>
      </c>
      <c r="E2219" s="204" t="s">
        <v>1</v>
      </c>
      <c r="F2219" s="205" t="s">
        <v>386</v>
      </c>
      <c r="H2219" s="206">
        <v>17.399999999999999</v>
      </c>
      <c r="I2219" s="207"/>
      <c r="L2219" s="203"/>
      <c r="M2219" s="208"/>
      <c r="N2219" s="209"/>
      <c r="O2219" s="209"/>
      <c r="P2219" s="209"/>
      <c r="Q2219" s="209"/>
      <c r="R2219" s="209"/>
      <c r="S2219" s="209"/>
      <c r="T2219" s="210"/>
      <c r="AT2219" s="204" t="s">
        <v>369</v>
      </c>
      <c r="AU2219" s="204" t="s">
        <v>85</v>
      </c>
      <c r="AV2219" s="15" t="s">
        <v>367</v>
      </c>
      <c r="AW2219" s="15" t="s">
        <v>29</v>
      </c>
      <c r="AX2219" s="15" t="s">
        <v>79</v>
      </c>
      <c r="AY2219" s="204" t="s">
        <v>360</v>
      </c>
    </row>
    <row r="2220" spans="1:65" s="2" customFormat="1" ht="24.2" customHeight="1">
      <c r="A2220" s="33"/>
      <c r="B2220" s="139"/>
      <c r="C2220" s="173" t="s">
        <v>2335</v>
      </c>
      <c r="D2220" s="173" t="s">
        <v>363</v>
      </c>
      <c r="E2220" s="174" t="s">
        <v>2336</v>
      </c>
      <c r="F2220" s="175" t="s">
        <v>2337</v>
      </c>
      <c r="G2220" s="176" t="s">
        <v>795</v>
      </c>
      <c r="H2220" s="177">
        <v>146.03299999999999</v>
      </c>
      <c r="I2220" s="178"/>
      <c r="J2220" s="179">
        <f>ROUND(I2220*H2220,2)</f>
        <v>0</v>
      </c>
      <c r="K2220" s="180"/>
      <c r="L2220" s="34"/>
      <c r="M2220" s="181" t="s">
        <v>1</v>
      </c>
      <c r="N2220" s="182" t="s">
        <v>38</v>
      </c>
      <c r="O2220" s="60"/>
      <c r="P2220" s="183">
        <f>O2220*H2220</f>
        <v>0</v>
      </c>
      <c r="Q2220" s="183">
        <v>4.0000000000000003E-5</v>
      </c>
      <c r="R2220" s="183">
        <f>Q2220*H2220</f>
        <v>5.8413199999999997E-3</v>
      </c>
      <c r="S2220" s="183">
        <v>0</v>
      </c>
      <c r="T2220" s="184">
        <f>S2220*H2220</f>
        <v>0</v>
      </c>
      <c r="U2220" s="33"/>
      <c r="V2220" s="33"/>
      <c r="W2220" s="33"/>
      <c r="X2220" s="33"/>
      <c r="Y2220" s="33"/>
      <c r="Z2220" s="33"/>
      <c r="AA2220" s="33"/>
      <c r="AB2220" s="33"/>
      <c r="AC2220" s="33"/>
      <c r="AD2220" s="33"/>
      <c r="AE2220" s="33"/>
      <c r="AR2220" s="185" t="s">
        <v>367</v>
      </c>
      <c r="AT2220" s="185" t="s">
        <v>363</v>
      </c>
      <c r="AU2220" s="185" t="s">
        <v>85</v>
      </c>
      <c r="AY2220" s="18" t="s">
        <v>360</v>
      </c>
      <c r="BE2220" s="186">
        <f>IF(N2220="základná",J2220,0)</f>
        <v>0</v>
      </c>
      <c r="BF2220" s="186">
        <f>IF(N2220="znížená",J2220,0)</f>
        <v>0</v>
      </c>
      <c r="BG2220" s="186">
        <f>IF(N2220="zákl. prenesená",J2220,0)</f>
        <v>0</v>
      </c>
      <c r="BH2220" s="186">
        <f>IF(N2220="zníž. prenesená",J2220,0)</f>
        <v>0</v>
      </c>
      <c r="BI2220" s="186">
        <f>IF(N2220="nulová",J2220,0)</f>
        <v>0</v>
      </c>
      <c r="BJ2220" s="18" t="s">
        <v>85</v>
      </c>
      <c r="BK2220" s="186">
        <f>ROUND(I2220*H2220,2)</f>
        <v>0</v>
      </c>
      <c r="BL2220" s="18" t="s">
        <v>367</v>
      </c>
      <c r="BM2220" s="185" t="s">
        <v>2338</v>
      </c>
    </row>
    <row r="2221" spans="1:65" s="14" customFormat="1">
      <c r="B2221" s="196"/>
      <c r="D2221" s="188" t="s">
        <v>369</v>
      </c>
      <c r="E2221" s="197" t="s">
        <v>1</v>
      </c>
      <c r="F2221" s="198" t="s">
        <v>2339</v>
      </c>
      <c r="H2221" s="197" t="s">
        <v>1</v>
      </c>
      <c r="I2221" s="199"/>
      <c r="L2221" s="196"/>
      <c r="M2221" s="200"/>
      <c r="N2221" s="201"/>
      <c r="O2221" s="201"/>
      <c r="P2221" s="201"/>
      <c r="Q2221" s="201"/>
      <c r="R2221" s="201"/>
      <c r="S2221" s="201"/>
      <c r="T2221" s="202"/>
      <c r="AT2221" s="197" t="s">
        <v>369</v>
      </c>
      <c r="AU2221" s="197" t="s">
        <v>85</v>
      </c>
      <c r="AV2221" s="14" t="s">
        <v>79</v>
      </c>
      <c r="AW2221" s="14" t="s">
        <v>29</v>
      </c>
      <c r="AX2221" s="14" t="s">
        <v>72</v>
      </c>
      <c r="AY2221" s="197" t="s">
        <v>360</v>
      </c>
    </row>
    <row r="2222" spans="1:65" s="13" customFormat="1">
      <c r="B2222" s="187"/>
      <c r="D2222" s="188" t="s">
        <v>369</v>
      </c>
      <c r="E2222" s="189" t="s">
        <v>1</v>
      </c>
      <c r="F2222" s="190" t="s">
        <v>2340</v>
      </c>
      <c r="H2222" s="191">
        <v>10.78</v>
      </c>
      <c r="I2222" s="192"/>
      <c r="L2222" s="187"/>
      <c r="M2222" s="193"/>
      <c r="N2222" s="194"/>
      <c r="O2222" s="194"/>
      <c r="P2222" s="194"/>
      <c r="Q2222" s="194"/>
      <c r="R2222" s="194"/>
      <c r="S2222" s="194"/>
      <c r="T2222" s="195"/>
      <c r="AT2222" s="189" t="s">
        <v>369</v>
      </c>
      <c r="AU2222" s="189" t="s">
        <v>85</v>
      </c>
      <c r="AV2222" s="13" t="s">
        <v>85</v>
      </c>
      <c r="AW2222" s="13" t="s">
        <v>29</v>
      </c>
      <c r="AX2222" s="13" t="s">
        <v>72</v>
      </c>
      <c r="AY2222" s="189" t="s">
        <v>360</v>
      </c>
    </row>
    <row r="2223" spans="1:65" s="13" customFormat="1">
      <c r="B2223" s="187"/>
      <c r="D2223" s="188" t="s">
        <v>369</v>
      </c>
      <c r="E2223" s="189" t="s">
        <v>1</v>
      </c>
      <c r="F2223" s="190" t="s">
        <v>2341</v>
      </c>
      <c r="H2223" s="191">
        <v>34.54</v>
      </c>
      <c r="I2223" s="192"/>
      <c r="L2223" s="187"/>
      <c r="M2223" s="193"/>
      <c r="N2223" s="194"/>
      <c r="O2223" s="194"/>
      <c r="P2223" s="194"/>
      <c r="Q2223" s="194"/>
      <c r="R2223" s="194"/>
      <c r="S2223" s="194"/>
      <c r="T2223" s="195"/>
      <c r="AT2223" s="189" t="s">
        <v>369</v>
      </c>
      <c r="AU2223" s="189" t="s">
        <v>85</v>
      </c>
      <c r="AV2223" s="13" t="s">
        <v>85</v>
      </c>
      <c r="AW2223" s="13" t="s">
        <v>29</v>
      </c>
      <c r="AX2223" s="13" t="s">
        <v>72</v>
      </c>
      <c r="AY2223" s="189" t="s">
        <v>360</v>
      </c>
    </row>
    <row r="2224" spans="1:65" s="13" customFormat="1">
      <c r="B2224" s="187"/>
      <c r="D2224" s="188" t="s">
        <v>369</v>
      </c>
      <c r="E2224" s="189" t="s">
        <v>1</v>
      </c>
      <c r="F2224" s="190" t="s">
        <v>2342</v>
      </c>
      <c r="H2224" s="191">
        <v>27.08</v>
      </c>
      <c r="I2224" s="192"/>
      <c r="L2224" s="187"/>
      <c r="M2224" s="193"/>
      <c r="N2224" s="194"/>
      <c r="O2224" s="194"/>
      <c r="P2224" s="194"/>
      <c r="Q2224" s="194"/>
      <c r="R2224" s="194"/>
      <c r="S2224" s="194"/>
      <c r="T2224" s="195"/>
      <c r="AT2224" s="189" t="s">
        <v>369</v>
      </c>
      <c r="AU2224" s="189" t="s">
        <v>85</v>
      </c>
      <c r="AV2224" s="13" t="s">
        <v>85</v>
      </c>
      <c r="AW2224" s="13" t="s">
        <v>29</v>
      </c>
      <c r="AX2224" s="13" t="s">
        <v>72</v>
      </c>
      <c r="AY2224" s="189" t="s">
        <v>360</v>
      </c>
    </row>
    <row r="2225" spans="1:65" s="13" customFormat="1">
      <c r="B2225" s="187"/>
      <c r="D2225" s="188" t="s">
        <v>369</v>
      </c>
      <c r="E2225" s="189" t="s">
        <v>1</v>
      </c>
      <c r="F2225" s="190" t="s">
        <v>2343</v>
      </c>
      <c r="H2225" s="191">
        <v>22.353000000000002</v>
      </c>
      <c r="I2225" s="192"/>
      <c r="L2225" s="187"/>
      <c r="M2225" s="193"/>
      <c r="N2225" s="194"/>
      <c r="O2225" s="194"/>
      <c r="P2225" s="194"/>
      <c r="Q2225" s="194"/>
      <c r="R2225" s="194"/>
      <c r="S2225" s="194"/>
      <c r="T2225" s="195"/>
      <c r="AT2225" s="189" t="s">
        <v>369</v>
      </c>
      <c r="AU2225" s="189" t="s">
        <v>85</v>
      </c>
      <c r="AV2225" s="13" t="s">
        <v>85</v>
      </c>
      <c r="AW2225" s="13" t="s">
        <v>29</v>
      </c>
      <c r="AX2225" s="13" t="s">
        <v>72</v>
      </c>
      <c r="AY2225" s="189" t="s">
        <v>360</v>
      </c>
    </row>
    <row r="2226" spans="1:65" s="13" customFormat="1">
      <c r="B2226" s="187"/>
      <c r="D2226" s="188" t="s">
        <v>369</v>
      </c>
      <c r="E2226" s="189" t="s">
        <v>1</v>
      </c>
      <c r="F2226" s="190" t="s">
        <v>2344</v>
      </c>
      <c r="H2226" s="191">
        <v>51.28</v>
      </c>
      <c r="I2226" s="192"/>
      <c r="L2226" s="187"/>
      <c r="M2226" s="193"/>
      <c r="N2226" s="194"/>
      <c r="O2226" s="194"/>
      <c r="P2226" s="194"/>
      <c r="Q2226" s="194"/>
      <c r="R2226" s="194"/>
      <c r="S2226" s="194"/>
      <c r="T2226" s="195"/>
      <c r="AT2226" s="189" t="s">
        <v>369</v>
      </c>
      <c r="AU2226" s="189" t="s">
        <v>85</v>
      </c>
      <c r="AV2226" s="13" t="s">
        <v>85</v>
      </c>
      <c r="AW2226" s="13" t="s">
        <v>29</v>
      </c>
      <c r="AX2226" s="13" t="s">
        <v>72</v>
      </c>
      <c r="AY2226" s="189" t="s">
        <v>360</v>
      </c>
    </row>
    <row r="2227" spans="1:65" s="15" customFormat="1">
      <c r="B2227" s="203"/>
      <c r="D2227" s="188" t="s">
        <v>369</v>
      </c>
      <c r="E2227" s="204" t="s">
        <v>1</v>
      </c>
      <c r="F2227" s="205" t="s">
        <v>386</v>
      </c>
      <c r="H2227" s="206">
        <v>146.03299999999999</v>
      </c>
      <c r="I2227" s="207"/>
      <c r="L2227" s="203"/>
      <c r="M2227" s="208"/>
      <c r="N2227" s="209"/>
      <c r="O2227" s="209"/>
      <c r="P2227" s="209"/>
      <c r="Q2227" s="209"/>
      <c r="R2227" s="209"/>
      <c r="S2227" s="209"/>
      <c r="T2227" s="210"/>
      <c r="AT2227" s="204" t="s">
        <v>369</v>
      </c>
      <c r="AU2227" s="204" t="s">
        <v>85</v>
      </c>
      <c r="AV2227" s="15" t="s">
        <v>367</v>
      </c>
      <c r="AW2227" s="15" t="s">
        <v>29</v>
      </c>
      <c r="AX2227" s="15" t="s">
        <v>79</v>
      </c>
      <c r="AY2227" s="204" t="s">
        <v>360</v>
      </c>
    </row>
    <row r="2228" spans="1:65" s="2" customFormat="1" ht="24.2" customHeight="1">
      <c r="A2228" s="33"/>
      <c r="B2228" s="139"/>
      <c r="C2228" s="173" t="s">
        <v>2345</v>
      </c>
      <c r="D2228" s="173" t="s">
        <v>363</v>
      </c>
      <c r="E2228" s="174" t="s">
        <v>2346</v>
      </c>
      <c r="F2228" s="175" t="s">
        <v>2347</v>
      </c>
      <c r="G2228" s="176" t="s">
        <v>795</v>
      </c>
      <c r="H2228" s="177">
        <v>491.98399999999998</v>
      </c>
      <c r="I2228" s="178"/>
      <c r="J2228" s="179">
        <f>ROUND(I2228*H2228,2)</f>
        <v>0</v>
      </c>
      <c r="K2228" s="180"/>
      <c r="L2228" s="34"/>
      <c r="M2228" s="181" t="s">
        <v>1</v>
      </c>
      <c r="N2228" s="182" t="s">
        <v>38</v>
      </c>
      <c r="O2228" s="60"/>
      <c r="P2228" s="183">
        <f>O2228*H2228</f>
        <v>0</v>
      </c>
      <c r="Q2228" s="183">
        <v>6.9999999999999994E-5</v>
      </c>
      <c r="R2228" s="183">
        <f>Q2228*H2228</f>
        <v>3.4438879999999998E-2</v>
      </c>
      <c r="S2228" s="183">
        <v>0</v>
      </c>
      <c r="T2228" s="184">
        <f>S2228*H2228</f>
        <v>0</v>
      </c>
      <c r="U2228" s="33"/>
      <c r="V2228" s="33"/>
      <c r="W2228" s="33"/>
      <c r="X2228" s="33"/>
      <c r="Y2228" s="33"/>
      <c r="Z2228" s="33"/>
      <c r="AA2228" s="33"/>
      <c r="AB2228" s="33"/>
      <c r="AC2228" s="33"/>
      <c r="AD2228" s="33"/>
      <c r="AE2228" s="33"/>
      <c r="AR2228" s="185" t="s">
        <v>367</v>
      </c>
      <c r="AT2228" s="185" t="s">
        <v>363</v>
      </c>
      <c r="AU2228" s="185" t="s">
        <v>85</v>
      </c>
      <c r="AY2228" s="18" t="s">
        <v>360</v>
      </c>
      <c r="BE2228" s="186">
        <f>IF(N2228="základná",J2228,0)</f>
        <v>0</v>
      </c>
      <c r="BF2228" s="186">
        <f>IF(N2228="znížená",J2228,0)</f>
        <v>0</v>
      </c>
      <c r="BG2228" s="186">
        <f>IF(N2228="zákl. prenesená",J2228,0)</f>
        <v>0</v>
      </c>
      <c r="BH2228" s="186">
        <f>IF(N2228="zníž. prenesená",J2228,0)</f>
        <v>0</v>
      </c>
      <c r="BI2228" s="186">
        <f>IF(N2228="nulová",J2228,0)</f>
        <v>0</v>
      </c>
      <c r="BJ2228" s="18" t="s">
        <v>85</v>
      </c>
      <c r="BK2228" s="186">
        <f>ROUND(I2228*H2228,2)</f>
        <v>0</v>
      </c>
      <c r="BL2228" s="18" t="s">
        <v>367</v>
      </c>
      <c r="BM2228" s="185" t="s">
        <v>2348</v>
      </c>
    </row>
    <row r="2229" spans="1:65" s="14" customFormat="1">
      <c r="B2229" s="196"/>
      <c r="D2229" s="188" t="s">
        <v>369</v>
      </c>
      <c r="E2229" s="197" t="s">
        <v>1</v>
      </c>
      <c r="F2229" s="198" t="s">
        <v>2349</v>
      </c>
      <c r="H2229" s="197" t="s">
        <v>1</v>
      </c>
      <c r="I2229" s="199"/>
      <c r="L2229" s="196"/>
      <c r="M2229" s="200"/>
      <c r="N2229" s="201"/>
      <c r="O2229" s="201"/>
      <c r="P2229" s="201"/>
      <c r="Q2229" s="201"/>
      <c r="R2229" s="201"/>
      <c r="S2229" s="201"/>
      <c r="T2229" s="202"/>
      <c r="AT2229" s="197" t="s">
        <v>369</v>
      </c>
      <c r="AU2229" s="197" t="s">
        <v>85</v>
      </c>
      <c r="AV2229" s="14" t="s">
        <v>79</v>
      </c>
      <c r="AW2229" s="14" t="s">
        <v>29</v>
      </c>
      <c r="AX2229" s="14" t="s">
        <v>72</v>
      </c>
      <c r="AY2229" s="197" t="s">
        <v>360</v>
      </c>
    </row>
    <row r="2230" spans="1:65" s="13" customFormat="1">
      <c r="B2230" s="187"/>
      <c r="D2230" s="188" t="s">
        <v>369</v>
      </c>
      <c r="E2230" s="189" t="s">
        <v>1</v>
      </c>
      <c r="F2230" s="190" t="s">
        <v>2350</v>
      </c>
      <c r="H2230" s="191">
        <v>9.5399999999999991</v>
      </c>
      <c r="I2230" s="192"/>
      <c r="L2230" s="187"/>
      <c r="M2230" s="193"/>
      <c r="N2230" s="194"/>
      <c r="O2230" s="194"/>
      <c r="P2230" s="194"/>
      <c r="Q2230" s="194"/>
      <c r="R2230" s="194"/>
      <c r="S2230" s="194"/>
      <c r="T2230" s="195"/>
      <c r="AT2230" s="189" t="s">
        <v>369</v>
      </c>
      <c r="AU2230" s="189" t="s">
        <v>85</v>
      </c>
      <c r="AV2230" s="13" t="s">
        <v>85</v>
      </c>
      <c r="AW2230" s="13" t="s">
        <v>29</v>
      </c>
      <c r="AX2230" s="13" t="s">
        <v>72</v>
      </c>
      <c r="AY2230" s="189" t="s">
        <v>360</v>
      </c>
    </row>
    <row r="2231" spans="1:65" s="14" customFormat="1">
      <c r="B2231" s="196"/>
      <c r="D2231" s="188" t="s">
        <v>369</v>
      </c>
      <c r="E2231" s="197" t="s">
        <v>1</v>
      </c>
      <c r="F2231" s="198" t="s">
        <v>2351</v>
      </c>
      <c r="H2231" s="197" t="s">
        <v>1</v>
      </c>
      <c r="I2231" s="199"/>
      <c r="L2231" s="196"/>
      <c r="M2231" s="200"/>
      <c r="N2231" s="201"/>
      <c r="O2231" s="201"/>
      <c r="P2231" s="201"/>
      <c r="Q2231" s="201"/>
      <c r="R2231" s="201"/>
      <c r="S2231" s="201"/>
      <c r="T2231" s="202"/>
      <c r="AT2231" s="197" t="s">
        <v>369</v>
      </c>
      <c r="AU2231" s="197" t="s">
        <v>85</v>
      </c>
      <c r="AV2231" s="14" t="s">
        <v>79</v>
      </c>
      <c r="AW2231" s="14" t="s">
        <v>29</v>
      </c>
      <c r="AX2231" s="14" t="s">
        <v>72</v>
      </c>
      <c r="AY2231" s="197" t="s">
        <v>360</v>
      </c>
    </row>
    <row r="2232" spans="1:65" s="13" customFormat="1" ht="33.75">
      <c r="B2232" s="187"/>
      <c r="D2232" s="188" t="s">
        <v>369</v>
      </c>
      <c r="E2232" s="189" t="s">
        <v>1</v>
      </c>
      <c r="F2232" s="190" t="s">
        <v>2352</v>
      </c>
      <c r="H2232" s="191">
        <v>367.738</v>
      </c>
      <c r="I2232" s="192"/>
      <c r="L2232" s="187"/>
      <c r="M2232" s="193"/>
      <c r="N2232" s="194"/>
      <c r="O2232" s="194"/>
      <c r="P2232" s="194"/>
      <c r="Q2232" s="194"/>
      <c r="R2232" s="194"/>
      <c r="S2232" s="194"/>
      <c r="T2232" s="195"/>
      <c r="AT2232" s="189" t="s">
        <v>369</v>
      </c>
      <c r="AU2232" s="189" t="s">
        <v>85</v>
      </c>
      <c r="AV2232" s="13" t="s">
        <v>85</v>
      </c>
      <c r="AW2232" s="13" t="s">
        <v>29</v>
      </c>
      <c r="AX2232" s="13" t="s">
        <v>72</v>
      </c>
      <c r="AY2232" s="189" t="s">
        <v>360</v>
      </c>
    </row>
    <row r="2233" spans="1:65" s="13" customFormat="1" ht="22.5">
      <c r="B2233" s="187"/>
      <c r="D2233" s="188" t="s">
        <v>369</v>
      </c>
      <c r="E2233" s="189" t="s">
        <v>1</v>
      </c>
      <c r="F2233" s="190" t="s">
        <v>2353</v>
      </c>
      <c r="H2233" s="191">
        <v>114.706</v>
      </c>
      <c r="I2233" s="192"/>
      <c r="L2233" s="187"/>
      <c r="M2233" s="193"/>
      <c r="N2233" s="194"/>
      <c r="O2233" s="194"/>
      <c r="P2233" s="194"/>
      <c r="Q2233" s="194"/>
      <c r="R2233" s="194"/>
      <c r="S2233" s="194"/>
      <c r="T2233" s="195"/>
      <c r="AT2233" s="189" t="s">
        <v>369</v>
      </c>
      <c r="AU2233" s="189" t="s">
        <v>85</v>
      </c>
      <c r="AV2233" s="13" t="s">
        <v>85</v>
      </c>
      <c r="AW2233" s="13" t="s">
        <v>29</v>
      </c>
      <c r="AX2233" s="13" t="s">
        <v>72</v>
      </c>
      <c r="AY2233" s="189" t="s">
        <v>360</v>
      </c>
    </row>
    <row r="2234" spans="1:65" s="15" customFormat="1">
      <c r="B2234" s="203"/>
      <c r="D2234" s="188" t="s">
        <v>369</v>
      </c>
      <c r="E2234" s="204" t="s">
        <v>1</v>
      </c>
      <c r="F2234" s="205" t="s">
        <v>386</v>
      </c>
      <c r="H2234" s="206">
        <v>491.98399999999998</v>
      </c>
      <c r="I2234" s="207"/>
      <c r="L2234" s="203"/>
      <c r="M2234" s="208"/>
      <c r="N2234" s="209"/>
      <c r="O2234" s="209"/>
      <c r="P2234" s="209"/>
      <c r="Q2234" s="209"/>
      <c r="R2234" s="209"/>
      <c r="S2234" s="209"/>
      <c r="T2234" s="210"/>
      <c r="AT2234" s="204" t="s">
        <v>369</v>
      </c>
      <c r="AU2234" s="204" t="s">
        <v>85</v>
      </c>
      <c r="AV2234" s="15" t="s">
        <v>367</v>
      </c>
      <c r="AW2234" s="15" t="s">
        <v>29</v>
      </c>
      <c r="AX2234" s="15" t="s">
        <v>79</v>
      </c>
      <c r="AY2234" s="204" t="s">
        <v>360</v>
      </c>
    </row>
    <row r="2235" spans="1:65" s="2" customFormat="1" ht="24.2" customHeight="1">
      <c r="A2235" s="33"/>
      <c r="B2235" s="139"/>
      <c r="C2235" s="173" t="s">
        <v>2354</v>
      </c>
      <c r="D2235" s="173" t="s">
        <v>363</v>
      </c>
      <c r="E2235" s="174" t="s">
        <v>2355</v>
      </c>
      <c r="F2235" s="175" t="s">
        <v>2356</v>
      </c>
      <c r="G2235" s="176" t="s">
        <v>795</v>
      </c>
      <c r="H2235" s="177">
        <v>249.804</v>
      </c>
      <c r="I2235" s="178"/>
      <c r="J2235" s="179">
        <f>ROUND(I2235*H2235,2)</f>
        <v>0</v>
      </c>
      <c r="K2235" s="180"/>
      <c r="L2235" s="34"/>
      <c r="M2235" s="181" t="s">
        <v>1</v>
      </c>
      <c r="N2235" s="182" t="s">
        <v>38</v>
      </c>
      <c r="O2235" s="60"/>
      <c r="P2235" s="183">
        <f>O2235*H2235</f>
        <v>0</v>
      </c>
      <c r="Q2235" s="183">
        <v>8.0000000000000007E-5</v>
      </c>
      <c r="R2235" s="183">
        <f>Q2235*H2235</f>
        <v>1.9984320000000003E-2</v>
      </c>
      <c r="S2235" s="183">
        <v>0</v>
      </c>
      <c r="T2235" s="184">
        <f>S2235*H2235</f>
        <v>0</v>
      </c>
      <c r="U2235" s="33"/>
      <c r="V2235" s="33"/>
      <c r="W2235" s="33"/>
      <c r="X2235" s="33"/>
      <c r="Y2235" s="33"/>
      <c r="Z2235" s="33"/>
      <c r="AA2235" s="33"/>
      <c r="AB2235" s="33"/>
      <c r="AC2235" s="33"/>
      <c r="AD2235" s="33"/>
      <c r="AE2235" s="33"/>
      <c r="AR2235" s="185" t="s">
        <v>367</v>
      </c>
      <c r="AT2235" s="185" t="s">
        <v>363</v>
      </c>
      <c r="AU2235" s="185" t="s">
        <v>85</v>
      </c>
      <c r="AY2235" s="18" t="s">
        <v>360</v>
      </c>
      <c r="BE2235" s="186">
        <f>IF(N2235="základná",J2235,0)</f>
        <v>0</v>
      </c>
      <c r="BF2235" s="186">
        <f>IF(N2235="znížená",J2235,0)</f>
        <v>0</v>
      </c>
      <c r="BG2235" s="186">
        <f>IF(N2235="zákl. prenesená",J2235,0)</f>
        <v>0</v>
      </c>
      <c r="BH2235" s="186">
        <f>IF(N2235="zníž. prenesená",J2235,0)</f>
        <v>0</v>
      </c>
      <c r="BI2235" s="186">
        <f>IF(N2235="nulová",J2235,0)</f>
        <v>0</v>
      </c>
      <c r="BJ2235" s="18" t="s">
        <v>85</v>
      </c>
      <c r="BK2235" s="186">
        <f>ROUND(I2235*H2235,2)</f>
        <v>0</v>
      </c>
      <c r="BL2235" s="18" t="s">
        <v>367</v>
      </c>
      <c r="BM2235" s="185" t="s">
        <v>2357</v>
      </c>
    </row>
    <row r="2236" spans="1:65" s="14" customFormat="1">
      <c r="B2236" s="196"/>
      <c r="D2236" s="188" t="s">
        <v>369</v>
      </c>
      <c r="E2236" s="197" t="s">
        <v>1</v>
      </c>
      <c r="F2236" s="198" t="s">
        <v>2358</v>
      </c>
      <c r="H2236" s="197" t="s">
        <v>1</v>
      </c>
      <c r="I2236" s="199"/>
      <c r="L2236" s="196"/>
      <c r="M2236" s="200"/>
      <c r="N2236" s="201"/>
      <c r="O2236" s="201"/>
      <c r="P2236" s="201"/>
      <c r="Q2236" s="201"/>
      <c r="R2236" s="201"/>
      <c r="S2236" s="201"/>
      <c r="T2236" s="202"/>
      <c r="AT2236" s="197" t="s">
        <v>369</v>
      </c>
      <c r="AU2236" s="197" t="s">
        <v>85</v>
      </c>
      <c r="AV2236" s="14" t="s">
        <v>79</v>
      </c>
      <c r="AW2236" s="14" t="s">
        <v>29</v>
      </c>
      <c r="AX2236" s="14" t="s">
        <v>72</v>
      </c>
      <c r="AY2236" s="197" t="s">
        <v>360</v>
      </c>
    </row>
    <row r="2237" spans="1:65" s="13" customFormat="1">
      <c r="B2237" s="187"/>
      <c r="D2237" s="188" t="s">
        <v>369</v>
      </c>
      <c r="E2237" s="189" t="s">
        <v>1</v>
      </c>
      <c r="F2237" s="190" t="s">
        <v>2359</v>
      </c>
      <c r="H2237" s="191">
        <v>118.67</v>
      </c>
      <c r="I2237" s="192"/>
      <c r="L2237" s="187"/>
      <c r="M2237" s="193"/>
      <c r="N2237" s="194"/>
      <c r="O2237" s="194"/>
      <c r="P2237" s="194"/>
      <c r="Q2237" s="194"/>
      <c r="R2237" s="194"/>
      <c r="S2237" s="194"/>
      <c r="T2237" s="195"/>
      <c r="AT2237" s="189" t="s">
        <v>369</v>
      </c>
      <c r="AU2237" s="189" t="s">
        <v>85</v>
      </c>
      <c r="AV2237" s="13" t="s">
        <v>85</v>
      </c>
      <c r="AW2237" s="13" t="s">
        <v>29</v>
      </c>
      <c r="AX2237" s="13" t="s">
        <v>72</v>
      </c>
      <c r="AY2237" s="189" t="s">
        <v>360</v>
      </c>
    </row>
    <row r="2238" spans="1:65" s="13" customFormat="1">
      <c r="B2238" s="187"/>
      <c r="D2238" s="188" t="s">
        <v>369</v>
      </c>
      <c r="E2238" s="189" t="s">
        <v>1</v>
      </c>
      <c r="F2238" s="190" t="s">
        <v>2360</v>
      </c>
      <c r="H2238" s="191">
        <v>11.89</v>
      </c>
      <c r="I2238" s="192"/>
      <c r="L2238" s="187"/>
      <c r="M2238" s="193"/>
      <c r="N2238" s="194"/>
      <c r="O2238" s="194"/>
      <c r="P2238" s="194"/>
      <c r="Q2238" s="194"/>
      <c r="R2238" s="194"/>
      <c r="S2238" s="194"/>
      <c r="T2238" s="195"/>
      <c r="AT2238" s="189" t="s">
        <v>369</v>
      </c>
      <c r="AU2238" s="189" t="s">
        <v>85</v>
      </c>
      <c r="AV2238" s="13" t="s">
        <v>85</v>
      </c>
      <c r="AW2238" s="13" t="s">
        <v>29</v>
      </c>
      <c r="AX2238" s="13" t="s">
        <v>72</v>
      </c>
      <c r="AY2238" s="189" t="s">
        <v>360</v>
      </c>
    </row>
    <row r="2239" spans="1:65" s="13" customFormat="1">
      <c r="B2239" s="187"/>
      <c r="D2239" s="188" t="s">
        <v>369</v>
      </c>
      <c r="E2239" s="189" t="s">
        <v>1</v>
      </c>
      <c r="F2239" s="190" t="s">
        <v>2361</v>
      </c>
      <c r="H2239" s="191">
        <v>119.244</v>
      </c>
      <c r="I2239" s="192"/>
      <c r="L2239" s="187"/>
      <c r="M2239" s="193"/>
      <c r="N2239" s="194"/>
      <c r="O2239" s="194"/>
      <c r="P2239" s="194"/>
      <c r="Q2239" s="194"/>
      <c r="R2239" s="194"/>
      <c r="S2239" s="194"/>
      <c r="T2239" s="195"/>
      <c r="AT2239" s="189" t="s">
        <v>369</v>
      </c>
      <c r="AU2239" s="189" t="s">
        <v>85</v>
      </c>
      <c r="AV2239" s="13" t="s">
        <v>85</v>
      </c>
      <c r="AW2239" s="13" t="s">
        <v>29</v>
      </c>
      <c r="AX2239" s="13" t="s">
        <v>72</v>
      </c>
      <c r="AY2239" s="189" t="s">
        <v>360</v>
      </c>
    </row>
    <row r="2240" spans="1:65" s="15" customFormat="1">
      <c r="B2240" s="203"/>
      <c r="D2240" s="188" t="s">
        <v>369</v>
      </c>
      <c r="E2240" s="204" t="s">
        <v>1</v>
      </c>
      <c r="F2240" s="205" t="s">
        <v>386</v>
      </c>
      <c r="H2240" s="206">
        <v>249.804</v>
      </c>
      <c r="I2240" s="207"/>
      <c r="L2240" s="203"/>
      <c r="M2240" s="208"/>
      <c r="N2240" s="209"/>
      <c r="O2240" s="209"/>
      <c r="P2240" s="209"/>
      <c r="Q2240" s="209"/>
      <c r="R2240" s="209"/>
      <c r="S2240" s="209"/>
      <c r="T2240" s="210"/>
      <c r="AT2240" s="204" t="s">
        <v>369</v>
      </c>
      <c r="AU2240" s="204" t="s">
        <v>85</v>
      </c>
      <c r="AV2240" s="15" t="s">
        <v>367</v>
      </c>
      <c r="AW2240" s="15" t="s">
        <v>29</v>
      </c>
      <c r="AX2240" s="15" t="s">
        <v>79</v>
      </c>
      <c r="AY2240" s="204" t="s">
        <v>360</v>
      </c>
    </row>
    <row r="2241" spans="1:65" s="2" customFormat="1" ht="37.9" customHeight="1">
      <c r="A2241" s="33"/>
      <c r="B2241" s="139"/>
      <c r="C2241" s="173" t="s">
        <v>2362</v>
      </c>
      <c r="D2241" s="173" t="s">
        <v>363</v>
      </c>
      <c r="E2241" s="174" t="s">
        <v>2363</v>
      </c>
      <c r="F2241" s="175" t="s">
        <v>2364</v>
      </c>
      <c r="G2241" s="176" t="s">
        <v>366</v>
      </c>
      <c r="H2241" s="177">
        <v>5451.8249999999998</v>
      </c>
      <c r="I2241" s="178"/>
      <c r="J2241" s="179">
        <f>ROUND(I2241*H2241,2)</f>
        <v>0</v>
      </c>
      <c r="K2241" s="180"/>
      <c r="L2241" s="34"/>
      <c r="M2241" s="181" t="s">
        <v>1</v>
      </c>
      <c r="N2241" s="182" t="s">
        <v>38</v>
      </c>
      <c r="O2241" s="60"/>
      <c r="P2241" s="183">
        <f>O2241*H2241</f>
        <v>0</v>
      </c>
      <c r="Q2241" s="183">
        <v>2.3990000000000001E-2</v>
      </c>
      <c r="R2241" s="183">
        <f>Q2241*H2241</f>
        <v>130.78928174999999</v>
      </c>
      <c r="S2241" s="183">
        <v>0</v>
      </c>
      <c r="T2241" s="184">
        <f>S2241*H2241</f>
        <v>0</v>
      </c>
      <c r="U2241" s="33"/>
      <c r="V2241" s="33"/>
      <c r="W2241" s="33"/>
      <c r="X2241" s="33"/>
      <c r="Y2241" s="33"/>
      <c r="Z2241" s="33"/>
      <c r="AA2241" s="33"/>
      <c r="AB2241" s="33"/>
      <c r="AC2241" s="33"/>
      <c r="AD2241" s="33"/>
      <c r="AE2241" s="33"/>
      <c r="AR2241" s="185" t="s">
        <v>367</v>
      </c>
      <c r="AT2241" s="185" t="s">
        <v>363</v>
      </c>
      <c r="AU2241" s="185" t="s">
        <v>85</v>
      </c>
      <c r="AY2241" s="18" t="s">
        <v>360</v>
      </c>
      <c r="BE2241" s="186">
        <f>IF(N2241="základná",J2241,0)</f>
        <v>0</v>
      </c>
      <c r="BF2241" s="186">
        <f>IF(N2241="znížená",J2241,0)</f>
        <v>0</v>
      </c>
      <c r="BG2241" s="186">
        <f>IF(N2241="zákl. prenesená",J2241,0)</f>
        <v>0</v>
      </c>
      <c r="BH2241" s="186">
        <f>IF(N2241="zníž. prenesená",J2241,0)</f>
        <v>0</v>
      </c>
      <c r="BI2241" s="186">
        <f>IF(N2241="nulová",J2241,0)</f>
        <v>0</v>
      </c>
      <c r="BJ2241" s="18" t="s">
        <v>85</v>
      </c>
      <c r="BK2241" s="186">
        <f>ROUND(I2241*H2241,2)</f>
        <v>0</v>
      </c>
      <c r="BL2241" s="18" t="s">
        <v>367</v>
      </c>
      <c r="BM2241" s="185" t="s">
        <v>2365</v>
      </c>
    </row>
    <row r="2242" spans="1:65" s="14" customFormat="1">
      <c r="B2242" s="196"/>
      <c r="D2242" s="188" t="s">
        <v>369</v>
      </c>
      <c r="E2242" s="197" t="s">
        <v>1</v>
      </c>
      <c r="F2242" s="198" t="s">
        <v>1620</v>
      </c>
      <c r="H2242" s="197" t="s">
        <v>1</v>
      </c>
      <c r="I2242" s="199"/>
      <c r="L2242" s="196"/>
      <c r="M2242" s="200"/>
      <c r="N2242" s="201"/>
      <c r="O2242" s="201"/>
      <c r="P2242" s="201"/>
      <c r="Q2242" s="201"/>
      <c r="R2242" s="201"/>
      <c r="S2242" s="201"/>
      <c r="T2242" s="202"/>
      <c r="AT2242" s="197" t="s">
        <v>369</v>
      </c>
      <c r="AU2242" s="197" t="s">
        <v>85</v>
      </c>
      <c r="AV2242" s="14" t="s">
        <v>79</v>
      </c>
      <c r="AW2242" s="14" t="s">
        <v>29</v>
      </c>
      <c r="AX2242" s="14" t="s">
        <v>72</v>
      </c>
      <c r="AY2242" s="197" t="s">
        <v>360</v>
      </c>
    </row>
    <row r="2243" spans="1:65" s="13" customFormat="1">
      <c r="B2243" s="187"/>
      <c r="D2243" s="188" t="s">
        <v>369</v>
      </c>
      <c r="E2243" s="189" t="s">
        <v>1</v>
      </c>
      <c r="F2243" s="190" t="s">
        <v>2366</v>
      </c>
      <c r="H2243" s="191">
        <v>304.822</v>
      </c>
      <c r="I2243" s="192"/>
      <c r="L2243" s="187"/>
      <c r="M2243" s="193"/>
      <c r="N2243" s="194"/>
      <c r="O2243" s="194"/>
      <c r="P2243" s="194"/>
      <c r="Q2243" s="194"/>
      <c r="R2243" s="194"/>
      <c r="S2243" s="194"/>
      <c r="T2243" s="195"/>
      <c r="AT2243" s="189" t="s">
        <v>369</v>
      </c>
      <c r="AU2243" s="189" t="s">
        <v>85</v>
      </c>
      <c r="AV2243" s="13" t="s">
        <v>85</v>
      </c>
      <c r="AW2243" s="13" t="s">
        <v>29</v>
      </c>
      <c r="AX2243" s="13" t="s">
        <v>72</v>
      </c>
      <c r="AY2243" s="189" t="s">
        <v>360</v>
      </c>
    </row>
    <row r="2244" spans="1:65" s="13" customFormat="1">
      <c r="B2244" s="187"/>
      <c r="D2244" s="188" t="s">
        <v>369</v>
      </c>
      <c r="E2244" s="189" t="s">
        <v>1</v>
      </c>
      <c r="F2244" s="190" t="s">
        <v>2367</v>
      </c>
      <c r="H2244" s="191">
        <v>171.66499999999999</v>
      </c>
      <c r="I2244" s="192"/>
      <c r="L2244" s="187"/>
      <c r="M2244" s="193"/>
      <c r="N2244" s="194"/>
      <c r="O2244" s="194"/>
      <c r="P2244" s="194"/>
      <c r="Q2244" s="194"/>
      <c r="R2244" s="194"/>
      <c r="S2244" s="194"/>
      <c r="T2244" s="195"/>
      <c r="AT2244" s="189" t="s">
        <v>369</v>
      </c>
      <c r="AU2244" s="189" t="s">
        <v>85</v>
      </c>
      <c r="AV2244" s="13" t="s">
        <v>85</v>
      </c>
      <c r="AW2244" s="13" t="s">
        <v>29</v>
      </c>
      <c r="AX2244" s="13" t="s">
        <v>72</v>
      </c>
      <c r="AY2244" s="189" t="s">
        <v>360</v>
      </c>
    </row>
    <row r="2245" spans="1:65" s="14" customFormat="1">
      <c r="B2245" s="196"/>
      <c r="D2245" s="188" t="s">
        <v>369</v>
      </c>
      <c r="E2245" s="197" t="s">
        <v>1</v>
      </c>
      <c r="F2245" s="198" t="s">
        <v>2368</v>
      </c>
      <c r="H2245" s="197" t="s">
        <v>1</v>
      </c>
      <c r="I2245" s="199"/>
      <c r="L2245" s="196"/>
      <c r="M2245" s="200"/>
      <c r="N2245" s="201"/>
      <c r="O2245" s="201"/>
      <c r="P2245" s="201"/>
      <c r="Q2245" s="201"/>
      <c r="R2245" s="201"/>
      <c r="S2245" s="201"/>
      <c r="T2245" s="202"/>
      <c r="AT2245" s="197" t="s">
        <v>369</v>
      </c>
      <c r="AU2245" s="197" t="s">
        <v>85</v>
      </c>
      <c r="AV2245" s="14" t="s">
        <v>79</v>
      </c>
      <c r="AW2245" s="14" t="s">
        <v>29</v>
      </c>
      <c r="AX2245" s="14" t="s">
        <v>72</v>
      </c>
      <c r="AY2245" s="197" t="s">
        <v>360</v>
      </c>
    </row>
    <row r="2246" spans="1:65" s="13" customFormat="1">
      <c r="B2246" s="187"/>
      <c r="D2246" s="188" t="s">
        <v>369</v>
      </c>
      <c r="E2246" s="189" t="s">
        <v>1</v>
      </c>
      <c r="F2246" s="190" t="s">
        <v>2369</v>
      </c>
      <c r="H2246" s="191">
        <v>95.838999999999999</v>
      </c>
      <c r="I2246" s="192"/>
      <c r="L2246" s="187"/>
      <c r="M2246" s="193"/>
      <c r="N2246" s="194"/>
      <c r="O2246" s="194"/>
      <c r="P2246" s="194"/>
      <c r="Q2246" s="194"/>
      <c r="R2246" s="194"/>
      <c r="S2246" s="194"/>
      <c r="T2246" s="195"/>
      <c r="AT2246" s="189" t="s">
        <v>369</v>
      </c>
      <c r="AU2246" s="189" t="s">
        <v>85</v>
      </c>
      <c r="AV2246" s="13" t="s">
        <v>85</v>
      </c>
      <c r="AW2246" s="13" t="s">
        <v>29</v>
      </c>
      <c r="AX2246" s="13" t="s">
        <v>72</v>
      </c>
      <c r="AY2246" s="189" t="s">
        <v>360</v>
      </c>
    </row>
    <row r="2247" spans="1:65" s="13" customFormat="1">
      <c r="B2247" s="187"/>
      <c r="D2247" s="188" t="s">
        <v>369</v>
      </c>
      <c r="E2247" s="189" t="s">
        <v>1</v>
      </c>
      <c r="F2247" s="190" t="s">
        <v>2370</v>
      </c>
      <c r="H2247" s="191">
        <v>80.442999999999998</v>
      </c>
      <c r="I2247" s="192"/>
      <c r="L2247" s="187"/>
      <c r="M2247" s="193"/>
      <c r="N2247" s="194"/>
      <c r="O2247" s="194"/>
      <c r="P2247" s="194"/>
      <c r="Q2247" s="194"/>
      <c r="R2247" s="194"/>
      <c r="S2247" s="194"/>
      <c r="T2247" s="195"/>
      <c r="AT2247" s="189" t="s">
        <v>369</v>
      </c>
      <c r="AU2247" s="189" t="s">
        <v>85</v>
      </c>
      <c r="AV2247" s="13" t="s">
        <v>85</v>
      </c>
      <c r="AW2247" s="13" t="s">
        <v>29</v>
      </c>
      <c r="AX2247" s="13" t="s">
        <v>72</v>
      </c>
      <c r="AY2247" s="189" t="s">
        <v>360</v>
      </c>
    </row>
    <row r="2248" spans="1:65" s="13" customFormat="1">
      <c r="B2248" s="187"/>
      <c r="D2248" s="188" t="s">
        <v>369</v>
      </c>
      <c r="E2248" s="189" t="s">
        <v>1</v>
      </c>
      <c r="F2248" s="190" t="s">
        <v>2371</v>
      </c>
      <c r="H2248" s="191">
        <v>449.54399999999998</v>
      </c>
      <c r="I2248" s="192"/>
      <c r="L2248" s="187"/>
      <c r="M2248" s="193"/>
      <c r="N2248" s="194"/>
      <c r="O2248" s="194"/>
      <c r="P2248" s="194"/>
      <c r="Q2248" s="194"/>
      <c r="R2248" s="194"/>
      <c r="S2248" s="194"/>
      <c r="T2248" s="195"/>
      <c r="AT2248" s="189" t="s">
        <v>369</v>
      </c>
      <c r="AU2248" s="189" t="s">
        <v>85</v>
      </c>
      <c r="AV2248" s="13" t="s">
        <v>85</v>
      </c>
      <c r="AW2248" s="13" t="s">
        <v>29</v>
      </c>
      <c r="AX2248" s="13" t="s">
        <v>72</v>
      </c>
      <c r="AY2248" s="189" t="s">
        <v>360</v>
      </c>
    </row>
    <row r="2249" spans="1:65" s="14" customFormat="1">
      <c r="B2249" s="196"/>
      <c r="D2249" s="188" t="s">
        <v>369</v>
      </c>
      <c r="E2249" s="197" t="s">
        <v>1</v>
      </c>
      <c r="F2249" s="198" t="s">
        <v>2372</v>
      </c>
      <c r="H2249" s="197" t="s">
        <v>1</v>
      </c>
      <c r="I2249" s="199"/>
      <c r="L2249" s="196"/>
      <c r="M2249" s="200"/>
      <c r="N2249" s="201"/>
      <c r="O2249" s="201"/>
      <c r="P2249" s="201"/>
      <c r="Q2249" s="201"/>
      <c r="R2249" s="201"/>
      <c r="S2249" s="201"/>
      <c r="T2249" s="202"/>
      <c r="AT2249" s="197" t="s">
        <v>369</v>
      </c>
      <c r="AU2249" s="197" t="s">
        <v>85</v>
      </c>
      <c r="AV2249" s="14" t="s">
        <v>79</v>
      </c>
      <c r="AW2249" s="14" t="s">
        <v>29</v>
      </c>
      <c r="AX2249" s="14" t="s">
        <v>72</v>
      </c>
      <c r="AY2249" s="197" t="s">
        <v>360</v>
      </c>
    </row>
    <row r="2250" spans="1:65" s="13" customFormat="1">
      <c r="B2250" s="187"/>
      <c r="D2250" s="188" t="s">
        <v>369</v>
      </c>
      <c r="E2250" s="189" t="s">
        <v>1</v>
      </c>
      <c r="F2250" s="190" t="s">
        <v>2369</v>
      </c>
      <c r="H2250" s="191">
        <v>95.838999999999999</v>
      </c>
      <c r="I2250" s="192"/>
      <c r="L2250" s="187"/>
      <c r="M2250" s="193"/>
      <c r="N2250" s="194"/>
      <c r="O2250" s="194"/>
      <c r="P2250" s="194"/>
      <c r="Q2250" s="194"/>
      <c r="R2250" s="194"/>
      <c r="S2250" s="194"/>
      <c r="T2250" s="195"/>
      <c r="AT2250" s="189" t="s">
        <v>369</v>
      </c>
      <c r="AU2250" s="189" t="s">
        <v>85</v>
      </c>
      <c r="AV2250" s="13" t="s">
        <v>85</v>
      </c>
      <c r="AW2250" s="13" t="s">
        <v>29</v>
      </c>
      <c r="AX2250" s="13" t="s">
        <v>72</v>
      </c>
      <c r="AY2250" s="189" t="s">
        <v>360</v>
      </c>
    </row>
    <row r="2251" spans="1:65" s="13" customFormat="1">
      <c r="B2251" s="187"/>
      <c r="D2251" s="188" t="s">
        <v>369</v>
      </c>
      <c r="E2251" s="189" t="s">
        <v>1</v>
      </c>
      <c r="F2251" s="190" t="s">
        <v>2373</v>
      </c>
      <c r="H2251" s="191">
        <v>178.09200000000001</v>
      </c>
      <c r="I2251" s="192"/>
      <c r="L2251" s="187"/>
      <c r="M2251" s="193"/>
      <c r="N2251" s="194"/>
      <c r="O2251" s="194"/>
      <c r="P2251" s="194"/>
      <c r="Q2251" s="194"/>
      <c r="R2251" s="194"/>
      <c r="S2251" s="194"/>
      <c r="T2251" s="195"/>
      <c r="AT2251" s="189" t="s">
        <v>369</v>
      </c>
      <c r="AU2251" s="189" t="s">
        <v>85</v>
      </c>
      <c r="AV2251" s="13" t="s">
        <v>85</v>
      </c>
      <c r="AW2251" s="13" t="s">
        <v>29</v>
      </c>
      <c r="AX2251" s="13" t="s">
        <v>72</v>
      </c>
      <c r="AY2251" s="189" t="s">
        <v>360</v>
      </c>
    </row>
    <row r="2252" spans="1:65" s="13" customFormat="1">
      <c r="B2252" s="187"/>
      <c r="D2252" s="188" t="s">
        <v>369</v>
      </c>
      <c r="E2252" s="189" t="s">
        <v>1</v>
      </c>
      <c r="F2252" s="190" t="s">
        <v>2374</v>
      </c>
      <c r="H2252" s="191">
        <v>489.56200000000001</v>
      </c>
      <c r="I2252" s="192"/>
      <c r="L2252" s="187"/>
      <c r="M2252" s="193"/>
      <c r="N2252" s="194"/>
      <c r="O2252" s="194"/>
      <c r="P2252" s="194"/>
      <c r="Q2252" s="194"/>
      <c r="R2252" s="194"/>
      <c r="S2252" s="194"/>
      <c r="T2252" s="195"/>
      <c r="AT2252" s="189" t="s">
        <v>369</v>
      </c>
      <c r="AU2252" s="189" t="s">
        <v>85</v>
      </c>
      <c r="AV2252" s="13" t="s">
        <v>85</v>
      </c>
      <c r="AW2252" s="13" t="s">
        <v>29</v>
      </c>
      <c r="AX2252" s="13" t="s">
        <v>72</v>
      </c>
      <c r="AY2252" s="189" t="s">
        <v>360</v>
      </c>
    </row>
    <row r="2253" spans="1:65" s="14" customFormat="1">
      <c r="B2253" s="196"/>
      <c r="D2253" s="188" t="s">
        <v>369</v>
      </c>
      <c r="E2253" s="197" t="s">
        <v>1</v>
      </c>
      <c r="F2253" s="198" t="s">
        <v>1651</v>
      </c>
      <c r="H2253" s="197" t="s">
        <v>1</v>
      </c>
      <c r="I2253" s="199"/>
      <c r="L2253" s="196"/>
      <c r="M2253" s="200"/>
      <c r="N2253" s="201"/>
      <c r="O2253" s="201"/>
      <c r="P2253" s="201"/>
      <c r="Q2253" s="201"/>
      <c r="R2253" s="201"/>
      <c r="S2253" s="201"/>
      <c r="T2253" s="202"/>
      <c r="AT2253" s="197" t="s">
        <v>369</v>
      </c>
      <c r="AU2253" s="197" t="s">
        <v>85</v>
      </c>
      <c r="AV2253" s="14" t="s">
        <v>79</v>
      </c>
      <c r="AW2253" s="14" t="s">
        <v>29</v>
      </c>
      <c r="AX2253" s="14" t="s">
        <v>72</v>
      </c>
      <c r="AY2253" s="197" t="s">
        <v>360</v>
      </c>
    </row>
    <row r="2254" spans="1:65" s="13" customFormat="1">
      <c r="B2254" s="187"/>
      <c r="D2254" s="188" t="s">
        <v>369</v>
      </c>
      <c r="E2254" s="189" t="s">
        <v>1</v>
      </c>
      <c r="F2254" s="190" t="s">
        <v>2375</v>
      </c>
      <c r="H2254" s="191">
        <v>432.56</v>
      </c>
      <c r="I2254" s="192"/>
      <c r="L2254" s="187"/>
      <c r="M2254" s="193"/>
      <c r="N2254" s="194"/>
      <c r="O2254" s="194"/>
      <c r="P2254" s="194"/>
      <c r="Q2254" s="194"/>
      <c r="R2254" s="194"/>
      <c r="S2254" s="194"/>
      <c r="T2254" s="195"/>
      <c r="AT2254" s="189" t="s">
        <v>369</v>
      </c>
      <c r="AU2254" s="189" t="s">
        <v>85</v>
      </c>
      <c r="AV2254" s="13" t="s">
        <v>85</v>
      </c>
      <c r="AW2254" s="13" t="s">
        <v>29</v>
      </c>
      <c r="AX2254" s="13" t="s">
        <v>72</v>
      </c>
      <c r="AY2254" s="189" t="s">
        <v>360</v>
      </c>
    </row>
    <row r="2255" spans="1:65" s="13" customFormat="1">
      <c r="B2255" s="187"/>
      <c r="D2255" s="188" t="s">
        <v>369</v>
      </c>
      <c r="E2255" s="189" t="s">
        <v>1</v>
      </c>
      <c r="F2255" s="190" t="s">
        <v>2376</v>
      </c>
      <c r="H2255" s="191">
        <v>243.34399999999999</v>
      </c>
      <c r="I2255" s="192"/>
      <c r="L2255" s="187"/>
      <c r="M2255" s="193"/>
      <c r="N2255" s="194"/>
      <c r="O2255" s="194"/>
      <c r="P2255" s="194"/>
      <c r="Q2255" s="194"/>
      <c r="R2255" s="194"/>
      <c r="S2255" s="194"/>
      <c r="T2255" s="195"/>
      <c r="AT2255" s="189" t="s">
        <v>369</v>
      </c>
      <c r="AU2255" s="189" t="s">
        <v>85</v>
      </c>
      <c r="AV2255" s="13" t="s">
        <v>85</v>
      </c>
      <c r="AW2255" s="13" t="s">
        <v>29</v>
      </c>
      <c r="AX2255" s="13" t="s">
        <v>72</v>
      </c>
      <c r="AY2255" s="189" t="s">
        <v>360</v>
      </c>
    </row>
    <row r="2256" spans="1:65" s="13" customFormat="1">
      <c r="B2256" s="187"/>
      <c r="D2256" s="188" t="s">
        <v>369</v>
      </c>
      <c r="E2256" s="189" t="s">
        <v>1</v>
      </c>
      <c r="F2256" s="190" t="s">
        <v>2377</v>
      </c>
      <c r="H2256" s="191">
        <v>38.304000000000002</v>
      </c>
      <c r="I2256" s="192"/>
      <c r="L2256" s="187"/>
      <c r="M2256" s="193"/>
      <c r="N2256" s="194"/>
      <c r="O2256" s="194"/>
      <c r="P2256" s="194"/>
      <c r="Q2256" s="194"/>
      <c r="R2256" s="194"/>
      <c r="S2256" s="194"/>
      <c r="T2256" s="195"/>
      <c r="AT2256" s="189" t="s">
        <v>369</v>
      </c>
      <c r="AU2256" s="189" t="s">
        <v>85</v>
      </c>
      <c r="AV2256" s="13" t="s">
        <v>85</v>
      </c>
      <c r="AW2256" s="13" t="s">
        <v>29</v>
      </c>
      <c r="AX2256" s="13" t="s">
        <v>72</v>
      </c>
      <c r="AY2256" s="189" t="s">
        <v>360</v>
      </c>
    </row>
    <row r="2257" spans="2:51" s="14" customFormat="1">
      <c r="B2257" s="196"/>
      <c r="D2257" s="188" t="s">
        <v>369</v>
      </c>
      <c r="E2257" s="197" t="s">
        <v>1</v>
      </c>
      <c r="F2257" s="198" t="s">
        <v>2378</v>
      </c>
      <c r="H2257" s="197" t="s">
        <v>1</v>
      </c>
      <c r="I2257" s="199"/>
      <c r="L2257" s="196"/>
      <c r="M2257" s="200"/>
      <c r="N2257" s="201"/>
      <c r="O2257" s="201"/>
      <c r="P2257" s="201"/>
      <c r="Q2257" s="201"/>
      <c r="R2257" s="201"/>
      <c r="S2257" s="201"/>
      <c r="T2257" s="202"/>
      <c r="AT2257" s="197" t="s">
        <v>369</v>
      </c>
      <c r="AU2257" s="197" t="s">
        <v>85</v>
      </c>
      <c r="AV2257" s="14" t="s">
        <v>79</v>
      </c>
      <c r="AW2257" s="14" t="s">
        <v>29</v>
      </c>
      <c r="AX2257" s="14" t="s">
        <v>72</v>
      </c>
      <c r="AY2257" s="197" t="s">
        <v>360</v>
      </c>
    </row>
    <row r="2258" spans="2:51" s="13" customFormat="1">
      <c r="B2258" s="187"/>
      <c r="D2258" s="188" t="s">
        <v>369</v>
      </c>
      <c r="E2258" s="189" t="s">
        <v>1</v>
      </c>
      <c r="F2258" s="190" t="s">
        <v>2379</v>
      </c>
      <c r="H2258" s="191">
        <v>915.81100000000004</v>
      </c>
      <c r="I2258" s="192"/>
      <c r="L2258" s="187"/>
      <c r="M2258" s="193"/>
      <c r="N2258" s="194"/>
      <c r="O2258" s="194"/>
      <c r="P2258" s="194"/>
      <c r="Q2258" s="194"/>
      <c r="R2258" s="194"/>
      <c r="S2258" s="194"/>
      <c r="T2258" s="195"/>
      <c r="AT2258" s="189" t="s">
        <v>369</v>
      </c>
      <c r="AU2258" s="189" t="s">
        <v>85</v>
      </c>
      <c r="AV2258" s="13" t="s">
        <v>85</v>
      </c>
      <c r="AW2258" s="13" t="s">
        <v>29</v>
      </c>
      <c r="AX2258" s="13" t="s">
        <v>72</v>
      </c>
      <c r="AY2258" s="189" t="s">
        <v>360</v>
      </c>
    </row>
    <row r="2259" spans="2:51" s="13" customFormat="1">
      <c r="B2259" s="187"/>
      <c r="D2259" s="188" t="s">
        <v>369</v>
      </c>
      <c r="E2259" s="189" t="s">
        <v>1</v>
      </c>
      <c r="F2259" s="190" t="s">
        <v>2380</v>
      </c>
      <c r="H2259" s="191">
        <v>152.08799999999999</v>
      </c>
      <c r="I2259" s="192"/>
      <c r="L2259" s="187"/>
      <c r="M2259" s="193"/>
      <c r="N2259" s="194"/>
      <c r="O2259" s="194"/>
      <c r="P2259" s="194"/>
      <c r="Q2259" s="194"/>
      <c r="R2259" s="194"/>
      <c r="S2259" s="194"/>
      <c r="T2259" s="195"/>
      <c r="AT2259" s="189" t="s">
        <v>369</v>
      </c>
      <c r="AU2259" s="189" t="s">
        <v>85</v>
      </c>
      <c r="AV2259" s="13" t="s">
        <v>85</v>
      </c>
      <c r="AW2259" s="13" t="s">
        <v>29</v>
      </c>
      <c r="AX2259" s="13" t="s">
        <v>72</v>
      </c>
      <c r="AY2259" s="189" t="s">
        <v>360</v>
      </c>
    </row>
    <row r="2260" spans="2:51" s="13" customFormat="1">
      <c r="B2260" s="187"/>
      <c r="D2260" s="188" t="s">
        <v>369</v>
      </c>
      <c r="E2260" s="189" t="s">
        <v>1</v>
      </c>
      <c r="F2260" s="190" t="s">
        <v>2381</v>
      </c>
      <c r="H2260" s="191">
        <v>36.780999999999999</v>
      </c>
      <c r="I2260" s="192"/>
      <c r="L2260" s="187"/>
      <c r="M2260" s="193"/>
      <c r="N2260" s="194"/>
      <c r="O2260" s="194"/>
      <c r="P2260" s="194"/>
      <c r="Q2260" s="194"/>
      <c r="R2260" s="194"/>
      <c r="S2260" s="194"/>
      <c r="T2260" s="195"/>
      <c r="AT2260" s="189" t="s">
        <v>369</v>
      </c>
      <c r="AU2260" s="189" t="s">
        <v>85</v>
      </c>
      <c r="AV2260" s="13" t="s">
        <v>85</v>
      </c>
      <c r="AW2260" s="13" t="s">
        <v>29</v>
      </c>
      <c r="AX2260" s="13" t="s">
        <v>72</v>
      </c>
      <c r="AY2260" s="189" t="s">
        <v>360</v>
      </c>
    </row>
    <row r="2261" spans="2:51" s="13" customFormat="1">
      <c r="B2261" s="187"/>
      <c r="D2261" s="188" t="s">
        <v>369</v>
      </c>
      <c r="E2261" s="189" t="s">
        <v>1</v>
      </c>
      <c r="F2261" s="190" t="s">
        <v>2382</v>
      </c>
      <c r="H2261" s="191">
        <v>40.448999999999998</v>
      </c>
      <c r="I2261" s="192"/>
      <c r="L2261" s="187"/>
      <c r="M2261" s="193"/>
      <c r="N2261" s="194"/>
      <c r="O2261" s="194"/>
      <c r="P2261" s="194"/>
      <c r="Q2261" s="194"/>
      <c r="R2261" s="194"/>
      <c r="S2261" s="194"/>
      <c r="T2261" s="195"/>
      <c r="AT2261" s="189" t="s">
        <v>369</v>
      </c>
      <c r="AU2261" s="189" t="s">
        <v>85</v>
      </c>
      <c r="AV2261" s="13" t="s">
        <v>85</v>
      </c>
      <c r="AW2261" s="13" t="s">
        <v>29</v>
      </c>
      <c r="AX2261" s="13" t="s">
        <v>72</v>
      </c>
      <c r="AY2261" s="189" t="s">
        <v>360</v>
      </c>
    </row>
    <row r="2262" spans="2:51" s="14" customFormat="1">
      <c r="B2262" s="196"/>
      <c r="D2262" s="188" t="s">
        <v>369</v>
      </c>
      <c r="E2262" s="197" t="s">
        <v>1</v>
      </c>
      <c r="F2262" s="198" t="s">
        <v>2383</v>
      </c>
      <c r="H2262" s="197" t="s">
        <v>1</v>
      </c>
      <c r="I2262" s="199"/>
      <c r="L2262" s="196"/>
      <c r="M2262" s="200"/>
      <c r="N2262" s="201"/>
      <c r="O2262" s="201"/>
      <c r="P2262" s="201"/>
      <c r="Q2262" s="201"/>
      <c r="R2262" s="201"/>
      <c r="S2262" s="201"/>
      <c r="T2262" s="202"/>
      <c r="AT2262" s="197" t="s">
        <v>369</v>
      </c>
      <c r="AU2262" s="197" t="s">
        <v>85</v>
      </c>
      <c r="AV2262" s="14" t="s">
        <v>79</v>
      </c>
      <c r="AW2262" s="14" t="s">
        <v>29</v>
      </c>
      <c r="AX2262" s="14" t="s">
        <v>72</v>
      </c>
      <c r="AY2262" s="197" t="s">
        <v>360</v>
      </c>
    </row>
    <row r="2263" spans="2:51" s="13" customFormat="1">
      <c r="B2263" s="187"/>
      <c r="D2263" s="188" t="s">
        <v>369</v>
      </c>
      <c r="E2263" s="189" t="s">
        <v>1</v>
      </c>
      <c r="F2263" s="190" t="s">
        <v>2384</v>
      </c>
      <c r="H2263" s="191">
        <v>143.04</v>
      </c>
      <c r="I2263" s="192"/>
      <c r="L2263" s="187"/>
      <c r="M2263" s="193"/>
      <c r="N2263" s="194"/>
      <c r="O2263" s="194"/>
      <c r="P2263" s="194"/>
      <c r="Q2263" s="194"/>
      <c r="R2263" s="194"/>
      <c r="S2263" s="194"/>
      <c r="T2263" s="195"/>
      <c r="AT2263" s="189" t="s">
        <v>369</v>
      </c>
      <c r="AU2263" s="189" t="s">
        <v>85</v>
      </c>
      <c r="AV2263" s="13" t="s">
        <v>85</v>
      </c>
      <c r="AW2263" s="13" t="s">
        <v>29</v>
      </c>
      <c r="AX2263" s="13" t="s">
        <v>72</v>
      </c>
      <c r="AY2263" s="189" t="s">
        <v>360</v>
      </c>
    </row>
    <row r="2264" spans="2:51" s="13" customFormat="1">
      <c r="B2264" s="187"/>
      <c r="D2264" s="188" t="s">
        <v>369</v>
      </c>
      <c r="E2264" s="189" t="s">
        <v>1</v>
      </c>
      <c r="F2264" s="190" t="s">
        <v>2385</v>
      </c>
      <c r="H2264" s="191">
        <v>36.792999999999999</v>
      </c>
      <c r="I2264" s="192"/>
      <c r="L2264" s="187"/>
      <c r="M2264" s="193"/>
      <c r="N2264" s="194"/>
      <c r="O2264" s="194"/>
      <c r="P2264" s="194"/>
      <c r="Q2264" s="194"/>
      <c r="R2264" s="194"/>
      <c r="S2264" s="194"/>
      <c r="T2264" s="195"/>
      <c r="AT2264" s="189" t="s">
        <v>369</v>
      </c>
      <c r="AU2264" s="189" t="s">
        <v>85</v>
      </c>
      <c r="AV2264" s="13" t="s">
        <v>85</v>
      </c>
      <c r="AW2264" s="13" t="s">
        <v>29</v>
      </c>
      <c r="AX2264" s="13" t="s">
        <v>72</v>
      </c>
      <c r="AY2264" s="189" t="s">
        <v>360</v>
      </c>
    </row>
    <row r="2265" spans="2:51" s="13" customFormat="1">
      <c r="B2265" s="187"/>
      <c r="D2265" s="188" t="s">
        <v>369</v>
      </c>
      <c r="E2265" s="189" t="s">
        <v>1</v>
      </c>
      <c r="F2265" s="190" t="s">
        <v>1683</v>
      </c>
      <c r="H2265" s="191">
        <v>133.76</v>
      </c>
      <c r="I2265" s="192"/>
      <c r="L2265" s="187"/>
      <c r="M2265" s="193"/>
      <c r="N2265" s="194"/>
      <c r="O2265" s="194"/>
      <c r="P2265" s="194"/>
      <c r="Q2265" s="194"/>
      <c r="R2265" s="194"/>
      <c r="S2265" s="194"/>
      <c r="T2265" s="195"/>
      <c r="AT2265" s="189" t="s">
        <v>369</v>
      </c>
      <c r="AU2265" s="189" t="s">
        <v>85</v>
      </c>
      <c r="AV2265" s="13" t="s">
        <v>85</v>
      </c>
      <c r="AW2265" s="13" t="s">
        <v>29</v>
      </c>
      <c r="AX2265" s="13" t="s">
        <v>72</v>
      </c>
      <c r="AY2265" s="189" t="s">
        <v>360</v>
      </c>
    </row>
    <row r="2266" spans="2:51" s="14" customFormat="1">
      <c r="B2266" s="196"/>
      <c r="D2266" s="188" t="s">
        <v>369</v>
      </c>
      <c r="E2266" s="197" t="s">
        <v>1</v>
      </c>
      <c r="F2266" s="198" t="s">
        <v>2386</v>
      </c>
      <c r="H2266" s="197" t="s">
        <v>1</v>
      </c>
      <c r="I2266" s="199"/>
      <c r="L2266" s="196"/>
      <c r="M2266" s="200"/>
      <c r="N2266" s="201"/>
      <c r="O2266" s="201"/>
      <c r="P2266" s="201"/>
      <c r="Q2266" s="201"/>
      <c r="R2266" s="201"/>
      <c r="S2266" s="201"/>
      <c r="T2266" s="202"/>
      <c r="AT2266" s="197" t="s">
        <v>369</v>
      </c>
      <c r="AU2266" s="197" t="s">
        <v>85</v>
      </c>
      <c r="AV2266" s="14" t="s">
        <v>79</v>
      </c>
      <c r="AW2266" s="14" t="s">
        <v>29</v>
      </c>
      <c r="AX2266" s="14" t="s">
        <v>72</v>
      </c>
      <c r="AY2266" s="197" t="s">
        <v>360</v>
      </c>
    </row>
    <row r="2267" spans="2:51" s="13" customFormat="1">
      <c r="B2267" s="187"/>
      <c r="D2267" s="188" t="s">
        <v>369</v>
      </c>
      <c r="E2267" s="189" t="s">
        <v>1</v>
      </c>
      <c r="F2267" s="190" t="s">
        <v>2387</v>
      </c>
      <c r="H2267" s="191">
        <v>370.57400000000001</v>
      </c>
      <c r="I2267" s="192"/>
      <c r="L2267" s="187"/>
      <c r="M2267" s="193"/>
      <c r="N2267" s="194"/>
      <c r="O2267" s="194"/>
      <c r="P2267" s="194"/>
      <c r="Q2267" s="194"/>
      <c r="R2267" s="194"/>
      <c r="S2267" s="194"/>
      <c r="T2267" s="195"/>
      <c r="AT2267" s="189" t="s">
        <v>369</v>
      </c>
      <c r="AU2267" s="189" t="s">
        <v>85</v>
      </c>
      <c r="AV2267" s="13" t="s">
        <v>85</v>
      </c>
      <c r="AW2267" s="13" t="s">
        <v>29</v>
      </c>
      <c r="AX2267" s="13" t="s">
        <v>72</v>
      </c>
      <c r="AY2267" s="189" t="s">
        <v>360</v>
      </c>
    </row>
    <row r="2268" spans="2:51" s="14" customFormat="1">
      <c r="B2268" s="196"/>
      <c r="D2268" s="188" t="s">
        <v>369</v>
      </c>
      <c r="E2268" s="197" t="s">
        <v>1</v>
      </c>
      <c r="F2268" s="198" t="s">
        <v>2388</v>
      </c>
      <c r="H2268" s="197" t="s">
        <v>1</v>
      </c>
      <c r="I2268" s="199"/>
      <c r="L2268" s="196"/>
      <c r="M2268" s="200"/>
      <c r="N2268" s="201"/>
      <c r="O2268" s="201"/>
      <c r="P2268" s="201"/>
      <c r="Q2268" s="201"/>
      <c r="R2268" s="201"/>
      <c r="S2268" s="201"/>
      <c r="T2268" s="202"/>
      <c r="AT2268" s="197" t="s">
        <v>369</v>
      </c>
      <c r="AU2268" s="197" t="s">
        <v>85</v>
      </c>
      <c r="AV2268" s="14" t="s">
        <v>79</v>
      </c>
      <c r="AW2268" s="14" t="s">
        <v>29</v>
      </c>
      <c r="AX2268" s="14" t="s">
        <v>72</v>
      </c>
      <c r="AY2268" s="197" t="s">
        <v>360</v>
      </c>
    </row>
    <row r="2269" spans="2:51" s="13" customFormat="1">
      <c r="B2269" s="187"/>
      <c r="D2269" s="188" t="s">
        <v>369</v>
      </c>
      <c r="E2269" s="189" t="s">
        <v>1</v>
      </c>
      <c r="F2269" s="190" t="s">
        <v>2389</v>
      </c>
      <c r="H2269" s="191">
        <v>86.980999999999995</v>
      </c>
      <c r="I2269" s="192"/>
      <c r="L2269" s="187"/>
      <c r="M2269" s="193"/>
      <c r="N2269" s="194"/>
      <c r="O2269" s="194"/>
      <c r="P2269" s="194"/>
      <c r="Q2269" s="194"/>
      <c r="R2269" s="194"/>
      <c r="S2269" s="194"/>
      <c r="T2269" s="195"/>
      <c r="AT2269" s="189" t="s">
        <v>369</v>
      </c>
      <c r="AU2269" s="189" t="s">
        <v>85</v>
      </c>
      <c r="AV2269" s="13" t="s">
        <v>85</v>
      </c>
      <c r="AW2269" s="13" t="s">
        <v>29</v>
      </c>
      <c r="AX2269" s="13" t="s">
        <v>72</v>
      </c>
      <c r="AY2269" s="189" t="s">
        <v>360</v>
      </c>
    </row>
    <row r="2270" spans="2:51" s="13" customFormat="1">
      <c r="B2270" s="187"/>
      <c r="D2270" s="188" t="s">
        <v>369</v>
      </c>
      <c r="E2270" s="189" t="s">
        <v>1</v>
      </c>
      <c r="F2270" s="190" t="s">
        <v>2390</v>
      </c>
      <c r="H2270" s="191">
        <v>708.18</v>
      </c>
      <c r="I2270" s="192"/>
      <c r="L2270" s="187"/>
      <c r="M2270" s="193"/>
      <c r="N2270" s="194"/>
      <c r="O2270" s="194"/>
      <c r="P2270" s="194"/>
      <c r="Q2270" s="194"/>
      <c r="R2270" s="194"/>
      <c r="S2270" s="194"/>
      <c r="T2270" s="195"/>
      <c r="AT2270" s="189" t="s">
        <v>369</v>
      </c>
      <c r="AU2270" s="189" t="s">
        <v>85</v>
      </c>
      <c r="AV2270" s="13" t="s">
        <v>85</v>
      </c>
      <c r="AW2270" s="13" t="s">
        <v>29</v>
      </c>
      <c r="AX2270" s="13" t="s">
        <v>72</v>
      </c>
      <c r="AY2270" s="189" t="s">
        <v>360</v>
      </c>
    </row>
    <row r="2271" spans="2:51" s="13" customFormat="1">
      <c r="B2271" s="187"/>
      <c r="D2271" s="188" t="s">
        <v>369</v>
      </c>
      <c r="E2271" s="189" t="s">
        <v>1</v>
      </c>
      <c r="F2271" s="190" t="s">
        <v>2391</v>
      </c>
      <c r="H2271" s="191">
        <v>24.14</v>
      </c>
      <c r="I2271" s="192"/>
      <c r="L2271" s="187"/>
      <c r="M2271" s="193"/>
      <c r="N2271" s="194"/>
      <c r="O2271" s="194"/>
      <c r="P2271" s="194"/>
      <c r="Q2271" s="194"/>
      <c r="R2271" s="194"/>
      <c r="S2271" s="194"/>
      <c r="T2271" s="195"/>
      <c r="AT2271" s="189" t="s">
        <v>369</v>
      </c>
      <c r="AU2271" s="189" t="s">
        <v>85</v>
      </c>
      <c r="AV2271" s="13" t="s">
        <v>85</v>
      </c>
      <c r="AW2271" s="13" t="s">
        <v>29</v>
      </c>
      <c r="AX2271" s="13" t="s">
        <v>72</v>
      </c>
      <c r="AY2271" s="189" t="s">
        <v>360</v>
      </c>
    </row>
    <row r="2272" spans="2:51" s="14" customFormat="1">
      <c r="B2272" s="196"/>
      <c r="D2272" s="188" t="s">
        <v>369</v>
      </c>
      <c r="E2272" s="197" t="s">
        <v>1</v>
      </c>
      <c r="F2272" s="198" t="s">
        <v>2392</v>
      </c>
      <c r="H2272" s="197" t="s">
        <v>1</v>
      </c>
      <c r="I2272" s="199"/>
      <c r="L2272" s="196"/>
      <c r="M2272" s="200"/>
      <c r="N2272" s="201"/>
      <c r="O2272" s="201"/>
      <c r="P2272" s="201"/>
      <c r="Q2272" s="201"/>
      <c r="R2272" s="201"/>
      <c r="S2272" s="201"/>
      <c r="T2272" s="202"/>
      <c r="AT2272" s="197" t="s">
        <v>369</v>
      </c>
      <c r="AU2272" s="197" t="s">
        <v>85</v>
      </c>
      <c r="AV2272" s="14" t="s">
        <v>79</v>
      </c>
      <c r="AW2272" s="14" t="s">
        <v>29</v>
      </c>
      <c r="AX2272" s="14" t="s">
        <v>72</v>
      </c>
      <c r="AY2272" s="197" t="s">
        <v>360</v>
      </c>
    </row>
    <row r="2273" spans="1:65" s="13" customFormat="1">
      <c r="B2273" s="187"/>
      <c r="D2273" s="188" t="s">
        <v>369</v>
      </c>
      <c r="E2273" s="189" t="s">
        <v>1</v>
      </c>
      <c r="F2273" s="190" t="s">
        <v>2393</v>
      </c>
      <c r="H2273" s="191">
        <v>205.864</v>
      </c>
      <c r="I2273" s="192"/>
      <c r="L2273" s="187"/>
      <c r="M2273" s="193"/>
      <c r="N2273" s="194"/>
      <c r="O2273" s="194"/>
      <c r="P2273" s="194"/>
      <c r="Q2273" s="194"/>
      <c r="R2273" s="194"/>
      <c r="S2273" s="194"/>
      <c r="T2273" s="195"/>
      <c r="AT2273" s="189" t="s">
        <v>369</v>
      </c>
      <c r="AU2273" s="189" t="s">
        <v>85</v>
      </c>
      <c r="AV2273" s="13" t="s">
        <v>85</v>
      </c>
      <c r="AW2273" s="13" t="s">
        <v>29</v>
      </c>
      <c r="AX2273" s="13" t="s">
        <v>72</v>
      </c>
      <c r="AY2273" s="189" t="s">
        <v>360</v>
      </c>
    </row>
    <row r="2274" spans="1:65" s="13" customFormat="1">
      <c r="B2274" s="187"/>
      <c r="D2274" s="188" t="s">
        <v>369</v>
      </c>
      <c r="E2274" s="189" t="s">
        <v>1</v>
      </c>
      <c r="F2274" s="190" t="s">
        <v>2394</v>
      </c>
      <c r="H2274" s="191">
        <v>17.350000000000001</v>
      </c>
      <c r="I2274" s="192"/>
      <c r="L2274" s="187"/>
      <c r="M2274" s="193"/>
      <c r="N2274" s="194"/>
      <c r="O2274" s="194"/>
      <c r="P2274" s="194"/>
      <c r="Q2274" s="194"/>
      <c r="R2274" s="194"/>
      <c r="S2274" s="194"/>
      <c r="T2274" s="195"/>
      <c r="AT2274" s="189" t="s">
        <v>369</v>
      </c>
      <c r="AU2274" s="189" t="s">
        <v>85</v>
      </c>
      <c r="AV2274" s="13" t="s">
        <v>85</v>
      </c>
      <c r="AW2274" s="13" t="s">
        <v>29</v>
      </c>
      <c r="AX2274" s="13" t="s">
        <v>72</v>
      </c>
      <c r="AY2274" s="189" t="s">
        <v>360</v>
      </c>
    </row>
    <row r="2275" spans="1:65" s="15" customFormat="1">
      <c r="B2275" s="203"/>
      <c r="D2275" s="188" t="s">
        <v>369</v>
      </c>
      <c r="E2275" s="204" t="s">
        <v>161</v>
      </c>
      <c r="F2275" s="205" t="s">
        <v>386</v>
      </c>
      <c r="H2275" s="206">
        <v>5451.8249999999998</v>
      </c>
      <c r="I2275" s="207"/>
      <c r="L2275" s="203"/>
      <c r="M2275" s="208"/>
      <c r="N2275" s="209"/>
      <c r="O2275" s="209"/>
      <c r="P2275" s="209"/>
      <c r="Q2275" s="209"/>
      <c r="R2275" s="209"/>
      <c r="S2275" s="209"/>
      <c r="T2275" s="210"/>
      <c r="AT2275" s="204" t="s">
        <v>369</v>
      </c>
      <c r="AU2275" s="204" t="s">
        <v>85</v>
      </c>
      <c r="AV2275" s="15" t="s">
        <v>367</v>
      </c>
      <c r="AW2275" s="15" t="s">
        <v>29</v>
      </c>
      <c r="AX2275" s="15" t="s">
        <v>79</v>
      </c>
      <c r="AY2275" s="204" t="s">
        <v>360</v>
      </c>
    </row>
    <row r="2276" spans="1:65" s="2" customFormat="1" ht="44.25" customHeight="1">
      <c r="A2276" s="33"/>
      <c r="B2276" s="139"/>
      <c r="C2276" s="173" t="s">
        <v>2395</v>
      </c>
      <c r="D2276" s="173" t="s">
        <v>363</v>
      </c>
      <c r="E2276" s="174" t="s">
        <v>2396</v>
      </c>
      <c r="F2276" s="175" t="s">
        <v>2397</v>
      </c>
      <c r="G2276" s="176" t="s">
        <v>366</v>
      </c>
      <c r="H2276" s="177">
        <v>10903.65</v>
      </c>
      <c r="I2276" s="178"/>
      <c r="J2276" s="179">
        <f>ROUND(I2276*H2276,2)</f>
        <v>0</v>
      </c>
      <c r="K2276" s="180"/>
      <c r="L2276" s="34"/>
      <c r="M2276" s="181" t="s">
        <v>1</v>
      </c>
      <c r="N2276" s="182" t="s">
        <v>38</v>
      </c>
      <c r="O2276" s="60"/>
      <c r="P2276" s="183">
        <f>O2276*H2276</f>
        <v>0</v>
      </c>
      <c r="Q2276" s="183">
        <v>0</v>
      </c>
      <c r="R2276" s="183">
        <f>Q2276*H2276</f>
        <v>0</v>
      </c>
      <c r="S2276" s="183">
        <v>0</v>
      </c>
      <c r="T2276" s="184">
        <f>S2276*H2276</f>
        <v>0</v>
      </c>
      <c r="U2276" s="33"/>
      <c r="V2276" s="33"/>
      <c r="W2276" s="33"/>
      <c r="X2276" s="33"/>
      <c r="Y2276" s="33"/>
      <c r="Z2276" s="33"/>
      <c r="AA2276" s="33"/>
      <c r="AB2276" s="33"/>
      <c r="AC2276" s="33"/>
      <c r="AD2276" s="33"/>
      <c r="AE2276" s="33"/>
      <c r="AR2276" s="185" t="s">
        <v>367</v>
      </c>
      <c r="AT2276" s="185" t="s">
        <v>363</v>
      </c>
      <c r="AU2276" s="185" t="s">
        <v>85</v>
      </c>
      <c r="AY2276" s="18" t="s">
        <v>360</v>
      </c>
      <c r="BE2276" s="186">
        <f>IF(N2276="základná",J2276,0)</f>
        <v>0</v>
      </c>
      <c r="BF2276" s="186">
        <f>IF(N2276="znížená",J2276,0)</f>
        <v>0</v>
      </c>
      <c r="BG2276" s="186">
        <f>IF(N2276="zákl. prenesená",J2276,0)</f>
        <v>0</v>
      </c>
      <c r="BH2276" s="186">
        <f>IF(N2276="zníž. prenesená",J2276,0)</f>
        <v>0</v>
      </c>
      <c r="BI2276" s="186">
        <f>IF(N2276="nulová",J2276,0)</f>
        <v>0</v>
      </c>
      <c r="BJ2276" s="18" t="s">
        <v>85</v>
      </c>
      <c r="BK2276" s="186">
        <f>ROUND(I2276*H2276,2)</f>
        <v>0</v>
      </c>
      <c r="BL2276" s="18" t="s">
        <v>367</v>
      </c>
      <c r="BM2276" s="185" t="s">
        <v>2398</v>
      </c>
    </row>
    <row r="2277" spans="1:65" s="13" customFormat="1">
      <c r="B2277" s="187"/>
      <c r="D2277" s="188" t="s">
        <v>369</v>
      </c>
      <c r="E2277" s="189" t="s">
        <v>1</v>
      </c>
      <c r="F2277" s="190" t="s">
        <v>2399</v>
      </c>
      <c r="H2277" s="191">
        <v>10903.65</v>
      </c>
      <c r="I2277" s="192"/>
      <c r="L2277" s="187"/>
      <c r="M2277" s="193"/>
      <c r="N2277" s="194"/>
      <c r="O2277" s="194"/>
      <c r="P2277" s="194"/>
      <c r="Q2277" s="194"/>
      <c r="R2277" s="194"/>
      <c r="S2277" s="194"/>
      <c r="T2277" s="195"/>
      <c r="AT2277" s="189" t="s">
        <v>369</v>
      </c>
      <c r="AU2277" s="189" t="s">
        <v>85</v>
      </c>
      <c r="AV2277" s="13" t="s">
        <v>85</v>
      </c>
      <c r="AW2277" s="13" t="s">
        <v>29</v>
      </c>
      <c r="AX2277" s="13" t="s">
        <v>72</v>
      </c>
      <c r="AY2277" s="189" t="s">
        <v>360</v>
      </c>
    </row>
    <row r="2278" spans="1:65" s="15" customFormat="1">
      <c r="B2278" s="203"/>
      <c r="D2278" s="188" t="s">
        <v>369</v>
      </c>
      <c r="E2278" s="204" t="s">
        <v>1</v>
      </c>
      <c r="F2278" s="205" t="s">
        <v>386</v>
      </c>
      <c r="H2278" s="206">
        <v>10903.65</v>
      </c>
      <c r="I2278" s="207"/>
      <c r="L2278" s="203"/>
      <c r="M2278" s="208"/>
      <c r="N2278" s="209"/>
      <c r="O2278" s="209"/>
      <c r="P2278" s="209"/>
      <c r="Q2278" s="209"/>
      <c r="R2278" s="209"/>
      <c r="S2278" s="209"/>
      <c r="T2278" s="210"/>
      <c r="AT2278" s="204" t="s">
        <v>369</v>
      </c>
      <c r="AU2278" s="204" t="s">
        <v>85</v>
      </c>
      <c r="AV2278" s="15" t="s">
        <v>367</v>
      </c>
      <c r="AW2278" s="15" t="s">
        <v>29</v>
      </c>
      <c r="AX2278" s="15" t="s">
        <v>79</v>
      </c>
      <c r="AY2278" s="204" t="s">
        <v>360</v>
      </c>
    </row>
    <row r="2279" spans="1:65" s="2" customFormat="1" ht="37.9" customHeight="1">
      <c r="A2279" s="33"/>
      <c r="B2279" s="139"/>
      <c r="C2279" s="173" t="s">
        <v>2400</v>
      </c>
      <c r="D2279" s="173" t="s">
        <v>363</v>
      </c>
      <c r="E2279" s="174" t="s">
        <v>2401</v>
      </c>
      <c r="F2279" s="175" t="s">
        <v>2402</v>
      </c>
      <c r="G2279" s="176" t="s">
        <v>366</v>
      </c>
      <c r="H2279" s="177">
        <v>5451.8249999999998</v>
      </c>
      <c r="I2279" s="178"/>
      <c r="J2279" s="179">
        <f>ROUND(I2279*H2279,2)</f>
        <v>0</v>
      </c>
      <c r="K2279" s="180"/>
      <c r="L2279" s="34"/>
      <c r="M2279" s="181" t="s">
        <v>1</v>
      </c>
      <c r="N2279" s="182" t="s">
        <v>38</v>
      </c>
      <c r="O2279" s="60"/>
      <c r="P2279" s="183">
        <f>O2279*H2279</f>
        <v>0</v>
      </c>
      <c r="Q2279" s="183">
        <v>2.3990000000000001E-2</v>
      </c>
      <c r="R2279" s="183">
        <f>Q2279*H2279</f>
        <v>130.78928174999999</v>
      </c>
      <c r="S2279" s="183">
        <v>0</v>
      </c>
      <c r="T2279" s="184">
        <f>S2279*H2279</f>
        <v>0</v>
      </c>
      <c r="U2279" s="33"/>
      <c r="V2279" s="33"/>
      <c r="W2279" s="33"/>
      <c r="X2279" s="33"/>
      <c r="Y2279" s="33"/>
      <c r="Z2279" s="33"/>
      <c r="AA2279" s="33"/>
      <c r="AB2279" s="33"/>
      <c r="AC2279" s="33"/>
      <c r="AD2279" s="33"/>
      <c r="AE2279" s="33"/>
      <c r="AR2279" s="185" t="s">
        <v>367</v>
      </c>
      <c r="AT2279" s="185" t="s">
        <v>363</v>
      </c>
      <c r="AU2279" s="185" t="s">
        <v>85</v>
      </c>
      <c r="AY2279" s="18" t="s">
        <v>360</v>
      </c>
      <c r="BE2279" s="186">
        <f>IF(N2279="základná",J2279,0)</f>
        <v>0</v>
      </c>
      <c r="BF2279" s="186">
        <f>IF(N2279="znížená",J2279,0)</f>
        <v>0</v>
      </c>
      <c r="BG2279" s="186">
        <f>IF(N2279="zákl. prenesená",J2279,0)</f>
        <v>0</v>
      </c>
      <c r="BH2279" s="186">
        <f>IF(N2279="zníž. prenesená",J2279,0)</f>
        <v>0</v>
      </c>
      <c r="BI2279" s="186">
        <f>IF(N2279="nulová",J2279,0)</f>
        <v>0</v>
      </c>
      <c r="BJ2279" s="18" t="s">
        <v>85</v>
      </c>
      <c r="BK2279" s="186">
        <f>ROUND(I2279*H2279,2)</f>
        <v>0</v>
      </c>
      <c r="BL2279" s="18" t="s">
        <v>367</v>
      </c>
      <c r="BM2279" s="185" t="s">
        <v>2403</v>
      </c>
    </row>
    <row r="2280" spans="1:65" s="13" customFormat="1">
      <c r="B2280" s="187"/>
      <c r="D2280" s="188" t="s">
        <v>369</v>
      </c>
      <c r="E2280" s="189" t="s">
        <v>1</v>
      </c>
      <c r="F2280" s="190" t="s">
        <v>161</v>
      </c>
      <c r="H2280" s="191">
        <v>5451.8249999999998</v>
      </c>
      <c r="I2280" s="192"/>
      <c r="L2280" s="187"/>
      <c r="M2280" s="193"/>
      <c r="N2280" s="194"/>
      <c r="O2280" s="194"/>
      <c r="P2280" s="194"/>
      <c r="Q2280" s="194"/>
      <c r="R2280" s="194"/>
      <c r="S2280" s="194"/>
      <c r="T2280" s="195"/>
      <c r="AT2280" s="189" t="s">
        <v>369</v>
      </c>
      <c r="AU2280" s="189" t="s">
        <v>85</v>
      </c>
      <c r="AV2280" s="13" t="s">
        <v>85</v>
      </c>
      <c r="AW2280" s="13" t="s">
        <v>29</v>
      </c>
      <c r="AX2280" s="13" t="s">
        <v>79</v>
      </c>
      <c r="AY2280" s="189" t="s">
        <v>360</v>
      </c>
    </row>
    <row r="2281" spans="1:65" s="2" customFormat="1" ht="24.2" customHeight="1">
      <c r="A2281" s="33"/>
      <c r="B2281" s="139"/>
      <c r="C2281" s="173" t="s">
        <v>2404</v>
      </c>
      <c r="D2281" s="173" t="s">
        <v>363</v>
      </c>
      <c r="E2281" s="174" t="s">
        <v>2405</v>
      </c>
      <c r="F2281" s="175" t="s">
        <v>2406</v>
      </c>
      <c r="G2281" s="176" t="s">
        <v>366</v>
      </c>
      <c r="H2281" s="177">
        <v>4400.37</v>
      </c>
      <c r="I2281" s="178"/>
      <c r="J2281" s="179">
        <f>ROUND(I2281*H2281,2)</f>
        <v>0</v>
      </c>
      <c r="K2281" s="180"/>
      <c r="L2281" s="34"/>
      <c r="M2281" s="181" t="s">
        <v>1</v>
      </c>
      <c r="N2281" s="182" t="s">
        <v>38</v>
      </c>
      <c r="O2281" s="60"/>
      <c r="P2281" s="183">
        <f>O2281*H2281</f>
        <v>0</v>
      </c>
      <c r="Q2281" s="183">
        <v>6.1799999999999997E-3</v>
      </c>
      <c r="R2281" s="183">
        <f>Q2281*H2281</f>
        <v>27.194286599999998</v>
      </c>
      <c r="S2281" s="183">
        <v>0</v>
      </c>
      <c r="T2281" s="184">
        <f>S2281*H2281</f>
        <v>0</v>
      </c>
      <c r="U2281" s="33"/>
      <c r="V2281" s="33"/>
      <c r="W2281" s="33"/>
      <c r="X2281" s="33"/>
      <c r="Y2281" s="33"/>
      <c r="Z2281" s="33"/>
      <c r="AA2281" s="33"/>
      <c r="AB2281" s="33"/>
      <c r="AC2281" s="33"/>
      <c r="AD2281" s="33"/>
      <c r="AE2281" s="33"/>
      <c r="AR2281" s="185" t="s">
        <v>367</v>
      </c>
      <c r="AT2281" s="185" t="s">
        <v>363</v>
      </c>
      <c r="AU2281" s="185" t="s">
        <v>85</v>
      </c>
      <c r="AY2281" s="18" t="s">
        <v>360</v>
      </c>
      <c r="BE2281" s="186">
        <f>IF(N2281="základná",J2281,0)</f>
        <v>0</v>
      </c>
      <c r="BF2281" s="186">
        <f>IF(N2281="znížená",J2281,0)</f>
        <v>0</v>
      </c>
      <c r="BG2281" s="186">
        <f>IF(N2281="zákl. prenesená",J2281,0)</f>
        <v>0</v>
      </c>
      <c r="BH2281" s="186">
        <f>IF(N2281="zníž. prenesená",J2281,0)</f>
        <v>0</v>
      </c>
      <c r="BI2281" s="186">
        <f>IF(N2281="nulová",J2281,0)</f>
        <v>0</v>
      </c>
      <c r="BJ2281" s="18" t="s">
        <v>85</v>
      </c>
      <c r="BK2281" s="186">
        <f>ROUND(I2281*H2281,2)</f>
        <v>0</v>
      </c>
      <c r="BL2281" s="18" t="s">
        <v>367</v>
      </c>
      <c r="BM2281" s="185" t="s">
        <v>2407</v>
      </c>
    </row>
    <row r="2282" spans="1:65" s="14" customFormat="1">
      <c r="B2282" s="196"/>
      <c r="D2282" s="188" t="s">
        <v>369</v>
      </c>
      <c r="E2282" s="197" t="s">
        <v>1</v>
      </c>
      <c r="F2282" s="198" t="s">
        <v>754</v>
      </c>
      <c r="H2282" s="197" t="s">
        <v>1</v>
      </c>
      <c r="I2282" s="199"/>
      <c r="L2282" s="196"/>
      <c r="M2282" s="200"/>
      <c r="N2282" s="201"/>
      <c r="O2282" s="201"/>
      <c r="P2282" s="201"/>
      <c r="Q2282" s="201"/>
      <c r="R2282" s="201"/>
      <c r="S2282" s="201"/>
      <c r="T2282" s="202"/>
      <c r="AT2282" s="197" t="s">
        <v>369</v>
      </c>
      <c r="AU2282" s="197" t="s">
        <v>85</v>
      </c>
      <c r="AV2282" s="14" t="s">
        <v>79</v>
      </c>
      <c r="AW2282" s="14" t="s">
        <v>29</v>
      </c>
      <c r="AX2282" s="14" t="s">
        <v>72</v>
      </c>
      <c r="AY2282" s="197" t="s">
        <v>360</v>
      </c>
    </row>
    <row r="2283" spans="1:65" s="13" customFormat="1">
      <c r="B2283" s="187"/>
      <c r="D2283" s="188" t="s">
        <v>369</v>
      </c>
      <c r="E2283" s="189" t="s">
        <v>1</v>
      </c>
      <c r="F2283" s="190" t="s">
        <v>2408</v>
      </c>
      <c r="H2283" s="191">
        <v>1492.55</v>
      </c>
      <c r="I2283" s="192"/>
      <c r="L2283" s="187"/>
      <c r="M2283" s="193"/>
      <c r="N2283" s="194"/>
      <c r="O2283" s="194"/>
      <c r="P2283" s="194"/>
      <c r="Q2283" s="194"/>
      <c r="R2283" s="194"/>
      <c r="S2283" s="194"/>
      <c r="T2283" s="195"/>
      <c r="AT2283" s="189" t="s">
        <v>369</v>
      </c>
      <c r="AU2283" s="189" t="s">
        <v>85</v>
      </c>
      <c r="AV2283" s="13" t="s">
        <v>85</v>
      </c>
      <c r="AW2283" s="13" t="s">
        <v>29</v>
      </c>
      <c r="AX2283" s="13" t="s">
        <v>72</v>
      </c>
      <c r="AY2283" s="189" t="s">
        <v>360</v>
      </c>
    </row>
    <row r="2284" spans="1:65" s="13" customFormat="1">
      <c r="B2284" s="187"/>
      <c r="D2284" s="188" t="s">
        <v>369</v>
      </c>
      <c r="E2284" s="189" t="s">
        <v>1</v>
      </c>
      <c r="F2284" s="190" t="s">
        <v>2409</v>
      </c>
      <c r="H2284" s="191">
        <v>-105.69</v>
      </c>
      <c r="I2284" s="192"/>
      <c r="L2284" s="187"/>
      <c r="M2284" s="193"/>
      <c r="N2284" s="194"/>
      <c r="O2284" s="194"/>
      <c r="P2284" s="194"/>
      <c r="Q2284" s="194"/>
      <c r="R2284" s="194"/>
      <c r="S2284" s="194"/>
      <c r="T2284" s="195"/>
      <c r="AT2284" s="189" t="s">
        <v>369</v>
      </c>
      <c r="AU2284" s="189" t="s">
        <v>85</v>
      </c>
      <c r="AV2284" s="13" t="s">
        <v>85</v>
      </c>
      <c r="AW2284" s="13" t="s">
        <v>29</v>
      </c>
      <c r="AX2284" s="13" t="s">
        <v>72</v>
      </c>
      <c r="AY2284" s="189" t="s">
        <v>360</v>
      </c>
    </row>
    <row r="2285" spans="1:65" s="13" customFormat="1">
      <c r="B2285" s="187"/>
      <c r="D2285" s="188" t="s">
        <v>369</v>
      </c>
      <c r="E2285" s="189" t="s">
        <v>1</v>
      </c>
      <c r="F2285" s="190" t="s">
        <v>2410</v>
      </c>
      <c r="H2285" s="191">
        <v>-123.8</v>
      </c>
      <c r="I2285" s="192"/>
      <c r="L2285" s="187"/>
      <c r="M2285" s="193"/>
      <c r="N2285" s="194"/>
      <c r="O2285" s="194"/>
      <c r="P2285" s="194"/>
      <c r="Q2285" s="194"/>
      <c r="R2285" s="194"/>
      <c r="S2285" s="194"/>
      <c r="T2285" s="195"/>
      <c r="AT2285" s="189" t="s">
        <v>369</v>
      </c>
      <c r="AU2285" s="189" t="s">
        <v>85</v>
      </c>
      <c r="AV2285" s="13" t="s">
        <v>85</v>
      </c>
      <c r="AW2285" s="13" t="s">
        <v>29</v>
      </c>
      <c r="AX2285" s="13" t="s">
        <v>72</v>
      </c>
      <c r="AY2285" s="189" t="s">
        <v>360</v>
      </c>
    </row>
    <row r="2286" spans="1:65" s="13" customFormat="1">
      <c r="B2286" s="187"/>
      <c r="D2286" s="188" t="s">
        <v>369</v>
      </c>
      <c r="E2286" s="189" t="s">
        <v>1</v>
      </c>
      <c r="F2286" s="190" t="s">
        <v>2411</v>
      </c>
      <c r="H2286" s="191">
        <v>-247.97</v>
      </c>
      <c r="I2286" s="192"/>
      <c r="L2286" s="187"/>
      <c r="M2286" s="193"/>
      <c r="N2286" s="194"/>
      <c r="O2286" s="194"/>
      <c r="P2286" s="194"/>
      <c r="Q2286" s="194"/>
      <c r="R2286" s="194"/>
      <c r="S2286" s="194"/>
      <c r="T2286" s="195"/>
      <c r="AT2286" s="189" t="s">
        <v>369</v>
      </c>
      <c r="AU2286" s="189" t="s">
        <v>85</v>
      </c>
      <c r="AV2286" s="13" t="s">
        <v>85</v>
      </c>
      <c r="AW2286" s="13" t="s">
        <v>29</v>
      </c>
      <c r="AX2286" s="13" t="s">
        <v>72</v>
      </c>
      <c r="AY2286" s="189" t="s">
        <v>360</v>
      </c>
    </row>
    <row r="2287" spans="1:65" s="13" customFormat="1">
      <c r="B2287" s="187"/>
      <c r="D2287" s="188" t="s">
        <v>369</v>
      </c>
      <c r="E2287" s="189" t="s">
        <v>1</v>
      </c>
      <c r="F2287" s="190" t="s">
        <v>2412</v>
      </c>
      <c r="H2287" s="191">
        <v>55.33</v>
      </c>
      <c r="I2287" s="192"/>
      <c r="L2287" s="187"/>
      <c r="M2287" s="193"/>
      <c r="N2287" s="194"/>
      <c r="O2287" s="194"/>
      <c r="P2287" s="194"/>
      <c r="Q2287" s="194"/>
      <c r="R2287" s="194"/>
      <c r="S2287" s="194"/>
      <c r="T2287" s="195"/>
      <c r="AT2287" s="189" t="s">
        <v>369</v>
      </c>
      <c r="AU2287" s="189" t="s">
        <v>85</v>
      </c>
      <c r="AV2287" s="13" t="s">
        <v>85</v>
      </c>
      <c r="AW2287" s="13" t="s">
        <v>29</v>
      </c>
      <c r="AX2287" s="13" t="s">
        <v>72</v>
      </c>
      <c r="AY2287" s="189" t="s">
        <v>360</v>
      </c>
    </row>
    <row r="2288" spans="1:65" s="16" customFormat="1">
      <c r="B2288" s="211"/>
      <c r="D2288" s="188" t="s">
        <v>369</v>
      </c>
      <c r="E2288" s="212" t="s">
        <v>1</v>
      </c>
      <c r="F2288" s="213" t="s">
        <v>581</v>
      </c>
      <c r="H2288" s="214">
        <v>1070.42</v>
      </c>
      <c r="I2288" s="215"/>
      <c r="L2288" s="211"/>
      <c r="M2288" s="216"/>
      <c r="N2288" s="217"/>
      <c r="O2288" s="217"/>
      <c r="P2288" s="217"/>
      <c r="Q2288" s="217"/>
      <c r="R2288" s="217"/>
      <c r="S2288" s="217"/>
      <c r="T2288" s="218"/>
      <c r="AT2288" s="212" t="s">
        <v>369</v>
      </c>
      <c r="AU2288" s="212" t="s">
        <v>85</v>
      </c>
      <c r="AV2288" s="16" t="s">
        <v>282</v>
      </c>
      <c r="AW2288" s="16" t="s">
        <v>29</v>
      </c>
      <c r="AX2288" s="16" t="s">
        <v>72</v>
      </c>
      <c r="AY2288" s="212" t="s">
        <v>360</v>
      </c>
    </row>
    <row r="2289" spans="2:51" s="14" customFormat="1">
      <c r="B2289" s="196"/>
      <c r="D2289" s="188" t="s">
        <v>369</v>
      </c>
      <c r="E2289" s="197" t="s">
        <v>1</v>
      </c>
      <c r="F2289" s="198" t="s">
        <v>758</v>
      </c>
      <c r="H2289" s="197" t="s">
        <v>1</v>
      </c>
      <c r="I2289" s="199"/>
      <c r="L2289" s="196"/>
      <c r="M2289" s="200"/>
      <c r="N2289" s="201"/>
      <c r="O2289" s="201"/>
      <c r="P2289" s="201"/>
      <c r="Q2289" s="201"/>
      <c r="R2289" s="201"/>
      <c r="S2289" s="201"/>
      <c r="T2289" s="202"/>
      <c r="AT2289" s="197" t="s">
        <v>369</v>
      </c>
      <c r="AU2289" s="197" t="s">
        <v>85</v>
      </c>
      <c r="AV2289" s="14" t="s">
        <v>79</v>
      </c>
      <c r="AW2289" s="14" t="s">
        <v>29</v>
      </c>
      <c r="AX2289" s="14" t="s">
        <v>72</v>
      </c>
      <c r="AY2289" s="197" t="s">
        <v>360</v>
      </c>
    </row>
    <row r="2290" spans="2:51" s="13" customFormat="1">
      <c r="B2290" s="187"/>
      <c r="D2290" s="188" t="s">
        <v>369</v>
      </c>
      <c r="E2290" s="189" t="s">
        <v>1</v>
      </c>
      <c r="F2290" s="190" t="s">
        <v>2413</v>
      </c>
      <c r="H2290" s="191">
        <v>1191.1600000000001</v>
      </c>
      <c r="I2290" s="192"/>
      <c r="L2290" s="187"/>
      <c r="M2290" s="193"/>
      <c r="N2290" s="194"/>
      <c r="O2290" s="194"/>
      <c r="P2290" s="194"/>
      <c r="Q2290" s="194"/>
      <c r="R2290" s="194"/>
      <c r="S2290" s="194"/>
      <c r="T2290" s="195"/>
      <c r="AT2290" s="189" t="s">
        <v>369</v>
      </c>
      <c r="AU2290" s="189" t="s">
        <v>85</v>
      </c>
      <c r="AV2290" s="13" t="s">
        <v>85</v>
      </c>
      <c r="AW2290" s="13" t="s">
        <v>29</v>
      </c>
      <c r="AX2290" s="13" t="s">
        <v>72</v>
      </c>
      <c r="AY2290" s="189" t="s">
        <v>360</v>
      </c>
    </row>
    <row r="2291" spans="2:51" s="13" customFormat="1">
      <c r="B2291" s="187"/>
      <c r="D2291" s="188" t="s">
        <v>369</v>
      </c>
      <c r="E2291" s="189" t="s">
        <v>1</v>
      </c>
      <c r="F2291" s="190" t="s">
        <v>2414</v>
      </c>
      <c r="H2291" s="191">
        <v>-136.38</v>
      </c>
      <c r="I2291" s="192"/>
      <c r="L2291" s="187"/>
      <c r="M2291" s="193"/>
      <c r="N2291" s="194"/>
      <c r="O2291" s="194"/>
      <c r="P2291" s="194"/>
      <c r="Q2291" s="194"/>
      <c r="R2291" s="194"/>
      <c r="S2291" s="194"/>
      <c r="T2291" s="195"/>
      <c r="AT2291" s="189" t="s">
        <v>369</v>
      </c>
      <c r="AU2291" s="189" t="s">
        <v>85</v>
      </c>
      <c r="AV2291" s="13" t="s">
        <v>85</v>
      </c>
      <c r="AW2291" s="13" t="s">
        <v>29</v>
      </c>
      <c r="AX2291" s="13" t="s">
        <v>72</v>
      </c>
      <c r="AY2291" s="189" t="s">
        <v>360</v>
      </c>
    </row>
    <row r="2292" spans="2:51" s="13" customFormat="1">
      <c r="B2292" s="187"/>
      <c r="D2292" s="188" t="s">
        <v>369</v>
      </c>
      <c r="E2292" s="189" t="s">
        <v>1</v>
      </c>
      <c r="F2292" s="190" t="s">
        <v>2415</v>
      </c>
      <c r="H2292" s="191">
        <v>-55.33</v>
      </c>
      <c r="I2292" s="192"/>
      <c r="L2292" s="187"/>
      <c r="M2292" s="193"/>
      <c r="N2292" s="194"/>
      <c r="O2292" s="194"/>
      <c r="P2292" s="194"/>
      <c r="Q2292" s="194"/>
      <c r="R2292" s="194"/>
      <c r="S2292" s="194"/>
      <c r="T2292" s="195"/>
      <c r="AT2292" s="189" t="s">
        <v>369</v>
      </c>
      <c r="AU2292" s="189" t="s">
        <v>85</v>
      </c>
      <c r="AV2292" s="13" t="s">
        <v>85</v>
      </c>
      <c r="AW2292" s="13" t="s">
        <v>29</v>
      </c>
      <c r="AX2292" s="13" t="s">
        <v>72</v>
      </c>
      <c r="AY2292" s="189" t="s">
        <v>360</v>
      </c>
    </row>
    <row r="2293" spans="2:51" s="16" customFormat="1">
      <c r="B2293" s="211"/>
      <c r="D2293" s="188" t="s">
        <v>369</v>
      </c>
      <c r="E2293" s="212" t="s">
        <v>1</v>
      </c>
      <c r="F2293" s="213" t="s">
        <v>581</v>
      </c>
      <c r="H2293" s="214">
        <v>999.45</v>
      </c>
      <c r="I2293" s="215"/>
      <c r="L2293" s="211"/>
      <c r="M2293" s="216"/>
      <c r="N2293" s="217"/>
      <c r="O2293" s="217"/>
      <c r="P2293" s="217"/>
      <c r="Q2293" s="217"/>
      <c r="R2293" s="217"/>
      <c r="S2293" s="217"/>
      <c r="T2293" s="218"/>
      <c r="AT2293" s="212" t="s">
        <v>369</v>
      </c>
      <c r="AU2293" s="212" t="s">
        <v>85</v>
      </c>
      <c r="AV2293" s="16" t="s">
        <v>282</v>
      </c>
      <c r="AW2293" s="16" t="s">
        <v>29</v>
      </c>
      <c r="AX2293" s="16" t="s">
        <v>72</v>
      </c>
      <c r="AY2293" s="212" t="s">
        <v>360</v>
      </c>
    </row>
    <row r="2294" spans="2:51" s="14" customFormat="1">
      <c r="B2294" s="196"/>
      <c r="D2294" s="188" t="s">
        <v>369</v>
      </c>
      <c r="E2294" s="197" t="s">
        <v>1</v>
      </c>
      <c r="F2294" s="198" t="s">
        <v>762</v>
      </c>
      <c r="H2294" s="197" t="s">
        <v>1</v>
      </c>
      <c r="I2294" s="199"/>
      <c r="L2294" s="196"/>
      <c r="M2294" s="200"/>
      <c r="N2294" s="201"/>
      <c r="O2294" s="201"/>
      <c r="P2294" s="201"/>
      <c r="Q2294" s="201"/>
      <c r="R2294" s="201"/>
      <c r="S2294" s="201"/>
      <c r="T2294" s="202"/>
      <c r="AT2294" s="197" t="s">
        <v>369</v>
      </c>
      <c r="AU2294" s="197" t="s">
        <v>85</v>
      </c>
      <c r="AV2294" s="14" t="s">
        <v>79</v>
      </c>
      <c r="AW2294" s="14" t="s">
        <v>29</v>
      </c>
      <c r="AX2294" s="14" t="s">
        <v>72</v>
      </c>
      <c r="AY2294" s="197" t="s">
        <v>360</v>
      </c>
    </row>
    <row r="2295" spans="2:51" s="13" customFormat="1">
      <c r="B2295" s="187"/>
      <c r="D2295" s="188" t="s">
        <v>369</v>
      </c>
      <c r="E2295" s="189" t="s">
        <v>1</v>
      </c>
      <c r="F2295" s="190" t="s">
        <v>2416</v>
      </c>
      <c r="H2295" s="191">
        <v>1328.56</v>
      </c>
      <c r="I2295" s="192"/>
      <c r="L2295" s="187"/>
      <c r="M2295" s="193"/>
      <c r="N2295" s="194"/>
      <c r="O2295" s="194"/>
      <c r="P2295" s="194"/>
      <c r="Q2295" s="194"/>
      <c r="R2295" s="194"/>
      <c r="S2295" s="194"/>
      <c r="T2295" s="195"/>
      <c r="AT2295" s="189" t="s">
        <v>369</v>
      </c>
      <c r="AU2295" s="189" t="s">
        <v>85</v>
      </c>
      <c r="AV2295" s="13" t="s">
        <v>85</v>
      </c>
      <c r="AW2295" s="13" t="s">
        <v>29</v>
      </c>
      <c r="AX2295" s="13" t="s">
        <v>72</v>
      </c>
      <c r="AY2295" s="189" t="s">
        <v>360</v>
      </c>
    </row>
    <row r="2296" spans="2:51" s="13" customFormat="1">
      <c r="B2296" s="187"/>
      <c r="D2296" s="188" t="s">
        <v>369</v>
      </c>
      <c r="E2296" s="189" t="s">
        <v>1</v>
      </c>
      <c r="F2296" s="190" t="s">
        <v>2417</v>
      </c>
      <c r="H2296" s="191">
        <v>-98.8</v>
      </c>
      <c r="I2296" s="192"/>
      <c r="L2296" s="187"/>
      <c r="M2296" s="193"/>
      <c r="N2296" s="194"/>
      <c r="O2296" s="194"/>
      <c r="P2296" s="194"/>
      <c r="Q2296" s="194"/>
      <c r="R2296" s="194"/>
      <c r="S2296" s="194"/>
      <c r="T2296" s="195"/>
      <c r="AT2296" s="189" t="s">
        <v>369</v>
      </c>
      <c r="AU2296" s="189" t="s">
        <v>85</v>
      </c>
      <c r="AV2296" s="13" t="s">
        <v>85</v>
      </c>
      <c r="AW2296" s="13" t="s">
        <v>29</v>
      </c>
      <c r="AX2296" s="13" t="s">
        <v>72</v>
      </c>
      <c r="AY2296" s="189" t="s">
        <v>360</v>
      </c>
    </row>
    <row r="2297" spans="2:51" s="16" customFormat="1">
      <c r="B2297" s="211"/>
      <c r="D2297" s="188" t="s">
        <v>369</v>
      </c>
      <c r="E2297" s="212" t="s">
        <v>1</v>
      </c>
      <c r="F2297" s="213" t="s">
        <v>581</v>
      </c>
      <c r="H2297" s="214">
        <v>1229.76</v>
      </c>
      <c r="I2297" s="215"/>
      <c r="L2297" s="211"/>
      <c r="M2297" s="216"/>
      <c r="N2297" s="217"/>
      <c r="O2297" s="217"/>
      <c r="P2297" s="217"/>
      <c r="Q2297" s="217"/>
      <c r="R2297" s="217"/>
      <c r="S2297" s="217"/>
      <c r="T2297" s="218"/>
      <c r="AT2297" s="212" t="s">
        <v>369</v>
      </c>
      <c r="AU2297" s="212" t="s">
        <v>85</v>
      </c>
      <c r="AV2297" s="16" t="s">
        <v>282</v>
      </c>
      <c r="AW2297" s="16" t="s">
        <v>29</v>
      </c>
      <c r="AX2297" s="16" t="s">
        <v>72</v>
      </c>
      <c r="AY2297" s="212" t="s">
        <v>360</v>
      </c>
    </row>
    <row r="2298" spans="2:51" s="14" customFormat="1">
      <c r="B2298" s="196"/>
      <c r="D2298" s="188" t="s">
        <v>369</v>
      </c>
      <c r="E2298" s="197" t="s">
        <v>1</v>
      </c>
      <c r="F2298" s="198" t="s">
        <v>787</v>
      </c>
      <c r="H2298" s="197" t="s">
        <v>1</v>
      </c>
      <c r="I2298" s="199"/>
      <c r="L2298" s="196"/>
      <c r="M2298" s="200"/>
      <c r="N2298" s="201"/>
      <c r="O2298" s="201"/>
      <c r="P2298" s="201"/>
      <c r="Q2298" s="201"/>
      <c r="R2298" s="201"/>
      <c r="S2298" s="201"/>
      <c r="T2298" s="202"/>
      <c r="AT2298" s="197" t="s">
        <v>369</v>
      </c>
      <c r="AU2298" s="197" t="s">
        <v>85</v>
      </c>
      <c r="AV2298" s="14" t="s">
        <v>79</v>
      </c>
      <c r="AW2298" s="14" t="s">
        <v>29</v>
      </c>
      <c r="AX2298" s="14" t="s">
        <v>72</v>
      </c>
      <c r="AY2298" s="197" t="s">
        <v>360</v>
      </c>
    </row>
    <row r="2299" spans="2:51" s="13" customFormat="1">
      <c r="B2299" s="187"/>
      <c r="D2299" s="188" t="s">
        <v>369</v>
      </c>
      <c r="E2299" s="189" t="s">
        <v>1</v>
      </c>
      <c r="F2299" s="190" t="s">
        <v>2418</v>
      </c>
      <c r="H2299" s="191">
        <v>1190.83</v>
      </c>
      <c r="I2299" s="192"/>
      <c r="L2299" s="187"/>
      <c r="M2299" s="193"/>
      <c r="N2299" s="194"/>
      <c r="O2299" s="194"/>
      <c r="P2299" s="194"/>
      <c r="Q2299" s="194"/>
      <c r="R2299" s="194"/>
      <c r="S2299" s="194"/>
      <c r="T2299" s="195"/>
      <c r="AT2299" s="189" t="s">
        <v>369</v>
      </c>
      <c r="AU2299" s="189" t="s">
        <v>85</v>
      </c>
      <c r="AV2299" s="13" t="s">
        <v>85</v>
      </c>
      <c r="AW2299" s="13" t="s">
        <v>29</v>
      </c>
      <c r="AX2299" s="13" t="s">
        <v>72</v>
      </c>
      <c r="AY2299" s="189" t="s">
        <v>360</v>
      </c>
    </row>
    <row r="2300" spans="2:51" s="13" customFormat="1">
      <c r="B2300" s="187"/>
      <c r="D2300" s="188" t="s">
        <v>369</v>
      </c>
      <c r="E2300" s="189" t="s">
        <v>1</v>
      </c>
      <c r="F2300" s="190" t="s">
        <v>2417</v>
      </c>
      <c r="H2300" s="191">
        <v>-98.8</v>
      </c>
      <c r="I2300" s="192"/>
      <c r="L2300" s="187"/>
      <c r="M2300" s="193"/>
      <c r="N2300" s="194"/>
      <c r="O2300" s="194"/>
      <c r="P2300" s="194"/>
      <c r="Q2300" s="194"/>
      <c r="R2300" s="194"/>
      <c r="S2300" s="194"/>
      <c r="T2300" s="195"/>
      <c r="AT2300" s="189" t="s">
        <v>369</v>
      </c>
      <c r="AU2300" s="189" t="s">
        <v>85</v>
      </c>
      <c r="AV2300" s="13" t="s">
        <v>85</v>
      </c>
      <c r="AW2300" s="13" t="s">
        <v>29</v>
      </c>
      <c r="AX2300" s="13" t="s">
        <v>72</v>
      </c>
      <c r="AY2300" s="189" t="s">
        <v>360</v>
      </c>
    </row>
    <row r="2301" spans="2:51" s="16" customFormat="1">
      <c r="B2301" s="211"/>
      <c r="D2301" s="188" t="s">
        <v>369</v>
      </c>
      <c r="E2301" s="212" t="s">
        <v>1</v>
      </c>
      <c r="F2301" s="213" t="s">
        <v>581</v>
      </c>
      <c r="H2301" s="214">
        <v>1092.03</v>
      </c>
      <c r="I2301" s="215"/>
      <c r="L2301" s="211"/>
      <c r="M2301" s="216"/>
      <c r="N2301" s="217"/>
      <c r="O2301" s="217"/>
      <c r="P2301" s="217"/>
      <c r="Q2301" s="217"/>
      <c r="R2301" s="217"/>
      <c r="S2301" s="217"/>
      <c r="T2301" s="218"/>
      <c r="AT2301" s="212" t="s">
        <v>369</v>
      </c>
      <c r="AU2301" s="212" t="s">
        <v>85</v>
      </c>
      <c r="AV2301" s="16" t="s">
        <v>282</v>
      </c>
      <c r="AW2301" s="16" t="s">
        <v>29</v>
      </c>
      <c r="AX2301" s="16" t="s">
        <v>72</v>
      </c>
      <c r="AY2301" s="212" t="s">
        <v>360</v>
      </c>
    </row>
    <row r="2302" spans="2:51" s="14" customFormat="1">
      <c r="B2302" s="196"/>
      <c r="D2302" s="188" t="s">
        <v>369</v>
      </c>
      <c r="E2302" s="197" t="s">
        <v>1</v>
      </c>
      <c r="F2302" s="198" t="s">
        <v>1737</v>
      </c>
      <c r="H2302" s="197" t="s">
        <v>1</v>
      </c>
      <c r="I2302" s="199"/>
      <c r="L2302" s="196"/>
      <c r="M2302" s="200"/>
      <c r="N2302" s="201"/>
      <c r="O2302" s="201"/>
      <c r="P2302" s="201"/>
      <c r="Q2302" s="201"/>
      <c r="R2302" s="201"/>
      <c r="S2302" s="201"/>
      <c r="T2302" s="202"/>
      <c r="AT2302" s="197" t="s">
        <v>369</v>
      </c>
      <c r="AU2302" s="197" t="s">
        <v>85</v>
      </c>
      <c r="AV2302" s="14" t="s">
        <v>79</v>
      </c>
      <c r="AW2302" s="14" t="s">
        <v>29</v>
      </c>
      <c r="AX2302" s="14" t="s">
        <v>72</v>
      </c>
      <c r="AY2302" s="197" t="s">
        <v>360</v>
      </c>
    </row>
    <row r="2303" spans="2:51" s="13" customFormat="1">
      <c r="B2303" s="187"/>
      <c r="D2303" s="188" t="s">
        <v>369</v>
      </c>
      <c r="E2303" s="189" t="s">
        <v>1</v>
      </c>
      <c r="F2303" s="190" t="s">
        <v>2419</v>
      </c>
      <c r="H2303" s="191">
        <v>8.7100000000000009</v>
      </c>
      <c r="I2303" s="192"/>
      <c r="L2303" s="187"/>
      <c r="M2303" s="193"/>
      <c r="N2303" s="194"/>
      <c r="O2303" s="194"/>
      <c r="P2303" s="194"/>
      <c r="Q2303" s="194"/>
      <c r="R2303" s="194"/>
      <c r="S2303" s="194"/>
      <c r="T2303" s="195"/>
      <c r="AT2303" s="189" t="s">
        <v>369</v>
      </c>
      <c r="AU2303" s="189" t="s">
        <v>85</v>
      </c>
      <c r="AV2303" s="13" t="s">
        <v>85</v>
      </c>
      <c r="AW2303" s="13" t="s">
        <v>29</v>
      </c>
      <c r="AX2303" s="13" t="s">
        <v>72</v>
      </c>
      <c r="AY2303" s="189" t="s">
        <v>360</v>
      </c>
    </row>
    <row r="2304" spans="2:51" s="16" customFormat="1">
      <c r="B2304" s="211"/>
      <c r="D2304" s="188" t="s">
        <v>369</v>
      </c>
      <c r="E2304" s="212" t="s">
        <v>1</v>
      </c>
      <c r="F2304" s="213" t="s">
        <v>581</v>
      </c>
      <c r="H2304" s="214">
        <v>8.7100000000000009</v>
      </c>
      <c r="I2304" s="215"/>
      <c r="L2304" s="211"/>
      <c r="M2304" s="216"/>
      <c r="N2304" s="217"/>
      <c r="O2304" s="217"/>
      <c r="P2304" s="217"/>
      <c r="Q2304" s="217"/>
      <c r="R2304" s="217"/>
      <c r="S2304" s="217"/>
      <c r="T2304" s="218"/>
      <c r="AT2304" s="212" t="s">
        <v>369</v>
      </c>
      <c r="AU2304" s="212" t="s">
        <v>85</v>
      </c>
      <c r="AV2304" s="16" t="s">
        <v>282</v>
      </c>
      <c r="AW2304" s="16" t="s">
        <v>29</v>
      </c>
      <c r="AX2304" s="16" t="s">
        <v>72</v>
      </c>
      <c r="AY2304" s="212" t="s">
        <v>360</v>
      </c>
    </row>
    <row r="2305" spans="1:65" s="15" customFormat="1">
      <c r="B2305" s="203"/>
      <c r="D2305" s="188" t="s">
        <v>369</v>
      </c>
      <c r="E2305" s="204" t="s">
        <v>1</v>
      </c>
      <c r="F2305" s="205" t="s">
        <v>386</v>
      </c>
      <c r="H2305" s="206">
        <v>4400.37</v>
      </c>
      <c r="I2305" s="207"/>
      <c r="L2305" s="203"/>
      <c r="M2305" s="208"/>
      <c r="N2305" s="209"/>
      <c r="O2305" s="209"/>
      <c r="P2305" s="209"/>
      <c r="Q2305" s="209"/>
      <c r="R2305" s="209"/>
      <c r="S2305" s="209"/>
      <c r="T2305" s="210"/>
      <c r="AT2305" s="204" t="s">
        <v>369</v>
      </c>
      <c r="AU2305" s="204" t="s">
        <v>85</v>
      </c>
      <c r="AV2305" s="15" t="s">
        <v>367</v>
      </c>
      <c r="AW2305" s="15" t="s">
        <v>29</v>
      </c>
      <c r="AX2305" s="15" t="s">
        <v>79</v>
      </c>
      <c r="AY2305" s="204" t="s">
        <v>360</v>
      </c>
    </row>
    <row r="2306" spans="1:65" s="2" customFormat="1" ht="24.2" customHeight="1">
      <c r="A2306" s="33"/>
      <c r="B2306" s="139"/>
      <c r="C2306" s="173" t="s">
        <v>2420</v>
      </c>
      <c r="D2306" s="173" t="s">
        <v>363</v>
      </c>
      <c r="E2306" s="174" t="s">
        <v>2421</v>
      </c>
      <c r="F2306" s="175" t="s">
        <v>2422</v>
      </c>
      <c r="G2306" s="176" t="s">
        <v>366</v>
      </c>
      <c r="H2306" s="177">
        <v>123.8</v>
      </c>
      <c r="I2306" s="178"/>
      <c r="J2306" s="179">
        <f>ROUND(I2306*H2306,2)</f>
        <v>0</v>
      </c>
      <c r="K2306" s="180"/>
      <c r="L2306" s="34"/>
      <c r="M2306" s="181" t="s">
        <v>1</v>
      </c>
      <c r="N2306" s="182" t="s">
        <v>38</v>
      </c>
      <c r="O2306" s="60"/>
      <c r="P2306" s="183">
        <f>O2306*H2306</f>
        <v>0</v>
      </c>
      <c r="Q2306" s="183">
        <v>6.1799999999999997E-3</v>
      </c>
      <c r="R2306" s="183">
        <f>Q2306*H2306</f>
        <v>0.76508399999999999</v>
      </c>
      <c r="S2306" s="183">
        <v>0</v>
      </c>
      <c r="T2306" s="184">
        <f>S2306*H2306</f>
        <v>0</v>
      </c>
      <c r="U2306" s="33"/>
      <c r="V2306" s="33"/>
      <c r="W2306" s="33"/>
      <c r="X2306" s="33"/>
      <c r="Y2306" s="33"/>
      <c r="Z2306" s="33"/>
      <c r="AA2306" s="33"/>
      <c r="AB2306" s="33"/>
      <c r="AC2306" s="33"/>
      <c r="AD2306" s="33"/>
      <c r="AE2306" s="33"/>
      <c r="AR2306" s="185" t="s">
        <v>367</v>
      </c>
      <c r="AT2306" s="185" t="s">
        <v>363</v>
      </c>
      <c r="AU2306" s="185" t="s">
        <v>85</v>
      </c>
      <c r="AY2306" s="18" t="s">
        <v>360</v>
      </c>
      <c r="BE2306" s="186">
        <f>IF(N2306="základná",J2306,0)</f>
        <v>0</v>
      </c>
      <c r="BF2306" s="186">
        <f>IF(N2306="znížená",J2306,0)</f>
        <v>0</v>
      </c>
      <c r="BG2306" s="186">
        <f>IF(N2306="zákl. prenesená",J2306,0)</f>
        <v>0</v>
      </c>
      <c r="BH2306" s="186">
        <f>IF(N2306="zníž. prenesená",J2306,0)</f>
        <v>0</v>
      </c>
      <c r="BI2306" s="186">
        <f>IF(N2306="nulová",J2306,0)</f>
        <v>0</v>
      </c>
      <c r="BJ2306" s="18" t="s">
        <v>85</v>
      </c>
      <c r="BK2306" s="186">
        <f>ROUND(I2306*H2306,2)</f>
        <v>0</v>
      </c>
      <c r="BL2306" s="18" t="s">
        <v>367</v>
      </c>
      <c r="BM2306" s="185" t="s">
        <v>2423</v>
      </c>
    </row>
    <row r="2307" spans="1:65" s="14" customFormat="1">
      <c r="B2307" s="196"/>
      <c r="D2307" s="188" t="s">
        <v>369</v>
      </c>
      <c r="E2307" s="197" t="s">
        <v>1</v>
      </c>
      <c r="F2307" s="198" t="s">
        <v>2424</v>
      </c>
      <c r="H2307" s="197" t="s">
        <v>1</v>
      </c>
      <c r="I2307" s="199"/>
      <c r="L2307" s="196"/>
      <c r="M2307" s="200"/>
      <c r="N2307" s="201"/>
      <c r="O2307" s="201"/>
      <c r="P2307" s="201"/>
      <c r="Q2307" s="201"/>
      <c r="R2307" s="201"/>
      <c r="S2307" s="201"/>
      <c r="T2307" s="202"/>
      <c r="AT2307" s="197" t="s">
        <v>369</v>
      </c>
      <c r="AU2307" s="197" t="s">
        <v>85</v>
      </c>
      <c r="AV2307" s="14" t="s">
        <v>79</v>
      </c>
      <c r="AW2307" s="14" t="s">
        <v>29</v>
      </c>
      <c r="AX2307" s="14" t="s">
        <v>72</v>
      </c>
      <c r="AY2307" s="197" t="s">
        <v>360</v>
      </c>
    </row>
    <row r="2308" spans="1:65" s="13" customFormat="1">
      <c r="B2308" s="187"/>
      <c r="D2308" s="188" t="s">
        <v>369</v>
      </c>
      <c r="E2308" s="189" t="s">
        <v>1</v>
      </c>
      <c r="F2308" s="190" t="s">
        <v>2425</v>
      </c>
      <c r="H2308" s="191">
        <v>123.8</v>
      </c>
      <c r="I2308" s="192"/>
      <c r="L2308" s="187"/>
      <c r="M2308" s="193"/>
      <c r="N2308" s="194"/>
      <c r="O2308" s="194"/>
      <c r="P2308" s="194"/>
      <c r="Q2308" s="194"/>
      <c r="R2308" s="194"/>
      <c r="S2308" s="194"/>
      <c r="T2308" s="195"/>
      <c r="AT2308" s="189" t="s">
        <v>369</v>
      </c>
      <c r="AU2308" s="189" t="s">
        <v>85</v>
      </c>
      <c r="AV2308" s="13" t="s">
        <v>85</v>
      </c>
      <c r="AW2308" s="13" t="s">
        <v>29</v>
      </c>
      <c r="AX2308" s="13" t="s">
        <v>72</v>
      </c>
      <c r="AY2308" s="189" t="s">
        <v>360</v>
      </c>
    </row>
    <row r="2309" spans="1:65" s="15" customFormat="1">
      <c r="B2309" s="203"/>
      <c r="D2309" s="188" t="s">
        <v>369</v>
      </c>
      <c r="E2309" s="204" t="s">
        <v>1</v>
      </c>
      <c r="F2309" s="205" t="s">
        <v>386</v>
      </c>
      <c r="H2309" s="206">
        <v>123.8</v>
      </c>
      <c r="I2309" s="207"/>
      <c r="L2309" s="203"/>
      <c r="M2309" s="208"/>
      <c r="N2309" s="209"/>
      <c r="O2309" s="209"/>
      <c r="P2309" s="209"/>
      <c r="Q2309" s="209"/>
      <c r="R2309" s="209"/>
      <c r="S2309" s="209"/>
      <c r="T2309" s="210"/>
      <c r="AT2309" s="204" t="s">
        <v>369</v>
      </c>
      <c r="AU2309" s="204" t="s">
        <v>85</v>
      </c>
      <c r="AV2309" s="15" t="s">
        <v>367</v>
      </c>
      <c r="AW2309" s="15" t="s">
        <v>29</v>
      </c>
      <c r="AX2309" s="15" t="s">
        <v>79</v>
      </c>
      <c r="AY2309" s="204" t="s">
        <v>360</v>
      </c>
    </row>
    <row r="2310" spans="1:65" s="2" customFormat="1" ht="24.2" customHeight="1">
      <c r="A2310" s="33"/>
      <c r="B2310" s="139"/>
      <c r="C2310" s="173" t="s">
        <v>2426</v>
      </c>
      <c r="D2310" s="173" t="s">
        <v>363</v>
      </c>
      <c r="E2310" s="174" t="s">
        <v>2427</v>
      </c>
      <c r="F2310" s="175" t="s">
        <v>2428</v>
      </c>
      <c r="G2310" s="176" t="s">
        <v>366</v>
      </c>
      <c r="H2310" s="177">
        <v>369.05</v>
      </c>
      <c r="I2310" s="178"/>
      <c r="J2310" s="179">
        <f>ROUND(I2310*H2310,2)</f>
        <v>0</v>
      </c>
      <c r="K2310" s="180"/>
      <c r="L2310" s="34"/>
      <c r="M2310" s="181" t="s">
        <v>1</v>
      </c>
      <c r="N2310" s="182" t="s">
        <v>38</v>
      </c>
      <c r="O2310" s="60"/>
      <c r="P2310" s="183">
        <f>O2310*H2310</f>
        <v>0</v>
      </c>
      <c r="Q2310" s="183">
        <v>6.3699999999999998E-3</v>
      </c>
      <c r="R2310" s="183">
        <f>Q2310*H2310</f>
        <v>2.3508485000000001</v>
      </c>
      <c r="S2310" s="183">
        <v>0</v>
      </c>
      <c r="T2310" s="184">
        <f>S2310*H2310</f>
        <v>0</v>
      </c>
      <c r="U2310" s="33"/>
      <c r="V2310" s="33"/>
      <c r="W2310" s="33"/>
      <c r="X2310" s="33"/>
      <c r="Y2310" s="33"/>
      <c r="Z2310" s="33"/>
      <c r="AA2310" s="33"/>
      <c r="AB2310" s="33"/>
      <c r="AC2310" s="33"/>
      <c r="AD2310" s="33"/>
      <c r="AE2310" s="33"/>
      <c r="AR2310" s="185" t="s">
        <v>367</v>
      </c>
      <c r="AT2310" s="185" t="s">
        <v>363</v>
      </c>
      <c r="AU2310" s="185" t="s">
        <v>85</v>
      </c>
      <c r="AY2310" s="18" t="s">
        <v>360</v>
      </c>
      <c r="BE2310" s="186">
        <f>IF(N2310="základná",J2310,0)</f>
        <v>0</v>
      </c>
      <c r="BF2310" s="186">
        <f>IF(N2310="znížená",J2310,0)</f>
        <v>0</v>
      </c>
      <c r="BG2310" s="186">
        <f>IF(N2310="zákl. prenesená",J2310,0)</f>
        <v>0</v>
      </c>
      <c r="BH2310" s="186">
        <f>IF(N2310="zníž. prenesená",J2310,0)</f>
        <v>0</v>
      </c>
      <c r="BI2310" s="186">
        <f>IF(N2310="nulová",J2310,0)</f>
        <v>0</v>
      </c>
      <c r="BJ2310" s="18" t="s">
        <v>85</v>
      </c>
      <c r="BK2310" s="186">
        <f>ROUND(I2310*H2310,2)</f>
        <v>0</v>
      </c>
      <c r="BL2310" s="18" t="s">
        <v>367</v>
      </c>
      <c r="BM2310" s="185" t="s">
        <v>2429</v>
      </c>
    </row>
    <row r="2311" spans="1:65" s="14" customFormat="1">
      <c r="B2311" s="196"/>
      <c r="D2311" s="188" t="s">
        <v>369</v>
      </c>
      <c r="E2311" s="197" t="s">
        <v>1</v>
      </c>
      <c r="F2311" s="198" t="s">
        <v>754</v>
      </c>
      <c r="H2311" s="197" t="s">
        <v>1</v>
      </c>
      <c r="I2311" s="199"/>
      <c r="L2311" s="196"/>
      <c r="M2311" s="200"/>
      <c r="N2311" s="201"/>
      <c r="O2311" s="201"/>
      <c r="P2311" s="201"/>
      <c r="Q2311" s="201"/>
      <c r="R2311" s="201"/>
      <c r="S2311" s="201"/>
      <c r="T2311" s="202"/>
      <c r="AT2311" s="197" t="s">
        <v>369</v>
      </c>
      <c r="AU2311" s="197" t="s">
        <v>85</v>
      </c>
      <c r="AV2311" s="14" t="s">
        <v>79</v>
      </c>
      <c r="AW2311" s="14" t="s">
        <v>29</v>
      </c>
      <c r="AX2311" s="14" t="s">
        <v>72</v>
      </c>
      <c r="AY2311" s="197" t="s">
        <v>360</v>
      </c>
    </row>
    <row r="2312" spans="1:65" s="13" customFormat="1">
      <c r="B2312" s="187"/>
      <c r="D2312" s="188" t="s">
        <v>369</v>
      </c>
      <c r="E2312" s="189" t="s">
        <v>1</v>
      </c>
      <c r="F2312" s="190" t="s">
        <v>2430</v>
      </c>
      <c r="H2312" s="191">
        <v>71.510000000000005</v>
      </c>
      <c r="I2312" s="192"/>
      <c r="L2312" s="187"/>
      <c r="M2312" s="193"/>
      <c r="N2312" s="194"/>
      <c r="O2312" s="194"/>
      <c r="P2312" s="194"/>
      <c r="Q2312" s="194"/>
      <c r="R2312" s="194"/>
      <c r="S2312" s="194"/>
      <c r="T2312" s="195"/>
      <c r="AT2312" s="189" t="s">
        <v>369</v>
      </c>
      <c r="AU2312" s="189" t="s">
        <v>85</v>
      </c>
      <c r="AV2312" s="13" t="s">
        <v>85</v>
      </c>
      <c r="AW2312" s="13" t="s">
        <v>29</v>
      </c>
      <c r="AX2312" s="13" t="s">
        <v>72</v>
      </c>
      <c r="AY2312" s="189" t="s">
        <v>360</v>
      </c>
    </row>
    <row r="2313" spans="1:65" s="13" customFormat="1">
      <c r="B2313" s="187"/>
      <c r="D2313" s="188" t="s">
        <v>369</v>
      </c>
      <c r="E2313" s="189" t="s">
        <v>1</v>
      </c>
      <c r="F2313" s="190" t="s">
        <v>2431</v>
      </c>
      <c r="H2313" s="191">
        <v>15.96</v>
      </c>
      <c r="I2313" s="192"/>
      <c r="L2313" s="187"/>
      <c r="M2313" s="193"/>
      <c r="N2313" s="194"/>
      <c r="O2313" s="194"/>
      <c r="P2313" s="194"/>
      <c r="Q2313" s="194"/>
      <c r="R2313" s="194"/>
      <c r="S2313" s="194"/>
      <c r="T2313" s="195"/>
      <c r="AT2313" s="189" t="s">
        <v>369</v>
      </c>
      <c r="AU2313" s="189" t="s">
        <v>85</v>
      </c>
      <c r="AV2313" s="13" t="s">
        <v>85</v>
      </c>
      <c r="AW2313" s="13" t="s">
        <v>29</v>
      </c>
      <c r="AX2313" s="13" t="s">
        <v>72</v>
      </c>
      <c r="AY2313" s="189" t="s">
        <v>360</v>
      </c>
    </row>
    <row r="2314" spans="1:65" s="13" customFormat="1">
      <c r="B2314" s="187"/>
      <c r="D2314" s="188" t="s">
        <v>369</v>
      </c>
      <c r="E2314" s="189" t="s">
        <v>1</v>
      </c>
      <c r="F2314" s="190" t="s">
        <v>2432</v>
      </c>
      <c r="H2314" s="191">
        <v>18.22</v>
      </c>
      <c r="I2314" s="192"/>
      <c r="L2314" s="187"/>
      <c r="M2314" s="193"/>
      <c r="N2314" s="194"/>
      <c r="O2314" s="194"/>
      <c r="P2314" s="194"/>
      <c r="Q2314" s="194"/>
      <c r="R2314" s="194"/>
      <c r="S2314" s="194"/>
      <c r="T2314" s="195"/>
      <c r="AT2314" s="189" t="s">
        <v>369</v>
      </c>
      <c r="AU2314" s="189" t="s">
        <v>85</v>
      </c>
      <c r="AV2314" s="13" t="s">
        <v>85</v>
      </c>
      <c r="AW2314" s="13" t="s">
        <v>29</v>
      </c>
      <c r="AX2314" s="13" t="s">
        <v>72</v>
      </c>
      <c r="AY2314" s="189" t="s">
        <v>360</v>
      </c>
    </row>
    <row r="2315" spans="1:65" s="16" customFormat="1">
      <c r="B2315" s="211"/>
      <c r="D2315" s="188" t="s">
        <v>369</v>
      </c>
      <c r="E2315" s="212" t="s">
        <v>1</v>
      </c>
      <c r="F2315" s="213" t="s">
        <v>581</v>
      </c>
      <c r="H2315" s="214">
        <v>105.69</v>
      </c>
      <c r="I2315" s="215"/>
      <c r="L2315" s="211"/>
      <c r="M2315" s="216"/>
      <c r="N2315" s="217"/>
      <c r="O2315" s="217"/>
      <c r="P2315" s="217"/>
      <c r="Q2315" s="217"/>
      <c r="R2315" s="217"/>
      <c r="S2315" s="217"/>
      <c r="T2315" s="218"/>
      <c r="AT2315" s="212" t="s">
        <v>369</v>
      </c>
      <c r="AU2315" s="212" t="s">
        <v>85</v>
      </c>
      <c r="AV2315" s="16" t="s">
        <v>282</v>
      </c>
      <c r="AW2315" s="16" t="s">
        <v>29</v>
      </c>
      <c r="AX2315" s="16" t="s">
        <v>72</v>
      </c>
      <c r="AY2315" s="212" t="s">
        <v>360</v>
      </c>
    </row>
    <row r="2316" spans="1:65" s="13" customFormat="1">
      <c r="B2316" s="187"/>
      <c r="D2316" s="188" t="s">
        <v>369</v>
      </c>
      <c r="E2316" s="189" t="s">
        <v>1</v>
      </c>
      <c r="F2316" s="190" t="s">
        <v>2433</v>
      </c>
      <c r="H2316" s="191">
        <v>26.56</v>
      </c>
      <c r="I2316" s="192"/>
      <c r="L2316" s="187"/>
      <c r="M2316" s="193"/>
      <c r="N2316" s="194"/>
      <c r="O2316" s="194"/>
      <c r="P2316" s="194"/>
      <c r="Q2316" s="194"/>
      <c r="R2316" s="194"/>
      <c r="S2316" s="194"/>
      <c r="T2316" s="195"/>
      <c r="AT2316" s="189" t="s">
        <v>369</v>
      </c>
      <c r="AU2316" s="189" t="s">
        <v>85</v>
      </c>
      <c r="AV2316" s="13" t="s">
        <v>85</v>
      </c>
      <c r="AW2316" s="13" t="s">
        <v>29</v>
      </c>
      <c r="AX2316" s="13" t="s">
        <v>72</v>
      </c>
      <c r="AY2316" s="189" t="s">
        <v>360</v>
      </c>
    </row>
    <row r="2317" spans="1:65" s="13" customFormat="1">
      <c r="B2317" s="187"/>
      <c r="D2317" s="188" t="s">
        <v>369</v>
      </c>
      <c r="E2317" s="189" t="s">
        <v>1</v>
      </c>
      <c r="F2317" s="190" t="s">
        <v>2434</v>
      </c>
      <c r="H2317" s="191">
        <v>70.150000000000006</v>
      </c>
      <c r="I2317" s="192"/>
      <c r="L2317" s="187"/>
      <c r="M2317" s="193"/>
      <c r="N2317" s="194"/>
      <c r="O2317" s="194"/>
      <c r="P2317" s="194"/>
      <c r="Q2317" s="194"/>
      <c r="R2317" s="194"/>
      <c r="S2317" s="194"/>
      <c r="T2317" s="195"/>
      <c r="AT2317" s="189" t="s">
        <v>369</v>
      </c>
      <c r="AU2317" s="189" t="s">
        <v>85</v>
      </c>
      <c r="AV2317" s="13" t="s">
        <v>85</v>
      </c>
      <c r="AW2317" s="13" t="s">
        <v>29</v>
      </c>
      <c r="AX2317" s="13" t="s">
        <v>72</v>
      </c>
      <c r="AY2317" s="189" t="s">
        <v>360</v>
      </c>
    </row>
    <row r="2318" spans="1:65" s="13" customFormat="1">
      <c r="B2318" s="187"/>
      <c r="D2318" s="188" t="s">
        <v>369</v>
      </c>
      <c r="E2318" s="189" t="s">
        <v>1</v>
      </c>
      <c r="F2318" s="190" t="s">
        <v>2435</v>
      </c>
      <c r="H2318" s="191">
        <v>12</v>
      </c>
      <c r="I2318" s="192"/>
      <c r="L2318" s="187"/>
      <c r="M2318" s="193"/>
      <c r="N2318" s="194"/>
      <c r="O2318" s="194"/>
      <c r="P2318" s="194"/>
      <c r="Q2318" s="194"/>
      <c r="R2318" s="194"/>
      <c r="S2318" s="194"/>
      <c r="T2318" s="195"/>
      <c r="AT2318" s="189" t="s">
        <v>369</v>
      </c>
      <c r="AU2318" s="189" t="s">
        <v>85</v>
      </c>
      <c r="AV2318" s="13" t="s">
        <v>85</v>
      </c>
      <c r="AW2318" s="13" t="s">
        <v>29</v>
      </c>
      <c r="AX2318" s="13" t="s">
        <v>72</v>
      </c>
      <c r="AY2318" s="189" t="s">
        <v>360</v>
      </c>
    </row>
    <row r="2319" spans="1:65" s="13" customFormat="1">
      <c r="B2319" s="187"/>
      <c r="D2319" s="188" t="s">
        <v>369</v>
      </c>
      <c r="E2319" s="189" t="s">
        <v>1</v>
      </c>
      <c r="F2319" s="190" t="s">
        <v>2436</v>
      </c>
      <c r="H2319" s="191">
        <v>10.9</v>
      </c>
      <c r="I2319" s="192"/>
      <c r="L2319" s="187"/>
      <c r="M2319" s="193"/>
      <c r="N2319" s="194"/>
      <c r="O2319" s="194"/>
      <c r="P2319" s="194"/>
      <c r="Q2319" s="194"/>
      <c r="R2319" s="194"/>
      <c r="S2319" s="194"/>
      <c r="T2319" s="195"/>
      <c r="AT2319" s="189" t="s">
        <v>369</v>
      </c>
      <c r="AU2319" s="189" t="s">
        <v>85</v>
      </c>
      <c r="AV2319" s="13" t="s">
        <v>85</v>
      </c>
      <c r="AW2319" s="13" t="s">
        <v>29</v>
      </c>
      <c r="AX2319" s="13" t="s">
        <v>72</v>
      </c>
      <c r="AY2319" s="189" t="s">
        <v>360</v>
      </c>
    </row>
    <row r="2320" spans="1:65" s="13" customFormat="1">
      <c r="B2320" s="187"/>
      <c r="D2320" s="188" t="s">
        <v>369</v>
      </c>
      <c r="E2320" s="189" t="s">
        <v>1</v>
      </c>
      <c r="F2320" s="190" t="s">
        <v>2437</v>
      </c>
      <c r="H2320" s="191">
        <v>16.77</v>
      </c>
      <c r="I2320" s="192"/>
      <c r="L2320" s="187"/>
      <c r="M2320" s="193"/>
      <c r="N2320" s="194"/>
      <c r="O2320" s="194"/>
      <c r="P2320" s="194"/>
      <c r="Q2320" s="194"/>
      <c r="R2320" s="194"/>
      <c r="S2320" s="194"/>
      <c r="T2320" s="195"/>
      <c r="AT2320" s="189" t="s">
        <v>369</v>
      </c>
      <c r="AU2320" s="189" t="s">
        <v>85</v>
      </c>
      <c r="AV2320" s="13" t="s">
        <v>85</v>
      </c>
      <c r="AW2320" s="13" t="s">
        <v>29</v>
      </c>
      <c r="AX2320" s="13" t="s">
        <v>72</v>
      </c>
      <c r="AY2320" s="189" t="s">
        <v>360</v>
      </c>
    </row>
    <row r="2321" spans="1:65" s="16" customFormat="1">
      <c r="B2321" s="211"/>
      <c r="D2321" s="188" t="s">
        <v>369</v>
      </c>
      <c r="E2321" s="212" t="s">
        <v>1</v>
      </c>
      <c r="F2321" s="213" t="s">
        <v>581</v>
      </c>
      <c r="H2321" s="214">
        <v>136.38</v>
      </c>
      <c r="I2321" s="215"/>
      <c r="L2321" s="211"/>
      <c r="M2321" s="216"/>
      <c r="N2321" s="217"/>
      <c r="O2321" s="217"/>
      <c r="P2321" s="217"/>
      <c r="Q2321" s="217"/>
      <c r="R2321" s="217"/>
      <c r="S2321" s="217"/>
      <c r="T2321" s="218"/>
      <c r="AT2321" s="212" t="s">
        <v>369</v>
      </c>
      <c r="AU2321" s="212" t="s">
        <v>85</v>
      </c>
      <c r="AV2321" s="16" t="s">
        <v>282</v>
      </c>
      <c r="AW2321" s="16" t="s">
        <v>29</v>
      </c>
      <c r="AX2321" s="16" t="s">
        <v>72</v>
      </c>
      <c r="AY2321" s="212" t="s">
        <v>360</v>
      </c>
    </row>
    <row r="2322" spans="1:65" s="13" customFormat="1">
      <c r="B2322" s="187"/>
      <c r="D2322" s="188" t="s">
        <v>369</v>
      </c>
      <c r="E2322" s="189" t="s">
        <v>1</v>
      </c>
      <c r="F2322" s="190" t="s">
        <v>2438</v>
      </c>
      <c r="H2322" s="191">
        <v>70.62</v>
      </c>
      <c r="I2322" s="192"/>
      <c r="L2322" s="187"/>
      <c r="M2322" s="193"/>
      <c r="N2322" s="194"/>
      <c r="O2322" s="194"/>
      <c r="P2322" s="194"/>
      <c r="Q2322" s="194"/>
      <c r="R2322" s="194"/>
      <c r="S2322" s="194"/>
      <c r="T2322" s="195"/>
      <c r="AT2322" s="189" t="s">
        <v>369</v>
      </c>
      <c r="AU2322" s="189" t="s">
        <v>85</v>
      </c>
      <c r="AV2322" s="13" t="s">
        <v>85</v>
      </c>
      <c r="AW2322" s="13" t="s">
        <v>29</v>
      </c>
      <c r="AX2322" s="13" t="s">
        <v>72</v>
      </c>
      <c r="AY2322" s="189" t="s">
        <v>360</v>
      </c>
    </row>
    <row r="2323" spans="1:65" s="13" customFormat="1">
      <c r="B2323" s="187"/>
      <c r="D2323" s="188" t="s">
        <v>369</v>
      </c>
      <c r="E2323" s="189" t="s">
        <v>1</v>
      </c>
      <c r="F2323" s="190" t="s">
        <v>2439</v>
      </c>
      <c r="H2323" s="191">
        <v>28.18</v>
      </c>
      <c r="I2323" s="192"/>
      <c r="L2323" s="187"/>
      <c r="M2323" s="193"/>
      <c r="N2323" s="194"/>
      <c r="O2323" s="194"/>
      <c r="P2323" s="194"/>
      <c r="Q2323" s="194"/>
      <c r="R2323" s="194"/>
      <c r="S2323" s="194"/>
      <c r="T2323" s="195"/>
      <c r="AT2323" s="189" t="s">
        <v>369</v>
      </c>
      <c r="AU2323" s="189" t="s">
        <v>85</v>
      </c>
      <c r="AV2323" s="13" t="s">
        <v>85</v>
      </c>
      <c r="AW2323" s="13" t="s">
        <v>29</v>
      </c>
      <c r="AX2323" s="13" t="s">
        <v>72</v>
      </c>
      <c r="AY2323" s="189" t="s">
        <v>360</v>
      </c>
    </row>
    <row r="2324" spans="1:65" s="16" customFormat="1">
      <c r="B2324" s="211"/>
      <c r="D2324" s="188" t="s">
        <v>369</v>
      </c>
      <c r="E2324" s="212" t="s">
        <v>1</v>
      </c>
      <c r="F2324" s="213" t="s">
        <v>581</v>
      </c>
      <c r="H2324" s="214">
        <v>98.8</v>
      </c>
      <c r="I2324" s="215"/>
      <c r="L2324" s="211"/>
      <c r="M2324" s="216"/>
      <c r="N2324" s="217"/>
      <c r="O2324" s="217"/>
      <c r="P2324" s="217"/>
      <c r="Q2324" s="217"/>
      <c r="R2324" s="217"/>
      <c r="S2324" s="217"/>
      <c r="T2324" s="218"/>
      <c r="AT2324" s="212" t="s">
        <v>369</v>
      </c>
      <c r="AU2324" s="212" t="s">
        <v>85</v>
      </c>
      <c r="AV2324" s="16" t="s">
        <v>282</v>
      </c>
      <c r="AW2324" s="16" t="s">
        <v>29</v>
      </c>
      <c r="AX2324" s="16" t="s">
        <v>72</v>
      </c>
      <c r="AY2324" s="212" t="s">
        <v>360</v>
      </c>
    </row>
    <row r="2325" spans="1:65" s="13" customFormat="1">
      <c r="B2325" s="187"/>
      <c r="D2325" s="188" t="s">
        <v>369</v>
      </c>
      <c r="E2325" s="189" t="s">
        <v>1</v>
      </c>
      <c r="F2325" s="190" t="s">
        <v>2440</v>
      </c>
      <c r="H2325" s="191">
        <v>28.18</v>
      </c>
      <c r="I2325" s="192"/>
      <c r="L2325" s="187"/>
      <c r="M2325" s="193"/>
      <c r="N2325" s="194"/>
      <c r="O2325" s="194"/>
      <c r="P2325" s="194"/>
      <c r="Q2325" s="194"/>
      <c r="R2325" s="194"/>
      <c r="S2325" s="194"/>
      <c r="T2325" s="195"/>
      <c r="AT2325" s="189" t="s">
        <v>369</v>
      </c>
      <c r="AU2325" s="189" t="s">
        <v>85</v>
      </c>
      <c r="AV2325" s="13" t="s">
        <v>85</v>
      </c>
      <c r="AW2325" s="13" t="s">
        <v>29</v>
      </c>
      <c r="AX2325" s="13" t="s">
        <v>72</v>
      </c>
      <c r="AY2325" s="189" t="s">
        <v>360</v>
      </c>
    </row>
    <row r="2326" spans="1:65" s="16" customFormat="1">
      <c r="B2326" s="211"/>
      <c r="D2326" s="188" t="s">
        <v>369</v>
      </c>
      <c r="E2326" s="212" t="s">
        <v>1</v>
      </c>
      <c r="F2326" s="213" t="s">
        <v>581</v>
      </c>
      <c r="H2326" s="214">
        <v>28.18</v>
      </c>
      <c r="I2326" s="215"/>
      <c r="L2326" s="211"/>
      <c r="M2326" s="216"/>
      <c r="N2326" s="217"/>
      <c r="O2326" s="217"/>
      <c r="P2326" s="217"/>
      <c r="Q2326" s="217"/>
      <c r="R2326" s="217"/>
      <c r="S2326" s="217"/>
      <c r="T2326" s="218"/>
      <c r="AT2326" s="212" t="s">
        <v>369</v>
      </c>
      <c r="AU2326" s="212" t="s">
        <v>85</v>
      </c>
      <c r="AV2326" s="16" t="s">
        <v>282</v>
      </c>
      <c r="AW2326" s="16" t="s">
        <v>29</v>
      </c>
      <c r="AX2326" s="16" t="s">
        <v>72</v>
      </c>
      <c r="AY2326" s="212" t="s">
        <v>360</v>
      </c>
    </row>
    <row r="2327" spans="1:65" s="15" customFormat="1">
      <c r="B2327" s="203"/>
      <c r="D2327" s="188" t="s">
        <v>369</v>
      </c>
      <c r="E2327" s="204" t="s">
        <v>1</v>
      </c>
      <c r="F2327" s="205" t="s">
        <v>386</v>
      </c>
      <c r="H2327" s="206">
        <v>369.05</v>
      </c>
      <c r="I2327" s="207"/>
      <c r="L2327" s="203"/>
      <c r="M2327" s="208"/>
      <c r="N2327" s="209"/>
      <c r="O2327" s="209"/>
      <c r="P2327" s="209"/>
      <c r="Q2327" s="209"/>
      <c r="R2327" s="209"/>
      <c r="S2327" s="209"/>
      <c r="T2327" s="210"/>
      <c r="AT2327" s="204" t="s">
        <v>369</v>
      </c>
      <c r="AU2327" s="204" t="s">
        <v>85</v>
      </c>
      <c r="AV2327" s="15" t="s">
        <v>367</v>
      </c>
      <c r="AW2327" s="15" t="s">
        <v>29</v>
      </c>
      <c r="AX2327" s="15" t="s">
        <v>79</v>
      </c>
      <c r="AY2327" s="204" t="s">
        <v>360</v>
      </c>
    </row>
    <row r="2328" spans="1:65" s="2" customFormat="1" ht="16.5" customHeight="1">
      <c r="A2328" s="33"/>
      <c r="B2328" s="139"/>
      <c r="C2328" s="173" t="s">
        <v>2441</v>
      </c>
      <c r="D2328" s="173" t="s">
        <v>363</v>
      </c>
      <c r="E2328" s="174" t="s">
        <v>2442</v>
      </c>
      <c r="F2328" s="175" t="s">
        <v>2443</v>
      </c>
      <c r="G2328" s="176" t="s">
        <v>366</v>
      </c>
      <c r="H2328" s="177">
        <v>6510.4669999999996</v>
      </c>
      <c r="I2328" s="178"/>
      <c r="J2328" s="179">
        <f>ROUND(I2328*H2328,2)</f>
        <v>0</v>
      </c>
      <c r="K2328" s="180"/>
      <c r="L2328" s="34"/>
      <c r="M2328" s="181" t="s">
        <v>1</v>
      </c>
      <c r="N2328" s="182" t="s">
        <v>38</v>
      </c>
      <c r="O2328" s="60"/>
      <c r="P2328" s="183">
        <f>O2328*H2328</f>
        <v>0</v>
      </c>
      <c r="Q2328" s="183">
        <v>5.0000000000000002E-5</v>
      </c>
      <c r="R2328" s="183">
        <f>Q2328*H2328</f>
        <v>0.32552334999999999</v>
      </c>
      <c r="S2328" s="183">
        <v>0</v>
      </c>
      <c r="T2328" s="184">
        <f>S2328*H2328</f>
        <v>0</v>
      </c>
      <c r="U2328" s="33"/>
      <c r="V2328" s="33"/>
      <c r="W2328" s="33"/>
      <c r="X2328" s="33"/>
      <c r="Y2328" s="33"/>
      <c r="Z2328" s="33"/>
      <c r="AA2328" s="33"/>
      <c r="AB2328" s="33"/>
      <c r="AC2328" s="33"/>
      <c r="AD2328" s="33"/>
      <c r="AE2328" s="33"/>
      <c r="AR2328" s="185" t="s">
        <v>367</v>
      </c>
      <c r="AT2328" s="185" t="s">
        <v>363</v>
      </c>
      <c r="AU2328" s="185" t="s">
        <v>85</v>
      </c>
      <c r="AY2328" s="18" t="s">
        <v>360</v>
      </c>
      <c r="BE2328" s="186">
        <f>IF(N2328="základná",J2328,0)</f>
        <v>0</v>
      </c>
      <c r="BF2328" s="186">
        <f>IF(N2328="znížená",J2328,0)</f>
        <v>0</v>
      </c>
      <c r="BG2328" s="186">
        <f>IF(N2328="zákl. prenesená",J2328,0)</f>
        <v>0</v>
      </c>
      <c r="BH2328" s="186">
        <f>IF(N2328="zníž. prenesená",J2328,0)</f>
        <v>0</v>
      </c>
      <c r="BI2328" s="186">
        <f>IF(N2328="nulová",J2328,0)</f>
        <v>0</v>
      </c>
      <c r="BJ2328" s="18" t="s">
        <v>85</v>
      </c>
      <c r="BK2328" s="186">
        <f>ROUND(I2328*H2328,2)</f>
        <v>0</v>
      </c>
      <c r="BL2328" s="18" t="s">
        <v>367</v>
      </c>
      <c r="BM2328" s="185" t="s">
        <v>2444</v>
      </c>
    </row>
    <row r="2329" spans="1:65" s="13" customFormat="1">
      <c r="B2329" s="187"/>
      <c r="D2329" s="188" t="s">
        <v>369</v>
      </c>
      <c r="E2329" s="189" t="s">
        <v>1</v>
      </c>
      <c r="F2329" s="190" t="s">
        <v>2445</v>
      </c>
      <c r="H2329" s="191">
        <v>1907.4</v>
      </c>
      <c r="I2329" s="192"/>
      <c r="L2329" s="187"/>
      <c r="M2329" s="193"/>
      <c r="N2329" s="194"/>
      <c r="O2329" s="194"/>
      <c r="P2329" s="194"/>
      <c r="Q2329" s="194"/>
      <c r="R2329" s="194"/>
      <c r="S2329" s="194"/>
      <c r="T2329" s="195"/>
      <c r="AT2329" s="189" t="s">
        <v>369</v>
      </c>
      <c r="AU2329" s="189" t="s">
        <v>85</v>
      </c>
      <c r="AV2329" s="13" t="s">
        <v>85</v>
      </c>
      <c r="AW2329" s="13" t="s">
        <v>29</v>
      </c>
      <c r="AX2329" s="13" t="s">
        <v>72</v>
      </c>
      <c r="AY2329" s="189" t="s">
        <v>360</v>
      </c>
    </row>
    <row r="2330" spans="1:65" s="13" customFormat="1">
      <c r="B2330" s="187"/>
      <c r="D2330" s="188" t="s">
        <v>369</v>
      </c>
      <c r="E2330" s="189" t="s">
        <v>1</v>
      </c>
      <c r="F2330" s="190" t="s">
        <v>2446</v>
      </c>
      <c r="H2330" s="191">
        <v>1733</v>
      </c>
      <c r="I2330" s="192"/>
      <c r="L2330" s="187"/>
      <c r="M2330" s="193"/>
      <c r="N2330" s="194"/>
      <c r="O2330" s="194"/>
      <c r="P2330" s="194"/>
      <c r="Q2330" s="194"/>
      <c r="R2330" s="194"/>
      <c r="S2330" s="194"/>
      <c r="T2330" s="195"/>
      <c r="AT2330" s="189" t="s">
        <v>369</v>
      </c>
      <c r="AU2330" s="189" t="s">
        <v>85</v>
      </c>
      <c r="AV2330" s="13" t="s">
        <v>85</v>
      </c>
      <c r="AW2330" s="13" t="s">
        <v>29</v>
      </c>
      <c r="AX2330" s="13" t="s">
        <v>72</v>
      </c>
      <c r="AY2330" s="189" t="s">
        <v>360</v>
      </c>
    </row>
    <row r="2331" spans="1:65" s="13" customFormat="1">
      <c r="B2331" s="187"/>
      <c r="D2331" s="188" t="s">
        <v>369</v>
      </c>
      <c r="E2331" s="189" t="s">
        <v>1</v>
      </c>
      <c r="F2331" s="190" t="s">
        <v>2447</v>
      </c>
      <c r="H2331" s="191">
        <v>1458.067</v>
      </c>
      <c r="I2331" s="192"/>
      <c r="L2331" s="187"/>
      <c r="M2331" s="193"/>
      <c r="N2331" s="194"/>
      <c r="O2331" s="194"/>
      <c r="P2331" s="194"/>
      <c r="Q2331" s="194"/>
      <c r="R2331" s="194"/>
      <c r="S2331" s="194"/>
      <c r="T2331" s="195"/>
      <c r="AT2331" s="189" t="s">
        <v>369</v>
      </c>
      <c r="AU2331" s="189" t="s">
        <v>85</v>
      </c>
      <c r="AV2331" s="13" t="s">
        <v>85</v>
      </c>
      <c r="AW2331" s="13" t="s">
        <v>29</v>
      </c>
      <c r="AX2331" s="13" t="s">
        <v>72</v>
      </c>
      <c r="AY2331" s="189" t="s">
        <v>360</v>
      </c>
    </row>
    <row r="2332" spans="1:65" s="13" customFormat="1">
      <c r="B2332" s="187"/>
      <c r="D2332" s="188" t="s">
        <v>369</v>
      </c>
      <c r="E2332" s="189" t="s">
        <v>1</v>
      </c>
      <c r="F2332" s="190" t="s">
        <v>2448</v>
      </c>
      <c r="H2332" s="191">
        <v>1412</v>
      </c>
      <c r="I2332" s="192"/>
      <c r="L2332" s="187"/>
      <c r="M2332" s="193"/>
      <c r="N2332" s="194"/>
      <c r="O2332" s="194"/>
      <c r="P2332" s="194"/>
      <c r="Q2332" s="194"/>
      <c r="R2332" s="194"/>
      <c r="S2332" s="194"/>
      <c r="T2332" s="195"/>
      <c r="AT2332" s="189" t="s">
        <v>369</v>
      </c>
      <c r="AU2332" s="189" t="s">
        <v>85</v>
      </c>
      <c r="AV2332" s="13" t="s">
        <v>85</v>
      </c>
      <c r="AW2332" s="13" t="s">
        <v>29</v>
      </c>
      <c r="AX2332" s="13" t="s">
        <v>72</v>
      </c>
      <c r="AY2332" s="189" t="s">
        <v>360</v>
      </c>
    </row>
    <row r="2333" spans="1:65" s="15" customFormat="1">
      <c r="B2333" s="203"/>
      <c r="D2333" s="188" t="s">
        <v>369</v>
      </c>
      <c r="E2333" s="204" t="s">
        <v>1</v>
      </c>
      <c r="F2333" s="205" t="s">
        <v>386</v>
      </c>
      <c r="H2333" s="206">
        <v>6510.4669999999996</v>
      </c>
      <c r="I2333" s="207"/>
      <c r="L2333" s="203"/>
      <c r="M2333" s="208"/>
      <c r="N2333" s="209"/>
      <c r="O2333" s="209"/>
      <c r="P2333" s="209"/>
      <c r="Q2333" s="209"/>
      <c r="R2333" s="209"/>
      <c r="S2333" s="209"/>
      <c r="T2333" s="210"/>
      <c r="AT2333" s="204" t="s">
        <v>369</v>
      </c>
      <c r="AU2333" s="204" t="s">
        <v>85</v>
      </c>
      <c r="AV2333" s="15" t="s">
        <v>367</v>
      </c>
      <c r="AW2333" s="15" t="s">
        <v>29</v>
      </c>
      <c r="AX2333" s="15" t="s">
        <v>79</v>
      </c>
      <c r="AY2333" s="204" t="s">
        <v>360</v>
      </c>
    </row>
    <row r="2334" spans="1:65" s="2" customFormat="1" ht="24.2" customHeight="1">
      <c r="A2334" s="33"/>
      <c r="B2334" s="139"/>
      <c r="C2334" s="268" t="s">
        <v>2449</v>
      </c>
      <c r="D2334" s="268" t="s">
        <v>363</v>
      </c>
      <c r="E2334" s="269" t="s">
        <v>2450</v>
      </c>
      <c r="F2334" s="270" t="s">
        <v>2451</v>
      </c>
      <c r="G2334" s="271" t="s">
        <v>366</v>
      </c>
      <c r="H2334" s="272">
        <v>1243.8399999999999</v>
      </c>
      <c r="I2334" s="273"/>
      <c r="J2334" s="273">
        <f>ROUND(I2334*H2334,2)</f>
        <v>0</v>
      </c>
      <c r="K2334" s="180"/>
      <c r="L2334" s="34"/>
      <c r="M2334" s="181" t="s">
        <v>1</v>
      </c>
      <c r="N2334" s="182" t="s">
        <v>38</v>
      </c>
      <c r="O2334" s="60"/>
      <c r="P2334" s="183">
        <f>O2334*H2334</f>
        <v>0</v>
      </c>
      <c r="Q2334" s="183">
        <v>5.0000000000000002E-5</v>
      </c>
      <c r="R2334" s="183">
        <f>Q2334*H2334</f>
        <v>6.2191999999999997E-2</v>
      </c>
      <c r="S2334" s="183">
        <v>0</v>
      </c>
      <c r="T2334" s="184">
        <f>S2334*H2334</f>
        <v>0</v>
      </c>
      <c r="U2334" s="33"/>
      <c r="V2334" s="33"/>
      <c r="W2334" s="33"/>
      <c r="X2334" s="33"/>
      <c r="Y2334" s="33"/>
      <c r="Z2334" s="33"/>
      <c r="AA2334" s="33"/>
      <c r="AB2334" s="33"/>
      <c r="AC2334" s="33"/>
      <c r="AD2334" s="33"/>
      <c r="AE2334" s="33"/>
      <c r="AR2334" s="185" t="s">
        <v>367</v>
      </c>
      <c r="AT2334" s="185" t="s">
        <v>363</v>
      </c>
      <c r="AU2334" s="185" t="s">
        <v>85</v>
      </c>
      <c r="AY2334" s="18" t="s">
        <v>360</v>
      </c>
      <c r="BE2334" s="186">
        <f>IF(N2334="základná",J2334,0)</f>
        <v>0</v>
      </c>
      <c r="BF2334" s="186">
        <f>IF(N2334="znížená",J2334,0)</f>
        <v>0</v>
      </c>
      <c r="BG2334" s="186">
        <f>IF(N2334="zákl. prenesená",J2334,0)</f>
        <v>0</v>
      </c>
      <c r="BH2334" s="186">
        <f>IF(N2334="zníž. prenesená",J2334,0)</f>
        <v>0</v>
      </c>
      <c r="BI2334" s="186">
        <f>IF(N2334="nulová",J2334,0)</f>
        <v>0</v>
      </c>
      <c r="BJ2334" s="18" t="s">
        <v>85</v>
      </c>
      <c r="BK2334" s="186">
        <f>ROUND(I2334*H2334,2)</f>
        <v>0</v>
      </c>
      <c r="BL2334" s="18" t="s">
        <v>367</v>
      </c>
      <c r="BM2334" s="185" t="s">
        <v>2452</v>
      </c>
    </row>
    <row r="2335" spans="1:65" s="14" customFormat="1">
      <c r="B2335" s="196"/>
      <c r="D2335" s="188" t="s">
        <v>369</v>
      </c>
      <c r="E2335" s="197" t="s">
        <v>1</v>
      </c>
      <c r="F2335" s="198" t="s">
        <v>2453</v>
      </c>
      <c r="H2335" s="197" t="s">
        <v>1</v>
      </c>
      <c r="I2335" s="199"/>
      <c r="L2335" s="196"/>
      <c r="M2335" s="200"/>
      <c r="N2335" s="201"/>
      <c r="O2335" s="201"/>
      <c r="P2335" s="201"/>
      <c r="Q2335" s="201"/>
      <c r="R2335" s="201"/>
      <c r="S2335" s="201"/>
      <c r="T2335" s="202"/>
      <c r="AT2335" s="197" t="s">
        <v>369</v>
      </c>
      <c r="AU2335" s="197" t="s">
        <v>85</v>
      </c>
      <c r="AV2335" s="14" t="s">
        <v>79</v>
      </c>
      <c r="AW2335" s="14" t="s">
        <v>29</v>
      </c>
      <c r="AX2335" s="14" t="s">
        <v>72</v>
      </c>
      <c r="AY2335" s="197" t="s">
        <v>360</v>
      </c>
    </row>
    <row r="2336" spans="1:65" s="13" customFormat="1">
      <c r="B2336" s="187"/>
      <c r="D2336" s="188" t="s">
        <v>369</v>
      </c>
      <c r="E2336" s="189" t="s">
        <v>1</v>
      </c>
      <c r="F2336" s="190" t="s">
        <v>245</v>
      </c>
      <c r="H2336" s="191">
        <v>1243.8399999999999</v>
      </c>
      <c r="I2336" s="192"/>
      <c r="L2336" s="187"/>
      <c r="M2336" s="193"/>
      <c r="N2336" s="194"/>
      <c r="O2336" s="194"/>
      <c r="P2336" s="194"/>
      <c r="Q2336" s="194"/>
      <c r="R2336" s="194"/>
      <c r="S2336" s="194"/>
      <c r="T2336" s="195"/>
      <c r="AT2336" s="189" t="s">
        <v>369</v>
      </c>
      <c r="AU2336" s="189" t="s">
        <v>85</v>
      </c>
      <c r="AV2336" s="13" t="s">
        <v>85</v>
      </c>
      <c r="AW2336" s="13" t="s">
        <v>29</v>
      </c>
      <c r="AX2336" s="13" t="s">
        <v>72</v>
      </c>
      <c r="AY2336" s="189" t="s">
        <v>360</v>
      </c>
    </row>
    <row r="2337" spans="1:65" s="15" customFormat="1">
      <c r="B2337" s="203"/>
      <c r="D2337" s="188" t="s">
        <v>369</v>
      </c>
      <c r="E2337" s="204" t="s">
        <v>1</v>
      </c>
      <c r="F2337" s="205" t="s">
        <v>386</v>
      </c>
      <c r="H2337" s="206">
        <v>1243.8399999999999</v>
      </c>
      <c r="I2337" s="207"/>
      <c r="L2337" s="203"/>
      <c r="M2337" s="208"/>
      <c r="N2337" s="209"/>
      <c r="O2337" s="209"/>
      <c r="P2337" s="209"/>
      <c r="Q2337" s="209"/>
      <c r="R2337" s="209"/>
      <c r="S2337" s="209"/>
      <c r="T2337" s="210"/>
      <c r="AT2337" s="204" t="s">
        <v>369</v>
      </c>
      <c r="AU2337" s="204" t="s">
        <v>85</v>
      </c>
      <c r="AV2337" s="15" t="s">
        <v>367</v>
      </c>
      <c r="AW2337" s="15" t="s">
        <v>29</v>
      </c>
      <c r="AX2337" s="15" t="s">
        <v>79</v>
      </c>
      <c r="AY2337" s="204" t="s">
        <v>360</v>
      </c>
    </row>
    <row r="2338" spans="1:65" s="14" customFormat="1" ht="33.75">
      <c r="B2338" s="196"/>
      <c r="D2338" s="188" t="s">
        <v>369</v>
      </c>
      <c r="E2338" s="197" t="s">
        <v>1</v>
      </c>
      <c r="F2338" s="267" t="s">
        <v>6566</v>
      </c>
      <c r="H2338" s="197" t="s">
        <v>1</v>
      </c>
      <c r="I2338" s="199"/>
      <c r="L2338" s="196"/>
      <c r="M2338" s="200"/>
      <c r="N2338" s="201"/>
      <c r="O2338" s="201"/>
      <c r="P2338" s="201"/>
      <c r="Q2338" s="201"/>
      <c r="R2338" s="201"/>
      <c r="S2338" s="201"/>
      <c r="T2338" s="202"/>
      <c r="AT2338" s="197" t="s">
        <v>369</v>
      </c>
      <c r="AU2338" s="197" t="s">
        <v>85</v>
      </c>
      <c r="AV2338" s="14" t="s">
        <v>79</v>
      </c>
      <c r="AW2338" s="14" t="s">
        <v>29</v>
      </c>
      <c r="AX2338" s="14" t="s">
        <v>72</v>
      </c>
      <c r="AY2338" s="197" t="s">
        <v>360</v>
      </c>
    </row>
    <row r="2339" spans="1:65" s="14" customFormat="1" ht="45">
      <c r="B2339" s="196"/>
      <c r="D2339" s="188" t="s">
        <v>369</v>
      </c>
      <c r="E2339" s="197" t="s">
        <v>1</v>
      </c>
      <c r="F2339" s="267" t="s">
        <v>6567</v>
      </c>
      <c r="H2339" s="197" t="s">
        <v>1</v>
      </c>
      <c r="I2339" s="199"/>
      <c r="L2339" s="196"/>
      <c r="M2339" s="200"/>
      <c r="N2339" s="201"/>
      <c r="O2339" s="201"/>
      <c r="P2339" s="201"/>
      <c r="Q2339" s="201"/>
      <c r="R2339" s="201"/>
      <c r="S2339" s="201"/>
      <c r="T2339" s="202"/>
      <c r="AT2339" s="197" t="s">
        <v>369</v>
      </c>
      <c r="AU2339" s="197" t="s">
        <v>85</v>
      </c>
      <c r="AV2339" s="14" t="s">
        <v>79</v>
      </c>
      <c r="AW2339" s="14" t="s">
        <v>29</v>
      </c>
      <c r="AX2339" s="14" t="s">
        <v>72</v>
      </c>
      <c r="AY2339" s="197" t="s">
        <v>360</v>
      </c>
    </row>
    <row r="2340" spans="1:65" s="14" customFormat="1">
      <c r="B2340" s="196"/>
      <c r="D2340" s="188"/>
      <c r="E2340" s="197"/>
      <c r="F2340" s="267" t="s">
        <v>6568</v>
      </c>
      <c r="H2340" s="197"/>
      <c r="I2340" s="199"/>
      <c r="L2340" s="196"/>
      <c r="M2340" s="200"/>
      <c r="N2340" s="201"/>
      <c r="O2340" s="201"/>
      <c r="P2340" s="201"/>
      <c r="Q2340" s="201"/>
      <c r="R2340" s="201"/>
      <c r="S2340" s="201"/>
      <c r="T2340" s="202"/>
      <c r="AT2340" s="197"/>
      <c r="AU2340" s="197"/>
      <c r="AY2340" s="197"/>
    </row>
    <row r="2341" spans="1:65" s="2" customFormat="1" ht="16.5" customHeight="1">
      <c r="A2341" s="33"/>
      <c r="B2341" s="139"/>
      <c r="C2341" s="173" t="s">
        <v>2454</v>
      </c>
      <c r="D2341" s="173" t="s">
        <v>363</v>
      </c>
      <c r="E2341" s="174" t="s">
        <v>2455</v>
      </c>
      <c r="F2341" s="175" t="s">
        <v>2456</v>
      </c>
      <c r="G2341" s="176" t="s">
        <v>795</v>
      </c>
      <c r="H2341" s="177">
        <v>72.099999999999994</v>
      </c>
      <c r="I2341" s="178"/>
      <c r="J2341" s="179">
        <f>ROUND(I2341*H2341,2)</f>
        <v>0</v>
      </c>
      <c r="K2341" s="180"/>
      <c r="L2341" s="34"/>
      <c r="M2341" s="181" t="s">
        <v>1</v>
      </c>
      <c r="N2341" s="182" t="s">
        <v>38</v>
      </c>
      <c r="O2341" s="60"/>
      <c r="P2341" s="183">
        <f>O2341*H2341</f>
        <v>0</v>
      </c>
      <c r="Q2341" s="183">
        <v>1E-4</v>
      </c>
      <c r="R2341" s="183">
        <f>Q2341*H2341</f>
        <v>7.2099999999999994E-3</v>
      </c>
      <c r="S2341" s="183">
        <v>0</v>
      </c>
      <c r="T2341" s="184">
        <f>S2341*H2341</f>
        <v>0</v>
      </c>
      <c r="U2341" s="33"/>
      <c r="V2341" s="33"/>
      <c r="W2341" s="33"/>
      <c r="X2341" s="33"/>
      <c r="Y2341" s="33"/>
      <c r="Z2341" s="33"/>
      <c r="AA2341" s="33"/>
      <c r="AB2341" s="33"/>
      <c r="AC2341" s="33"/>
      <c r="AD2341" s="33"/>
      <c r="AE2341" s="33"/>
      <c r="AR2341" s="185" t="s">
        <v>367</v>
      </c>
      <c r="AT2341" s="185" t="s">
        <v>363</v>
      </c>
      <c r="AU2341" s="185" t="s">
        <v>85</v>
      </c>
      <c r="AY2341" s="18" t="s">
        <v>360</v>
      </c>
      <c r="BE2341" s="186">
        <f>IF(N2341="základná",J2341,0)</f>
        <v>0</v>
      </c>
      <c r="BF2341" s="186">
        <f>IF(N2341="znížená",J2341,0)</f>
        <v>0</v>
      </c>
      <c r="BG2341" s="186">
        <f>IF(N2341="zákl. prenesená",J2341,0)</f>
        <v>0</v>
      </c>
      <c r="BH2341" s="186">
        <f>IF(N2341="zníž. prenesená",J2341,0)</f>
        <v>0</v>
      </c>
      <c r="BI2341" s="186">
        <f>IF(N2341="nulová",J2341,0)</f>
        <v>0</v>
      </c>
      <c r="BJ2341" s="18" t="s">
        <v>85</v>
      </c>
      <c r="BK2341" s="186">
        <f>ROUND(I2341*H2341,2)</f>
        <v>0</v>
      </c>
      <c r="BL2341" s="18" t="s">
        <v>367</v>
      </c>
      <c r="BM2341" s="185" t="s">
        <v>2457</v>
      </c>
    </row>
    <row r="2342" spans="1:65" s="14" customFormat="1">
      <c r="B2342" s="196"/>
      <c r="D2342" s="188" t="s">
        <v>369</v>
      </c>
      <c r="E2342" s="197" t="s">
        <v>1</v>
      </c>
      <c r="F2342" s="198" t="s">
        <v>535</v>
      </c>
      <c r="H2342" s="197" t="s">
        <v>1</v>
      </c>
      <c r="I2342" s="199"/>
      <c r="L2342" s="196"/>
      <c r="M2342" s="200"/>
      <c r="N2342" s="201"/>
      <c r="O2342" s="201"/>
      <c r="P2342" s="201"/>
      <c r="Q2342" s="201"/>
      <c r="R2342" s="201"/>
      <c r="S2342" s="201"/>
      <c r="T2342" s="202"/>
      <c r="AT2342" s="197" t="s">
        <v>369</v>
      </c>
      <c r="AU2342" s="197" t="s">
        <v>85</v>
      </c>
      <c r="AV2342" s="14" t="s">
        <v>79</v>
      </c>
      <c r="AW2342" s="14" t="s">
        <v>29</v>
      </c>
      <c r="AX2342" s="14" t="s">
        <v>72</v>
      </c>
      <c r="AY2342" s="197" t="s">
        <v>360</v>
      </c>
    </row>
    <row r="2343" spans="1:65" s="13" customFormat="1">
      <c r="B2343" s="187"/>
      <c r="D2343" s="188" t="s">
        <v>369</v>
      </c>
      <c r="E2343" s="189" t="s">
        <v>1</v>
      </c>
      <c r="F2343" s="190" t="s">
        <v>2458</v>
      </c>
      <c r="H2343" s="191">
        <v>40.1</v>
      </c>
      <c r="I2343" s="192"/>
      <c r="L2343" s="187"/>
      <c r="M2343" s="193"/>
      <c r="N2343" s="194"/>
      <c r="O2343" s="194"/>
      <c r="P2343" s="194"/>
      <c r="Q2343" s="194"/>
      <c r="R2343" s="194"/>
      <c r="S2343" s="194"/>
      <c r="T2343" s="195"/>
      <c r="AT2343" s="189" t="s">
        <v>369</v>
      </c>
      <c r="AU2343" s="189" t="s">
        <v>85</v>
      </c>
      <c r="AV2343" s="13" t="s">
        <v>85</v>
      </c>
      <c r="AW2343" s="13" t="s">
        <v>29</v>
      </c>
      <c r="AX2343" s="13" t="s">
        <v>72</v>
      </c>
      <c r="AY2343" s="189" t="s">
        <v>360</v>
      </c>
    </row>
    <row r="2344" spans="1:65" s="14" customFormat="1">
      <c r="B2344" s="196"/>
      <c r="D2344" s="188" t="s">
        <v>369</v>
      </c>
      <c r="E2344" s="197" t="s">
        <v>1</v>
      </c>
      <c r="F2344" s="198" t="s">
        <v>537</v>
      </c>
      <c r="H2344" s="197" t="s">
        <v>1</v>
      </c>
      <c r="I2344" s="199"/>
      <c r="L2344" s="196"/>
      <c r="M2344" s="200"/>
      <c r="N2344" s="201"/>
      <c r="O2344" s="201"/>
      <c r="P2344" s="201"/>
      <c r="Q2344" s="201"/>
      <c r="R2344" s="201"/>
      <c r="S2344" s="201"/>
      <c r="T2344" s="202"/>
      <c r="AT2344" s="197" t="s">
        <v>369</v>
      </c>
      <c r="AU2344" s="197" t="s">
        <v>85</v>
      </c>
      <c r="AV2344" s="14" t="s">
        <v>79</v>
      </c>
      <c r="AW2344" s="14" t="s">
        <v>29</v>
      </c>
      <c r="AX2344" s="14" t="s">
        <v>72</v>
      </c>
      <c r="AY2344" s="197" t="s">
        <v>360</v>
      </c>
    </row>
    <row r="2345" spans="1:65" s="13" customFormat="1">
      <c r="B2345" s="187"/>
      <c r="D2345" s="188" t="s">
        <v>369</v>
      </c>
      <c r="E2345" s="189" t="s">
        <v>1</v>
      </c>
      <c r="F2345" s="190" t="s">
        <v>2459</v>
      </c>
      <c r="H2345" s="191">
        <v>32</v>
      </c>
      <c r="I2345" s="192"/>
      <c r="L2345" s="187"/>
      <c r="M2345" s="193"/>
      <c r="N2345" s="194"/>
      <c r="O2345" s="194"/>
      <c r="P2345" s="194"/>
      <c r="Q2345" s="194"/>
      <c r="R2345" s="194"/>
      <c r="S2345" s="194"/>
      <c r="T2345" s="195"/>
      <c r="AT2345" s="189" t="s">
        <v>369</v>
      </c>
      <c r="AU2345" s="189" t="s">
        <v>85</v>
      </c>
      <c r="AV2345" s="13" t="s">
        <v>85</v>
      </c>
      <c r="AW2345" s="13" t="s">
        <v>29</v>
      </c>
      <c r="AX2345" s="13" t="s">
        <v>72</v>
      </c>
      <c r="AY2345" s="189" t="s">
        <v>360</v>
      </c>
    </row>
    <row r="2346" spans="1:65" s="15" customFormat="1">
      <c r="B2346" s="203"/>
      <c r="D2346" s="188" t="s">
        <v>369</v>
      </c>
      <c r="E2346" s="204" t="s">
        <v>1</v>
      </c>
      <c r="F2346" s="205" t="s">
        <v>386</v>
      </c>
      <c r="H2346" s="206">
        <v>72.099999999999994</v>
      </c>
      <c r="I2346" s="207"/>
      <c r="L2346" s="203"/>
      <c r="M2346" s="208"/>
      <c r="N2346" s="209"/>
      <c r="O2346" s="209"/>
      <c r="P2346" s="209"/>
      <c r="Q2346" s="209"/>
      <c r="R2346" s="209"/>
      <c r="S2346" s="209"/>
      <c r="T2346" s="210"/>
      <c r="AT2346" s="204" t="s">
        <v>369</v>
      </c>
      <c r="AU2346" s="204" t="s">
        <v>85</v>
      </c>
      <c r="AV2346" s="15" t="s">
        <v>367</v>
      </c>
      <c r="AW2346" s="15" t="s">
        <v>29</v>
      </c>
      <c r="AX2346" s="15" t="s">
        <v>79</v>
      </c>
      <c r="AY2346" s="204" t="s">
        <v>360</v>
      </c>
    </row>
    <row r="2347" spans="1:65" s="2" customFormat="1" ht="24.2" customHeight="1">
      <c r="A2347" s="33"/>
      <c r="B2347" s="139"/>
      <c r="C2347" s="173" t="s">
        <v>2460</v>
      </c>
      <c r="D2347" s="173" t="s">
        <v>363</v>
      </c>
      <c r="E2347" s="174" t="s">
        <v>2461</v>
      </c>
      <c r="F2347" s="175" t="s">
        <v>2462</v>
      </c>
      <c r="G2347" s="176" t="s">
        <v>375</v>
      </c>
      <c r="H2347" s="177">
        <v>8</v>
      </c>
      <c r="I2347" s="178"/>
      <c r="J2347" s="179">
        <f>ROUND(I2347*H2347,2)</f>
        <v>0</v>
      </c>
      <c r="K2347" s="180"/>
      <c r="L2347" s="34"/>
      <c r="M2347" s="181" t="s">
        <v>1</v>
      </c>
      <c r="N2347" s="182" t="s">
        <v>38</v>
      </c>
      <c r="O2347" s="60"/>
      <c r="P2347" s="183">
        <f>O2347*H2347</f>
        <v>0</v>
      </c>
      <c r="Q2347" s="183">
        <v>1.1000000000000001E-3</v>
      </c>
      <c r="R2347" s="183">
        <f>Q2347*H2347</f>
        <v>8.8000000000000005E-3</v>
      </c>
      <c r="S2347" s="183">
        <v>0</v>
      </c>
      <c r="T2347" s="184">
        <f>S2347*H2347</f>
        <v>0</v>
      </c>
      <c r="U2347" s="33"/>
      <c r="V2347" s="33"/>
      <c r="W2347" s="33"/>
      <c r="X2347" s="33"/>
      <c r="Y2347" s="33"/>
      <c r="Z2347" s="33"/>
      <c r="AA2347" s="33"/>
      <c r="AB2347" s="33"/>
      <c r="AC2347" s="33"/>
      <c r="AD2347" s="33"/>
      <c r="AE2347" s="33"/>
      <c r="AR2347" s="185" t="s">
        <v>367</v>
      </c>
      <c r="AT2347" s="185" t="s">
        <v>363</v>
      </c>
      <c r="AU2347" s="185" t="s">
        <v>85</v>
      </c>
      <c r="AY2347" s="18" t="s">
        <v>360</v>
      </c>
      <c r="BE2347" s="186">
        <f>IF(N2347="základná",J2347,0)</f>
        <v>0</v>
      </c>
      <c r="BF2347" s="186">
        <f>IF(N2347="znížená",J2347,0)</f>
        <v>0</v>
      </c>
      <c r="BG2347" s="186">
        <f>IF(N2347="zákl. prenesená",J2347,0)</f>
        <v>0</v>
      </c>
      <c r="BH2347" s="186">
        <f>IF(N2347="zníž. prenesená",J2347,0)</f>
        <v>0</v>
      </c>
      <c r="BI2347" s="186">
        <f>IF(N2347="nulová",J2347,0)</f>
        <v>0</v>
      </c>
      <c r="BJ2347" s="18" t="s">
        <v>85</v>
      </c>
      <c r="BK2347" s="186">
        <f>ROUND(I2347*H2347,2)</f>
        <v>0</v>
      </c>
      <c r="BL2347" s="18" t="s">
        <v>367</v>
      </c>
      <c r="BM2347" s="185" t="s">
        <v>2463</v>
      </c>
    </row>
    <row r="2348" spans="1:65" s="14" customFormat="1">
      <c r="B2348" s="196"/>
      <c r="D2348" s="188" t="s">
        <v>369</v>
      </c>
      <c r="E2348" s="197" t="s">
        <v>1</v>
      </c>
      <c r="F2348" s="198" t="s">
        <v>1127</v>
      </c>
      <c r="H2348" s="197" t="s">
        <v>1</v>
      </c>
      <c r="I2348" s="199"/>
      <c r="L2348" s="196"/>
      <c r="M2348" s="200"/>
      <c r="N2348" s="201"/>
      <c r="O2348" s="201"/>
      <c r="P2348" s="201"/>
      <c r="Q2348" s="201"/>
      <c r="R2348" s="201"/>
      <c r="S2348" s="201"/>
      <c r="T2348" s="202"/>
      <c r="AT2348" s="197" t="s">
        <v>369</v>
      </c>
      <c r="AU2348" s="197" t="s">
        <v>85</v>
      </c>
      <c r="AV2348" s="14" t="s">
        <v>79</v>
      </c>
      <c r="AW2348" s="14" t="s">
        <v>29</v>
      </c>
      <c r="AX2348" s="14" t="s">
        <v>72</v>
      </c>
      <c r="AY2348" s="197" t="s">
        <v>360</v>
      </c>
    </row>
    <row r="2349" spans="1:65" s="13" customFormat="1">
      <c r="B2349" s="187"/>
      <c r="D2349" s="188" t="s">
        <v>369</v>
      </c>
      <c r="E2349" s="189" t="s">
        <v>1</v>
      </c>
      <c r="F2349" s="190" t="s">
        <v>450</v>
      </c>
      <c r="H2349" s="191">
        <v>8</v>
      </c>
      <c r="I2349" s="192"/>
      <c r="L2349" s="187"/>
      <c r="M2349" s="193"/>
      <c r="N2349" s="194"/>
      <c r="O2349" s="194"/>
      <c r="P2349" s="194"/>
      <c r="Q2349" s="194"/>
      <c r="R2349" s="194"/>
      <c r="S2349" s="194"/>
      <c r="T2349" s="195"/>
      <c r="AT2349" s="189" t="s">
        <v>369</v>
      </c>
      <c r="AU2349" s="189" t="s">
        <v>85</v>
      </c>
      <c r="AV2349" s="13" t="s">
        <v>85</v>
      </c>
      <c r="AW2349" s="13" t="s">
        <v>29</v>
      </c>
      <c r="AX2349" s="13" t="s">
        <v>72</v>
      </c>
      <c r="AY2349" s="189" t="s">
        <v>360</v>
      </c>
    </row>
    <row r="2350" spans="1:65" s="15" customFormat="1">
      <c r="B2350" s="203"/>
      <c r="D2350" s="188" t="s">
        <v>369</v>
      </c>
      <c r="E2350" s="204" t="s">
        <v>1</v>
      </c>
      <c r="F2350" s="205" t="s">
        <v>386</v>
      </c>
      <c r="H2350" s="206">
        <v>8</v>
      </c>
      <c r="I2350" s="207"/>
      <c r="L2350" s="203"/>
      <c r="M2350" s="208"/>
      <c r="N2350" s="209"/>
      <c r="O2350" s="209"/>
      <c r="P2350" s="209"/>
      <c r="Q2350" s="209"/>
      <c r="R2350" s="209"/>
      <c r="S2350" s="209"/>
      <c r="T2350" s="210"/>
      <c r="AT2350" s="204" t="s">
        <v>369</v>
      </c>
      <c r="AU2350" s="204" t="s">
        <v>85</v>
      </c>
      <c r="AV2350" s="15" t="s">
        <v>367</v>
      </c>
      <c r="AW2350" s="15" t="s">
        <v>29</v>
      </c>
      <c r="AX2350" s="15" t="s">
        <v>79</v>
      </c>
      <c r="AY2350" s="204" t="s">
        <v>360</v>
      </c>
    </row>
    <row r="2351" spans="1:65" s="2" customFormat="1" ht="24.2" customHeight="1">
      <c r="A2351" s="33"/>
      <c r="B2351" s="139"/>
      <c r="C2351" s="173" t="s">
        <v>2464</v>
      </c>
      <c r="D2351" s="173" t="s">
        <v>363</v>
      </c>
      <c r="E2351" s="174" t="s">
        <v>2465</v>
      </c>
      <c r="F2351" s="175" t="s">
        <v>2466</v>
      </c>
      <c r="G2351" s="176" t="s">
        <v>375</v>
      </c>
      <c r="H2351" s="177">
        <v>40</v>
      </c>
      <c r="I2351" s="178"/>
      <c r="J2351" s="179">
        <f>ROUND(I2351*H2351,2)</f>
        <v>0</v>
      </c>
      <c r="K2351" s="180"/>
      <c r="L2351" s="34"/>
      <c r="M2351" s="181" t="s">
        <v>1</v>
      </c>
      <c r="N2351" s="182" t="s">
        <v>38</v>
      </c>
      <c r="O2351" s="60"/>
      <c r="P2351" s="183">
        <f>O2351*H2351</f>
        <v>0</v>
      </c>
      <c r="Q2351" s="183">
        <v>1.1000000000000001E-3</v>
      </c>
      <c r="R2351" s="183">
        <f>Q2351*H2351</f>
        <v>4.4000000000000004E-2</v>
      </c>
      <c r="S2351" s="183">
        <v>0</v>
      </c>
      <c r="T2351" s="184">
        <f>S2351*H2351</f>
        <v>0</v>
      </c>
      <c r="U2351" s="33"/>
      <c r="V2351" s="33"/>
      <c r="W2351" s="33"/>
      <c r="X2351" s="33"/>
      <c r="Y2351" s="33"/>
      <c r="Z2351" s="33"/>
      <c r="AA2351" s="33"/>
      <c r="AB2351" s="33"/>
      <c r="AC2351" s="33"/>
      <c r="AD2351" s="33"/>
      <c r="AE2351" s="33"/>
      <c r="AR2351" s="185" t="s">
        <v>367</v>
      </c>
      <c r="AT2351" s="185" t="s">
        <v>363</v>
      </c>
      <c r="AU2351" s="185" t="s">
        <v>85</v>
      </c>
      <c r="AY2351" s="18" t="s">
        <v>360</v>
      </c>
      <c r="BE2351" s="186">
        <f>IF(N2351="základná",J2351,0)</f>
        <v>0</v>
      </c>
      <c r="BF2351" s="186">
        <f>IF(N2351="znížená",J2351,0)</f>
        <v>0</v>
      </c>
      <c r="BG2351" s="186">
        <f>IF(N2351="zákl. prenesená",J2351,0)</f>
        <v>0</v>
      </c>
      <c r="BH2351" s="186">
        <f>IF(N2351="zníž. prenesená",J2351,0)</f>
        <v>0</v>
      </c>
      <c r="BI2351" s="186">
        <f>IF(N2351="nulová",J2351,0)</f>
        <v>0</v>
      </c>
      <c r="BJ2351" s="18" t="s">
        <v>85</v>
      </c>
      <c r="BK2351" s="186">
        <f>ROUND(I2351*H2351,2)</f>
        <v>0</v>
      </c>
      <c r="BL2351" s="18" t="s">
        <v>367</v>
      </c>
      <c r="BM2351" s="185" t="s">
        <v>2467</v>
      </c>
    </row>
    <row r="2352" spans="1:65" s="14" customFormat="1">
      <c r="B2352" s="196"/>
      <c r="D2352" s="188" t="s">
        <v>369</v>
      </c>
      <c r="E2352" s="197" t="s">
        <v>1</v>
      </c>
      <c r="F2352" s="198" t="s">
        <v>1127</v>
      </c>
      <c r="H2352" s="197" t="s">
        <v>1</v>
      </c>
      <c r="I2352" s="199"/>
      <c r="L2352" s="196"/>
      <c r="M2352" s="200"/>
      <c r="N2352" s="201"/>
      <c r="O2352" s="201"/>
      <c r="P2352" s="201"/>
      <c r="Q2352" s="201"/>
      <c r="R2352" s="201"/>
      <c r="S2352" s="201"/>
      <c r="T2352" s="202"/>
      <c r="AT2352" s="197" t="s">
        <v>369</v>
      </c>
      <c r="AU2352" s="197" t="s">
        <v>85</v>
      </c>
      <c r="AV2352" s="14" t="s">
        <v>79</v>
      </c>
      <c r="AW2352" s="14" t="s">
        <v>29</v>
      </c>
      <c r="AX2352" s="14" t="s">
        <v>72</v>
      </c>
      <c r="AY2352" s="197" t="s">
        <v>360</v>
      </c>
    </row>
    <row r="2353" spans="1:65" s="13" customFormat="1">
      <c r="B2353" s="187"/>
      <c r="D2353" s="188" t="s">
        <v>369</v>
      </c>
      <c r="E2353" s="189" t="s">
        <v>1</v>
      </c>
      <c r="F2353" s="190" t="s">
        <v>701</v>
      </c>
      <c r="H2353" s="191">
        <v>40</v>
      </c>
      <c r="I2353" s="192"/>
      <c r="L2353" s="187"/>
      <c r="M2353" s="193"/>
      <c r="N2353" s="194"/>
      <c r="O2353" s="194"/>
      <c r="P2353" s="194"/>
      <c r="Q2353" s="194"/>
      <c r="R2353" s="194"/>
      <c r="S2353" s="194"/>
      <c r="T2353" s="195"/>
      <c r="AT2353" s="189" t="s">
        <v>369</v>
      </c>
      <c r="AU2353" s="189" t="s">
        <v>85</v>
      </c>
      <c r="AV2353" s="13" t="s">
        <v>85</v>
      </c>
      <c r="AW2353" s="13" t="s">
        <v>29</v>
      </c>
      <c r="AX2353" s="13" t="s">
        <v>72</v>
      </c>
      <c r="AY2353" s="189" t="s">
        <v>360</v>
      </c>
    </row>
    <row r="2354" spans="1:65" s="15" customFormat="1">
      <c r="B2354" s="203"/>
      <c r="D2354" s="188" t="s">
        <v>369</v>
      </c>
      <c r="E2354" s="204" t="s">
        <v>1</v>
      </c>
      <c r="F2354" s="205" t="s">
        <v>386</v>
      </c>
      <c r="H2354" s="206">
        <v>40</v>
      </c>
      <c r="I2354" s="207"/>
      <c r="L2354" s="203"/>
      <c r="M2354" s="208"/>
      <c r="N2354" s="209"/>
      <c r="O2354" s="209"/>
      <c r="P2354" s="209"/>
      <c r="Q2354" s="209"/>
      <c r="R2354" s="209"/>
      <c r="S2354" s="209"/>
      <c r="T2354" s="210"/>
      <c r="AT2354" s="204" t="s">
        <v>369</v>
      </c>
      <c r="AU2354" s="204" t="s">
        <v>85</v>
      </c>
      <c r="AV2354" s="15" t="s">
        <v>367</v>
      </c>
      <c r="AW2354" s="15" t="s">
        <v>29</v>
      </c>
      <c r="AX2354" s="15" t="s">
        <v>79</v>
      </c>
      <c r="AY2354" s="204" t="s">
        <v>360</v>
      </c>
    </row>
    <row r="2355" spans="1:65" s="2" customFormat="1" ht="33" customHeight="1">
      <c r="A2355" s="33"/>
      <c r="B2355" s="139"/>
      <c r="C2355" s="173" t="s">
        <v>2468</v>
      </c>
      <c r="D2355" s="173" t="s">
        <v>363</v>
      </c>
      <c r="E2355" s="174" t="s">
        <v>2469</v>
      </c>
      <c r="F2355" s="175" t="s">
        <v>2470</v>
      </c>
      <c r="G2355" s="176" t="s">
        <v>394</v>
      </c>
      <c r="H2355" s="177">
        <v>81.974999999999994</v>
      </c>
      <c r="I2355" s="178"/>
      <c r="J2355" s="179">
        <f>ROUND(I2355*H2355,2)</f>
        <v>0</v>
      </c>
      <c r="K2355" s="180"/>
      <c r="L2355" s="34"/>
      <c r="M2355" s="181" t="s">
        <v>1</v>
      </c>
      <c r="N2355" s="182" t="s">
        <v>38</v>
      </c>
      <c r="O2355" s="60"/>
      <c r="P2355" s="183">
        <f>O2355*H2355</f>
        <v>0</v>
      </c>
      <c r="Q2355" s="183">
        <v>0</v>
      </c>
      <c r="R2355" s="183">
        <f>Q2355*H2355</f>
        <v>0</v>
      </c>
      <c r="S2355" s="183">
        <v>2.4</v>
      </c>
      <c r="T2355" s="184">
        <f>S2355*H2355</f>
        <v>196.73999999999998</v>
      </c>
      <c r="U2355" s="33"/>
      <c r="V2355" s="33"/>
      <c r="W2355" s="33"/>
      <c r="X2355" s="33"/>
      <c r="Y2355" s="33"/>
      <c r="Z2355" s="33"/>
      <c r="AA2355" s="33"/>
      <c r="AB2355" s="33"/>
      <c r="AC2355" s="33"/>
      <c r="AD2355" s="33"/>
      <c r="AE2355" s="33"/>
      <c r="AR2355" s="185" t="s">
        <v>367</v>
      </c>
      <c r="AT2355" s="185" t="s">
        <v>363</v>
      </c>
      <c r="AU2355" s="185" t="s">
        <v>85</v>
      </c>
      <c r="AY2355" s="18" t="s">
        <v>360</v>
      </c>
      <c r="BE2355" s="186">
        <f>IF(N2355="základná",J2355,0)</f>
        <v>0</v>
      </c>
      <c r="BF2355" s="186">
        <f>IF(N2355="znížená",J2355,0)</f>
        <v>0</v>
      </c>
      <c r="BG2355" s="186">
        <f>IF(N2355="zákl. prenesená",J2355,0)</f>
        <v>0</v>
      </c>
      <c r="BH2355" s="186">
        <f>IF(N2355="zníž. prenesená",J2355,0)</f>
        <v>0</v>
      </c>
      <c r="BI2355" s="186">
        <f>IF(N2355="nulová",J2355,0)</f>
        <v>0</v>
      </c>
      <c r="BJ2355" s="18" t="s">
        <v>85</v>
      </c>
      <c r="BK2355" s="186">
        <f>ROUND(I2355*H2355,2)</f>
        <v>0</v>
      </c>
      <c r="BL2355" s="18" t="s">
        <v>367</v>
      </c>
      <c r="BM2355" s="185" t="s">
        <v>2471</v>
      </c>
    </row>
    <row r="2356" spans="1:65" s="14" customFormat="1">
      <c r="B2356" s="196"/>
      <c r="D2356" s="188" t="s">
        <v>369</v>
      </c>
      <c r="E2356" s="197" t="s">
        <v>1</v>
      </c>
      <c r="F2356" s="198" t="s">
        <v>2472</v>
      </c>
      <c r="H2356" s="197" t="s">
        <v>1</v>
      </c>
      <c r="I2356" s="199"/>
      <c r="L2356" s="196"/>
      <c r="M2356" s="200"/>
      <c r="N2356" s="201"/>
      <c r="O2356" s="201"/>
      <c r="P2356" s="201"/>
      <c r="Q2356" s="201"/>
      <c r="R2356" s="201"/>
      <c r="S2356" s="201"/>
      <c r="T2356" s="202"/>
      <c r="AT2356" s="197" t="s">
        <v>369</v>
      </c>
      <c r="AU2356" s="197" t="s">
        <v>85</v>
      </c>
      <c r="AV2356" s="14" t="s">
        <v>79</v>
      </c>
      <c r="AW2356" s="14" t="s">
        <v>29</v>
      </c>
      <c r="AX2356" s="14" t="s">
        <v>72</v>
      </c>
      <c r="AY2356" s="197" t="s">
        <v>360</v>
      </c>
    </row>
    <row r="2357" spans="1:65" s="14" customFormat="1" ht="22.5">
      <c r="B2357" s="196"/>
      <c r="D2357" s="188" t="s">
        <v>369</v>
      </c>
      <c r="E2357" s="197" t="s">
        <v>1</v>
      </c>
      <c r="F2357" s="198" t="s">
        <v>2473</v>
      </c>
      <c r="H2357" s="197" t="s">
        <v>1</v>
      </c>
      <c r="I2357" s="199"/>
      <c r="L2357" s="196"/>
      <c r="M2357" s="200"/>
      <c r="N2357" s="201"/>
      <c r="O2357" s="201"/>
      <c r="P2357" s="201"/>
      <c r="Q2357" s="201"/>
      <c r="R2357" s="201"/>
      <c r="S2357" s="201"/>
      <c r="T2357" s="202"/>
      <c r="AT2357" s="197" t="s">
        <v>369</v>
      </c>
      <c r="AU2357" s="197" t="s">
        <v>85</v>
      </c>
      <c r="AV2357" s="14" t="s">
        <v>79</v>
      </c>
      <c r="AW2357" s="14" t="s">
        <v>29</v>
      </c>
      <c r="AX2357" s="14" t="s">
        <v>72</v>
      </c>
      <c r="AY2357" s="197" t="s">
        <v>360</v>
      </c>
    </row>
    <row r="2358" spans="1:65" s="13" customFormat="1" ht="22.5">
      <c r="B2358" s="187"/>
      <c r="D2358" s="188" t="s">
        <v>369</v>
      </c>
      <c r="E2358" s="189" t="s">
        <v>1</v>
      </c>
      <c r="F2358" s="190" t="s">
        <v>2474</v>
      </c>
      <c r="H2358" s="191">
        <v>55.15</v>
      </c>
      <c r="I2358" s="192"/>
      <c r="L2358" s="187"/>
      <c r="M2358" s="193"/>
      <c r="N2358" s="194"/>
      <c r="O2358" s="194"/>
      <c r="P2358" s="194"/>
      <c r="Q2358" s="194"/>
      <c r="R2358" s="194"/>
      <c r="S2358" s="194"/>
      <c r="T2358" s="195"/>
      <c r="AT2358" s="189" t="s">
        <v>369</v>
      </c>
      <c r="AU2358" s="189" t="s">
        <v>85</v>
      </c>
      <c r="AV2358" s="13" t="s">
        <v>85</v>
      </c>
      <c r="AW2358" s="13" t="s">
        <v>29</v>
      </c>
      <c r="AX2358" s="13" t="s">
        <v>72</v>
      </c>
      <c r="AY2358" s="189" t="s">
        <v>360</v>
      </c>
    </row>
    <row r="2359" spans="1:65" s="13" customFormat="1">
      <c r="B2359" s="187"/>
      <c r="D2359" s="188" t="s">
        <v>369</v>
      </c>
      <c r="E2359" s="189" t="s">
        <v>1</v>
      </c>
      <c r="F2359" s="190" t="s">
        <v>2475</v>
      </c>
      <c r="H2359" s="191">
        <v>3.23</v>
      </c>
      <c r="I2359" s="192"/>
      <c r="L2359" s="187"/>
      <c r="M2359" s="193"/>
      <c r="N2359" s="194"/>
      <c r="O2359" s="194"/>
      <c r="P2359" s="194"/>
      <c r="Q2359" s="194"/>
      <c r="R2359" s="194"/>
      <c r="S2359" s="194"/>
      <c r="T2359" s="195"/>
      <c r="AT2359" s="189" t="s">
        <v>369</v>
      </c>
      <c r="AU2359" s="189" t="s">
        <v>85</v>
      </c>
      <c r="AV2359" s="13" t="s">
        <v>85</v>
      </c>
      <c r="AW2359" s="13" t="s">
        <v>29</v>
      </c>
      <c r="AX2359" s="13" t="s">
        <v>72</v>
      </c>
      <c r="AY2359" s="189" t="s">
        <v>360</v>
      </c>
    </row>
    <row r="2360" spans="1:65" s="16" customFormat="1">
      <c r="B2360" s="211"/>
      <c r="D2360" s="188" t="s">
        <v>369</v>
      </c>
      <c r="E2360" s="212" t="s">
        <v>1</v>
      </c>
      <c r="F2360" s="213" t="s">
        <v>581</v>
      </c>
      <c r="H2360" s="214">
        <v>58.38</v>
      </c>
      <c r="I2360" s="215"/>
      <c r="L2360" s="211"/>
      <c r="M2360" s="216"/>
      <c r="N2360" s="217"/>
      <c r="O2360" s="217"/>
      <c r="P2360" s="217"/>
      <c r="Q2360" s="217"/>
      <c r="R2360" s="217"/>
      <c r="S2360" s="217"/>
      <c r="T2360" s="218"/>
      <c r="AT2360" s="212" t="s">
        <v>369</v>
      </c>
      <c r="AU2360" s="212" t="s">
        <v>85</v>
      </c>
      <c r="AV2360" s="16" t="s">
        <v>282</v>
      </c>
      <c r="AW2360" s="16" t="s">
        <v>29</v>
      </c>
      <c r="AX2360" s="16" t="s">
        <v>72</v>
      </c>
      <c r="AY2360" s="212" t="s">
        <v>360</v>
      </c>
    </row>
    <row r="2361" spans="1:65" s="14" customFormat="1">
      <c r="B2361" s="196"/>
      <c r="D2361" s="188" t="s">
        <v>369</v>
      </c>
      <c r="E2361" s="197" t="s">
        <v>1</v>
      </c>
      <c r="F2361" s="198" t="s">
        <v>2476</v>
      </c>
      <c r="H2361" s="197" t="s">
        <v>1</v>
      </c>
      <c r="I2361" s="199"/>
      <c r="L2361" s="196"/>
      <c r="M2361" s="200"/>
      <c r="N2361" s="201"/>
      <c r="O2361" s="201"/>
      <c r="P2361" s="201"/>
      <c r="Q2361" s="201"/>
      <c r="R2361" s="201"/>
      <c r="S2361" s="201"/>
      <c r="T2361" s="202"/>
      <c r="AT2361" s="197" t="s">
        <v>369</v>
      </c>
      <c r="AU2361" s="197" t="s">
        <v>85</v>
      </c>
      <c r="AV2361" s="14" t="s">
        <v>79</v>
      </c>
      <c r="AW2361" s="14" t="s">
        <v>29</v>
      </c>
      <c r="AX2361" s="14" t="s">
        <v>72</v>
      </c>
      <c r="AY2361" s="197" t="s">
        <v>360</v>
      </c>
    </row>
    <row r="2362" spans="1:65" s="13" customFormat="1">
      <c r="B2362" s="187"/>
      <c r="D2362" s="188" t="s">
        <v>369</v>
      </c>
      <c r="E2362" s="189" t="s">
        <v>1</v>
      </c>
      <c r="F2362" s="190" t="s">
        <v>2477</v>
      </c>
      <c r="H2362" s="191">
        <v>0.84899999999999998</v>
      </c>
      <c r="I2362" s="192"/>
      <c r="L2362" s="187"/>
      <c r="M2362" s="193"/>
      <c r="N2362" s="194"/>
      <c r="O2362" s="194"/>
      <c r="P2362" s="194"/>
      <c r="Q2362" s="194"/>
      <c r="R2362" s="194"/>
      <c r="S2362" s="194"/>
      <c r="T2362" s="195"/>
      <c r="AT2362" s="189" t="s">
        <v>369</v>
      </c>
      <c r="AU2362" s="189" t="s">
        <v>85</v>
      </c>
      <c r="AV2362" s="13" t="s">
        <v>85</v>
      </c>
      <c r="AW2362" s="13" t="s">
        <v>29</v>
      </c>
      <c r="AX2362" s="13" t="s">
        <v>72</v>
      </c>
      <c r="AY2362" s="189" t="s">
        <v>360</v>
      </c>
    </row>
    <row r="2363" spans="1:65" s="16" customFormat="1">
      <c r="B2363" s="211"/>
      <c r="D2363" s="188" t="s">
        <v>369</v>
      </c>
      <c r="E2363" s="212" t="s">
        <v>1</v>
      </c>
      <c r="F2363" s="213" t="s">
        <v>581</v>
      </c>
      <c r="H2363" s="214">
        <v>0.84899999999999998</v>
      </c>
      <c r="I2363" s="215"/>
      <c r="L2363" s="211"/>
      <c r="M2363" s="216"/>
      <c r="N2363" s="217"/>
      <c r="O2363" s="217"/>
      <c r="P2363" s="217"/>
      <c r="Q2363" s="217"/>
      <c r="R2363" s="217"/>
      <c r="S2363" s="217"/>
      <c r="T2363" s="218"/>
      <c r="AT2363" s="212" t="s">
        <v>369</v>
      </c>
      <c r="AU2363" s="212" t="s">
        <v>85</v>
      </c>
      <c r="AV2363" s="16" t="s">
        <v>282</v>
      </c>
      <c r="AW2363" s="16" t="s">
        <v>29</v>
      </c>
      <c r="AX2363" s="16" t="s">
        <v>72</v>
      </c>
      <c r="AY2363" s="212" t="s">
        <v>360</v>
      </c>
    </row>
    <row r="2364" spans="1:65" s="14" customFormat="1">
      <c r="B2364" s="196"/>
      <c r="D2364" s="188" t="s">
        <v>369</v>
      </c>
      <c r="E2364" s="197" t="s">
        <v>1</v>
      </c>
      <c r="F2364" s="198" t="s">
        <v>2478</v>
      </c>
      <c r="H2364" s="197" t="s">
        <v>1</v>
      </c>
      <c r="I2364" s="199"/>
      <c r="L2364" s="196"/>
      <c r="M2364" s="200"/>
      <c r="N2364" s="201"/>
      <c r="O2364" s="201"/>
      <c r="P2364" s="201"/>
      <c r="Q2364" s="201"/>
      <c r="R2364" s="201"/>
      <c r="S2364" s="201"/>
      <c r="T2364" s="202"/>
      <c r="AT2364" s="197" t="s">
        <v>369</v>
      </c>
      <c r="AU2364" s="197" t="s">
        <v>85</v>
      </c>
      <c r="AV2364" s="14" t="s">
        <v>79</v>
      </c>
      <c r="AW2364" s="14" t="s">
        <v>29</v>
      </c>
      <c r="AX2364" s="14" t="s">
        <v>72</v>
      </c>
      <c r="AY2364" s="197" t="s">
        <v>360</v>
      </c>
    </row>
    <row r="2365" spans="1:65" s="13" customFormat="1" ht="33.75">
      <c r="B2365" s="187"/>
      <c r="D2365" s="188" t="s">
        <v>369</v>
      </c>
      <c r="E2365" s="189" t="s">
        <v>1</v>
      </c>
      <c r="F2365" s="190" t="s">
        <v>2479</v>
      </c>
      <c r="H2365" s="191">
        <v>16.547999999999998</v>
      </c>
      <c r="I2365" s="192"/>
      <c r="L2365" s="187"/>
      <c r="M2365" s="193"/>
      <c r="N2365" s="194"/>
      <c r="O2365" s="194"/>
      <c r="P2365" s="194"/>
      <c r="Q2365" s="194"/>
      <c r="R2365" s="194"/>
      <c r="S2365" s="194"/>
      <c r="T2365" s="195"/>
      <c r="AT2365" s="189" t="s">
        <v>369</v>
      </c>
      <c r="AU2365" s="189" t="s">
        <v>85</v>
      </c>
      <c r="AV2365" s="13" t="s">
        <v>85</v>
      </c>
      <c r="AW2365" s="13" t="s">
        <v>29</v>
      </c>
      <c r="AX2365" s="13" t="s">
        <v>72</v>
      </c>
      <c r="AY2365" s="189" t="s">
        <v>360</v>
      </c>
    </row>
    <row r="2366" spans="1:65" s="13" customFormat="1" ht="22.5">
      <c r="B2366" s="187"/>
      <c r="D2366" s="188" t="s">
        <v>369</v>
      </c>
      <c r="E2366" s="189" t="s">
        <v>1</v>
      </c>
      <c r="F2366" s="190" t="s">
        <v>2480</v>
      </c>
      <c r="H2366" s="191">
        <v>5.1619999999999999</v>
      </c>
      <c r="I2366" s="192"/>
      <c r="L2366" s="187"/>
      <c r="M2366" s="193"/>
      <c r="N2366" s="194"/>
      <c r="O2366" s="194"/>
      <c r="P2366" s="194"/>
      <c r="Q2366" s="194"/>
      <c r="R2366" s="194"/>
      <c r="S2366" s="194"/>
      <c r="T2366" s="195"/>
      <c r="AT2366" s="189" t="s">
        <v>369</v>
      </c>
      <c r="AU2366" s="189" t="s">
        <v>85</v>
      </c>
      <c r="AV2366" s="13" t="s">
        <v>85</v>
      </c>
      <c r="AW2366" s="13" t="s">
        <v>29</v>
      </c>
      <c r="AX2366" s="13" t="s">
        <v>72</v>
      </c>
      <c r="AY2366" s="189" t="s">
        <v>360</v>
      </c>
    </row>
    <row r="2367" spans="1:65" s="16" customFormat="1">
      <c r="B2367" s="211"/>
      <c r="D2367" s="188" t="s">
        <v>369</v>
      </c>
      <c r="E2367" s="212" t="s">
        <v>1</v>
      </c>
      <c r="F2367" s="213" t="s">
        <v>581</v>
      </c>
      <c r="H2367" s="214">
        <v>21.71</v>
      </c>
      <c r="I2367" s="215"/>
      <c r="L2367" s="211"/>
      <c r="M2367" s="216"/>
      <c r="N2367" s="217"/>
      <c r="O2367" s="217"/>
      <c r="P2367" s="217"/>
      <c r="Q2367" s="217"/>
      <c r="R2367" s="217"/>
      <c r="S2367" s="217"/>
      <c r="T2367" s="218"/>
      <c r="AT2367" s="212" t="s">
        <v>369</v>
      </c>
      <c r="AU2367" s="212" t="s">
        <v>85</v>
      </c>
      <c r="AV2367" s="16" t="s">
        <v>282</v>
      </c>
      <c r="AW2367" s="16" t="s">
        <v>29</v>
      </c>
      <c r="AX2367" s="16" t="s">
        <v>72</v>
      </c>
      <c r="AY2367" s="212" t="s">
        <v>360</v>
      </c>
    </row>
    <row r="2368" spans="1:65" s="14" customFormat="1">
      <c r="B2368" s="196"/>
      <c r="D2368" s="188" t="s">
        <v>369</v>
      </c>
      <c r="E2368" s="197" t="s">
        <v>1</v>
      </c>
      <c r="F2368" s="198" t="s">
        <v>2481</v>
      </c>
      <c r="H2368" s="197" t="s">
        <v>1</v>
      </c>
      <c r="I2368" s="199"/>
      <c r="L2368" s="196"/>
      <c r="M2368" s="200"/>
      <c r="N2368" s="201"/>
      <c r="O2368" s="201"/>
      <c r="P2368" s="201"/>
      <c r="Q2368" s="201"/>
      <c r="R2368" s="201"/>
      <c r="S2368" s="201"/>
      <c r="T2368" s="202"/>
      <c r="AT2368" s="197" t="s">
        <v>369</v>
      </c>
      <c r="AU2368" s="197" t="s">
        <v>85</v>
      </c>
      <c r="AV2368" s="14" t="s">
        <v>79</v>
      </c>
      <c r="AW2368" s="14" t="s">
        <v>29</v>
      </c>
      <c r="AX2368" s="14" t="s">
        <v>72</v>
      </c>
      <c r="AY2368" s="197" t="s">
        <v>360</v>
      </c>
    </row>
    <row r="2369" spans="1:65" s="13" customFormat="1">
      <c r="B2369" s="187"/>
      <c r="D2369" s="188" t="s">
        <v>369</v>
      </c>
      <c r="E2369" s="189" t="s">
        <v>1</v>
      </c>
      <c r="F2369" s="190" t="s">
        <v>2482</v>
      </c>
      <c r="H2369" s="191">
        <v>1.036</v>
      </c>
      <c r="I2369" s="192"/>
      <c r="L2369" s="187"/>
      <c r="M2369" s="193"/>
      <c r="N2369" s="194"/>
      <c r="O2369" s="194"/>
      <c r="P2369" s="194"/>
      <c r="Q2369" s="194"/>
      <c r="R2369" s="194"/>
      <c r="S2369" s="194"/>
      <c r="T2369" s="195"/>
      <c r="AT2369" s="189" t="s">
        <v>369</v>
      </c>
      <c r="AU2369" s="189" t="s">
        <v>85</v>
      </c>
      <c r="AV2369" s="13" t="s">
        <v>85</v>
      </c>
      <c r="AW2369" s="13" t="s">
        <v>29</v>
      </c>
      <c r="AX2369" s="13" t="s">
        <v>72</v>
      </c>
      <c r="AY2369" s="189" t="s">
        <v>360</v>
      </c>
    </row>
    <row r="2370" spans="1:65" s="16" customFormat="1">
      <c r="B2370" s="211"/>
      <c r="D2370" s="188" t="s">
        <v>369</v>
      </c>
      <c r="E2370" s="212" t="s">
        <v>1</v>
      </c>
      <c r="F2370" s="213" t="s">
        <v>581</v>
      </c>
      <c r="H2370" s="214">
        <v>1.036</v>
      </c>
      <c r="I2370" s="215"/>
      <c r="L2370" s="211"/>
      <c r="M2370" s="216"/>
      <c r="N2370" s="217"/>
      <c r="O2370" s="217"/>
      <c r="P2370" s="217"/>
      <c r="Q2370" s="217"/>
      <c r="R2370" s="217"/>
      <c r="S2370" s="217"/>
      <c r="T2370" s="218"/>
      <c r="AT2370" s="212" t="s">
        <v>369</v>
      </c>
      <c r="AU2370" s="212" t="s">
        <v>85</v>
      </c>
      <c r="AV2370" s="16" t="s">
        <v>282</v>
      </c>
      <c r="AW2370" s="16" t="s">
        <v>29</v>
      </c>
      <c r="AX2370" s="16" t="s">
        <v>72</v>
      </c>
      <c r="AY2370" s="212" t="s">
        <v>360</v>
      </c>
    </row>
    <row r="2371" spans="1:65" s="15" customFormat="1">
      <c r="B2371" s="203"/>
      <c r="D2371" s="188" t="s">
        <v>369</v>
      </c>
      <c r="E2371" s="204" t="s">
        <v>1</v>
      </c>
      <c r="F2371" s="205" t="s">
        <v>386</v>
      </c>
      <c r="H2371" s="206">
        <v>81.974999999999994</v>
      </c>
      <c r="I2371" s="207"/>
      <c r="L2371" s="203"/>
      <c r="M2371" s="208"/>
      <c r="N2371" s="209"/>
      <c r="O2371" s="209"/>
      <c r="P2371" s="209"/>
      <c r="Q2371" s="209"/>
      <c r="R2371" s="209"/>
      <c r="S2371" s="209"/>
      <c r="T2371" s="210"/>
      <c r="AT2371" s="204" t="s">
        <v>369</v>
      </c>
      <c r="AU2371" s="204" t="s">
        <v>85</v>
      </c>
      <c r="AV2371" s="15" t="s">
        <v>367</v>
      </c>
      <c r="AW2371" s="15" t="s">
        <v>29</v>
      </c>
      <c r="AX2371" s="15" t="s">
        <v>79</v>
      </c>
      <c r="AY2371" s="204" t="s">
        <v>360</v>
      </c>
    </row>
    <row r="2372" spans="1:65" s="2" customFormat="1" ht="37.9" customHeight="1">
      <c r="A2372" s="33"/>
      <c r="B2372" s="139"/>
      <c r="C2372" s="173" t="s">
        <v>2483</v>
      </c>
      <c r="D2372" s="173" t="s">
        <v>363</v>
      </c>
      <c r="E2372" s="174" t="s">
        <v>2484</v>
      </c>
      <c r="F2372" s="175" t="s">
        <v>2485</v>
      </c>
      <c r="G2372" s="176" t="s">
        <v>366</v>
      </c>
      <c r="H2372" s="177">
        <v>850.33</v>
      </c>
      <c r="I2372" s="178"/>
      <c r="J2372" s="179">
        <f>ROUND(I2372*H2372,2)</f>
        <v>0</v>
      </c>
      <c r="K2372" s="180"/>
      <c r="L2372" s="34"/>
      <c r="M2372" s="181" t="s">
        <v>1</v>
      </c>
      <c r="N2372" s="182" t="s">
        <v>38</v>
      </c>
      <c r="O2372" s="60"/>
      <c r="P2372" s="183">
        <f>O2372*H2372</f>
        <v>0</v>
      </c>
      <c r="Q2372" s="183">
        <v>0</v>
      </c>
      <c r="R2372" s="183">
        <f>Q2372*H2372</f>
        <v>0</v>
      </c>
      <c r="S2372" s="183">
        <v>0.19600000000000001</v>
      </c>
      <c r="T2372" s="184">
        <f>S2372*H2372</f>
        <v>166.66468</v>
      </c>
      <c r="U2372" s="33"/>
      <c r="V2372" s="33"/>
      <c r="W2372" s="33"/>
      <c r="X2372" s="33"/>
      <c r="Y2372" s="33"/>
      <c r="Z2372" s="33"/>
      <c r="AA2372" s="33"/>
      <c r="AB2372" s="33"/>
      <c r="AC2372" s="33"/>
      <c r="AD2372" s="33"/>
      <c r="AE2372" s="33"/>
      <c r="AR2372" s="185" t="s">
        <v>367</v>
      </c>
      <c r="AT2372" s="185" t="s">
        <v>363</v>
      </c>
      <c r="AU2372" s="185" t="s">
        <v>85</v>
      </c>
      <c r="AY2372" s="18" t="s">
        <v>360</v>
      </c>
      <c r="BE2372" s="186">
        <f>IF(N2372="základná",J2372,0)</f>
        <v>0</v>
      </c>
      <c r="BF2372" s="186">
        <f>IF(N2372="znížená",J2372,0)</f>
        <v>0</v>
      </c>
      <c r="BG2372" s="186">
        <f>IF(N2372="zákl. prenesená",J2372,0)</f>
        <v>0</v>
      </c>
      <c r="BH2372" s="186">
        <f>IF(N2372="zníž. prenesená",J2372,0)</f>
        <v>0</v>
      </c>
      <c r="BI2372" s="186">
        <f>IF(N2372="nulová",J2372,0)</f>
        <v>0</v>
      </c>
      <c r="BJ2372" s="18" t="s">
        <v>85</v>
      </c>
      <c r="BK2372" s="186">
        <f>ROUND(I2372*H2372,2)</f>
        <v>0</v>
      </c>
      <c r="BL2372" s="18" t="s">
        <v>367</v>
      </c>
      <c r="BM2372" s="185" t="s">
        <v>2486</v>
      </c>
    </row>
    <row r="2373" spans="1:65" s="14" customFormat="1">
      <c r="B2373" s="196"/>
      <c r="D2373" s="188" t="s">
        <v>369</v>
      </c>
      <c r="E2373" s="197" t="s">
        <v>1</v>
      </c>
      <c r="F2373" s="198" t="s">
        <v>2487</v>
      </c>
      <c r="H2373" s="197" t="s">
        <v>1</v>
      </c>
      <c r="I2373" s="199"/>
      <c r="L2373" s="196"/>
      <c r="M2373" s="200"/>
      <c r="N2373" s="201"/>
      <c r="O2373" s="201"/>
      <c r="P2373" s="201"/>
      <c r="Q2373" s="201"/>
      <c r="R2373" s="201"/>
      <c r="S2373" s="201"/>
      <c r="T2373" s="202"/>
      <c r="AT2373" s="197" t="s">
        <v>369</v>
      </c>
      <c r="AU2373" s="197" t="s">
        <v>85</v>
      </c>
      <c r="AV2373" s="14" t="s">
        <v>79</v>
      </c>
      <c r="AW2373" s="14" t="s">
        <v>29</v>
      </c>
      <c r="AX2373" s="14" t="s">
        <v>72</v>
      </c>
      <c r="AY2373" s="197" t="s">
        <v>360</v>
      </c>
    </row>
    <row r="2374" spans="1:65" s="14" customFormat="1">
      <c r="B2374" s="196"/>
      <c r="D2374" s="188" t="s">
        <v>369</v>
      </c>
      <c r="E2374" s="197" t="s">
        <v>1</v>
      </c>
      <c r="F2374" s="198" t="s">
        <v>754</v>
      </c>
      <c r="H2374" s="197" t="s">
        <v>1</v>
      </c>
      <c r="I2374" s="199"/>
      <c r="L2374" s="196"/>
      <c r="M2374" s="200"/>
      <c r="N2374" s="201"/>
      <c r="O2374" s="201"/>
      <c r="P2374" s="201"/>
      <c r="Q2374" s="201"/>
      <c r="R2374" s="201"/>
      <c r="S2374" s="201"/>
      <c r="T2374" s="202"/>
      <c r="AT2374" s="197" t="s">
        <v>369</v>
      </c>
      <c r="AU2374" s="197" t="s">
        <v>85</v>
      </c>
      <c r="AV2374" s="14" t="s">
        <v>79</v>
      </c>
      <c r="AW2374" s="14" t="s">
        <v>29</v>
      </c>
      <c r="AX2374" s="14" t="s">
        <v>72</v>
      </c>
      <c r="AY2374" s="197" t="s">
        <v>360</v>
      </c>
    </row>
    <row r="2375" spans="1:65" s="13" customFormat="1">
      <c r="B2375" s="187"/>
      <c r="D2375" s="188" t="s">
        <v>369</v>
      </c>
      <c r="E2375" s="189" t="s">
        <v>1</v>
      </c>
      <c r="F2375" s="190" t="s">
        <v>2488</v>
      </c>
      <c r="H2375" s="191">
        <v>47.787999999999997</v>
      </c>
      <c r="I2375" s="192"/>
      <c r="L2375" s="187"/>
      <c r="M2375" s="193"/>
      <c r="N2375" s="194"/>
      <c r="O2375" s="194"/>
      <c r="P2375" s="194"/>
      <c r="Q2375" s="194"/>
      <c r="R2375" s="194"/>
      <c r="S2375" s="194"/>
      <c r="T2375" s="195"/>
      <c r="AT2375" s="189" t="s">
        <v>369</v>
      </c>
      <c r="AU2375" s="189" t="s">
        <v>85</v>
      </c>
      <c r="AV2375" s="13" t="s">
        <v>85</v>
      </c>
      <c r="AW2375" s="13" t="s">
        <v>29</v>
      </c>
      <c r="AX2375" s="13" t="s">
        <v>72</v>
      </c>
      <c r="AY2375" s="189" t="s">
        <v>360</v>
      </c>
    </row>
    <row r="2376" spans="1:65" s="14" customFormat="1">
      <c r="B2376" s="196"/>
      <c r="D2376" s="188" t="s">
        <v>369</v>
      </c>
      <c r="E2376" s="197" t="s">
        <v>1</v>
      </c>
      <c r="F2376" s="198" t="s">
        <v>758</v>
      </c>
      <c r="H2376" s="197" t="s">
        <v>1</v>
      </c>
      <c r="I2376" s="199"/>
      <c r="L2376" s="196"/>
      <c r="M2376" s="200"/>
      <c r="N2376" s="201"/>
      <c r="O2376" s="201"/>
      <c r="P2376" s="201"/>
      <c r="Q2376" s="201"/>
      <c r="R2376" s="201"/>
      <c r="S2376" s="201"/>
      <c r="T2376" s="202"/>
      <c r="AT2376" s="197" t="s">
        <v>369</v>
      </c>
      <c r="AU2376" s="197" t="s">
        <v>85</v>
      </c>
      <c r="AV2376" s="14" t="s">
        <v>79</v>
      </c>
      <c r="AW2376" s="14" t="s">
        <v>29</v>
      </c>
      <c r="AX2376" s="14" t="s">
        <v>72</v>
      </c>
      <c r="AY2376" s="197" t="s">
        <v>360</v>
      </c>
    </row>
    <row r="2377" spans="1:65" s="13" customFormat="1">
      <c r="B2377" s="187"/>
      <c r="D2377" s="188" t="s">
        <v>369</v>
      </c>
      <c r="E2377" s="189" t="s">
        <v>1</v>
      </c>
      <c r="F2377" s="190" t="s">
        <v>2489</v>
      </c>
      <c r="H2377" s="191">
        <v>86.731999999999999</v>
      </c>
      <c r="I2377" s="192"/>
      <c r="L2377" s="187"/>
      <c r="M2377" s="193"/>
      <c r="N2377" s="194"/>
      <c r="O2377" s="194"/>
      <c r="P2377" s="194"/>
      <c r="Q2377" s="194"/>
      <c r="R2377" s="194"/>
      <c r="S2377" s="194"/>
      <c r="T2377" s="195"/>
      <c r="AT2377" s="189" t="s">
        <v>369</v>
      </c>
      <c r="AU2377" s="189" t="s">
        <v>85</v>
      </c>
      <c r="AV2377" s="13" t="s">
        <v>85</v>
      </c>
      <c r="AW2377" s="13" t="s">
        <v>29</v>
      </c>
      <c r="AX2377" s="13" t="s">
        <v>72</v>
      </c>
      <c r="AY2377" s="189" t="s">
        <v>360</v>
      </c>
    </row>
    <row r="2378" spans="1:65" s="13" customFormat="1">
      <c r="B2378" s="187"/>
      <c r="D2378" s="188" t="s">
        <v>369</v>
      </c>
      <c r="E2378" s="189" t="s">
        <v>1</v>
      </c>
      <c r="F2378" s="190" t="s">
        <v>2490</v>
      </c>
      <c r="H2378" s="191">
        <v>-3.2320000000000002</v>
      </c>
      <c r="I2378" s="192"/>
      <c r="L2378" s="187"/>
      <c r="M2378" s="193"/>
      <c r="N2378" s="194"/>
      <c r="O2378" s="194"/>
      <c r="P2378" s="194"/>
      <c r="Q2378" s="194"/>
      <c r="R2378" s="194"/>
      <c r="S2378" s="194"/>
      <c r="T2378" s="195"/>
      <c r="AT2378" s="189" t="s">
        <v>369</v>
      </c>
      <c r="AU2378" s="189" t="s">
        <v>85</v>
      </c>
      <c r="AV2378" s="13" t="s">
        <v>85</v>
      </c>
      <c r="AW2378" s="13" t="s">
        <v>29</v>
      </c>
      <c r="AX2378" s="13" t="s">
        <v>72</v>
      </c>
      <c r="AY2378" s="189" t="s">
        <v>360</v>
      </c>
    </row>
    <row r="2379" spans="1:65" s="14" customFormat="1">
      <c r="B2379" s="196"/>
      <c r="D2379" s="188" t="s">
        <v>369</v>
      </c>
      <c r="E2379" s="197" t="s">
        <v>1</v>
      </c>
      <c r="F2379" s="198" t="s">
        <v>762</v>
      </c>
      <c r="H2379" s="197" t="s">
        <v>1</v>
      </c>
      <c r="I2379" s="199"/>
      <c r="L2379" s="196"/>
      <c r="M2379" s="200"/>
      <c r="N2379" s="201"/>
      <c r="O2379" s="201"/>
      <c r="P2379" s="201"/>
      <c r="Q2379" s="201"/>
      <c r="R2379" s="201"/>
      <c r="S2379" s="201"/>
      <c r="T2379" s="202"/>
      <c r="AT2379" s="197" t="s">
        <v>369</v>
      </c>
      <c r="AU2379" s="197" t="s">
        <v>85</v>
      </c>
      <c r="AV2379" s="14" t="s">
        <v>79</v>
      </c>
      <c r="AW2379" s="14" t="s">
        <v>29</v>
      </c>
      <c r="AX2379" s="14" t="s">
        <v>72</v>
      </c>
      <c r="AY2379" s="197" t="s">
        <v>360</v>
      </c>
    </row>
    <row r="2380" spans="1:65" s="13" customFormat="1">
      <c r="B2380" s="187"/>
      <c r="D2380" s="188" t="s">
        <v>369</v>
      </c>
      <c r="E2380" s="189" t="s">
        <v>1</v>
      </c>
      <c r="F2380" s="190" t="s">
        <v>2491</v>
      </c>
      <c r="H2380" s="191">
        <v>2.76</v>
      </c>
      <c r="I2380" s="192"/>
      <c r="L2380" s="187"/>
      <c r="M2380" s="193"/>
      <c r="N2380" s="194"/>
      <c r="O2380" s="194"/>
      <c r="P2380" s="194"/>
      <c r="Q2380" s="194"/>
      <c r="R2380" s="194"/>
      <c r="S2380" s="194"/>
      <c r="T2380" s="195"/>
      <c r="AT2380" s="189" t="s">
        <v>369</v>
      </c>
      <c r="AU2380" s="189" t="s">
        <v>85</v>
      </c>
      <c r="AV2380" s="13" t="s">
        <v>85</v>
      </c>
      <c r="AW2380" s="13" t="s">
        <v>29</v>
      </c>
      <c r="AX2380" s="13" t="s">
        <v>72</v>
      </c>
      <c r="AY2380" s="189" t="s">
        <v>360</v>
      </c>
    </row>
    <row r="2381" spans="1:65" s="13" customFormat="1">
      <c r="B2381" s="187"/>
      <c r="D2381" s="188" t="s">
        <v>369</v>
      </c>
      <c r="E2381" s="189" t="s">
        <v>1</v>
      </c>
      <c r="F2381" s="190" t="s">
        <v>2492</v>
      </c>
      <c r="H2381" s="191">
        <v>51.6</v>
      </c>
      <c r="I2381" s="192"/>
      <c r="L2381" s="187"/>
      <c r="M2381" s="193"/>
      <c r="N2381" s="194"/>
      <c r="O2381" s="194"/>
      <c r="P2381" s="194"/>
      <c r="Q2381" s="194"/>
      <c r="R2381" s="194"/>
      <c r="S2381" s="194"/>
      <c r="T2381" s="195"/>
      <c r="AT2381" s="189" t="s">
        <v>369</v>
      </c>
      <c r="AU2381" s="189" t="s">
        <v>85</v>
      </c>
      <c r="AV2381" s="13" t="s">
        <v>85</v>
      </c>
      <c r="AW2381" s="13" t="s">
        <v>29</v>
      </c>
      <c r="AX2381" s="13" t="s">
        <v>72</v>
      </c>
      <c r="AY2381" s="189" t="s">
        <v>360</v>
      </c>
    </row>
    <row r="2382" spans="1:65" s="13" customFormat="1">
      <c r="B2382" s="187"/>
      <c r="D2382" s="188" t="s">
        <v>369</v>
      </c>
      <c r="E2382" s="189" t="s">
        <v>1</v>
      </c>
      <c r="F2382" s="190" t="s">
        <v>2493</v>
      </c>
      <c r="H2382" s="191">
        <v>2.742</v>
      </c>
      <c r="I2382" s="192"/>
      <c r="L2382" s="187"/>
      <c r="M2382" s="193"/>
      <c r="N2382" s="194"/>
      <c r="O2382" s="194"/>
      <c r="P2382" s="194"/>
      <c r="Q2382" s="194"/>
      <c r="R2382" s="194"/>
      <c r="S2382" s="194"/>
      <c r="T2382" s="195"/>
      <c r="AT2382" s="189" t="s">
        <v>369</v>
      </c>
      <c r="AU2382" s="189" t="s">
        <v>85</v>
      </c>
      <c r="AV2382" s="13" t="s">
        <v>85</v>
      </c>
      <c r="AW2382" s="13" t="s">
        <v>29</v>
      </c>
      <c r="AX2382" s="13" t="s">
        <v>72</v>
      </c>
      <c r="AY2382" s="189" t="s">
        <v>360</v>
      </c>
    </row>
    <row r="2383" spans="1:65" s="14" customFormat="1">
      <c r="B2383" s="196"/>
      <c r="D2383" s="188" t="s">
        <v>369</v>
      </c>
      <c r="E2383" s="197" t="s">
        <v>1</v>
      </c>
      <c r="F2383" s="198" t="s">
        <v>787</v>
      </c>
      <c r="H2383" s="197" t="s">
        <v>1</v>
      </c>
      <c r="I2383" s="199"/>
      <c r="L2383" s="196"/>
      <c r="M2383" s="200"/>
      <c r="N2383" s="201"/>
      <c r="O2383" s="201"/>
      <c r="P2383" s="201"/>
      <c r="Q2383" s="201"/>
      <c r="R2383" s="201"/>
      <c r="S2383" s="201"/>
      <c r="T2383" s="202"/>
      <c r="AT2383" s="197" t="s">
        <v>369</v>
      </c>
      <c r="AU2383" s="197" t="s">
        <v>85</v>
      </c>
      <c r="AV2383" s="14" t="s">
        <v>79</v>
      </c>
      <c r="AW2383" s="14" t="s">
        <v>29</v>
      </c>
      <c r="AX2383" s="14" t="s">
        <v>72</v>
      </c>
      <c r="AY2383" s="197" t="s">
        <v>360</v>
      </c>
    </row>
    <row r="2384" spans="1:65" s="13" customFormat="1">
      <c r="B2384" s="187"/>
      <c r="D2384" s="188" t="s">
        <v>369</v>
      </c>
      <c r="E2384" s="189" t="s">
        <v>1</v>
      </c>
      <c r="F2384" s="190" t="s">
        <v>2494</v>
      </c>
      <c r="H2384" s="191">
        <v>113.76</v>
      </c>
      <c r="I2384" s="192"/>
      <c r="L2384" s="187"/>
      <c r="M2384" s="193"/>
      <c r="N2384" s="194"/>
      <c r="O2384" s="194"/>
      <c r="P2384" s="194"/>
      <c r="Q2384" s="194"/>
      <c r="R2384" s="194"/>
      <c r="S2384" s="194"/>
      <c r="T2384" s="195"/>
      <c r="AT2384" s="189" t="s">
        <v>369</v>
      </c>
      <c r="AU2384" s="189" t="s">
        <v>85</v>
      </c>
      <c r="AV2384" s="13" t="s">
        <v>85</v>
      </c>
      <c r="AW2384" s="13" t="s">
        <v>29</v>
      </c>
      <c r="AX2384" s="13" t="s">
        <v>72</v>
      </c>
      <c r="AY2384" s="189" t="s">
        <v>360</v>
      </c>
    </row>
    <row r="2385" spans="2:51" s="16" customFormat="1">
      <c r="B2385" s="211"/>
      <c r="D2385" s="188" t="s">
        <v>369</v>
      </c>
      <c r="E2385" s="212" t="s">
        <v>1</v>
      </c>
      <c r="F2385" s="213" t="s">
        <v>581</v>
      </c>
      <c r="H2385" s="214">
        <v>302.14999999999998</v>
      </c>
      <c r="I2385" s="215"/>
      <c r="L2385" s="211"/>
      <c r="M2385" s="216"/>
      <c r="N2385" s="217"/>
      <c r="O2385" s="217"/>
      <c r="P2385" s="217"/>
      <c r="Q2385" s="217"/>
      <c r="R2385" s="217"/>
      <c r="S2385" s="217"/>
      <c r="T2385" s="218"/>
      <c r="AT2385" s="212" t="s">
        <v>369</v>
      </c>
      <c r="AU2385" s="212" t="s">
        <v>85</v>
      </c>
      <c r="AV2385" s="16" t="s">
        <v>282</v>
      </c>
      <c r="AW2385" s="16" t="s">
        <v>29</v>
      </c>
      <c r="AX2385" s="16" t="s">
        <v>72</v>
      </c>
      <c r="AY2385" s="212" t="s">
        <v>360</v>
      </c>
    </row>
    <row r="2386" spans="2:51" s="14" customFormat="1">
      <c r="B2386" s="196"/>
      <c r="D2386" s="188" t="s">
        <v>369</v>
      </c>
      <c r="E2386" s="197" t="s">
        <v>1</v>
      </c>
      <c r="F2386" s="198" t="s">
        <v>2495</v>
      </c>
      <c r="H2386" s="197" t="s">
        <v>1</v>
      </c>
      <c r="I2386" s="199"/>
      <c r="L2386" s="196"/>
      <c r="M2386" s="200"/>
      <c r="N2386" s="201"/>
      <c r="O2386" s="201"/>
      <c r="P2386" s="201"/>
      <c r="Q2386" s="201"/>
      <c r="R2386" s="201"/>
      <c r="S2386" s="201"/>
      <c r="T2386" s="202"/>
      <c r="AT2386" s="197" t="s">
        <v>369</v>
      </c>
      <c r="AU2386" s="197" t="s">
        <v>85</v>
      </c>
      <c r="AV2386" s="14" t="s">
        <v>79</v>
      </c>
      <c r="AW2386" s="14" t="s">
        <v>29</v>
      </c>
      <c r="AX2386" s="14" t="s">
        <v>72</v>
      </c>
      <c r="AY2386" s="197" t="s">
        <v>360</v>
      </c>
    </row>
    <row r="2387" spans="2:51" s="14" customFormat="1">
      <c r="B2387" s="196"/>
      <c r="D2387" s="188" t="s">
        <v>369</v>
      </c>
      <c r="E2387" s="197" t="s">
        <v>1</v>
      </c>
      <c r="F2387" s="198" t="s">
        <v>758</v>
      </c>
      <c r="H2387" s="197" t="s">
        <v>1</v>
      </c>
      <c r="I2387" s="199"/>
      <c r="L2387" s="196"/>
      <c r="M2387" s="200"/>
      <c r="N2387" s="201"/>
      <c r="O2387" s="201"/>
      <c r="P2387" s="201"/>
      <c r="Q2387" s="201"/>
      <c r="R2387" s="201"/>
      <c r="S2387" s="201"/>
      <c r="T2387" s="202"/>
      <c r="AT2387" s="197" t="s">
        <v>369</v>
      </c>
      <c r="AU2387" s="197" t="s">
        <v>85</v>
      </c>
      <c r="AV2387" s="14" t="s">
        <v>79</v>
      </c>
      <c r="AW2387" s="14" t="s">
        <v>29</v>
      </c>
      <c r="AX2387" s="14" t="s">
        <v>72</v>
      </c>
      <c r="AY2387" s="197" t="s">
        <v>360</v>
      </c>
    </row>
    <row r="2388" spans="2:51" s="13" customFormat="1">
      <c r="B2388" s="187"/>
      <c r="D2388" s="188" t="s">
        <v>369</v>
      </c>
      <c r="E2388" s="189" t="s">
        <v>1</v>
      </c>
      <c r="F2388" s="190" t="s">
        <v>2496</v>
      </c>
      <c r="H2388" s="191">
        <v>27.558</v>
      </c>
      <c r="I2388" s="192"/>
      <c r="L2388" s="187"/>
      <c r="M2388" s="193"/>
      <c r="N2388" s="194"/>
      <c r="O2388" s="194"/>
      <c r="P2388" s="194"/>
      <c r="Q2388" s="194"/>
      <c r="R2388" s="194"/>
      <c r="S2388" s="194"/>
      <c r="T2388" s="195"/>
      <c r="AT2388" s="189" t="s">
        <v>369</v>
      </c>
      <c r="AU2388" s="189" t="s">
        <v>85</v>
      </c>
      <c r="AV2388" s="13" t="s">
        <v>85</v>
      </c>
      <c r="AW2388" s="13" t="s">
        <v>29</v>
      </c>
      <c r="AX2388" s="13" t="s">
        <v>72</v>
      </c>
      <c r="AY2388" s="189" t="s">
        <v>360</v>
      </c>
    </row>
    <row r="2389" spans="2:51" s="13" customFormat="1">
      <c r="B2389" s="187"/>
      <c r="D2389" s="188" t="s">
        <v>369</v>
      </c>
      <c r="E2389" s="189" t="s">
        <v>1</v>
      </c>
      <c r="F2389" s="190" t="s">
        <v>2497</v>
      </c>
      <c r="H2389" s="191">
        <v>-5.6559999999999997</v>
      </c>
      <c r="I2389" s="192"/>
      <c r="L2389" s="187"/>
      <c r="M2389" s="193"/>
      <c r="N2389" s="194"/>
      <c r="O2389" s="194"/>
      <c r="P2389" s="194"/>
      <c r="Q2389" s="194"/>
      <c r="R2389" s="194"/>
      <c r="S2389" s="194"/>
      <c r="T2389" s="195"/>
      <c r="AT2389" s="189" t="s">
        <v>369</v>
      </c>
      <c r="AU2389" s="189" t="s">
        <v>85</v>
      </c>
      <c r="AV2389" s="13" t="s">
        <v>85</v>
      </c>
      <c r="AW2389" s="13" t="s">
        <v>29</v>
      </c>
      <c r="AX2389" s="13" t="s">
        <v>72</v>
      </c>
      <c r="AY2389" s="189" t="s">
        <v>360</v>
      </c>
    </row>
    <row r="2390" spans="2:51" s="13" customFormat="1">
      <c r="B2390" s="187"/>
      <c r="D2390" s="188" t="s">
        <v>369</v>
      </c>
      <c r="E2390" s="189" t="s">
        <v>1</v>
      </c>
      <c r="F2390" s="190" t="s">
        <v>2498</v>
      </c>
      <c r="H2390" s="191">
        <v>29.4</v>
      </c>
      <c r="I2390" s="192"/>
      <c r="L2390" s="187"/>
      <c r="M2390" s="193"/>
      <c r="N2390" s="194"/>
      <c r="O2390" s="194"/>
      <c r="P2390" s="194"/>
      <c r="Q2390" s="194"/>
      <c r="R2390" s="194"/>
      <c r="S2390" s="194"/>
      <c r="T2390" s="195"/>
      <c r="AT2390" s="189" t="s">
        <v>369</v>
      </c>
      <c r="AU2390" s="189" t="s">
        <v>85</v>
      </c>
      <c r="AV2390" s="13" t="s">
        <v>85</v>
      </c>
      <c r="AW2390" s="13" t="s">
        <v>29</v>
      </c>
      <c r="AX2390" s="13" t="s">
        <v>72</v>
      </c>
      <c r="AY2390" s="189" t="s">
        <v>360</v>
      </c>
    </row>
    <row r="2391" spans="2:51" s="13" customFormat="1">
      <c r="B2391" s="187"/>
      <c r="D2391" s="188" t="s">
        <v>369</v>
      </c>
      <c r="E2391" s="189" t="s">
        <v>1</v>
      </c>
      <c r="F2391" s="190" t="s">
        <v>2499</v>
      </c>
      <c r="H2391" s="191">
        <v>7.1829999999999998</v>
      </c>
      <c r="I2391" s="192"/>
      <c r="L2391" s="187"/>
      <c r="M2391" s="193"/>
      <c r="N2391" s="194"/>
      <c r="O2391" s="194"/>
      <c r="P2391" s="194"/>
      <c r="Q2391" s="194"/>
      <c r="R2391" s="194"/>
      <c r="S2391" s="194"/>
      <c r="T2391" s="195"/>
      <c r="AT2391" s="189" t="s">
        <v>369</v>
      </c>
      <c r="AU2391" s="189" t="s">
        <v>85</v>
      </c>
      <c r="AV2391" s="13" t="s">
        <v>85</v>
      </c>
      <c r="AW2391" s="13" t="s">
        <v>29</v>
      </c>
      <c r="AX2391" s="13" t="s">
        <v>72</v>
      </c>
      <c r="AY2391" s="189" t="s">
        <v>360</v>
      </c>
    </row>
    <row r="2392" spans="2:51" s="13" customFormat="1">
      <c r="B2392" s="187"/>
      <c r="D2392" s="188" t="s">
        <v>369</v>
      </c>
      <c r="E2392" s="189" t="s">
        <v>1</v>
      </c>
      <c r="F2392" s="190" t="s">
        <v>2500</v>
      </c>
      <c r="H2392" s="191">
        <v>1.5660000000000001</v>
      </c>
      <c r="I2392" s="192"/>
      <c r="L2392" s="187"/>
      <c r="M2392" s="193"/>
      <c r="N2392" s="194"/>
      <c r="O2392" s="194"/>
      <c r="P2392" s="194"/>
      <c r="Q2392" s="194"/>
      <c r="R2392" s="194"/>
      <c r="S2392" s="194"/>
      <c r="T2392" s="195"/>
      <c r="AT2392" s="189" t="s">
        <v>369</v>
      </c>
      <c r="AU2392" s="189" t="s">
        <v>85</v>
      </c>
      <c r="AV2392" s="13" t="s">
        <v>85</v>
      </c>
      <c r="AW2392" s="13" t="s">
        <v>29</v>
      </c>
      <c r="AX2392" s="13" t="s">
        <v>72</v>
      </c>
      <c r="AY2392" s="189" t="s">
        <v>360</v>
      </c>
    </row>
    <row r="2393" spans="2:51" s="14" customFormat="1">
      <c r="B2393" s="196"/>
      <c r="D2393" s="188" t="s">
        <v>369</v>
      </c>
      <c r="E2393" s="197" t="s">
        <v>1</v>
      </c>
      <c r="F2393" s="198" t="s">
        <v>762</v>
      </c>
      <c r="H2393" s="197" t="s">
        <v>1</v>
      </c>
      <c r="I2393" s="199"/>
      <c r="L2393" s="196"/>
      <c r="M2393" s="200"/>
      <c r="N2393" s="201"/>
      <c r="O2393" s="201"/>
      <c r="P2393" s="201"/>
      <c r="Q2393" s="201"/>
      <c r="R2393" s="201"/>
      <c r="S2393" s="201"/>
      <c r="T2393" s="202"/>
      <c r="AT2393" s="197" t="s">
        <v>369</v>
      </c>
      <c r="AU2393" s="197" t="s">
        <v>85</v>
      </c>
      <c r="AV2393" s="14" t="s">
        <v>79</v>
      </c>
      <c r="AW2393" s="14" t="s">
        <v>29</v>
      </c>
      <c r="AX2393" s="14" t="s">
        <v>72</v>
      </c>
      <c r="AY2393" s="197" t="s">
        <v>360</v>
      </c>
    </row>
    <row r="2394" spans="2:51" s="13" customFormat="1">
      <c r="B2394" s="187"/>
      <c r="D2394" s="188" t="s">
        <v>369</v>
      </c>
      <c r="E2394" s="189" t="s">
        <v>1</v>
      </c>
      <c r="F2394" s="190" t="s">
        <v>2501</v>
      </c>
      <c r="H2394" s="191">
        <v>26.88</v>
      </c>
      <c r="I2394" s="192"/>
      <c r="L2394" s="187"/>
      <c r="M2394" s="193"/>
      <c r="N2394" s="194"/>
      <c r="O2394" s="194"/>
      <c r="P2394" s="194"/>
      <c r="Q2394" s="194"/>
      <c r="R2394" s="194"/>
      <c r="S2394" s="194"/>
      <c r="T2394" s="195"/>
      <c r="AT2394" s="189" t="s">
        <v>369</v>
      </c>
      <c r="AU2394" s="189" t="s">
        <v>85</v>
      </c>
      <c r="AV2394" s="13" t="s">
        <v>85</v>
      </c>
      <c r="AW2394" s="13" t="s">
        <v>29</v>
      </c>
      <c r="AX2394" s="13" t="s">
        <v>72</v>
      </c>
      <c r="AY2394" s="189" t="s">
        <v>360</v>
      </c>
    </row>
    <row r="2395" spans="2:51" s="14" customFormat="1">
      <c r="B2395" s="196"/>
      <c r="D2395" s="188" t="s">
        <v>369</v>
      </c>
      <c r="E2395" s="197" t="s">
        <v>1</v>
      </c>
      <c r="F2395" s="198" t="s">
        <v>787</v>
      </c>
      <c r="H2395" s="197" t="s">
        <v>1</v>
      </c>
      <c r="I2395" s="199"/>
      <c r="L2395" s="196"/>
      <c r="M2395" s="200"/>
      <c r="N2395" s="201"/>
      <c r="O2395" s="201"/>
      <c r="P2395" s="201"/>
      <c r="Q2395" s="201"/>
      <c r="R2395" s="201"/>
      <c r="S2395" s="201"/>
      <c r="T2395" s="202"/>
      <c r="AT2395" s="197" t="s">
        <v>369</v>
      </c>
      <c r="AU2395" s="197" t="s">
        <v>85</v>
      </c>
      <c r="AV2395" s="14" t="s">
        <v>79</v>
      </c>
      <c r="AW2395" s="14" t="s">
        <v>29</v>
      </c>
      <c r="AX2395" s="14" t="s">
        <v>72</v>
      </c>
      <c r="AY2395" s="197" t="s">
        <v>360</v>
      </c>
    </row>
    <row r="2396" spans="2:51" s="13" customFormat="1">
      <c r="B2396" s="187"/>
      <c r="D2396" s="188" t="s">
        <v>369</v>
      </c>
      <c r="E2396" s="189" t="s">
        <v>1</v>
      </c>
      <c r="F2396" s="190" t="s">
        <v>2501</v>
      </c>
      <c r="H2396" s="191">
        <v>26.88</v>
      </c>
      <c r="I2396" s="192"/>
      <c r="L2396" s="187"/>
      <c r="M2396" s="193"/>
      <c r="N2396" s="194"/>
      <c r="O2396" s="194"/>
      <c r="P2396" s="194"/>
      <c r="Q2396" s="194"/>
      <c r="R2396" s="194"/>
      <c r="S2396" s="194"/>
      <c r="T2396" s="195"/>
      <c r="AT2396" s="189" t="s">
        <v>369</v>
      </c>
      <c r="AU2396" s="189" t="s">
        <v>85</v>
      </c>
      <c r="AV2396" s="13" t="s">
        <v>85</v>
      </c>
      <c r="AW2396" s="13" t="s">
        <v>29</v>
      </c>
      <c r="AX2396" s="13" t="s">
        <v>72</v>
      </c>
      <c r="AY2396" s="189" t="s">
        <v>360</v>
      </c>
    </row>
    <row r="2397" spans="2:51" s="16" customFormat="1">
      <c r="B2397" s="211"/>
      <c r="D2397" s="188" t="s">
        <v>369</v>
      </c>
      <c r="E2397" s="212" t="s">
        <v>1</v>
      </c>
      <c r="F2397" s="213" t="s">
        <v>581</v>
      </c>
      <c r="H2397" s="214">
        <v>113.81100000000001</v>
      </c>
      <c r="I2397" s="215"/>
      <c r="L2397" s="211"/>
      <c r="M2397" s="216"/>
      <c r="N2397" s="217"/>
      <c r="O2397" s="217"/>
      <c r="P2397" s="217"/>
      <c r="Q2397" s="217"/>
      <c r="R2397" s="217"/>
      <c r="S2397" s="217"/>
      <c r="T2397" s="218"/>
      <c r="AT2397" s="212" t="s">
        <v>369</v>
      </c>
      <c r="AU2397" s="212" t="s">
        <v>85</v>
      </c>
      <c r="AV2397" s="16" t="s">
        <v>282</v>
      </c>
      <c r="AW2397" s="16" t="s">
        <v>29</v>
      </c>
      <c r="AX2397" s="16" t="s">
        <v>72</v>
      </c>
      <c r="AY2397" s="212" t="s">
        <v>360</v>
      </c>
    </row>
    <row r="2398" spans="2:51" s="14" customFormat="1">
      <c r="B2398" s="196"/>
      <c r="D2398" s="188" t="s">
        <v>369</v>
      </c>
      <c r="E2398" s="197" t="s">
        <v>1</v>
      </c>
      <c r="F2398" s="198" t="s">
        <v>2502</v>
      </c>
      <c r="H2398" s="197" t="s">
        <v>1</v>
      </c>
      <c r="I2398" s="199"/>
      <c r="L2398" s="196"/>
      <c r="M2398" s="200"/>
      <c r="N2398" s="201"/>
      <c r="O2398" s="201"/>
      <c r="P2398" s="201"/>
      <c r="Q2398" s="201"/>
      <c r="R2398" s="201"/>
      <c r="S2398" s="201"/>
      <c r="T2398" s="202"/>
      <c r="AT2398" s="197" t="s">
        <v>369</v>
      </c>
      <c r="AU2398" s="197" t="s">
        <v>85</v>
      </c>
      <c r="AV2398" s="14" t="s">
        <v>79</v>
      </c>
      <c r="AW2398" s="14" t="s">
        <v>29</v>
      </c>
      <c r="AX2398" s="14" t="s">
        <v>72</v>
      </c>
      <c r="AY2398" s="197" t="s">
        <v>360</v>
      </c>
    </row>
    <row r="2399" spans="2:51" s="14" customFormat="1">
      <c r="B2399" s="196"/>
      <c r="D2399" s="188" t="s">
        <v>369</v>
      </c>
      <c r="E2399" s="197" t="s">
        <v>1</v>
      </c>
      <c r="F2399" s="198" t="s">
        <v>754</v>
      </c>
      <c r="H2399" s="197" t="s">
        <v>1</v>
      </c>
      <c r="I2399" s="199"/>
      <c r="L2399" s="196"/>
      <c r="M2399" s="200"/>
      <c r="N2399" s="201"/>
      <c r="O2399" s="201"/>
      <c r="P2399" s="201"/>
      <c r="Q2399" s="201"/>
      <c r="R2399" s="201"/>
      <c r="S2399" s="201"/>
      <c r="T2399" s="202"/>
      <c r="AT2399" s="197" t="s">
        <v>369</v>
      </c>
      <c r="AU2399" s="197" t="s">
        <v>85</v>
      </c>
      <c r="AV2399" s="14" t="s">
        <v>79</v>
      </c>
      <c r="AW2399" s="14" t="s">
        <v>29</v>
      </c>
      <c r="AX2399" s="14" t="s">
        <v>72</v>
      </c>
      <c r="AY2399" s="197" t="s">
        <v>360</v>
      </c>
    </row>
    <row r="2400" spans="2:51" s="13" customFormat="1">
      <c r="B2400" s="187"/>
      <c r="D2400" s="188" t="s">
        <v>369</v>
      </c>
      <c r="E2400" s="189" t="s">
        <v>1</v>
      </c>
      <c r="F2400" s="190" t="s">
        <v>2503</v>
      </c>
      <c r="H2400" s="191">
        <v>202.58</v>
      </c>
      <c r="I2400" s="192"/>
      <c r="L2400" s="187"/>
      <c r="M2400" s="193"/>
      <c r="N2400" s="194"/>
      <c r="O2400" s="194"/>
      <c r="P2400" s="194"/>
      <c r="Q2400" s="194"/>
      <c r="R2400" s="194"/>
      <c r="S2400" s="194"/>
      <c r="T2400" s="195"/>
      <c r="AT2400" s="189" t="s">
        <v>369</v>
      </c>
      <c r="AU2400" s="189" t="s">
        <v>85</v>
      </c>
      <c r="AV2400" s="13" t="s">
        <v>85</v>
      </c>
      <c r="AW2400" s="13" t="s">
        <v>29</v>
      </c>
      <c r="AX2400" s="13" t="s">
        <v>72</v>
      </c>
      <c r="AY2400" s="189" t="s">
        <v>360</v>
      </c>
    </row>
    <row r="2401" spans="2:51" s="13" customFormat="1">
      <c r="B2401" s="187"/>
      <c r="D2401" s="188" t="s">
        <v>369</v>
      </c>
      <c r="E2401" s="189" t="s">
        <v>1</v>
      </c>
      <c r="F2401" s="190" t="s">
        <v>2504</v>
      </c>
      <c r="H2401" s="191">
        <v>-3.4340000000000002</v>
      </c>
      <c r="I2401" s="192"/>
      <c r="L2401" s="187"/>
      <c r="M2401" s="193"/>
      <c r="N2401" s="194"/>
      <c r="O2401" s="194"/>
      <c r="P2401" s="194"/>
      <c r="Q2401" s="194"/>
      <c r="R2401" s="194"/>
      <c r="S2401" s="194"/>
      <c r="T2401" s="195"/>
      <c r="AT2401" s="189" t="s">
        <v>369</v>
      </c>
      <c r="AU2401" s="189" t="s">
        <v>85</v>
      </c>
      <c r="AV2401" s="13" t="s">
        <v>85</v>
      </c>
      <c r="AW2401" s="13" t="s">
        <v>29</v>
      </c>
      <c r="AX2401" s="13" t="s">
        <v>72</v>
      </c>
      <c r="AY2401" s="189" t="s">
        <v>360</v>
      </c>
    </row>
    <row r="2402" spans="2:51" s="13" customFormat="1">
      <c r="B2402" s="187"/>
      <c r="D2402" s="188" t="s">
        <v>369</v>
      </c>
      <c r="E2402" s="189" t="s">
        <v>1</v>
      </c>
      <c r="F2402" s="190" t="s">
        <v>2505</v>
      </c>
      <c r="H2402" s="191">
        <v>-5.4539999999999997</v>
      </c>
      <c r="I2402" s="192"/>
      <c r="L2402" s="187"/>
      <c r="M2402" s="193"/>
      <c r="N2402" s="194"/>
      <c r="O2402" s="194"/>
      <c r="P2402" s="194"/>
      <c r="Q2402" s="194"/>
      <c r="R2402" s="194"/>
      <c r="S2402" s="194"/>
      <c r="T2402" s="195"/>
      <c r="AT2402" s="189" t="s">
        <v>369</v>
      </c>
      <c r="AU2402" s="189" t="s">
        <v>85</v>
      </c>
      <c r="AV2402" s="13" t="s">
        <v>85</v>
      </c>
      <c r="AW2402" s="13" t="s">
        <v>29</v>
      </c>
      <c r="AX2402" s="13" t="s">
        <v>72</v>
      </c>
      <c r="AY2402" s="189" t="s">
        <v>360</v>
      </c>
    </row>
    <row r="2403" spans="2:51" s="13" customFormat="1">
      <c r="B2403" s="187"/>
      <c r="D2403" s="188" t="s">
        <v>369</v>
      </c>
      <c r="E2403" s="189" t="s">
        <v>1</v>
      </c>
      <c r="F2403" s="190" t="s">
        <v>2497</v>
      </c>
      <c r="H2403" s="191">
        <v>-5.6559999999999997</v>
      </c>
      <c r="I2403" s="192"/>
      <c r="L2403" s="187"/>
      <c r="M2403" s="193"/>
      <c r="N2403" s="194"/>
      <c r="O2403" s="194"/>
      <c r="P2403" s="194"/>
      <c r="Q2403" s="194"/>
      <c r="R2403" s="194"/>
      <c r="S2403" s="194"/>
      <c r="T2403" s="195"/>
      <c r="AT2403" s="189" t="s">
        <v>369</v>
      </c>
      <c r="AU2403" s="189" t="s">
        <v>85</v>
      </c>
      <c r="AV2403" s="13" t="s">
        <v>85</v>
      </c>
      <c r="AW2403" s="13" t="s">
        <v>29</v>
      </c>
      <c r="AX2403" s="13" t="s">
        <v>72</v>
      </c>
      <c r="AY2403" s="189" t="s">
        <v>360</v>
      </c>
    </row>
    <row r="2404" spans="2:51" s="13" customFormat="1">
      <c r="B2404" s="187"/>
      <c r="D2404" s="188" t="s">
        <v>369</v>
      </c>
      <c r="E2404" s="189" t="s">
        <v>1</v>
      </c>
      <c r="F2404" s="190" t="s">
        <v>2506</v>
      </c>
      <c r="H2404" s="191">
        <v>-8.1809999999999992</v>
      </c>
      <c r="I2404" s="192"/>
      <c r="L2404" s="187"/>
      <c r="M2404" s="193"/>
      <c r="N2404" s="194"/>
      <c r="O2404" s="194"/>
      <c r="P2404" s="194"/>
      <c r="Q2404" s="194"/>
      <c r="R2404" s="194"/>
      <c r="S2404" s="194"/>
      <c r="T2404" s="195"/>
      <c r="AT2404" s="189" t="s">
        <v>369</v>
      </c>
      <c r="AU2404" s="189" t="s">
        <v>85</v>
      </c>
      <c r="AV2404" s="13" t="s">
        <v>85</v>
      </c>
      <c r="AW2404" s="13" t="s">
        <v>29</v>
      </c>
      <c r="AX2404" s="13" t="s">
        <v>72</v>
      </c>
      <c r="AY2404" s="189" t="s">
        <v>360</v>
      </c>
    </row>
    <row r="2405" spans="2:51" s="13" customFormat="1">
      <c r="B2405" s="187"/>
      <c r="D2405" s="188" t="s">
        <v>369</v>
      </c>
      <c r="E2405" s="189" t="s">
        <v>1</v>
      </c>
      <c r="F2405" s="190" t="s">
        <v>2507</v>
      </c>
      <c r="H2405" s="191">
        <v>-4.5599999999999996</v>
      </c>
      <c r="I2405" s="192"/>
      <c r="L2405" s="187"/>
      <c r="M2405" s="193"/>
      <c r="N2405" s="194"/>
      <c r="O2405" s="194"/>
      <c r="P2405" s="194"/>
      <c r="Q2405" s="194"/>
      <c r="R2405" s="194"/>
      <c r="S2405" s="194"/>
      <c r="T2405" s="195"/>
      <c r="AT2405" s="189" t="s">
        <v>369</v>
      </c>
      <c r="AU2405" s="189" t="s">
        <v>85</v>
      </c>
      <c r="AV2405" s="13" t="s">
        <v>85</v>
      </c>
      <c r="AW2405" s="13" t="s">
        <v>29</v>
      </c>
      <c r="AX2405" s="13" t="s">
        <v>72</v>
      </c>
      <c r="AY2405" s="189" t="s">
        <v>360</v>
      </c>
    </row>
    <row r="2406" spans="2:51" s="14" customFormat="1">
      <c r="B2406" s="196"/>
      <c r="D2406" s="188" t="s">
        <v>369</v>
      </c>
      <c r="E2406" s="197" t="s">
        <v>1</v>
      </c>
      <c r="F2406" s="198" t="s">
        <v>758</v>
      </c>
      <c r="H2406" s="197" t="s">
        <v>1</v>
      </c>
      <c r="I2406" s="199"/>
      <c r="L2406" s="196"/>
      <c r="M2406" s="200"/>
      <c r="N2406" s="201"/>
      <c r="O2406" s="201"/>
      <c r="P2406" s="201"/>
      <c r="Q2406" s="201"/>
      <c r="R2406" s="201"/>
      <c r="S2406" s="201"/>
      <c r="T2406" s="202"/>
      <c r="AT2406" s="197" t="s">
        <v>369</v>
      </c>
      <c r="AU2406" s="197" t="s">
        <v>85</v>
      </c>
      <c r="AV2406" s="14" t="s">
        <v>79</v>
      </c>
      <c r="AW2406" s="14" t="s">
        <v>29</v>
      </c>
      <c r="AX2406" s="14" t="s">
        <v>72</v>
      </c>
      <c r="AY2406" s="197" t="s">
        <v>360</v>
      </c>
    </row>
    <row r="2407" spans="2:51" s="13" customFormat="1">
      <c r="B2407" s="187"/>
      <c r="D2407" s="188" t="s">
        <v>369</v>
      </c>
      <c r="E2407" s="189" t="s">
        <v>1</v>
      </c>
      <c r="F2407" s="190" t="s">
        <v>2508</v>
      </c>
      <c r="H2407" s="191">
        <v>61.62</v>
      </c>
      <c r="I2407" s="192"/>
      <c r="L2407" s="187"/>
      <c r="M2407" s="193"/>
      <c r="N2407" s="194"/>
      <c r="O2407" s="194"/>
      <c r="P2407" s="194"/>
      <c r="Q2407" s="194"/>
      <c r="R2407" s="194"/>
      <c r="S2407" s="194"/>
      <c r="T2407" s="195"/>
      <c r="AT2407" s="189" t="s">
        <v>369</v>
      </c>
      <c r="AU2407" s="189" t="s">
        <v>85</v>
      </c>
      <c r="AV2407" s="13" t="s">
        <v>85</v>
      </c>
      <c r="AW2407" s="13" t="s">
        <v>29</v>
      </c>
      <c r="AX2407" s="13" t="s">
        <v>72</v>
      </c>
      <c r="AY2407" s="189" t="s">
        <v>360</v>
      </c>
    </row>
    <row r="2408" spans="2:51" s="13" customFormat="1">
      <c r="B2408" s="187"/>
      <c r="D2408" s="188" t="s">
        <v>369</v>
      </c>
      <c r="E2408" s="189" t="s">
        <v>1</v>
      </c>
      <c r="F2408" s="190" t="s">
        <v>2509</v>
      </c>
      <c r="H2408" s="191">
        <v>19.75</v>
      </c>
      <c r="I2408" s="192"/>
      <c r="L2408" s="187"/>
      <c r="M2408" s="193"/>
      <c r="N2408" s="194"/>
      <c r="O2408" s="194"/>
      <c r="P2408" s="194"/>
      <c r="Q2408" s="194"/>
      <c r="R2408" s="194"/>
      <c r="S2408" s="194"/>
      <c r="T2408" s="195"/>
      <c r="AT2408" s="189" t="s">
        <v>369</v>
      </c>
      <c r="AU2408" s="189" t="s">
        <v>85</v>
      </c>
      <c r="AV2408" s="13" t="s">
        <v>85</v>
      </c>
      <c r="AW2408" s="13" t="s">
        <v>29</v>
      </c>
      <c r="AX2408" s="13" t="s">
        <v>72</v>
      </c>
      <c r="AY2408" s="189" t="s">
        <v>360</v>
      </c>
    </row>
    <row r="2409" spans="2:51" s="13" customFormat="1">
      <c r="B2409" s="187"/>
      <c r="D2409" s="188" t="s">
        <v>369</v>
      </c>
      <c r="E2409" s="189" t="s">
        <v>1</v>
      </c>
      <c r="F2409" s="190" t="s">
        <v>2505</v>
      </c>
      <c r="H2409" s="191">
        <v>-5.4539999999999997</v>
      </c>
      <c r="I2409" s="192"/>
      <c r="L2409" s="187"/>
      <c r="M2409" s="193"/>
      <c r="N2409" s="194"/>
      <c r="O2409" s="194"/>
      <c r="P2409" s="194"/>
      <c r="Q2409" s="194"/>
      <c r="R2409" s="194"/>
      <c r="S2409" s="194"/>
      <c r="T2409" s="195"/>
      <c r="AT2409" s="189" t="s">
        <v>369</v>
      </c>
      <c r="AU2409" s="189" t="s">
        <v>85</v>
      </c>
      <c r="AV2409" s="13" t="s">
        <v>85</v>
      </c>
      <c r="AW2409" s="13" t="s">
        <v>29</v>
      </c>
      <c r="AX2409" s="13" t="s">
        <v>72</v>
      </c>
      <c r="AY2409" s="189" t="s">
        <v>360</v>
      </c>
    </row>
    <row r="2410" spans="2:51" s="13" customFormat="1">
      <c r="B2410" s="187"/>
      <c r="D2410" s="188" t="s">
        <v>369</v>
      </c>
      <c r="E2410" s="189" t="s">
        <v>1</v>
      </c>
      <c r="F2410" s="190" t="s">
        <v>2510</v>
      </c>
      <c r="H2410" s="191">
        <v>4.2</v>
      </c>
      <c r="I2410" s="192"/>
      <c r="L2410" s="187"/>
      <c r="M2410" s="193"/>
      <c r="N2410" s="194"/>
      <c r="O2410" s="194"/>
      <c r="P2410" s="194"/>
      <c r="Q2410" s="194"/>
      <c r="R2410" s="194"/>
      <c r="S2410" s="194"/>
      <c r="T2410" s="195"/>
      <c r="AT2410" s="189" t="s">
        <v>369</v>
      </c>
      <c r="AU2410" s="189" t="s">
        <v>85</v>
      </c>
      <c r="AV2410" s="13" t="s">
        <v>85</v>
      </c>
      <c r="AW2410" s="13" t="s">
        <v>29</v>
      </c>
      <c r="AX2410" s="13" t="s">
        <v>72</v>
      </c>
      <c r="AY2410" s="189" t="s">
        <v>360</v>
      </c>
    </row>
    <row r="2411" spans="2:51" s="13" customFormat="1">
      <c r="B2411" s="187"/>
      <c r="D2411" s="188" t="s">
        <v>369</v>
      </c>
      <c r="E2411" s="189" t="s">
        <v>1</v>
      </c>
      <c r="F2411" s="190" t="s">
        <v>2511</v>
      </c>
      <c r="H2411" s="191">
        <v>-1.8180000000000001</v>
      </c>
      <c r="I2411" s="192"/>
      <c r="L2411" s="187"/>
      <c r="M2411" s="193"/>
      <c r="N2411" s="194"/>
      <c r="O2411" s="194"/>
      <c r="P2411" s="194"/>
      <c r="Q2411" s="194"/>
      <c r="R2411" s="194"/>
      <c r="S2411" s="194"/>
      <c r="T2411" s="195"/>
      <c r="AT2411" s="189" t="s">
        <v>369</v>
      </c>
      <c r="AU2411" s="189" t="s">
        <v>85</v>
      </c>
      <c r="AV2411" s="13" t="s">
        <v>85</v>
      </c>
      <c r="AW2411" s="13" t="s">
        <v>29</v>
      </c>
      <c r="AX2411" s="13" t="s">
        <v>72</v>
      </c>
      <c r="AY2411" s="189" t="s">
        <v>360</v>
      </c>
    </row>
    <row r="2412" spans="2:51" s="14" customFormat="1">
      <c r="B2412" s="196"/>
      <c r="D2412" s="188" t="s">
        <v>369</v>
      </c>
      <c r="E2412" s="197" t="s">
        <v>1</v>
      </c>
      <c r="F2412" s="198" t="s">
        <v>762</v>
      </c>
      <c r="H2412" s="197" t="s">
        <v>1</v>
      </c>
      <c r="I2412" s="199"/>
      <c r="L2412" s="196"/>
      <c r="M2412" s="200"/>
      <c r="N2412" s="201"/>
      <c r="O2412" s="201"/>
      <c r="P2412" s="201"/>
      <c r="Q2412" s="201"/>
      <c r="R2412" s="201"/>
      <c r="S2412" s="201"/>
      <c r="T2412" s="202"/>
      <c r="AT2412" s="197" t="s">
        <v>369</v>
      </c>
      <c r="AU2412" s="197" t="s">
        <v>85</v>
      </c>
      <c r="AV2412" s="14" t="s">
        <v>79</v>
      </c>
      <c r="AW2412" s="14" t="s">
        <v>29</v>
      </c>
      <c r="AX2412" s="14" t="s">
        <v>72</v>
      </c>
      <c r="AY2412" s="197" t="s">
        <v>360</v>
      </c>
    </row>
    <row r="2413" spans="2:51" s="13" customFormat="1">
      <c r="B2413" s="187"/>
      <c r="D2413" s="188" t="s">
        <v>369</v>
      </c>
      <c r="E2413" s="189" t="s">
        <v>1</v>
      </c>
      <c r="F2413" s="190" t="s">
        <v>2512</v>
      </c>
      <c r="H2413" s="191">
        <v>124.616</v>
      </c>
      <c r="I2413" s="192"/>
      <c r="L2413" s="187"/>
      <c r="M2413" s="193"/>
      <c r="N2413" s="194"/>
      <c r="O2413" s="194"/>
      <c r="P2413" s="194"/>
      <c r="Q2413" s="194"/>
      <c r="R2413" s="194"/>
      <c r="S2413" s="194"/>
      <c r="T2413" s="195"/>
      <c r="AT2413" s="189" t="s">
        <v>369</v>
      </c>
      <c r="AU2413" s="189" t="s">
        <v>85</v>
      </c>
      <c r="AV2413" s="13" t="s">
        <v>85</v>
      </c>
      <c r="AW2413" s="13" t="s">
        <v>29</v>
      </c>
      <c r="AX2413" s="13" t="s">
        <v>72</v>
      </c>
      <c r="AY2413" s="189" t="s">
        <v>360</v>
      </c>
    </row>
    <row r="2414" spans="2:51" s="13" customFormat="1">
      <c r="B2414" s="187"/>
      <c r="D2414" s="188" t="s">
        <v>369</v>
      </c>
      <c r="E2414" s="189" t="s">
        <v>1</v>
      </c>
      <c r="F2414" s="190" t="s">
        <v>2513</v>
      </c>
      <c r="H2414" s="191">
        <v>-16.968</v>
      </c>
      <c r="I2414" s="192"/>
      <c r="L2414" s="187"/>
      <c r="M2414" s="193"/>
      <c r="N2414" s="194"/>
      <c r="O2414" s="194"/>
      <c r="P2414" s="194"/>
      <c r="Q2414" s="194"/>
      <c r="R2414" s="194"/>
      <c r="S2414" s="194"/>
      <c r="T2414" s="195"/>
      <c r="AT2414" s="189" t="s">
        <v>369</v>
      </c>
      <c r="AU2414" s="189" t="s">
        <v>85</v>
      </c>
      <c r="AV2414" s="13" t="s">
        <v>85</v>
      </c>
      <c r="AW2414" s="13" t="s">
        <v>29</v>
      </c>
      <c r="AX2414" s="13" t="s">
        <v>72</v>
      </c>
      <c r="AY2414" s="189" t="s">
        <v>360</v>
      </c>
    </row>
    <row r="2415" spans="2:51" s="13" customFormat="1">
      <c r="B2415" s="187"/>
      <c r="D2415" s="188" t="s">
        <v>369</v>
      </c>
      <c r="E2415" s="189" t="s">
        <v>1</v>
      </c>
      <c r="F2415" s="190" t="s">
        <v>2514</v>
      </c>
      <c r="H2415" s="191">
        <v>-9.09</v>
      </c>
      <c r="I2415" s="192"/>
      <c r="L2415" s="187"/>
      <c r="M2415" s="193"/>
      <c r="N2415" s="194"/>
      <c r="O2415" s="194"/>
      <c r="P2415" s="194"/>
      <c r="Q2415" s="194"/>
      <c r="R2415" s="194"/>
      <c r="S2415" s="194"/>
      <c r="T2415" s="195"/>
      <c r="AT2415" s="189" t="s">
        <v>369</v>
      </c>
      <c r="AU2415" s="189" t="s">
        <v>85</v>
      </c>
      <c r="AV2415" s="13" t="s">
        <v>85</v>
      </c>
      <c r="AW2415" s="13" t="s">
        <v>29</v>
      </c>
      <c r="AX2415" s="13" t="s">
        <v>72</v>
      </c>
      <c r="AY2415" s="189" t="s">
        <v>360</v>
      </c>
    </row>
    <row r="2416" spans="2:51" s="14" customFormat="1">
      <c r="B2416" s="196"/>
      <c r="D2416" s="188" t="s">
        <v>369</v>
      </c>
      <c r="E2416" s="197" t="s">
        <v>1</v>
      </c>
      <c r="F2416" s="198" t="s">
        <v>787</v>
      </c>
      <c r="H2416" s="197" t="s">
        <v>1</v>
      </c>
      <c r="I2416" s="199"/>
      <c r="L2416" s="196"/>
      <c r="M2416" s="200"/>
      <c r="N2416" s="201"/>
      <c r="O2416" s="201"/>
      <c r="P2416" s="201"/>
      <c r="Q2416" s="201"/>
      <c r="R2416" s="201"/>
      <c r="S2416" s="201"/>
      <c r="T2416" s="202"/>
      <c r="AT2416" s="197" t="s">
        <v>369</v>
      </c>
      <c r="AU2416" s="197" t="s">
        <v>85</v>
      </c>
      <c r="AV2416" s="14" t="s">
        <v>79</v>
      </c>
      <c r="AW2416" s="14" t="s">
        <v>29</v>
      </c>
      <c r="AX2416" s="14" t="s">
        <v>72</v>
      </c>
      <c r="AY2416" s="197" t="s">
        <v>360</v>
      </c>
    </row>
    <row r="2417" spans="1:65" s="13" customFormat="1">
      <c r="B2417" s="187"/>
      <c r="D2417" s="188" t="s">
        <v>369</v>
      </c>
      <c r="E2417" s="189" t="s">
        <v>1</v>
      </c>
      <c r="F2417" s="190" t="s">
        <v>2515</v>
      </c>
      <c r="H2417" s="191">
        <v>108.68</v>
      </c>
      <c r="I2417" s="192"/>
      <c r="L2417" s="187"/>
      <c r="M2417" s="193"/>
      <c r="N2417" s="194"/>
      <c r="O2417" s="194"/>
      <c r="P2417" s="194"/>
      <c r="Q2417" s="194"/>
      <c r="R2417" s="194"/>
      <c r="S2417" s="194"/>
      <c r="T2417" s="195"/>
      <c r="AT2417" s="189" t="s">
        <v>369</v>
      </c>
      <c r="AU2417" s="189" t="s">
        <v>85</v>
      </c>
      <c r="AV2417" s="13" t="s">
        <v>85</v>
      </c>
      <c r="AW2417" s="13" t="s">
        <v>29</v>
      </c>
      <c r="AX2417" s="13" t="s">
        <v>72</v>
      </c>
      <c r="AY2417" s="189" t="s">
        <v>360</v>
      </c>
    </row>
    <row r="2418" spans="1:65" s="13" customFormat="1">
      <c r="B2418" s="187"/>
      <c r="D2418" s="188" t="s">
        <v>369</v>
      </c>
      <c r="E2418" s="189" t="s">
        <v>1</v>
      </c>
      <c r="F2418" s="190" t="s">
        <v>2516</v>
      </c>
      <c r="H2418" s="191">
        <v>-10.907999999999999</v>
      </c>
      <c r="I2418" s="192"/>
      <c r="L2418" s="187"/>
      <c r="M2418" s="193"/>
      <c r="N2418" s="194"/>
      <c r="O2418" s="194"/>
      <c r="P2418" s="194"/>
      <c r="Q2418" s="194"/>
      <c r="R2418" s="194"/>
      <c r="S2418" s="194"/>
      <c r="T2418" s="195"/>
      <c r="AT2418" s="189" t="s">
        <v>369</v>
      </c>
      <c r="AU2418" s="189" t="s">
        <v>85</v>
      </c>
      <c r="AV2418" s="13" t="s">
        <v>85</v>
      </c>
      <c r="AW2418" s="13" t="s">
        <v>29</v>
      </c>
      <c r="AX2418" s="13" t="s">
        <v>72</v>
      </c>
      <c r="AY2418" s="189" t="s">
        <v>360</v>
      </c>
    </row>
    <row r="2419" spans="1:65" s="13" customFormat="1">
      <c r="B2419" s="187"/>
      <c r="D2419" s="188" t="s">
        <v>369</v>
      </c>
      <c r="E2419" s="189" t="s">
        <v>1</v>
      </c>
      <c r="F2419" s="190" t="s">
        <v>2517</v>
      </c>
      <c r="H2419" s="191">
        <v>-15.554</v>
      </c>
      <c r="I2419" s="192"/>
      <c r="L2419" s="187"/>
      <c r="M2419" s="193"/>
      <c r="N2419" s="194"/>
      <c r="O2419" s="194"/>
      <c r="P2419" s="194"/>
      <c r="Q2419" s="194"/>
      <c r="R2419" s="194"/>
      <c r="S2419" s="194"/>
      <c r="T2419" s="195"/>
      <c r="AT2419" s="189" t="s">
        <v>369</v>
      </c>
      <c r="AU2419" s="189" t="s">
        <v>85</v>
      </c>
      <c r="AV2419" s="13" t="s">
        <v>85</v>
      </c>
      <c r="AW2419" s="13" t="s">
        <v>29</v>
      </c>
      <c r="AX2419" s="13" t="s">
        <v>72</v>
      </c>
      <c r="AY2419" s="189" t="s">
        <v>360</v>
      </c>
    </row>
    <row r="2420" spans="1:65" s="16" customFormat="1">
      <c r="B2420" s="211"/>
      <c r="D2420" s="188" t="s">
        <v>369</v>
      </c>
      <c r="E2420" s="212" t="s">
        <v>1</v>
      </c>
      <c r="F2420" s="213" t="s">
        <v>581</v>
      </c>
      <c r="H2420" s="214">
        <v>434.36900000000003</v>
      </c>
      <c r="I2420" s="215"/>
      <c r="L2420" s="211"/>
      <c r="M2420" s="216"/>
      <c r="N2420" s="217"/>
      <c r="O2420" s="217"/>
      <c r="P2420" s="217"/>
      <c r="Q2420" s="217"/>
      <c r="R2420" s="217"/>
      <c r="S2420" s="217"/>
      <c r="T2420" s="218"/>
      <c r="AT2420" s="212" t="s">
        <v>369</v>
      </c>
      <c r="AU2420" s="212" t="s">
        <v>85</v>
      </c>
      <c r="AV2420" s="16" t="s">
        <v>282</v>
      </c>
      <c r="AW2420" s="16" t="s">
        <v>29</v>
      </c>
      <c r="AX2420" s="16" t="s">
        <v>72</v>
      </c>
      <c r="AY2420" s="212" t="s">
        <v>360</v>
      </c>
    </row>
    <row r="2421" spans="1:65" s="15" customFormat="1">
      <c r="B2421" s="203"/>
      <c r="D2421" s="188" t="s">
        <v>369</v>
      </c>
      <c r="E2421" s="204" t="s">
        <v>1</v>
      </c>
      <c r="F2421" s="205" t="s">
        <v>386</v>
      </c>
      <c r="H2421" s="206">
        <v>850.33</v>
      </c>
      <c r="I2421" s="207"/>
      <c r="L2421" s="203"/>
      <c r="M2421" s="208"/>
      <c r="N2421" s="209"/>
      <c r="O2421" s="209"/>
      <c r="P2421" s="209"/>
      <c r="Q2421" s="209"/>
      <c r="R2421" s="209"/>
      <c r="S2421" s="209"/>
      <c r="T2421" s="210"/>
      <c r="AT2421" s="204" t="s">
        <v>369</v>
      </c>
      <c r="AU2421" s="204" t="s">
        <v>85</v>
      </c>
      <c r="AV2421" s="15" t="s">
        <v>367</v>
      </c>
      <c r="AW2421" s="15" t="s">
        <v>29</v>
      </c>
      <c r="AX2421" s="15" t="s">
        <v>79</v>
      </c>
      <c r="AY2421" s="204" t="s">
        <v>360</v>
      </c>
    </row>
    <row r="2422" spans="1:65" s="2" customFormat="1" ht="44.25" customHeight="1">
      <c r="A2422" s="33"/>
      <c r="B2422" s="139"/>
      <c r="C2422" s="173" t="s">
        <v>2518</v>
      </c>
      <c r="D2422" s="173" t="s">
        <v>363</v>
      </c>
      <c r="E2422" s="174" t="s">
        <v>2519</v>
      </c>
      <c r="F2422" s="175" t="s">
        <v>2520</v>
      </c>
      <c r="G2422" s="176" t="s">
        <v>394</v>
      </c>
      <c r="H2422" s="177">
        <v>95.12</v>
      </c>
      <c r="I2422" s="178"/>
      <c r="J2422" s="179">
        <f>ROUND(I2422*H2422,2)</f>
        <v>0</v>
      </c>
      <c r="K2422" s="180"/>
      <c r="L2422" s="34"/>
      <c r="M2422" s="181" t="s">
        <v>1</v>
      </c>
      <c r="N2422" s="182" t="s">
        <v>38</v>
      </c>
      <c r="O2422" s="60"/>
      <c r="P2422" s="183">
        <f>O2422*H2422</f>
        <v>0</v>
      </c>
      <c r="Q2422" s="183">
        <v>0</v>
      </c>
      <c r="R2422" s="183">
        <f>Q2422*H2422</f>
        <v>0</v>
      </c>
      <c r="S2422" s="183">
        <v>1.905</v>
      </c>
      <c r="T2422" s="184">
        <f>S2422*H2422</f>
        <v>181.20360000000002</v>
      </c>
      <c r="U2422" s="33"/>
      <c r="V2422" s="33"/>
      <c r="W2422" s="33"/>
      <c r="X2422" s="33"/>
      <c r="Y2422" s="33"/>
      <c r="Z2422" s="33"/>
      <c r="AA2422" s="33"/>
      <c r="AB2422" s="33"/>
      <c r="AC2422" s="33"/>
      <c r="AD2422" s="33"/>
      <c r="AE2422" s="33"/>
      <c r="AR2422" s="185" t="s">
        <v>367</v>
      </c>
      <c r="AT2422" s="185" t="s">
        <v>363</v>
      </c>
      <c r="AU2422" s="185" t="s">
        <v>85</v>
      </c>
      <c r="AY2422" s="18" t="s">
        <v>360</v>
      </c>
      <c r="BE2422" s="186">
        <f>IF(N2422="základná",J2422,0)</f>
        <v>0</v>
      </c>
      <c r="BF2422" s="186">
        <f>IF(N2422="znížená",J2422,0)</f>
        <v>0</v>
      </c>
      <c r="BG2422" s="186">
        <f>IF(N2422="zákl. prenesená",J2422,0)</f>
        <v>0</v>
      </c>
      <c r="BH2422" s="186">
        <f>IF(N2422="zníž. prenesená",J2422,0)</f>
        <v>0</v>
      </c>
      <c r="BI2422" s="186">
        <f>IF(N2422="nulová",J2422,0)</f>
        <v>0</v>
      </c>
      <c r="BJ2422" s="18" t="s">
        <v>85</v>
      </c>
      <c r="BK2422" s="186">
        <f>ROUND(I2422*H2422,2)</f>
        <v>0</v>
      </c>
      <c r="BL2422" s="18" t="s">
        <v>367</v>
      </c>
      <c r="BM2422" s="185" t="s">
        <v>2521</v>
      </c>
    </row>
    <row r="2423" spans="1:65" s="14" customFormat="1">
      <c r="B2423" s="196"/>
      <c r="D2423" s="188" t="s">
        <v>369</v>
      </c>
      <c r="E2423" s="197" t="s">
        <v>1</v>
      </c>
      <c r="F2423" s="198" t="s">
        <v>2487</v>
      </c>
      <c r="H2423" s="197" t="s">
        <v>1</v>
      </c>
      <c r="I2423" s="199"/>
      <c r="L2423" s="196"/>
      <c r="M2423" s="200"/>
      <c r="N2423" s="201"/>
      <c r="O2423" s="201"/>
      <c r="P2423" s="201"/>
      <c r="Q2423" s="201"/>
      <c r="R2423" s="201"/>
      <c r="S2423" s="201"/>
      <c r="T2423" s="202"/>
      <c r="AT2423" s="197" t="s">
        <v>369</v>
      </c>
      <c r="AU2423" s="197" t="s">
        <v>85</v>
      </c>
      <c r="AV2423" s="14" t="s">
        <v>79</v>
      </c>
      <c r="AW2423" s="14" t="s">
        <v>29</v>
      </c>
      <c r="AX2423" s="14" t="s">
        <v>72</v>
      </c>
      <c r="AY2423" s="197" t="s">
        <v>360</v>
      </c>
    </row>
    <row r="2424" spans="1:65" s="14" customFormat="1">
      <c r="B2424" s="196"/>
      <c r="D2424" s="188" t="s">
        <v>369</v>
      </c>
      <c r="E2424" s="197" t="s">
        <v>1</v>
      </c>
      <c r="F2424" s="198" t="s">
        <v>754</v>
      </c>
      <c r="H2424" s="197" t="s">
        <v>1</v>
      </c>
      <c r="I2424" s="199"/>
      <c r="L2424" s="196"/>
      <c r="M2424" s="200"/>
      <c r="N2424" s="201"/>
      <c r="O2424" s="201"/>
      <c r="P2424" s="201"/>
      <c r="Q2424" s="201"/>
      <c r="R2424" s="201"/>
      <c r="S2424" s="201"/>
      <c r="T2424" s="202"/>
      <c r="AT2424" s="197" t="s">
        <v>369</v>
      </c>
      <c r="AU2424" s="197" t="s">
        <v>85</v>
      </c>
      <c r="AV2424" s="14" t="s">
        <v>79</v>
      </c>
      <c r="AW2424" s="14" t="s">
        <v>29</v>
      </c>
      <c r="AX2424" s="14" t="s">
        <v>72</v>
      </c>
      <c r="AY2424" s="197" t="s">
        <v>360</v>
      </c>
    </row>
    <row r="2425" spans="1:65" s="13" customFormat="1">
      <c r="B2425" s="187"/>
      <c r="D2425" s="188" t="s">
        <v>369</v>
      </c>
      <c r="E2425" s="189" t="s">
        <v>1</v>
      </c>
      <c r="F2425" s="190" t="s">
        <v>2522</v>
      </c>
      <c r="H2425" s="191">
        <v>13.182</v>
      </c>
      <c r="I2425" s="192"/>
      <c r="L2425" s="187"/>
      <c r="M2425" s="193"/>
      <c r="N2425" s="194"/>
      <c r="O2425" s="194"/>
      <c r="P2425" s="194"/>
      <c r="Q2425" s="194"/>
      <c r="R2425" s="194"/>
      <c r="S2425" s="194"/>
      <c r="T2425" s="195"/>
      <c r="AT2425" s="189" t="s">
        <v>369</v>
      </c>
      <c r="AU2425" s="189" t="s">
        <v>85</v>
      </c>
      <c r="AV2425" s="13" t="s">
        <v>85</v>
      </c>
      <c r="AW2425" s="13" t="s">
        <v>29</v>
      </c>
      <c r="AX2425" s="13" t="s">
        <v>72</v>
      </c>
      <c r="AY2425" s="189" t="s">
        <v>360</v>
      </c>
    </row>
    <row r="2426" spans="1:65" s="14" customFormat="1">
      <c r="B2426" s="196"/>
      <c r="D2426" s="188" t="s">
        <v>369</v>
      </c>
      <c r="E2426" s="197" t="s">
        <v>1</v>
      </c>
      <c r="F2426" s="198" t="s">
        <v>758</v>
      </c>
      <c r="H2426" s="197" t="s">
        <v>1</v>
      </c>
      <c r="I2426" s="199"/>
      <c r="L2426" s="196"/>
      <c r="M2426" s="200"/>
      <c r="N2426" s="201"/>
      <c r="O2426" s="201"/>
      <c r="P2426" s="201"/>
      <c r="Q2426" s="201"/>
      <c r="R2426" s="201"/>
      <c r="S2426" s="201"/>
      <c r="T2426" s="202"/>
      <c r="AT2426" s="197" t="s">
        <v>369</v>
      </c>
      <c r="AU2426" s="197" t="s">
        <v>85</v>
      </c>
      <c r="AV2426" s="14" t="s">
        <v>79</v>
      </c>
      <c r="AW2426" s="14" t="s">
        <v>29</v>
      </c>
      <c r="AX2426" s="14" t="s">
        <v>72</v>
      </c>
      <c r="AY2426" s="197" t="s">
        <v>360</v>
      </c>
    </row>
    <row r="2427" spans="1:65" s="13" customFormat="1">
      <c r="B2427" s="187"/>
      <c r="D2427" s="188" t="s">
        <v>369</v>
      </c>
      <c r="E2427" s="189" t="s">
        <v>1</v>
      </c>
      <c r="F2427" s="190" t="s">
        <v>2523</v>
      </c>
      <c r="H2427" s="191">
        <v>16.667999999999999</v>
      </c>
      <c r="I2427" s="192"/>
      <c r="L2427" s="187"/>
      <c r="M2427" s="193"/>
      <c r="N2427" s="194"/>
      <c r="O2427" s="194"/>
      <c r="P2427" s="194"/>
      <c r="Q2427" s="194"/>
      <c r="R2427" s="194"/>
      <c r="S2427" s="194"/>
      <c r="T2427" s="195"/>
      <c r="AT2427" s="189" t="s">
        <v>369</v>
      </c>
      <c r="AU2427" s="189" t="s">
        <v>85</v>
      </c>
      <c r="AV2427" s="13" t="s">
        <v>85</v>
      </c>
      <c r="AW2427" s="13" t="s">
        <v>29</v>
      </c>
      <c r="AX2427" s="13" t="s">
        <v>72</v>
      </c>
      <c r="AY2427" s="189" t="s">
        <v>360</v>
      </c>
    </row>
    <row r="2428" spans="1:65" s="14" customFormat="1">
      <c r="B2428" s="196"/>
      <c r="D2428" s="188" t="s">
        <v>369</v>
      </c>
      <c r="E2428" s="197" t="s">
        <v>1</v>
      </c>
      <c r="F2428" s="198" t="s">
        <v>762</v>
      </c>
      <c r="H2428" s="197" t="s">
        <v>1</v>
      </c>
      <c r="I2428" s="199"/>
      <c r="L2428" s="196"/>
      <c r="M2428" s="200"/>
      <c r="N2428" s="201"/>
      <c r="O2428" s="201"/>
      <c r="P2428" s="201"/>
      <c r="Q2428" s="201"/>
      <c r="R2428" s="201"/>
      <c r="S2428" s="201"/>
      <c r="T2428" s="202"/>
      <c r="AT2428" s="197" t="s">
        <v>369</v>
      </c>
      <c r="AU2428" s="197" t="s">
        <v>85</v>
      </c>
      <c r="AV2428" s="14" t="s">
        <v>79</v>
      </c>
      <c r="AW2428" s="14" t="s">
        <v>29</v>
      </c>
      <c r="AX2428" s="14" t="s">
        <v>72</v>
      </c>
      <c r="AY2428" s="197" t="s">
        <v>360</v>
      </c>
    </row>
    <row r="2429" spans="1:65" s="13" customFormat="1">
      <c r="B2429" s="187"/>
      <c r="D2429" s="188" t="s">
        <v>369</v>
      </c>
      <c r="E2429" s="189" t="s">
        <v>1</v>
      </c>
      <c r="F2429" s="190" t="s">
        <v>2524</v>
      </c>
      <c r="H2429" s="191">
        <v>2.4119999999999999</v>
      </c>
      <c r="I2429" s="192"/>
      <c r="L2429" s="187"/>
      <c r="M2429" s="193"/>
      <c r="N2429" s="194"/>
      <c r="O2429" s="194"/>
      <c r="P2429" s="194"/>
      <c r="Q2429" s="194"/>
      <c r="R2429" s="194"/>
      <c r="S2429" s="194"/>
      <c r="T2429" s="195"/>
      <c r="AT2429" s="189" t="s">
        <v>369</v>
      </c>
      <c r="AU2429" s="189" t="s">
        <v>85</v>
      </c>
      <c r="AV2429" s="13" t="s">
        <v>85</v>
      </c>
      <c r="AW2429" s="13" t="s">
        <v>29</v>
      </c>
      <c r="AX2429" s="13" t="s">
        <v>72</v>
      </c>
      <c r="AY2429" s="189" t="s">
        <v>360</v>
      </c>
    </row>
    <row r="2430" spans="1:65" s="14" customFormat="1">
      <c r="B2430" s="196"/>
      <c r="D2430" s="188" t="s">
        <v>369</v>
      </c>
      <c r="E2430" s="197" t="s">
        <v>1</v>
      </c>
      <c r="F2430" s="198" t="s">
        <v>787</v>
      </c>
      <c r="H2430" s="197" t="s">
        <v>1</v>
      </c>
      <c r="I2430" s="199"/>
      <c r="L2430" s="196"/>
      <c r="M2430" s="200"/>
      <c r="N2430" s="201"/>
      <c r="O2430" s="201"/>
      <c r="P2430" s="201"/>
      <c r="Q2430" s="201"/>
      <c r="R2430" s="201"/>
      <c r="S2430" s="201"/>
      <c r="T2430" s="202"/>
      <c r="AT2430" s="197" t="s">
        <v>369</v>
      </c>
      <c r="AU2430" s="197" t="s">
        <v>85</v>
      </c>
      <c r="AV2430" s="14" t="s">
        <v>79</v>
      </c>
      <c r="AW2430" s="14" t="s">
        <v>29</v>
      </c>
      <c r="AX2430" s="14" t="s">
        <v>72</v>
      </c>
      <c r="AY2430" s="197" t="s">
        <v>360</v>
      </c>
    </row>
    <row r="2431" spans="1:65" s="13" customFormat="1">
      <c r="B2431" s="187"/>
      <c r="D2431" s="188" t="s">
        <v>369</v>
      </c>
      <c r="E2431" s="189" t="s">
        <v>1</v>
      </c>
      <c r="F2431" s="190" t="s">
        <v>2525</v>
      </c>
      <c r="H2431" s="191">
        <v>8.5139999999999993</v>
      </c>
      <c r="I2431" s="192"/>
      <c r="L2431" s="187"/>
      <c r="M2431" s="193"/>
      <c r="N2431" s="194"/>
      <c r="O2431" s="194"/>
      <c r="P2431" s="194"/>
      <c r="Q2431" s="194"/>
      <c r="R2431" s="194"/>
      <c r="S2431" s="194"/>
      <c r="T2431" s="195"/>
      <c r="AT2431" s="189" t="s">
        <v>369</v>
      </c>
      <c r="AU2431" s="189" t="s">
        <v>85</v>
      </c>
      <c r="AV2431" s="13" t="s">
        <v>85</v>
      </c>
      <c r="AW2431" s="13" t="s">
        <v>29</v>
      </c>
      <c r="AX2431" s="13" t="s">
        <v>72</v>
      </c>
      <c r="AY2431" s="189" t="s">
        <v>360</v>
      </c>
    </row>
    <row r="2432" spans="1:65" s="13" customFormat="1">
      <c r="B2432" s="187"/>
      <c r="D2432" s="188" t="s">
        <v>369</v>
      </c>
      <c r="E2432" s="189" t="s">
        <v>1</v>
      </c>
      <c r="F2432" s="190" t="s">
        <v>2524</v>
      </c>
      <c r="H2432" s="191">
        <v>2.4119999999999999</v>
      </c>
      <c r="I2432" s="192"/>
      <c r="L2432" s="187"/>
      <c r="M2432" s="193"/>
      <c r="N2432" s="194"/>
      <c r="O2432" s="194"/>
      <c r="P2432" s="194"/>
      <c r="Q2432" s="194"/>
      <c r="R2432" s="194"/>
      <c r="S2432" s="194"/>
      <c r="T2432" s="195"/>
      <c r="AT2432" s="189" t="s">
        <v>369</v>
      </c>
      <c r="AU2432" s="189" t="s">
        <v>85</v>
      </c>
      <c r="AV2432" s="13" t="s">
        <v>85</v>
      </c>
      <c r="AW2432" s="13" t="s">
        <v>29</v>
      </c>
      <c r="AX2432" s="13" t="s">
        <v>72</v>
      </c>
      <c r="AY2432" s="189" t="s">
        <v>360</v>
      </c>
    </row>
    <row r="2433" spans="2:51" s="16" customFormat="1">
      <c r="B2433" s="211"/>
      <c r="D2433" s="188" t="s">
        <v>369</v>
      </c>
      <c r="E2433" s="212" t="s">
        <v>1</v>
      </c>
      <c r="F2433" s="213" t="s">
        <v>581</v>
      </c>
      <c r="H2433" s="214">
        <v>43.188000000000002</v>
      </c>
      <c r="I2433" s="215"/>
      <c r="L2433" s="211"/>
      <c r="M2433" s="216"/>
      <c r="N2433" s="217"/>
      <c r="O2433" s="217"/>
      <c r="P2433" s="217"/>
      <c r="Q2433" s="217"/>
      <c r="R2433" s="217"/>
      <c r="S2433" s="217"/>
      <c r="T2433" s="218"/>
      <c r="AT2433" s="212" t="s">
        <v>369</v>
      </c>
      <c r="AU2433" s="212" t="s">
        <v>85</v>
      </c>
      <c r="AV2433" s="16" t="s">
        <v>282</v>
      </c>
      <c r="AW2433" s="16" t="s">
        <v>29</v>
      </c>
      <c r="AX2433" s="16" t="s">
        <v>72</v>
      </c>
      <c r="AY2433" s="212" t="s">
        <v>360</v>
      </c>
    </row>
    <row r="2434" spans="2:51" s="14" customFormat="1">
      <c r="B2434" s="196"/>
      <c r="D2434" s="188" t="s">
        <v>369</v>
      </c>
      <c r="E2434" s="197" t="s">
        <v>1</v>
      </c>
      <c r="F2434" s="198" t="s">
        <v>2495</v>
      </c>
      <c r="H2434" s="197" t="s">
        <v>1</v>
      </c>
      <c r="I2434" s="199"/>
      <c r="L2434" s="196"/>
      <c r="M2434" s="200"/>
      <c r="N2434" s="201"/>
      <c r="O2434" s="201"/>
      <c r="P2434" s="201"/>
      <c r="Q2434" s="201"/>
      <c r="R2434" s="201"/>
      <c r="S2434" s="201"/>
      <c r="T2434" s="202"/>
      <c r="AT2434" s="197" t="s">
        <v>369</v>
      </c>
      <c r="AU2434" s="197" t="s">
        <v>85</v>
      </c>
      <c r="AV2434" s="14" t="s">
        <v>79</v>
      </c>
      <c r="AW2434" s="14" t="s">
        <v>29</v>
      </c>
      <c r="AX2434" s="14" t="s">
        <v>72</v>
      </c>
      <c r="AY2434" s="197" t="s">
        <v>360</v>
      </c>
    </row>
    <row r="2435" spans="2:51" s="14" customFormat="1">
      <c r="B2435" s="196"/>
      <c r="D2435" s="188" t="s">
        <v>369</v>
      </c>
      <c r="E2435" s="197" t="s">
        <v>1</v>
      </c>
      <c r="F2435" s="198" t="s">
        <v>754</v>
      </c>
      <c r="H2435" s="197" t="s">
        <v>1</v>
      </c>
      <c r="I2435" s="199"/>
      <c r="L2435" s="196"/>
      <c r="M2435" s="200"/>
      <c r="N2435" s="201"/>
      <c r="O2435" s="201"/>
      <c r="P2435" s="201"/>
      <c r="Q2435" s="201"/>
      <c r="R2435" s="201"/>
      <c r="S2435" s="201"/>
      <c r="T2435" s="202"/>
      <c r="AT2435" s="197" t="s">
        <v>369</v>
      </c>
      <c r="AU2435" s="197" t="s">
        <v>85</v>
      </c>
      <c r="AV2435" s="14" t="s">
        <v>79</v>
      </c>
      <c r="AW2435" s="14" t="s">
        <v>29</v>
      </c>
      <c r="AX2435" s="14" t="s">
        <v>72</v>
      </c>
      <c r="AY2435" s="197" t="s">
        <v>360</v>
      </c>
    </row>
    <row r="2436" spans="2:51" s="13" customFormat="1">
      <c r="B2436" s="187"/>
      <c r="D2436" s="188" t="s">
        <v>369</v>
      </c>
      <c r="E2436" s="189" t="s">
        <v>1</v>
      </c>
      <c r="F2436" s="190" t="s">
        <v>2526</v>
      </c>
      <c r="H2436" s="191">
        <v>0.58499999999999996</v>
      </c>
      <c r="I2436" s="192"/>
      <c r="L2436" s="187"/>
      <c r="M2436" s="193"/>
      <c r="N2436" s="194"/>
      <c r="O2436" s="194"/>
      <c r="P2436" s="194"/>
      <c r="Q2436" s="194"/>
      <c r="R2436" s="194"/>
      <c r="S2436" s="194"/>
      <c r="T2436" s="195"/>
      <c r="AT2436" s="189" t="s">
        <v>369</v>
      </c>
      <c r="AU2436" s="189" t="s">
        <v>85</v>
      </c>
      <c r="AV2436" s="13" t="s">
        <v>85</v>
      </c>
      <c r="AW2436" s="13" t="s">
        <v>29</v>
      </c>
      <c r="AX2436" s="13" t="s">
        <v>72</v>
      </c>
      <c r="AY2436" s="189" t="s">
        <v>360</v>
      </c>
    </row>
    <row r="2437" spans="2:51" s="16" customFormat="1">
      <c r="B2437" s="211"/>
      <c r="D2437" s="188" t="s">
        <v>369</v>
      </c>
      <c r="E2437" s="212" t="s">
        <v>1</v>
      </c>
      <c r="F2437" s="213" t="s">
        <v>581</v>
      </c>
      <c r="H2437" s="214">
        <v>0.58499999999999996</v>
      </c>
      <c r="I2437" s="215"/>
      <c r="L2437" s="211"/>
      <c r="M2437" s="216"/>
      <c r="N2437" s="217"/>
      <c r="O2437" s="217"/>
      <c r="P2437" s="217"/>
      <c r="Q2437" s="217"/>
      <c r="R2437" s="217"/>
      <c r="S2437" s="217"/>
      <c r="T2437" s="218"/>
      <c r="AT2437" s="212" t="s">
        <v>369</v>
      </c>
      <c r="AU2437" s="212" t="s">
        <v>85</v>
      </c>
      <c r="AV2437" s="16" t="s">
        <v>282</v>
      </c>
      <c r="AW2437" s="16" t="s">
        <v>29</v>
      </c>
      <c r="AX2437" s="16" t="s">
        <v>72</v>
      </c>
      <c r="AY2437" s="212" t="s">
        <v>360</v>
      </c>
    </row>
    <row r="2438" spans="2:51" s="14" customFormat="1">
      <c r="B2438" s="196"/>
      <c r="D2438" s="188" t="s">
        <v>369</v>
      </c>
      <c r="E2438" s="197" t="s">
        <v>1</v>
      </c>
      <c r="F2438" s="198" t="s">
        <v>2502</v>
      </c>
      <c r="H2438" s="197" t="s">
        <v>1</v>
      </c>
      <c r="I2438" s="199"/>
      <c r="L2438" s="196"/>
      <c r="M2438" s="200"/>
      <c r="N2438" s="201"/>
      <c r="O2438" s="201"/>
      <c r="P2438" s="201"/>
      <c r="Q2438" s="201"/>
      <c r="R2438" s="201"/>
      <c r="S2438" s="201"/>
      <c r="T2438" s="202"/>
      <c r="AT2438" s="197" t="s">
        <v>369</v>
      </c>
      <c r="AU2438" s="197" t="s">
        <v>85</v>
      </c>
      <c r="AV2438" s="14" t="s">
        <v>79</v>
      </c>
      <c r="AW2438" s="14" t="s">
        <v>29</v>
      </c>
      <c r="AX2438" s="14" t="s">
        <v>72</v>
      </c>
      <c r="AY2438" s="197" t="s">
        <v>360</v>
      </c>
    </row>
    <row r="2439" spans="2:51" s="14" customFormat="1">
      <c r="B2439" s="196"/>
      <c r="D2439" s="188" t="s">
        <v>369</v>
      </c>
      <c r="E2439" s="197" t="s">
        <v>1</v>
      </c>
      <c r="F2439" s="198" t="s">
        <v>754</v>
      </c>
      <c r="H2439" s="197" t="s">
        <v>1</v>
      </c>
      <c r="I2439" s="199"/>
      <c r="L2439" s="196"/>
      <c r="M2439" s="200"/>
      <c r="N2439" s="201"/>
      <c r="O2439" s="201"/>
      <c r="P2439" s="201"/>
      <c r="Q2439" s="201"/>
      <c r="R2439" s="201"/>
      <c r="S2439" s="201"/>
      <c r="T2439" s="202"/>
      <c r="AT2439" s="197" t="s">
        <v>369</v>
      </c>
      <c r="AU2439" s="197" t="s">
        <v>85</v>
      </c>
      <c r="AV2439" s="14" t="s">
        <v>79</v>
      </c>
      <c r="AW2439" s="14" t="s">
        <v>29</v>
      </c>
      <c r="AX2439" s="14" t="s">
        <v>72</v>
      </c>
      <c r="AY2439" s="197" t="s">
        <v>360</v>
      </c>
    </row>
    <row r="2440" spans="2:51" s="13" customFormat="1">
      <c r="B2440" s="187"/>
      <c r="D2440" s="188" t="s">
        <v>369</v>
      </c>
      <c r="E2440" s="189" t="s">
        <v>1</v>
      </c>
      <c r="F2440" s="190" t="s">
        <v>2527</v>
      </c>
      <c r="H2440" s="191">
        <v>2.21</v>
      </c>
      <c r="I2440" s="192"/>
      <c r="L2440" s="187"/>
      <c r="M2440" s="193"/>
      <c r="N2440" s="194"/>
      <c r="O2440" s="194"/>
      <c r="P2440" s="194"/>
      <c r="Q2440" s="194"/>
      <c r="R2440" s="194"/>
      <c r="S2440" s="194"/>
      <c r="T2440" s="195"/>
      <c r="AT2440" s="189" t="s">
        <v>369</v>
      </c>
      <c r="AU2440" s="189" t="s">
        <v>85</v>
      </c>
      <c r="AV2440" s="13" t="s">
        <v>85</v>
      </c>
      <c r="AW2440" s="13" t="s">
        <v>29</v>
      </c>
      <c r="AX2440" s="13" t="s">
        <v>72</v>
      </c>
      <c r="AY2440" s="189" t="s">
        <v>360</v>
      </c>
    </row>
    <row r="2441" spans="2:51" s="13" customFormat="1">
      <c r="B2441" s="187"/>
      <c r="D2441" s="188" t="s">
        <v>369</v>
      </c>
      <c r="E2441" s="189" t="s">
        <v>1</v>
      </c>
      <c r="F2441" s="190" t="s">
        <v>2528</v>
      </c>
      <c r="H2441" s="191">
        <v>-0.50900000000000001</v>
      </c>
      <c r="I2441" s="192"/>
      <c r="L2441" s="187"/>
      <c r="M2441" s="193"/>
      <c r="N2441" s="194"/>
      <c r="O2441" s="194"/>
      <c r="P2441" s="194"/>
      <c r="Q2441" s="194"/>
      <c r="R2441" s="194"/>
      <c r="S2441" s="194"/>
      <c r="T2441" s="195"/>
      <c r="AT2441" s="189" t="s">
        <v>369</v>
      </c>
      <c r="AU2441" s="189" t="s">
        <v>85</v>
      </c>
      <c r="AV2441" s="13" t="s">
        <v>85</v>
      </c>
      <c r="AW2441" s="13" t="s">
        <v>29</v>
      </c>
      <c r="AX2441" s="13" t="s">
        <v>72</v>
      </c>
      <c r="AY2441" s="189" t="s">
        <v>360</v>
      </c>
    </row>
    <row r="2442" spans="2:51" s="13" customFormat="1">
      <c r="B2442" s="187"/>
      <c r="D2442" s="188" t="s">
        <v>369</v>
      </c>
      <c r="E2442" s="189" t="s">
        <v>1</v>
      </c>
      <c r="F2442" s="190" t="s">
        <v>2529</v>
      </c>
      <c r="H2442" s="191">
        <v>6.1310000000000002</v>
      </c>
      <c r="I2442" s="192"/>
      <c r="L2442" s="187"/>
      <c r="M2442" s="193"/>
      <c r="N2442" s="194"/>
      <c r="O2442" s="194"/>
      <c r="P2442" s="194"/>
      <c r="Q2442" s="194"/>
      <c r="R2442" s="194"/>
      <c r="S2442" s="194"/>
      <c r="T2442" s="195"/>
      <c r="AT2442" s="189" t="s">
        <v>369</v>
      </c>
      <c r="AU2442" s="189" t="s">
        <v>85</v>
      </c>
      <c r="AV2442" s="13" t="s">
        <v>85</v>
      </c>
      <c r="AW2442" s="13" t="s">
        <v>29</v>
      </c>
      <c r="AX2442" s="13" t="s">
        <v>72</v>
      </c>
      <c r="AY2442" s="189" t="s">
        <v>360</v>
      </c>
    </row>
    <row r="2443" spans="2:51" s="13" customFormat="1">
      <c r="B2443" s="187"/>
      <c r="D2443" s="188" t="s">
        <v>369</v>
      </c>
      <c r="E2443" s="189" t="s">
        <v>1</v>
      </c>
      <c r="F2443" s="190" t="s">
        <v>2530</v>
      </c>
      <c r="H2443" s="191">
        <v>-0.65400000000000003</v>
      </c>
      <c r="I2443" s="192"/>
      <c r="L2443" s="187"/>
      <c r="M2443" s="193"/>
      <c r="N2443" s="194"/>
      <c r="O2443" s="194"/>
      <c r="P2443" s="194"/>
      <c r="Q2443" s="194"/>
      <c r="R2443" s="194"/>
      <c r="S2443" s="194"/>
      <c r="T2443" s="195"/>
      <c r="AT2443" s="189" t="s">
        <v>369</v>
      </c>
      <c r="AU2443" s="189" t="s">
        <v>85</v>
      </c>
      <c r="AV2443" s="13" t="s">
        <v>85</v>
      </c>
      <c r="AW2443" s="13" t="s">
        <v>29</v>
      </c>
      <c r="AX2443" s="13" t="s">
        <v>72</v>
      </c>
      <c r="AY2443" s="189" t="s">
        <v>360</v>
      </c>
    </row>
    <row r="2444" spans="2:51" s="13" customFormat="1">
      <c r="B2444" s="187"/>
      <c r="D2444" s="188" t="s">
        <v>369</v>
      </c>
      <c r="E2444" s="189" t="s">
        <v>1</v>
      </c>
      <c r="F2444" s="190" t="s">
        <v>2531</v>
      </c>
      <c r="H2444" s="191">
        <v>4.4279999999999999</v>
      </c>
      <c r="I2444" s="192"/>
      <c r="L2444" s="187"/>
      <c r="M2444" s="193"/>
      <c r="N2444" s="194"/>
      <c r="O2444" s="194"/>
      <c r="P2444" s="194"/>
      <c r="Q2444" s="194"/>
      <c r="R2444" s="194"/>
      <c r="S2444" s="194"/>
      <c r="T2444" s="195"/>
      <c r="AT2444" s="189" t="s">
        <v>369</v>
      </c>
      <c r="AU2444" s="189" t="s">
        <v>85</v>
      </c>
      <c r="AV2444" s="13" t="s">
        <v>85</v>
      </c>
      <c r="AW2444" s="13" t="s">
        <v>29</v>
      </c>
      <c r="AX2444" s="13" t="s">
        <v>72</v>
      </c>
      <c r="AY2444" s="189" t="s">
        <v>360</v>
      </c>
    </row>
    <row r="2445" spans="2:51" s="13" customFormat="1">
      <c r="B2445" s="187"/>
      <c r="D2445" s="188" t="s">
        <v>369</v>
      </c>
      <c r="E2445" s="189" t="s">
        <v>1</v>
      </c>
      <c r="F2445" s="190" t="s">
        <v>2532</v>
      </c>
      <c r="H2445" s="191">
        <v>-0.255</v>
      </c>
      <c r="I2445" s="192"/>
      <c r="L2445" s="187"/>
      <c r="M2445" s="193"/>
      <c r="N2445" s="194"/>
      <c r="O2445" s="194"/>
      <c r="P2445" s="194"/>
      <c r="Q2445" s="194"/>
      <c r="R2445" s="194"/>
      <c r="S2445" s="194"/>
      <c r="T2445" s="195"/>
      <c r="AT2445" s="189" t="s">
        <v>369</v>
      </c>
      <c r="AU2445" s="189" t="s">
        <v>85</v>
      </c>
      <c r="AV2445" s="13" t="s">
        <v>85</v>
      </c>
      <c r="AW2445" s="13" t="s">
        <v>29</v>
      </c>
      <c r="AX2445" s="13" t="s">
        <v>72</v>
      </c>
      <c r="AY2445" s="189" t="s">
        <v>360</v>
      </c>
    </row>
    <row r="2446" spans="2:51" s="14" customFormat="1">
      <c r="B2446" s="196"/>
      <c r="D2446" s="188" t="s">
        <v>369</v>
      </c>
      <c r="E2446" s="197" t="s">
        <v>1</v>
      </c>
      <c r="F2446" s="198" t="s">
        <v>758</v>
      </c>
      <c r="H2446" s="197" t="s">
        <v>1</v>
      </c>
      <c r="I2446" s="199"/>
      <c r="L2446" s="196"/>
      <c r="M2446" s="200"/>
      <c r="N2446" s="201"/>
      <c r="O2446" s="201"/>
      <c r="P2446" s="201"/>
      <c r="Q2446" s="201"/>
      <c r="R2446" s="201"/>
      <c r="S2446" s="201"/>
      <c r="T2446" s="202"/>
      <c r="AT2446" s="197" t="s">
        <v>369</v>
      </c>
      <c r="AU2446" s="197" t="s">
        <v>85</v>
      </c>
      <c r="AV2446" s="14" t="s">
        <v>79</v>
      </c>
      <c r="AW2446" s="14" t="s">
        <v>29</v>
      </c>
      <c r="AX2446" s="14" t="s">
        <v>72</v>
      </c>
      <c r="AY2446" s="197" t="s">
        <v>360</v>
      </c>
    </row>
    <row r="2447" spans="2:51" s="13" customFormat="1">
      <c r="B2447" s="187"/>
      <c r="D2447" s="188" t="s">
        <v>369</v>
      </c>
      <c r="E2447" s="189" t="s">
        <v>1</v>
      </c>
      <c r="F2447" s="190" t="s">
        <v>2533</v>
      </c>
      <c r="H2447" s="191">
        <v>19.224</v>
      </c>
      <c r="I2447" s="192"/>
      <c r="L2447" s="187"/>
      <c r="M2447" s="193"/>
      <c r="N2447" s="194"/>
      <c r="O2447" s="194"/>
      <c r="P2447" s="194"/>
      <c r="Q2447" s="194"/>
      <c r="R2447" s="194"/>
      <c r="S2447" s="194"/>
      <c r="T2447" s="195"/>
      <c r="AT2447" s="189" t="s">
        <v>369</v>
      </c>
      <c r="AU2447" s="189" t="s">
        <v>85</v>
      </c>
      <c r="AV2447" s="13" t="s">
        <v>85</v>
      </c>
      <c r="AW2447" s="13" t="s">
        <v>29</v>
      </c>
      <c r="AX2447" s="13" t="s">
        <v>72</v>
      </c>
      <c r="AY2447" s="189" t="s">
        <v>360</v>
      </c>
    </row>
    <row r="2448" spans="2:51" s="13" customFormat="1">
      <c r="B2448" s="187"/>
      <c r="D2448" s="188" t="s">
        <v>369</v>
      </c>
      <c r="E2448" s="189" t="s">
        <v>1</v>
      </c>
      <c r="F2448" s="190" t="s">
        <v>2534</v>
      </c>
      <c r="H2448" s="191">
        <v>-0.98199999999999998</v>
      </c>
      <c r="I2448" s="192"/>
      <c r="L2448" s="187"/>
      <c r="M2448" s="193"/>
      <c r="N2448" s="194"/>
      <c r="O2448" s="194"/>
      <c r="P2448" s="194"/>
      <c r="Q2448" s="194"/>
      <c r="R2448" s="194"/>
      <c r="S2448" s="194"/>
      <c r="T2448" s="195"/>
      <c r="AT2448" s="189" t="s">
        <v>369</v>
      </c>
      <c r="AU2448" s="189" t="s">
        <v>85</v>
      </c>
      <c r="AV2448" s="13" t="s">
        <v>85</v>
      </c>
      <c r="AW2448" s="13" t="s">
        <v>29</v>
      </c>
      <c r="AX2448" s="13" t="s">
        <v>72</v>
      </c>
      <c r="AY2448" s="189" t="s">
        <v>360</v>
      </c>
    </row>
    <row r="2449" spans="2:51" s="13" customFormat="1">
      <c r="B2449" s="187"/>
      <c r="D2449" s="188" t="s">
        <v>369</v>
      </c>
      <c r="E2449" s="189" t="s">
        <v>1</v>
      </c>
      <c r="F2449" s="190" t="s">
        <v>2535</v>
      </c>
      <c r="H2449" s="191">
        <v>-0.29099999999999998</v>
      </c>
      <c r="I2449" s="192"/>
      <c r="L2449" s="187"/>
      <c r="M2449" s="193"/>
      <c r="N2449" s="194"/>
      <c r="O2449" s="194"/>
      <c r="P2449" s="194"/>
      <c r="Q2449" s="194"/>
      <c r="R2449" s="194"/>
      <c r="S2449" s="194"/>
      <c r="T2449" s="195"/>
      <c r="AT2449" s="189" t="s">
        <v>369</v>
      </c>
      <c r="AU2449" s="189" t="s">
        <v>85</v>
      </c>
      <c r="AV2449" s="13" t="s">
        <v>85</v>
      </c>
      <c r="AW2449" s="13" t="s">
        <v>29</v>
      </c>
      <c r="AX2449" s="13" t="s">
        <v>72</v>
      </c>
      <c r="AY2449" s="189" t="s">
        <v>360</v>
      </c>
    </row>
    <row r="2450" spans="2:51" s="14" customFormat="1">
      <c r="B2450" s="196"/>
      <c r="D2450" s="188" t="s">
        <v>369</v>
      </c>
      <c r="E2450" s="197" t="s">
        <v>1</v>
      </c>
      <c r="F2450" s="198" t="s">
        <v>762</v>
      </c>
      <c r="H2450" s="197" t="s">
        <v>1</v>
      </c>
      <c r="I2450" s="199"/>
      <c r="L2450" s="196"/>
      <c r="M2450" s="200"/>
      <c r="N2450" s="201"/>
      <c r="O2450" s="201"/>
      <c r="P2450" s="201"/>
      <c r="Q2450" s="201"/>
      <c r="R2450" s="201"/>
      <c r="S2450" s="201"/>
      <c r="T2450" s="202"/>
      <c r="AT2450" s="197" t="s">
        <v>369</v>
      </c>
      <c r="AU2450" s="197" t="s">
        <v>85</v>
      </c>
      <c r="AV2450" s="14" t="s">
        <v>79</v>
      </c>
      <c r="AW2450" s="14" t="s">
        <v>29</v>
      </c>
      <c r="AX2450" s="14" t="s">
        <v>72</v>
      </c>
      <c r="AY2450" s="197" t="s">
        <v>360</v>
      </c>
    </row>
    <row r="2451" spans="2:51" s="13" customFormat="1">
      <c r="B2451" s="187"/>
      <c r="D2451" s="188" t="s">
        <v>369</v>
      </c>
      <c r="E2451" s="189" t="s">
        <v>1</v>
      </c>
      <c r="F2451" s="190" t="s">
        <v>2524</v>
      </c>
      <c r="H2451" s="191">
        <v>2.4119999999999999</v>
      </c>
      <c r="I2451" s="192"/>
      <c r="L2451" s="187"/>
      <c r="M2451" s="193"/>
      <c r="N2451" s="194"/>
      <c r="O2451" s="194"/>
      <c r="P2451" s="194"/>
      <c r="Q2451" s="194"/>
      <c r="R2451" s="194"/>
      <c r="S2451" s="194"/>
      <c r="T2451" s="195"/>
      <c r="AT2451" s="189" t="s">
        <v>369</v>
      </c>
      <c r="AU2451" s="189" t="s">
        <v>85</v>
      </c>
      <c r="AV2451" s="13" t="s">
        <v>85</v>
      </c>
      <c r="AW2451" s="13" t="s">
        <v>29</v>
      </c>
      <c r="AX2451" s="13" t="s">
        <v>72</v>
      </c>
      <c r="AY2451" s="189" t="s">
        <v>360</v>
      </c>
    </row>
    <row r="2452" spans="2:51" s="13" customFormat="1">
      <c r="B2452" s="187"/>
      <c r="D2452" s="188" t="s">
        <v>369</v>
      </c>
      <c r="E2452" s="189" t="s">
        <v>1</v>
      </c>
      <c r="F2452" s="190" t="s">
        <v>2536</v>
      </c>
      <c r="H2452" s="191">
        <v>-0.32700000000000001</v>
      </c>
      <c r="I2452" s="192"/>
      <c r="L2452" s="187"/>
      <c r="M2452" s="193"/>
      <c r="N2452" s="194"/>
      <c r="O2452" s="194"/>
      <c r="P2452" s="194"/>
      <c r="Q2452" s="194"/>
      <c r="R2452" s="194"/>
      <c r="S2452" s="194"/>
      <c r="T2452" s="195"/>
      <c r="AT2452" s="189" t="s">
        <v>369</v>
      </c>
      <c r="AU2452" s="189" t="s">
        <v>85</v>
      </c>
      <c r="AV2452" s="13" t="s">
        <v>85</v>
      </c>
      <c r="AW2452" s="13" t="s">
        <v>29</v>
      </c>
      <c r="AX2452" s="13" t="s">
        <v>72</v>
      </c>
      <c r="AY2452" s="189" t="s">
        <v>360</v>
      </c>
    </row>
    <row r="2453" spans="2:51" s="14" customFormat="1">
      <c r="B2453" s="196"/>
      <c r="D2453" s="188" t="s">
        <v>369</v>
      </c>
      <c r="E2453" s="197" t="s">
        <v>1</v>
      </c>
      <c r="F2453" s="198" t="s">
        <v>787</v>
      </c>
      <c r="H2453" s="197" t="s">
        <v>1</v>
      </c>
      <c r="I2453" s="199"/>
      <c r="L2453" s="196"/>
      <c r="M2453" s="200"/>
      <c r="N2453" s="201"/>
      <c r="O2453" s="201"/>
      <c r="P2453" s="201"/>
      <c r="Q2453" s="201"/>
      <c r="R2453" s="201"/>
      <c r="S2453" s="201"/>
      <c r="T2453" s="202"/>
      <c r="AT2453" s="197" t="s">
        <v>369</v>
      </c>
      <c r="AU2453" s="197" t="s">
        <v>85</v>
      </c>
      <c r="AV2453" s="14" t="s">
        <v>79</v>
      </c>
      <c r="AW2453" s="14" t="s">
        <v>29</v>
      </c>
      <c r="AX2453" s="14" t="s">
        <v>72</v>
      </c>
      <c r="AY2453" s="197" t="s">
        <v>360</v>
      </c>
    </row>
    <row r="2454" spans="2:51" s="13" customFormat="1">
      <c r="B2454" s="187"/>
      <c r="D2454" s="188" t="s">
        <v>369</v>
      </c>
      <c r="E2454" s="189" t="s">
        <v>1</v>
      </c>
      <c r="F2454" s="190" t="s">
        <v>2524</v>
      </c>
      <c r="H2454" s="191">
        <v>2.4119999999999999</v>
      </c>
      <c r="I2454" s="192"/>
      <c r="L2454" s="187"/>
      <c r="M2454" s="193"/>
      <c r="N2454" s="194"/>
      <c r="O2454" s="194"/>
      <c r="P2454" s="194"/>
      <c r="Q2454" s="194"/>
      <c r="R2454" s="194"/>
      <c r="S2454" s="194"/>
      <c r="T2454" s="195"/>
      <c r="AT2454" s="189" t="s">
        <v>369</v>
      </c>
      <c r="AU2454" s="189" t="s">
        <v>85</v>
      </c>
      <c r="AV2454" s="13" t="s">
        <v>85</v>
      </c>
      <c r="AW2454" s="13" t="s">
        <v>29</v>
      </c>
      <c r="AX2454" s="13" t="s">
        <v>72</v>
      </c>
      <c r="AY2454" s="189" t="s">
        <v>360</v>
      </c>
    </row>
    <row r="2455" spans="2:51" s="13" customFormat="1">
      <c r="B2455" s="187"/>
      <c r="D2455" s="188" t="s">
        <v>369</v>
      </c>
      <c r="E2455" s="189" t="s">
        <v>1</v>
      </c>
      <c r="F2455" s="190" t="s">
        <v>2536</v>
      </c>
      <c r="H2455" s="191">
        <v>-0.32700000000000001</v>
      </c>
      <c r="I2455" s="192"/>
      <c r="L2455" s="187"/>
      <c r="M2455" s="193"/>
      <c r="N2455" s="194"/>
      <c r="O2455" s="194"/>
      <c r="P2455" s="194"/>
      <c r="Q2455" s="194"/>
      <c r="R2455" s="194"/>
      <c r="S2455" s="194"/>
      <c r="T2455" s="195"/>
      <c r="AT2455" s="189" t="s">
        <v>369</v>
      </c>
      <c r="AU2455" s="189" t="s">
        <v>85</v>
      </c>
      <c r="AV2455" s="13" t="s">
        <v>85</v>
      </c>
      <c r="AW2455" s="13" t="s">
        <v>29</v>
      </c>
      <c r="AX2455" s="13" t="s">
        <v>72</v>
      </c>
      <c r="AY2455" s="189" t="s">
        <v>360</v>
      </c>
    </row>
    <row r="2456" spans="2:51" s="16" customFormat="1">
      <c r="B2456" s="211"/>
      <c r="D2456" s="188" t="s">
        <v>369</v>
      </c>
      <c r="E2456" s="212" t="s">
        <v>1</v>
      </c>
      <c r="F2456" s="213" t="s">
        <v>581</v>
      </c>
      <c r="H2456" s="214">
        <v>33.472000000000001</v>
      </c>
      <c r="I2456" s="215"/>
      <c r="L2456" s="211"/>
      <c r="M2456" s="216"/>
      <c r="N2456" s="217"/>
      <c r="O2456" s="217"/>
      <c r="P2456" s="217"/>
      <c r="Q2456" s="217"/>
      <c r="R2456" s="217"/>
      <c r="S2456" s="217"/>
      <c r="T2456" s="218"/>
      <c r="AT2456" s="212" t="s">
        <v>369</v>
      </c>
      <c r="AU2456" s="212" t="s">
        <v>85</v>
      </c>
      <c r="AV2456" s="16" t="s">
        <v>282</v>
      </c>
      <c r="AW2456" s="16" t="s">
        <v>29</v>
      </c>
      <c r="AX2456" s="16" t="s">
        <v>72</v>
      </c>
      <c r="AY2456" s="212" t="s">
        <v>360</v>
      </c>
    </row>
    <row r="2457" spans="2:51" s="14" customFormat="1">
      <c r="B2457" s="196"/>
      <c r="D2457" s="188" t="s">
        <v>369</v>
      </c>
      <c r="E2457" s="197" t="s">
        <v>1</v>
      </c>
      <c r="F2457" s="198" t="s">
        <v>2537</v>
      </c>
      <c r="H2457" s="197" t="s">
        <v>1</v>
      </c>
      <c r="I2457" s="199"/>
      <c r="L2457" s="196"/>
      <c r="M2457" s="200"/>
      <c r="N2457" s="201"/>
      <c r="O2457" s="201"/>
      <c r="P2457" s="201"/>
      <c r="Q2457" s="201"/>
      <c r="R2457" s="201"/>
      <c r="S2457" s="201"/>
      <c r="T2457" s="202"/>
      <c r="AT2457" s="197" t="s">
        <v>369</v>
      </c>
      <c r="AU2457" s="197" t="s">
        <v>85</v>
      </c>
      <c r="AV2457" s="14" t="s">
        <v>79</v>
      </c>
      <c r="AW2457" s="14" t="s">
        <v>29</v>
      </c>
      <c r="AX2457" s="14" t="s">
        <v>72</v>
      </c>
      <c r="AY2457" s="197" t="s">
        <v>360</v>
      </c>
    </row>
    <row r="2458" spans="2:51" s="14" customFormat="1">
      <c r="B2458" s="196"/>
      <c r="D2458" s="188" t="s">
        <v>369</v>
      </c>
      <c r="E2458" s="197" t="s">
        <v>1</v>
      </c>
      <c r="F2458" s="198" t="s">
        <v>754</v>
      </c>
      <c r="H2458" s="197" t="s">
        <v>1</v>
      </c>
      <c r="I2458" s="199"/>
      <c r="L2458" s="196"/>
      <c r="M2458" s="200"/>
      <c r="N2458" s="201"/>
      <c r="O2458" s="201"/>
      <c r="P2458" s="201"/>
      <c r="Q2458" s="201"/>
      <c r="R2458" s="201"/>
      <c r="S2458" s="201"/>
      <c r="T2458" s="202"/>
      <c r="AT2458" s="197" t="s">
        <v>369</v>
      </c>
      <c r="AU2458" s="197" t="s">
        <v>85</v>
      </c>
      <c r="AV2458" s="14" t="s">
        <v>79</v>
      </c>
      <c r="AW2458" s="14" t="s">
        <v>29</v>
      </c>
      <c r="AX2458" s="14" t="s">
        <v>72</v>
      </c>
      <c r="AY2458" s="197" t="s">
        <v>360</v>
      </c>
    </row>
    <row r="2459" spans="2:51" s="13" customFormat="1">
      <c r="B2459" s="187"/>
      <c r="D2459" s="188" t="s">
        <v>369</v>
      </c>
      <c r="E2459" s="189" t="s">
        <v>1</v>
      </c>
      <c r="F2459" s="190" t="s">
        <v>2538</v>
      </c>
      <c r="H2459" s="191">
        <v>5.3369999999999997</v>
      </c>
      <c r="I2459" s="192"/>
      <c r="L2459" s="187"/>
      <c r="M2459" s="193"/>
      <c r="N2459" s="194"/>
      <c r="O2459" s="194"/>
      <c r="P2459" s="194"/>
      <c r="Q2459" s="194"/>
      <c r="R2459" s="194"/>
      <c r="S2459" s="194"/>
      <c r="T2459" s="195"/>
      <c r="AT2459" s="189" t="s">
        <v>369</v>
      </c>
      <c r="AU2459" s="189" t="s">
        <v>85</v>
      </c>
      <c r="AV2459" s="13" t="s">
        <v>85</v>
      </c>
      <c r="AW2459" s="13" t="s">
        <v>29</v>
      </c>
      <c r="AX2459" s="13" t="s">
        <v>72</v>
      </c>
      <c r="AY2459" s="189" t="s">
        <v>360</v>
      </c>
    </row>
    <row r="2460" spans="2:51" s="14" customFormat="1">
      <c r="B2460" s="196"/>
      <c r="D2460" s="188" t="s">
        <v>369</v>
      </c>
      <c r="E2460" s="197" t="s">
        <v>1</v>
      </c>
      <c r="F2460" s="198" t="s">
        <v>758</v>
      </c>
      <c r="H2460" s="197" t="s">
        <v>1</v>
      </c>
      <c r="I2460" s="199"/>
      <c r="L2460" s="196"/>
      <c r="M2460" s="200"/>
      <c r="N2460" s="201"/>
      <c r="O2460" s="201"/>
      <c r="P2460" s="201"/>
      <c r="Q2460" s="201"/>
      <c r="R2460" s="201"/>
      <c r="S2460" s="201"/>
      <c r="T2460" s="202"/>
      <c r="AT2460" s="197" t="s">
        <v>369</v>
      </c>
      <c r="AU2460" s="197" t="s">
        <v>85</v>
      </c>
      <c r="AV2460" s="14" t="s">
        <v>79</v>
      </c>
      <c r="AW2460" s="14" t="s">
        <v>29</v>
      </c>
      <c r="AX2460" s="14" t="s">
        <v>72</v>
      </c>
      <c r="AY2460" s="197" t="s">
        <v>360</v>
      </c>
    </row>
    <row r="2461" spans="2:51" s="13" customFormat="1">
      <c r="B2461" s="187"/>
      <c r="D2461" s="188" t="s">
        <v>369</v>
      </c>
      <c r="E2461" s="189" t="s">
        <v>1</v>
      </c>
      <c r="F2461" s="190" t="s">
        <v>2539</v>
      </c>
      <c r="H2461" s="191">
        <v>4.1900000000000004</v>
      </c>
      <c r="I2461" s="192"/>
      <c r="L2461" s="187"/>
      <c r="M2461" s="193"/>
      <c r="N2461" s="194"/>
      <c r="O2461" s="194"/>
      <c r="P2461" s="194"/>
      <c r="Q2461" s="194"/>
      <c r="R2461" s="194"/>
      <c r="S2461" s="194"/>
      <c r="T2461" s="195"/>
      <c r="AT2461" s="189" t="s">
        <v>369</v>
      </c>
      <c r="AU2461" s="189" t="s">
        <v>85</v>
      </c>
      <c r="AV2461" s="13" t="s">
        <v>85</v>
      </c>
      <c r="AW2461" s="13" t="s">
        <v>29</v>
      </c>
      <c r="AX2461" s="13" t="s">
        <v>72</v>
      </c>
      <c r="AY2461" s="189" t="s">
        <v>360</v>
      </c>
    </row>
    <row r="2462" spans="2:51" s="13" customFormat="1">
      <c r="B2462" s="187"/>
      <c r="D2462" s="188" t="s">
        <v>369</v>
      </c>
      <c r="E2462" s="189" t="s">
        <v>1</v>
      </c>
      <c r="F2462" s="190" t="s">
        <v>2540</v>
      </c>
      <c r="H2462" s="191">
        <v>3.03</v>
      </c>
      <c r="I2462" s="192"/>
      <c r="L2462" s="187"/>
      <c r="M2462" s="193"/>
      <c r="N2462" s="194"/>
      <c r="O2462" s="194"/>
      <c r="P2462" s="194"/>
      <c r="Q2462" s="194"/>
      <c r="R2462" s="194"/>
      <c r="S2462" s="194"/>
      <c r="T2462" s="195"/>
      <c r="AT2462" s="189" t="s">
        <v>369</v>
      </c>
      <c r="AU2462" s="189" t="s">
        <v>85</v>
      </c>
      <c r="AV2462" s="13" t="s">
        <v>85</v>
      </c>
      <c r="AW2462" s="13" t="s">
        <v>29</v>
      </c>
      <c r="AX2462" s="13" t="s">
        <v>72</v>
      </c>
      <c r="AY2462" s="189" t="s">
        <v>360</v>
      </c>
    </row>
    <row r="2463" spans="2:51" s="16" customFormat="1">
      <c r="B2463" s="211"/>
      <c r="D2463" s="188" t="s">
        <v>369</v>
      </c>
      <c r="E2463" s="212" t="s">
        <v>1</v>
      </c>
      <c r="F2463" s="213" t="s">
        <v>581</v>
      </c>
      <c r="H2463" s="214">
        <v>12.557</v>
      </c>
      <c r="I2463" s="215"/>
      <c r="L2463" s="211"/>
      <c r="M2463" s="216"/>
      <c r="N2463" s="217"/>
      <c r="O2463" s="217"/>
      <c r="P2463" s="217"/>
      <c r="Q2463" s="217"/>
      <c r="R2463" s="217"/>
      <c r="S2463" s="217"/>
      <c r="T2463" s="218"/>
      <c r="AT2463" s="212" t="s">
        <v>369</v>
      </c>
      <c r="AU2463" s="212" t="s">
        <v>85</v>
      </c>
      <c r="AV2463" s="16" t="s">
        <v>282</v>
      </c>
      <c r="AW2463" s="16" t="s">
        <v>29</v>
      </c>
      <c r="AX2463" s="16" t="s">
        <v>72</v>
      </c>
      <c r="AY2463" s="212" t="s">
        <v>360</v>
      </c>
    </row>
    <row r="2464" spans="2:51" s="14" customFormat="1">
      <c r="B2464" s="196"/>
      <c r="D2464" s="188" t="s">
        <v>369</v>
      </c>
      <c r="E2464" s="197" t="s">
        <v>1</v>
      </c>
      <c r="F2464" s="198" t="s">
        <v>2541</v>
      </c>
      <c r="H2464" s="197" t="s">
        <v>1</v>
      </c>
      <c r="I2464" s="199"/>
      <c r="L2464" s="196"/>
      <c r="M2464" s="200"/>
      <c r="N2464" s="201"/>
      <c r="O2464" s="201"/>
      <c r="P2464" s="201"/>
      <c r="Q2464" s="201"/>
      <c r="R2464" s="201"/>
      <c r="S2464" s="201"/>
      <c r="T2464" s="202"/>
      <c r="AT2464" s="197" t="s">
        <v>369</v>
      </c>
      <c r="AU2464" s="197" t="s">
        <v>85</v>
      </c>
      <c r="AV2464" s="14" t="s">
        <v>79</v>
      </c>
      <c r="AW2464" s="14" t="s">
        <v>29</v>
      </c>
      <c r="AX2464" s="14" t="s">
        <v>72</v>
      </c>
      <c r="AY2464" s="197" t="s">
        <v>360</v>
      </c>
    </row>
    <row r="2465" spans="1:65" s="13" customFormat="1">
      <c r="B2465" s="187"/>
      <c r="D2465" s="188" t="s">
        <v>369</v>
      </c>
      <c r="E2465" s="189" t="s">
        <v>1</v>
      </c>
      <c r="F2465" s="190" t="s">
        <v>2542</v>
      </c>
      <c r="H2465" s="191">
        <v>5.0170000000000003</v>
      </c>
      <c r="I2465" s="192"/>
      <c r="L2465" s="187"/>
      <c r="M2465" s="193"/>
      <c r="N2465" s="194"/>
      <c r="O2465" s="194"/>
      <c r="P2465" s="194"/>
      <c r="Q2465" s="194"/>
      <c r="R2465" s="194"/>
      <c r="S2465" s="194"/>
      <c r="T2465" s="195"/>
      <c r="AT2465" s="189" t="s">
        <v>369</v>
      </c>
      <c r="AU2465" s="189" t="s">
        <v>85</v>
      </c>
      <c r="AV2465" s="13" t="s">
        <v>85</v>
      </c>
      <c r="AW2465" s="13" t="s">
        <v>29</v>
      </c>
      <c r="AX2465" s="13" t="s">
        <v>72</v>
      </c>
      <c r="AY2465" s="189" t="s">
        <v>360</v>
      </c>
    </row>
    <row r="2466" spans="1:65" s="16" customFormat="1">
      <c r="B2466" s="211"/>
      <c r="D2466" s="188" t="s">
        <v>369</v>
      </c>
      <c r="E2466" s="212" t="s">
        <v>1</v>
      </c>
      <c r="F2466" s="213" t="s">
        <v>581</v>
      </c>
      <c r="H2466" s="214">
        <v>5.0170000000000003</v>
      </c>
      <c r="I2466" s="215"/>
      <c r="L2466" s="211"/>
      <c r="M2466" s="216"/>
      <c r="N2466" s="217"/>
      <c r="O2466" s="217"/>
      <c r="P2466" s="217"/>
      <c r="Q2466" s="217"/>
      <c r="R2466" s="217"/>
      <c r="S2466" s="217"/>
      <c r="T2466" s="218"/>
      <c r="AT2466" s="212" t="s">
        <v>369</v>
      </c>
      <c r="AU2466" s="212" t="s">
        <v>85</v>
      </c>
      <c r="AV2466" s="16" t="s">
        <v>282</v>
      </c>
      <c r="AW2466" s="16" t="s">
        <v>29</v>
      </c>
      <c r="AX2466" s="16" t="s">
        <v>72</v>
      </c>
      <c r="AY2466" s="212" t="s">
        <v>360</v>
      </c>
    </row>
    <row r="2467" spans="1:65" s="14" customFormat="1">
      <c r="B2467" s="196"/>
      <c r="D2467" s="188" t="s">
        <v>369</v>
      </c>
      <c r="E2467" s="197" t="s">
        <v>1</v>
      </c>
      <c r="F2467" s="198" t="s">
        <v>2543</v>
      </c>
      <c r="H2467" s="197" t="s">
        <v>1</v>
      </c>
      <c r="I2467" s="199"/>
      <c r="L2467" s="196"/>
      <c r="M2467" s="200"/>
      <c r="N2467" s="201"/>
      <c r="O2467" s="201"/>
      <c r="P2467" s="201"/>
      <c r="Q2467" s="201"/>
      <c r="R2467" s="201"/>
      <c r="S2467" s="201"/>
      <c r="T2467" s="202"/>
      <c r="AT2467" s="197" t="s">
        <v>369</v>
      </c>
      <c r="AU2467" s="197" t="s">
        <v>85</v>
      </c>
      <c r="AV2467" s="14" t="s">
        <v>79</v>
      </c>
      <c r="AW2467" s="14" t="s">
        <v>29</v>
      </c>
      <c r="AX2467" s="14" t="s">
        <v>72</v>
      </c>
      <c r="AY2467" s="197" t="s">
        <v>360</v>
      </c>
    </row>
    <row r="2468" spans="1:65" s="13" customFormat="1">
      <c r="B2468" s="187"/>
      <c r="D2468" s="188" t="s">
        <v>369</v>
      </c>
      <c r="E2468" s="189" t="s">
        <v>1</v>
      </c>
      <c r="F2468" s="190" t="s">
        <v>832</v>
      </c>
      <c r="H2468" s="191">
        <v>0.30099999999999999</v>
      </c>
      <c r="I2468" s="192"/>
      <c r="L2468" s="187"/>
      <c r="M2468" s="193"/>
      <c r="N2468" s="194"/>
      <c r="O2468" s="194"/>
      <c r="P2468" s="194"/>
      <c r="Q2468" s="194"/>
      <c r="R2468" s="194"/>
      <c r="S2468" s="194"/>
      <c r="T2468" s="195"/>
      <c r="AT2468" s="189" t="s">
        <v>369</v>
      </c>
      <c r="AU2468" s="189" t="s">
        <v>85</v>
      </c>
      <c r="AV2468" s="13" t="s">
        <v>85</v>
      </c>
      <c r="AW2468" s="13" t="s">
        <v>29</v>
      </c>
      <c r="AX2468" s="13" t="s">
        <v>72</v>
      </c>
      <c r="AY2468" s="189" t="s">
        <v>360</v>
      </c>
    </row>
    <row r="2469" spans="1:65" s="16" customFormat="1">
      <c r="B2469" s="211"/>
      <c r="D2469" s="188" t="s">
        <v>369</v>
      </c>
      <c r="E2469" s="212" t="s">
        <v>1</v>
      </c>
      <c r="F2469" s="213" t="s">
        <v>581</v>
      </c>
      <c r="H2469" s="214">
        <v>0.30099999999999999</v>
      </c>
      <c r="I2469" s="215"/>
      <c r="L2469" s="211"/>
      <c r="M2469" s="216"/>
      <c r="N2469" s="217"/>
      <c r="O2469" s="217"/>
      <c r="P2469" s="217"/>
      <c r="Q2469" s="217"/>
      <c r="R2469" s="217"/>
      <c r="S2469" s="217"/>
      <c r="T2469" s="218"/>
      <c r="AT2469" s="212" t="s">
        <v>369</v>
      </c>
      <c r="AU2469" s="212" t="s">
        <v>85</v>
      </c>
      <c r="AV2469" s="16" t="s">
        <v>282</v>
      </c>
      <c r="AW2469" s="16" t="s">
        <v>29</v>
      </c>
      <c r="AX2469" s="16" t="s">
        <v>72</v>
      </c>
      <c r="AY2469" s="212" t="s">
        <v>360</v>
      </c>
    </row>
    <row r="2470" spans="1:65" s="15" customFormat="1">
      <c r="B2470" s="203"/>
      <c r="D2470" s="188" t="s">
        <v>369</v>
      </c>
      <c r="E2470" s="204" t="s">
        <v>1</v>
      </c>
      <c r="F2470" s="205" t="s">
        <v>386</v>
      </c>
      <c r="H2470" s="206">
        <v>95.12</v>
      </c>
      <c r="I2470" s="207"/>
      <c r="L2470" s="203"/>
      <c r="M2470" s="208"/>
      <c r="N2470" s="209"/>
      <c r="O2470" s="209"/>
      <c r="P2470" s="209"/>
      <c r="Q2470" s="209"/>
      <c r="R2470" s="209"/>
      <c r="S2470" s="209"/>
      <c r="T2470" s="210"/>
      <c r="AT2470" s="204" t="s">
        <v>369</v>
      </c>
      <c r="AU2470" s="204" t="s">
        <v>85</v>
      </c>
      <c r="AV2470" s="15" t="s">
        <v>367</v>
      </c>
      <c r="AW2470" s="15" t="s">
        <v>29</v>
      </c>
      <c r="AX2470" s="15" t="s">
        <v>79</v>
      </c>
      <c r="AY2470" s="204" t="s">
        <v>360</v>
      </c>
    </row>
    <row r="2471" spans="1:65" s="2" customFormat="1" ht="24.2" customHeight="1">
      <c r="A2471" s="33"/>
      <c r="B2471" s="139"/>
      <c r="C2471" s="173" t="s">
        <v>2544</v>
      </c>
      <c r="D2471" s="173" t="s">
        <v>363</v>
      </c>
      <c r="E2471" s="174" t="s">
        <v>2545</v>
      </c>
      <c r="F2471" s="175" t="s">
        <v>2546</v>
      </c>
      <c r="G2471" s="176" t="s">
        <v>394</v>
      </c>
      <c r="H2471" s="177">
        <v>12.02</v>
      </c>
      <c r="I2471" s="178"/>
      <c r="J2471" s="179">
        <f>ROUND(I2471*H2471,2)</f>
        <v>0</v>
      </c>
      <c r="K2471" s="180"/>
      <c r="L2471" s="34"/>
      <c r="M2471" s="181" t="s">
        <v>1</v>
      </c>
      <c r="N2471" s="182" t="s">
        <v>38</v>
      </c>
      <c r="O2471" s="60"/>
      <c r="P2471" s="183">
        <f>O2471*H2471</f>
        <v>0</v>
      </c>
      <c r="Q2471" s="183">
        <v>0</v>
      </c>
      <c r="R2471" s="183">
        <f>Q2471*H2471</f>
        <v>0</v>
      </c>
      <c r="S2471" s="183">
        <v>1.633</v>
      </c>
      <c r="T2471" s="184">
        <f>S2471*H2471</f>
        <v>19.62866</v>
      </c>
      <c r="U2471" s="33"/>
      <c r="V2471" s="33"/>
      <c r="W2471" s="33"/>
      <c r="X2471" s="33"/>
      <c r="Y2471" s="33"/>
      <c r="Z2471" s="33"/>
      <c r="AA2471" s="33"/>
      <c r="AB2471" s="33"/>
      <c r="AC2471" s="33"/>
      <c r="AD2471" s="33"/>
      <c r="AE2471" s="33"/>
      <c r="AR2471" s="185" t="s">
        <v>367</v>
      </c>
      <c r="AT2471" s="185" t="s">
        <v>363</v>
      </c>
      <c r="AU2471" s="185" t="s">
        <v>85</v>
      </c>
      <c r="AY2471" s="18" t="s">
        <v>360</v>
      </c>
      <c r="BE2471" s="186">
        <f>IF(N2471="základná",J2471,0)</f>
        <v>0</v>
      </c>
      <c r="BF2471" s="186">
        <f>IF(N2471="znížená",J2471,0)</f>
        <v>0</v>
      </c>
      <c r="BG2471" s="186">
        <f>IF(N2471="zákl. prenesená",J2471,0)</f>
        <v>0</v>
      </c>
      <c r="BH2471" s="186">
        <f>IF(N2471="zníž. prenesená",J2471,0)</f>
        <v>0</v>
      </c>
      <c r="BI2471" s="186">
        <f>IF(N2471="nulová",J2471,0)</f>
        <v>0</v>
      </c>
      <c r="BJ2471" s="18" t="s">
        <v>85</v>
      </c>
      <c r="BK2471" s="186">
        <f>ROUND(I2471*H2471,2)</f>
        <v>0</v>
      </c>
      <c r="BL2471" s="18" t="s">
        <v>367</v>
      </c>
      <c r="BM2471" s="185" t="s">
        <v>2547</v>
      </c>
    </row>
    <row r="2472" spans="1:65" s="14" customFormat="1">
      <c r="B2472" s="196"/>
      <c r="D2472" s="188" t="s">
        <v>369</v>
      </c>
      <c r="E2472" s="197" t="s">
        <v>1</v>
      </c>
      <c r="F2472" s="198" t="s">
        <v>2548</v>
      </c>
      <c r="H2472" s="197" t="s">
        <v>1</v>
      </c>
      <c r="I2472" s="199"/>
      <c r="L2472" s="196"/>
      <c r="M2472" s="200"/>
      <c r="N2472" s="201"/>
      <c r="O2472" s="201"/>
      <c r="P2472" s="201"/>
      <c r="Q2472" s="201"/>
      <c r="R2472" s="201"/>
      <c r="S2472" s="201"/>
      <c r="T2472" s="202"/>
      <c r="AT2472" s="197" t="s">
        <v>369</v>
      </c>
      <c r="AU2472" s="197" t="s">
        <v>85</v>
      </c>
      <c r="AV2472" s="14" t="s">
        <v>79</v>
      </c>
      <c r="AW2472" s="14" t="s">
        <v>29</v>
      </c>
      <c r="AX2472" s="14" t="s">
        <v>72</v>
      </c>
      <c r="AY2472" s="197" t="s">
        <v>360</v>
      </c>
    </row>
    <row r="2473" spans="1:65" s="14" customFormat="1">
      <c r="B2473" s="196"/>
      <c r="D2473" s="188" t="s">
        <v>369</v>
      </c>
      <c r="E2473" s="197" t="s">
        <v>1</v>
      </c>
      <c r="F2473" s="198" t="s">
        <v>2549</v>
      </c>
      <c r="H2473" s="197" t="s">
        <v>1</v>
      </c>
      <c r="I2473" s="199"/>
      <c r="L2473" s="196"/>
      <c r="M2473" s="200"/>
      <c r="N2473" s="201"/>
      <c r="O2473" s="201"/>
      <c r="P2473" s="201"/>
      <c r="Q2473" s="201"/>
      <c r="R2473" s="201"/>
      <c r="S2473" s="201"/>
      <c r="T2473" s="202"/>
      <c r="AT2473" s="197" t="s">
        <v>369</v>
      </c>
      <c r="AU2473" s="197" t="s">
        <v>85</v>
      </c>
      <c r="AV2473" s="14" t="s">
        <v>79</v>
      </c>
      <c r="AW2473" s="14" t="s">
        <v>29</v>
      </c>
      <c r="AX2473" s="14" t="s">
        <v>72</v>
      </c>
      <c r="AY2473" s="197" t="s">
        <v>360</v>
      </c>
    </row>
    <row r="2474" spans="1:65" s="13" customFormat="1">
      <c r="B2474" s="187"/>
      <c r="D2474" s="188" t="s">
        <v>369</v>
      </c>
      <c r="E2474" s="189" t="s">
        <v>1</v>
      </c>
      <c r="F2474" s="190" t="s">
        <v>2550</v>
      </c>
      <c r="H2474" s="191">
        <v>12.02</v>
      </c>
      <c r="I2474" s="192"/>
      <c r="L2474" s="187"/>
      <c r="M2474" s="193"/>
      <c r="N2474" s="194"/>
      <c r="O2474" s="194"/>
      <c r="P2474" s="194"/>
      <c r="Q2474" s="194"/>
      <c r="R2474" s="194"/>
      <c r="S2474" s="194"/>
      <c r="T2474" s="195"/>
      <c r="AT2474" s="189" t="s">
        <v>369</v>
      </c>
      <c r="AU2474" s="189" t="s">
        <v>85</v>
      </c>
      <c r="AV2474" s="13" t="s">
        <v>85</v>
      </c>
      <c r="AW2474" s="13" t="s">
        <v>29</v>
      </c>
      <c r="AX2474" s="13" t="s">
        <v>72</v>
      </c>
      <c r="AY2474" s="189" t="s">
        <v>360</v>
      </c>
    </row>
    <row r="2475" spans="1:65" s="15" customFormat="1">
      <c r="B2475" s="203"/>
      <c r="D2475" s="188" t="s">
        <v>369</v>
      </c>
      <c r="E2475" s="204" t="s">
        <v>1</v>
      </c>
      <c r="F2475" s="205" t="s">
        <v>386</v>
      </c>
      <c r="H2475" s="206">
        <v>12.02</v>
      </c>
      <c r="I2475" s="207"/>
      <c r="L2475" s="203"/>
      <c r="M2475" s="208"/>
      <c r="N2475" s="209"/>
      <c r="O2475" s="209"/>
      <c r="P2475" s="209"/>
      <c r="Q2475" s="209"/>
      <c r="R2475" s="209"/>
      <c r="S2475" s="209"/>
      <c r="T2475" s="210"/>
      <c r="AT2475" s="204" t="s">
        <v>369</v>
      </c>
      <c r="AU2475" s="204" t="s">
        <v>85</v>
      </c>
      <c r="AV2475" s="15" t="s">
        <v>367</v>
      </c>
      <c r="AW2475" s="15" t="s">
        <v>29</v>
      </c>
      <c r="AX2475" s="15" t="s">
        <v>79</v>
      </c>
      <c r="AY2475" s="204" t="s">
        <v>360</v>
      </c>
    </row>
    <row r="2476" spans="1:65" s="2" customFormat="1" ht="33" customHeight="1">
      <c r="A2476" s="33"/>
      <c r="B2476" s="139"/>
      <c r="C2476" s="173" t="s">
        <v>2551</v>
      </c>
      <c r="D2476" s="173" t="s">
        <v>363</v>
      </c>
      <c r="E2476" s="174" t="s">
        <v>2552</v>
      </c>
      <c r="F2476" s="175" t="s">
        <v>2553</v>
      </c>
      <c r="G2476" s="176" t="s">
        <v>394</v>
      </c>
      <c r="H2476" s="177">
        <v>1.036</v>
      </c>
      <c r="I2476" s="178"/>
      <c r="J2476" s="179">
        <f>ROUND(I2476*H2476,2)</f>
        <v>0</v>
      </c>
      <c r="K2476" s="180"/>
      <c r="L2476" s="34"/>
      <c r="M2476" s="181" t="s">
        <v>1</v>
      </c>
      <c r="N2476" s="182" t="s">
        <v>38</v>
      </c>
      <c r="O2476" s="60"/>
      <c r="P2476" s="183">
        <f>O2476*H2476</f>
        <v>0</v>
      </c>
      <c r="Q2476" s="183">
        <v>0</v>
      </c>
      <c r="R2476" s="183">
        <f>Q2476*H2476</f>
        <v>0</v>
      </c>
      <c r="S2476" s="183">
        <v>2.4</v>
      </c>
      <c r="T2476" s="184">
        <f>S2476*H2476</f>
        <v>2.4864000000000002</v>
      </c>
      <c r="U2476" s="33"/>
      <c r="V2476" s="33"/>
      <c r="W2476" s="33"/>
      <c r="X2476" s="33"/>
      <c r="Y2476" s="33"/>
      <c r="Z2476" s="33"/>
      <c r="AA2476" s="33"/>
      <c r="AB2476" s="33"/>
      <c r="AC2476" s="33"/>
      <c r="AD2476" s="33"/>
      <c r="AE2476" s="33"/>
      <c r="AR2476" s="185" t="s">
        <v>367</v>
      </c>
      <c r="AT2476" s="185" t="s">
        <v>363</v>
      </c>
      <c r="AU2476" s="185" t="s">
        <v>85</v>
      </c>
      <c r="AY2476" s="18" t="s">
        <v>360</v>
      </c>
      <c r="BE2476" s="186">
        <f>IF(N2476="základná",J2476,0)</f>
        <v>0</v>
      </c>
      <c r="BF2476" s="186">
        <f>IF(N2476="znížená",J2476,0)</f>
        <v>0</v>
      </c>
      <c r="BG2476" s="186">
        <f>IF(N2476="zákl. prenesená",J2476,0)</f>
        <v>0</v>
      </c>
      <c r="BH2476" s="186">
        <f>IF(N2476="zníž. prenesená",J2476,0)</f>
        <v>0</v>
      </c>
      <c r="BI2476" s="186">
        <f>IF(N2476="nulová",J2476,0)</f>
        <v>0</v>
      </c>
      <c r="BJ2476" s="18" t="s">
        <v>85</v>
      </c>
      <c r="BK2476" s="186">
        <f>ROUND(I2476*H2476,2)</f>
        <v>0</v>
      </c>
      <c r="BL2476" s="18" t="s">
        <v>367</v>
      </c>
      <c r="BM2476" s="185" t="s">
        <v>2554</v>
      </c>
    </row>
    <row r="2477" spans="1:65" s="14" customFormat="1">
      <c r="B2477" s="196"/>
      <c r="D2477" s="188" t="s">
        <v>369</v>
      </c>
      <c r="E2477" s="197" t="s">
        <v>1</v>
      </c>
      <c r="F2477" s="198" t="s">
        <v>2481</v>
      </c>
      <c r="H2477" s="197" t="s">
        <v>1</v>
      </c>
      <c r="I2477" s="199"/>
      <c r="L2477" s="196"/>
      <c r="M2477" s="200"/>
      <c r="N2477" s="201"/>
      <c r="O2477" s="201"/>
      <c r="P2477" s="201"/>
      <c r="Q2477" s="201"/>
      <c r="R2477" s="201"/>
      <c r="S2477" s="201"/>
      <c r="T2477" s="202"/>
      <c r="AT2477" s="197" t="s">
        <v>369</v>
      </c>
      <c r="AU2477" s="197" t="s">
        <v>85</v>
      </c>
      <c r="AV2477" s="14" t="s">
        <v>79</v>
      </c>
      <c r="AW2477" s="14" t="s">
        <v>29</v>
      </c>
      <c r="AX2477" s="14" t="s">
        <v>72</v>
      </c>
      <c r="AY2477" s="197" t="s">
        <v>360</v>
      </c>
    </row>
    <row r="2478" spans="1:65" s="13" customFormat="1">
      <c r="B2478" s="187"/>
      <c r="D2478" s="188" t="s">
        <v>369</v>
      </c>
      <c r="E2478" s="189" t="s">
        <v>1</v>
      </c>
      <c r="F2478" s="190" t="s">
        <v>2555</v>
      </c>
      <c r="H2478" s="191">
        <v>1.036</v>
      </c>
      <c r="I2478" s="192"/>
      <c r="L2478" s="187"/>
      <c r="M2478" s="193"/>
      <c r="N2478" s="194"/>
      <c r="O2478" s="194"/>
      <c r="P2478" s="194"/>
      <c r="Q2478" s="194"/>
      <c r="R2478" s="194"/>
      <c r="S2478" s="194"/>
      <c r="T2478" s="195"/>
      <c r="AT2478" s="189" t="s">
        <v>369</v>
      </c>
      <c r="AU2478" s="189" t="s">
        <v>85</v>
      </c>
      <c r="AV2478" s="13" t="s">
        <v>85</v>
      </c>
      <c r="AW2478" s="13" t="s">
        <v>29</v>
      </c>
      <c r="AX2478" s="13" t="s">
        <v>72</v>
      </c>
      <c r="AY2478" s="189" t="s">
        <v>360</v>
      </c>
    </row>
    <row r="2479" spans="1:65" s="15" customFormat="1">
      <c r="B2479" s="203"/>
      <c r="D2479" s="188" t="s">
        <v>369</v>
      </c>
      <c r="E2479" s="204" t="s">
        <v>1</v>
      </c>
      <c r="F2479" s="205" t="s">
        <v>386</v>
      </c>
      <c r="H2479" s="206">
        <v>1.036</v>
      </c>
      <c r="I2479" s="207"/>
      <c r="L2479" s="203"/>
      <c r="M2479" s="208"/>
      <c r="N2479" s="209"/>
      <c r="O2479" s="209"/>
      <c r="P2479" s="209"/>
      <c r="Q2479" s="209"/>
      <c r="R2479" s="209"/>
      <c r="S2479" s="209"/>
      <c r="T2479" s="210"/>
      <c r="AT2479" s="204" t="s">
        <v>369</v>
      </c>
      <c r="AU2479" s="204" t="s">
        <v>85</v>
      </c>
      <c r="AV2479" s="15" t="s">
        <v>367</v>
      </c>
      <c r="AW2479" s="15" t="s">
        <v>29</v>
      </c>
      <c r="AX2479" s="15" t="s">
        <v>79</v>
      </c>
      <c r="AY2479" s="204" t="s">
        <v>360</v>
      </c>
    </row>
    <row r="2480" spans="1:65" s="2" customFormat="1" ht="37.9" customHeight="1">
      <c r="A2480" s="33"/>
      <c r="B2480" s="139"/>
      <c r="C2480" s="173" t="s">
        <v>2556</v>
      </c>
      <c r="D2480" s="173" t="s">
        <v>363</v>
      </c>
      <c r="E2480" s="174" t="s">
        <v>2557</v>
      </c>
      <c r="F2480" s="175" t="s">
        <v>2558</v>
      </c>
      <c r="G2480" s="176" t="s">
        <v>366</v>
      </c>
      <c r="H2480" s="177">
        <v>65.322999999999993</v>
      </c>
      <c r="I2480" s="178"/>
      <c r="J2480" s="179">
        <f>ROUND(I2480*H2480,2)</f>
        <v>0</v>
      </c>
      <c r="K2480" s="180"/>
      <c r="L2480" s="34"/>
      <c r="M2480" s="181" t="s">
        <v>1</v>
      </c>
      <c r="N2480" s="182" t="s">
        <v>38</v>
      </c>
      <c r="O2480" s="60"/>
      <c r="P2480" s="183">
        <f>O2480*H2480</f>
        <v>0</v>
      </c>
      <c r="Q2480" s="183">
        <v>0</v>
      </c>
      <c r="R2480" s="183">
        <f>Q2480*H2480</f>
        <v>0</v>
      </c>
      <c r="S2480" s="183">
        <v>5.5E-2</v>
      </c>
      <c r="T2480" s="184">
        <f>S2480*H2480</f>
        <v>3.5927649999999995</v>
      </c>
      <c r="U2480" s="33"/>
      <c r="V2480" s="33"/>
      <c r="W2480" s="33"/>
      <c r="X2480" s="33"/>
      <c r="Y2480" s="33"/>
      <c r="Z2480" s="33"/>
      <c r="AA2480" s="33"/>
      <c r="AB2480" s="33"/>
      <c r="AC2480" s="33"/>
      <c r="AD2480" s="33"/>
      <c r="AE2480" s="33"/>
      <c r="AR2480" s="185" t="s">
        <v>367</v>
      </c>
      <c r="AT2480" s="185" t="s">
        <v>363</v>
      </c>
      <c r="AU2480" s="185" t="s">
        <v>85</v>
      </c>
      <c r="AY2480" s="18" t="s">
        <v>360</v>
      </c>
      <c r="BE2480" s="186">
        <f>IF(N2480="základná",J2480,0)</f>
        <v>0</v>
      </c>
      <c r="BF2480" s="186">
        <f>IF(N2480="znížená",J2480,0)</f>
        <v>0</v>
      </c>
      <c r="BG2480" s="186">
        <f>IF(N2480="zákl. prenesená",J2480,0)</f>
        <v>0</v>
      </c>
      <c r="BH2480" s="186">
        <f>IF(N2480="zníž. prenesená",J2480,0)</f>
        <v>0</v>
      </c>
      <c r="BI2480" s="186">
        <f>IF(N2480="nulová",J2480,0)</f>
        <v>0</v>
      </c>
      <c r="BJ2480" s="18" t="s">
        <v>85</v>
      </c>
      <c r="BK2480" s="186">
        <f>ROUND(I2480*H2480,2)</f>
        <v>0</v>
      </c>
      <c r="BL2480" s="18" t="s">
        <v>367</v>
      </c>
      <c r="BM2480" s="185" t="s">
        <v>2559</v>
      </c>
    </row>
    <row r="2481" spans="1:65" s="14" customFormat="1">
      <c r="B2481" s="196"/>
      <c r="D2481" s="188" t="s">
        <v>369</v>
      </c>
      <c r="E2481" s="197" t="s">
        <v>1</v>
      </c>
      <c r="F2481" s="198" t="s">
        <v>2560</v>
      </c>
      <c r="H2481" s="197" t="s">
        <v>1</v>
      </c>
      <c r="I2481" s="199"/>
      <c r="L2481" s="196"/>
      <c r="M2481" s="200"/>
      <c r="N2481" s="201"/>
      <c r="O2481" s="201"/>
      <c r="P2481" s="201"/>
      <c r="Q2481" s="201"/>
      <c r="R2481" s="201"/>
      <c r="S2481" s="201"/>
      <c r="T2481" s="202"/>
      <c r="AT2481" s="197" t="s">
        <v>369</v>
      </c>
      <c r="AU2481" s="197" t="s">
        <v>85</v>
      </c>
      <c r="AV2481" s="14" t="s">
        <v>79</v>
      </c>
      <c r="AW2481" s="14" t="s">
        <v>29</v>
      </c>
      <c r="AX2481" s="14" t="s">
        <v>72</v>
      </c>
      <c r="AY2481" s="197" t="s">
        <v>360</v>
      </c>
    </row>
    <row r="2482" spans="1:65" s="14" customFormat="1">
      <c r="B2482" s="196"/>
      <c r="D2482" s="188" t="s">
        <v>369</v>
      </c>
      <c r="E2482" s="197" t="s">
        <v>1</v>
      </c>
      <c r="F2482" s="198" t="s">
        <v>758</v>
      </c>
      <c r="H2482" s="197" t="s">
        <v>1</v>
      </c>
      <c r="I2482" s="199"/>
      <c r="L2482" s="196"/>
      <c r="M2482" s="200"/>
      <c r="N2482" s="201"/>
      <c r="O2482" s="201"/>
      <c r="P2482" s="201"/>
      <c r="Q2482" s="201"/>
      <c r="R2482" s="201"/>
      <c r="S2482" s="201"/>
      <c r="T2482" s="202"/>
      <c r="AT2482" s="197" t="s">
        <v>369</v>
      </c>
      <c r="AU2482" s="197" t="s">
        <v>85</v>
      </c>
      <c r="AV2482" s="14" t="s">
        <v>79</v>
      </c>
      <c r="AW2482" s="14" t="s">
        <v>29</v>
      </c>
      <c r="AX2482" s="14" t="s">
        <v>72</v>
      </c>
      <c r="AY2482" s="197" t="s">
        <v>360</v>
      </c>
    </row>
    <row r="2483" spans="1:65" s="13" customFormat="1">
      <c r="B2483" s="187"/>
      <c r="D2483" s="188" t="s">
        <v>369</v>
      </c>
      <c r="E2483" s="189" t="s">
        <v>1</v>
      </c>
      <c r="F2483" s="190" t="s">
        <v>2561</v>
      </c>
      <c r="H2483" s="191">
        <v>0.96</v>
      </c>
      <c r="I2483" s="192"/>
      <c r="L2483" s="187"/>
      <c r="M2483" s="193"/>
      <c r="N2483" s="194"/>
      <c r="O2483" s="194"/>
      <c r="P2483" s="194"/>
      <c r="Q2483" s="194"/>
      <c r="R2483" s="194"/>
      <c r="S2483" s="194"/>
      <c r="T2483" s="195"/>
      <c r="AT2483" s="189" t="s">
        <v>369</v>
      </c>
      <c r="AU2483" s="189" t="s">
        <v>85</v>
      </c>
      <c r="AV2483" s="13" t="s">
        <v>85</v>
      </c>
      <c r="AW2483" s="13" t="s">
        <v>29</v>
      </c>
      <c r="AX2483" s="13" t="s">
        <v>72</v>
      </c>
      <c r="AY2483" s="189" t="s">
        <v>360</v>
      </c>
    </row>
    <row r="2484" spans="1:65" s="13" customFormat="1">
      <c r="B2484" s="187"/>
      <c r="D2484" s="188" t="s">
        <v>369</v>
      </c>
      <c r="E2484" s="189" t="s">
        <v>1</v>
      </c>
      <c r="F2484" s="190" t="s">
        <v>2562</v>
      </c>
      <c r="H2484" s="191">
        <v>3</v>
      </c>
      <c r="I2484" s="192"/>
      <c r="L2484" s="187"/>
      <c r="M2484" s="193"/>
      <c r="N2484" s="194"/>
      <c r="O2484" s="194"/>
      <c r="P2484" s="194"/>
      <c r="Q2484" s="194"/>
      <c r="R2484" s="194"/>
      <c r="S2484" s="194"/>
      <c r="T2484" s="195"/>
      <c r="AT2484" s="189" t="s">
        <v>369</v>
      </c>
      <c r="AU2484" s="189" t="s">
        <v>85</v>
      </c>
      <c r="AV2484" s="13" t="s">
        <v>85</v>
      </c>
      <c r="AW2484" s="13" t="s">
        <v>29</v>
      </c>
      <c r="AX2484" s="13" t="s">
        <v>72</v>
      </c>
      <c r="AY2484" s="189" t="s">
        <v>360</v>
      </c>
    </row>
    <row r="2485" spans="1:65" s="13" customFormat="1">
      <c r="B2485" s="187"/>
      <c r="D2485" s="188" t="s">
        <v>369</v>
      </c>
      <c r="E2485" s="189" t="s">
        <v>1</v>
      </c>
      <c r="F2485" s="190" t="s">
        <v>2563</v>
      </c>
      <c r="H2485" s="191">
        <v>3.35</v>
      </c>
      <c r="I2485" s="192"/>
      <c r="L2485" s="187"/>
      <c r="M2485" s="193"/>
      <c r="N2485" s="194"/>
      <c r="O2485" s="194"/>
      <c r="P2485" s="194"/>
      <c r="Q2485" s="194"/>
      <c r="R2485" s="194"/>
      <c r="S2485" s="194"/>
      <c r="T2485" s="195"/>
      <c r="AT2485" s="189" t="s">
        <v>369</v>
      </c>
      <c r="AU2485" s="189" t="s">
        <v>85</v>
      </c>
      <c r="AV2485" s="13" t="s">
        <v>85</v>
      </c>
      <c r="AW2485" s="13" t="s">
        <v>29</v>
      </c>
      <c r="AX2485" s="13" t="s">
        <v>72</v>
      </c>
      <c r="AY2485" s="189" t="s">
        <v>360</v>
      </c>
    </row>
    <row r="2486" spans="1:65" s="16" customFormat="1">
      <c r="B2486" s="211"/>
      <c r="D2486" s="188" t="s">
        <v>369</v>
      </c>
      <c r="E2486" s="212" t="s">
        <v>1</v>
      </c>
      <c r="F2486" s="213" t="s">
        <v>581</v>
      </c>
      <c r="H2486" s="214">
        <v>7.31</v>
      </c>
      <c r="I2486" s="215"/>
      <c r="L2486" s="211"/>
      <c r="M2486" s="216"/>
      <c r="N2486" s="217"/>
      <c r="O2486" s="217"/>
      <c r="P2486" s="217"/>
      <c r="Q2486" s="217"/>
      <c r="R2486" s="217"/>
      <c r="S2486" s="217"/>
      <c r="T2486" s="218"/>
      <c r="AT2486" s="212" t="s">
        <v>369</v>
      </c>
      <c r="AU2486" s="212" t="s">
        <v>85</v>
      </c>
      <c r="AV2486" s="16" t="s">
        <v>282</v>
      </c>
      <c r="AW2486" s="16" t="s">
        <v>29</v>
      </c>
      <c r="AX2486" s="16" t="s">
        <v>72</v>
      </c>
      <c r="AY2486" s="212" t="s">
        <v>360</v>
      </c>
    </row>
    <row r="2487" spans="1:65" s="14" customFormat="1">
      <c r="B2487" s="196"/>
      <c r="D2487" s="188" t="s">
        <v>369</v>
      </c>
      <c r="E2487" s="197" t="s">
        <v>1</v>
      </c>
      <c r="F2487" s="198" t="s">
        <v>2564</v>
      </c>
      <c r="H2487" s="197" t="s">
        <v>1</v>
      </c>
      <c r="I2487" s="199"/>
      <c r="L2487" s="196"/>
      <c r="M2487" s="200"/>
      <c r="N2487" s="201"/>
      <c r="O2487" s="201"/>
      <c r="P2487" s="201"/>
      <c r="Q2487" s="201"/>
      <c r="R2487" s="201"/>
      <c r="S2487" s="201"/>
      <c r="T2487" s="202"/>
      <c r="AT2487" s="197" t="s">
        <v>369</v>
      </c>
      <c r="AU2487" s="197" t="s">
        <v>85</v>
      </c>
      <c r="AV2487" s="14" t="s">
        <v>79</v>
      </c>
      <c r="AW2487" s="14" t="s">
        <v>29</v>
      </c>
      <c r="AX2487" s="14" t="s">
        <v>72</v>
      </c>
      <c r="AY2487" s="197" t="s">
        <v>360</v>
      </c>
    </row>
    <row r="2488" spans="1:65" s="13" customFormat="1">
      <c r="B2488" s="187"/>
      <c r="D2488" s="188" t="s">
        <v>369</v>
      </c>
      <c r="E2488" s="189" t="s">
        <v>1</v>
      </c>
      <c r="F2488" s="190" t="s">
        <v>2565</v>
      </c>
      <c r="H2488" s="191">
        <v>58.012999999999998</v>
      </c>
      <c r="I2488" s="192"/>
      <c r="L2488" s="187"/>
      <c r="M2488" s="193"/>
      <c r="N2488" s="194"/>
      <c r="O2488" s="194"/>
      <c r="P2488" s="194"/>
      <c r="Q2488" s="194"/>
      <c r="R2488" s="194"/>
      <c r="S2488" s="194"/>
      <c r="T2488" s="195"/>
      <c r="AT2488" s="189" t="s">
        <v>369</v>
      </c>
      <c r="AU2488" s="189" t="s">
        <v>85</v>
      </c>
      <c r="AV2488" s="13" t="s">
        <v>85</v>
      </c>
      <c r="AW2488" s="13" t="s">
        <v>29</v>
      </c>
      <c r="AX2488" s="13" t="s">
        <v>72</v>
      </c>
      <c r="AY2488" s="189" t="s">
        <v>360</v>
      </c>
    </row>
    <row r="2489" spans="1:65" s="16" customFormat="1">
      <c r="B2489" s="211"/>
      <c r="D2489" s="188" t="s">
        <v>369</v>
      </c>
      <c r="E2489" s="212" t="s">
        <v>1</v>
      </c>
      <c r="F2489" s="213" t="s">
        <v>581</v>
      </c>
      <c r="H2489" s="214">
        <v>58.012999999999998</v>
      </c>
      <c r="I2489" s="215"/>
      <c r="L2489" s="211"/>
      <c r="M2489" s="216"/>
      <c r="N2489" s="217"/>
      <c r="O2489" s="217"/>
      <c r="P2489" s="217"/>
      <c r="Q2489" s="217"/>
      <c r="R2489" s="217"/>
      <c r="S2489" s="217"/>
      <c r="T2489" s="218"/>
      <c r="AT2489" s="212" t="s">
        <v>369</v>
      </c>
      <c r="AU2489" s="212" t="s">
        <v>85</v>
      </c>
      <c r="AV2489" s="16" t="s">
        <v>282</v>
      </c>
      <c r="AW2489" s="16" t="s">
        <v>29</v>
      </c>
      <c r="AX2489" s="16" t="s">
        <v>72</v>
      </c>
      <c r="AY2489" s="212" t="s">
        <v>360</v>
      </c>
    </row>
    <row r="2490" spans="1:65" s="15" customFormat="1">
      <c r="B2490" s="203"/>
      <c r="D2490" s="188" t="s">
        <v>369</v>
      </c>
      <c r="E2490" s="204" t="s">
        <v>1</v>
      </c>
      <c r="F2490" s="205" t="s">
        <v>386</v>
      </c>
      <c r="H2490" s="206">
        <v>65.322999999999993</v>
      </c>
      <c r="I2490" s="207"/>
      <c r="L2490" s="203"/>
      <c r="M2490" s="208"/>
      <c r="N2490" s="209"/>
      <c r="O2490" s="209"/>
      <c r="P2490" s="209"/>
      <c r="Q2490" s="209"/>
      <c r="R2490" s="209"/>
      <c r="S2490" s="209"/>
      <c r="T2490" s="210"/>
      <c r="AT2490" s="204" t="s">
        <v>369</v>
      </c>
      <c r="AU2490" s="204" t="s">
        <v>85</v>
      </c>
      <c r="AV2490" s="15" t="s">
        <v>367</v>
      </c>
      <c r="AW2490" s="15" t="s">
        <v>29</v>
      </c>
      <c r="AX2490" s="15" t="s">
        <v>79</v>
      </c>
      <c r="AY2490" s="204" t="s">
        <v>360</v>
      </c>
    </row>
    <row r="2491" spans="1:65" s="2" customFormat="1" ht="24.2" customHeight="1">
      <c r="A2491" s="33"/>
      <c r="B2491" s="139"/>
      <c r="C2491" s="173" t="s">
        <v>2566</v>
      </c>
      <c r="D2491" s="173" t="s">
        <v>363</v>
      </c>
      <c r="E2491" s="174" t="s">
        <v>2567</v>
      </c>
      <c r="F2491" s="175" t="s">
        <v>2568</v>
      </c>
      <c r="G2491" s="176" t="s">
        <v>394</v>
      </c>
      <c r="H2491" s="177">
        <v>17.648</v>
      </c>
      <c r="I2491" s="178"/>
      <c r="J2491" s="179">
        <f>ROUND(I2491*H2491,2)</f>
        <v>0</v>
      </c>
      <c r="K2491" s="180"/>
      <c r="L2491" s="34"/>
      <c r="M2491" s="181" t="s">
        <v>1</v>
      </c>
      <c r="N2491" s="182" t="s">
        <v>38</v>
      </c>
      <c r="O2491" s="60"/>
      <c r="P2491" s="183">
        <f>O2491*H2491</f>
        <v>0</v>
      </c>
      <c r="Q2491" s="183">
        <v>0</v>
      </c>
      <c r="R2491" s="183">
        <f>Q2491*H2491</f>
        <v>0</v>
      </c>
      <c r="S2491" s="183">
        <v>1.7</v>
      </c>
      <c r="T2491" s="184">
        <f>S2491*H2491</f>
        <v>30.0016</v>
      </c>
      <c r="U2491" s="33"/>
      <c r="V2491" s="33"/>
      <c r="W2491" s="33"/>
      <c r="X2491" s="33"/>
      <c r="Y2491" s="33"/>
      <c r="Z2491" s="33"/>
      <c r="AA2491" s="33"/>
      <c r="AB2491" s="33"/>
      <c r="AC2491" s="33"/>
      <c r="AD2491" s="33"/>
      <c r="AE2491" s="33"/>
      <c r="AR2491" s="185" t="s">
        <v>367</v>
      </c>
      <c r="AT2491" s="185" t="s">
        <v>363</v>
      </c>
      <c r="AU2491" s="185" t="s">
        <v>85</v>
      </c>
      <c r="AY2491" s="18" t="s">
        <v>360</v>
      </c>
      <c r="BE2491" s="186">
        <f>IF(N2491="základná",J2491,0)</f>
        <v>0</v>
      </c>
      <c r="BF2491" s="186">
        <f>IF(N2491="znížená",J2491,0)</f>
        <v>0</v>
      </c>
      <c r="BG2491" s="186">
        <f>IF(N2491="zákl. prenesená",J2491,0)</f>
        <v>0</v>
      </c>
      <c r="BH2491" s="186">
        <f>IF(N2491="zníž. prenesená",J2491,0)</f>
        <v>0</v>
      </c>
      <c r="BI2491" s="186">
        <f>IF(N2491="nulová",J2491,0)</f>
        <v>0</v>
      </c>
      <c r="BJ2491" s="18" t="s">
        <v>85</v>
      </c>
      <c r="BK2491" s="186">
        <f>ROUND(I2491*H2491,2)</f>
        <v>0</v>
      </c>
      <c r="BL2491" s="18" t="s">
        <v>367</v>
      </c>
      <c r="BM2491" s="185" t="s">
        <v>2569</v>
      </c>
    </row>
    <row r="2492" spans="1:65" s="14" customFormat="1">
      <c r="B2492" s="196"/>
      <c r="D2492" s="188" t="s">
        <v>369</v>
      </c>
      <c r="E2492" s="197" t="s">
        <v>1</v>
      </c>
      <c r="F2492" s="198" t="s">
        <v>1103</v>
      </c>
      <c r="H2492" s="197" t="s">
        <v>1</v>
      </c>
      <c r="I2492" s="199"/>
      <c r="L2492" s="196"/>
      <c r="M2492" s="200"/>
      <c r="N2492" s="201"/>
      <c r="O2492" s="201"/>
      <c r="P2492" s="201"/>
      <c r="Q2492" s="201"/>
      <c r="R2492" s="201"/>
      <c r="S2492" s="201"/>
      <c r="T2492" s="202"/>
      <c r="AT2492" s="197" t="s">
        <v>369</v>
      </c>
      <c r="AU2492" s="197" t="s">
        <v>85</v>
      </c>
      <c r="AV2492" s="14" t="s">
        <v>79</v>
      </c>
      <c r="AW2492" s="14" t="s">
        <v>29</v>
      </c>
      <c r="AX2492" s="14" t="s">
        <v>72</v>
      </c>
      <c r="AY2492" s="197" t="s">
        <v>360</v>
      </c>
    </row>
    <row r="2493" spans="1:65" s="14" customFormat="1">
      <c r="B2493" s="196"/>
      <c r="D2493" s="188" t="s">
        <v>369</v>
      </c>
      <c r="E2493" s="197" t="s">
        <v>1</v>
      </c>
      <c r="F2493" s="198" t="s">
        <v>1104</v>
      </c>
      <c r="H2493" s="197" t="s">
        <v>1</v>
      </c>
      <c r="I2493" s="199"/>
      <c r="L2493" s="196"/>
      <c r="M2493" s="200"/>
      <c r="N2493" s="201"/>
      <c r="O2493" s="201"/>
      <c r="P2493" s="201"/>
      <c r="Q2493" s="201"/>
      <c r="R2493" s="201"/>
      <c r="S2493" s="201"/>
      <c r="T2493" s="202"/>
      <c r="AT2493" s="197" t="s">
        <v>369</v>
      </c>
      <c r="AU2493" s="197" t="s">
        <v>85</v>
      </c>
      <c r="AV2493" s="14" t="s">
        <v>79</v>
      </c>
      <c r="AW2493" s="14" t="s">
        <v>29</v>
      </c>
      <c r="AX2493" s="14" t="s">
        <v>72</v>
      </c>
      <c r="AY2493" s="197" t="s">
        <v>360</v>
      </c>
    </row>
    <row r="2494" spans="1:65" s="13" customFormat="1">
      <c r="B2494" s="187"/>
      <c r="D2494" s="188" t="s">
        <v>369</v>
      </c>
      <c r="E2494" s="189" t="s">
        <v>1</v>
      </c>
      <c r="F2494" s="190" t="s">
        <v>2570</v>
      </c>
      <c r="H2494" s="191">
        <v>0.20599999999999999</v>
      </c>
      <c r="I2494" s="192"/>
      <c r="L2494" s="187"/>
      <c r="M2494" s="193"/>
      <c r="N2494" s="194"/>
      <c r="O2494" s="194"/>
      <c r="P2494" s="194"/>
      <c r="Q2494" s="194"/>
      <c r="R2494" s="194"/>
      <c r="S2494" s="194"/>
      <c r="T2494" s="195"/>
      <c r="AT2494" s="189" t="s">
        <v>369</v>
      </c>
      <c r="AU2494" s="189" t="s">
        <v>85</v>
      </c>
      <c r="AV2494" s="13" t="s">
        <v>85</v>
      </c>
      <c r="AW2494" s="13" t="s">
        <v>29</v>
      </c>
      <c r="AX2494" s="13" t="s">
        <v>72</v>
      </c>
      <c r="AY2494" s="189" t="s">
        <v>360</v>
      </c>
    </row>
    <row r="2495" spans="1:65" s="14" customFormat="1">
      <c r="B2495" s="196"/>
      <c r="D2495" s="188" t="s">
        <v>369</v>
      </c>
      <c r="E2495" s="197" t="s">
        <v>1</v>
      </c>
      <c r="F2495" s="198" t="s">
        <v>1106</v>
      </c>
      <c r="H2495" s="197" t="s">
        <v>1</v>
      </c>
      <c r="I2495" s="199"/>
      <c r="L2495" s="196"/>
      <c r="M2495" s="200"/>
      <c r="N2495" s="201"/>
      <c r="O2495" s="201"/>
      <c r="P2495" s="201"/>
      <c r="Q2495" s="201"/>
      <c r="R2495" s="201"/>
      <c r="S2495" s="201"/>
      <c r="T2495" s="202"/>
      <c r="AT2495" s="197" t="s">
        <v>369</v>
      </c>
      <c r="AU2495" s="197" t="s">
        <v>85</v>
      </c>
      <c r="AV2495" s="14" t="s">
        <v>79</v>
      </c>
      <c r="AW2495" s="14" t="s">
        <v>29</v>
      </c>
      <c r="AX2495" s="14" t="s">
        <v>72</v>
      </c>
      <c r="AY2495" s="197" t="s">
        <v>360</v>
      </c>
    </row>
    <row r="2496" spans="1:65" s="14" customFormat="1">
      <c r="B2496" s="196"/>
      <c r="D2496" s="188" t="s">
        <v>369</v>
      </c>
      <c r="E2496" s="197" t="s">
        <v>1</v>
      </c>
      <c r="F2496" s="198" t="s">
        <v>1107</v>
      </c>
      <c r="H2496" s="197" t="s">
        <v>1</v>
      </c>
      <c r="I2496" s="199"/>
      <c r="L2496" s="196"/>
      <c r="M2496" s="200"/>
      <c r="N2496" s="201"/>
      <c r="O2496" s="201"/>
      <c r="P2496" s="201"/>
      <c r="Q2496" s="201"/>
      <c r="R2496" s="201"/>
      <c r="S2496" s="201"/>
      <c r="T2496" s="202"/>
      <c r="AT2496" s="197" t="s">
        <v>369</v>
      </c>
      <c r="AU2496" s="197" t="s">
        <v>85</v>
      </c>
      <c r="AV2496" s="14" t="s">
        <v>79</v>
      </c>
      <c r="AW2496" s="14" t="s">
        <v>29</v>
      </c>
      <c r="AX2496" s="14" t="s">
        <v>72</v>
      </c>
      <c r="AY2496" s="197" t="s">
        <v>360</v>
      </c>
    </row>
    <row r="2497" spans="1:65" s="13" customFormat="1">
      <c r="B2497" s="187"/>
      <c r="D2497" s="188" t="s">
        <v>369</v>
      </c>
      <c r="E2497" s="189" t="s">
        <v>1</v>
      </c>
      <c r="F2497" s="190" t="s">
        <v>2571</v>
      </c>
      <c r="H2497" s="191">
        <v>8.5679999999999996</v>
      </c>
      <c r="I2497" s="192"/>
      <c r="L2497" s="187"/>
      <c r="M2497" s="193"/>
      <c r="N2497" s="194"/>
      <c r="O2497" s="194"/>
      <c r="P2497" s="194"/>
      <c r="Q2497" s="194"/>
      <c r="R2497" s="194"/>
      <c r="S2497" s="194"/>
      <c r="T2497" s="195"/>
      <c r="AT2497" s="189" t="s">
        <v>369</v>
      </c>
      <c r="AU2497" s="189" t="s">
        <v>85</v>
      </c>
      <c r="AV2497" s="13" t="s">
        <v>85</v>
      </c>
      <c r="AW2497" s="13" t="s">
        <v>29</v>
      </c>
      <c r="AX2497" s="13" t="s">
        <v>72</v>
      </c>
      <c r="AY2497" s="189" t="s">
        <v>360</v>
      </c>
    </row>
    <row r="2498" spans="1:65" s="14" customFormat="1">
      <c r="B2498" s="196"/>
      <c r="D2498" s="188" t="s">
        <v>369</v>
      </c>
      <c r="E2498" s="197" t="s">
        <v>1</v>
      </c>
      <c r="F2498" s="198" t="s">
        <v>1109</v>
      </c>
      <c r="H2498" s="197" t="s">
        <v>1</v>
      </c>
      <c r="I2498" s="199"/>
      <c r="L2498" s="196"/>
      <c r="M2498" s="200"/>
      <c r="N2498" s="201"/>
      <c r="O2498" s="201"/>
      <c r="P2498" s="201"/>
      <c r="Q2498" s="201"/>
      <c r="R2498" s="201"/>
      <c r="S2498" s="201"/>
      <c r="T2498" s="202"/>
      <c r="AT2498" s="197" t="s">
        <v>369</v>
      </c>
      <c r="AU2498" s="197" t="s">
        <v>85</v>
      </c>
      <c r="AV2498" s="14" t="s">
        <v>79</v>
      </c>
      <c r="AW2498" s="14" t="s">
        <v>29</v>
      </c>
      <c r="AX2498" s="14" t="s">
        <v>72</v>
      </c>
      <c r="AY2498" s="197" t="s">
        <v>360</v>
      </c>
    </row>
    <row r="2499" spans="1:65" s="13" customFormat="1">
      <c r="B2499" s="187"/>
      <c r="D2499" s="188" t="s">
        <v>369</v>
      </c>
      <c r="E2499" s="189" t="s">
        <v>1</v>
      </c>
      <c r="F2499" s="190" t="s">
        <v>2572</v>
      </c>
      <c r="H2499" s="191">
        <v>7.1760000000000002</v>
      </c>
      <c r="I2499" s="192"/>
      <c r="L2499" s="187"/>
      <c r="M2499" s="193"/>
      <c r="N2499" s="194"/>
      <c r="O2499" s="194"/>
      <c r="P2499" s="194"/>
      <c r="Q2499" s="194"/>
      <c r="R2499" s="194"/>
      <c r="S2499" s="194"/>
      <c r="T2499" s="195"/>
      <c r="AT2499" s="189" t="s">
        <v>369</v>
      </c>
      <c r="AU2499" s="189" t="s">
        <v>85</v>
      </c>
      <c r="AV2499" s="13" t="s">
        <v>85</v>
      </c>
      <c r="AW2499" s="13" t="s">
        <v>29</v>
      </c>
      <c r="AX2499" s="13" t="s">
        <v>72</v>
      </c>
      <c r="AY2499" s="189" t="s">
        <v>360</v>
      </c>
    </row>
    <row r="2500" spans="1:65" s="14" customFormat="1">
      <c r="B2500" s="196"/>
      <c r="D2500" s="188" t="s">
        <v>369</v>
      </c>
      <c r="E2500" s="197" t="s">
        <v>1</v>
      </c>
      <c r="F2500" s="198" t="s">
        <v>2573</v>
      </c>
      <c r="H2500" s="197" t="s">
        <v>1</v>
      </c>
      <c r="I2500" s="199"/>
      <c r="L2500" s="196"/>
      <c r="M2500" s="200"/>
      <c r="N2500" s="201"/>
      <c r="O2500" s="201"/>
      <c r="P2500" s="201"/>
      <c r="Q2500" s="201"/>
      <c r="R2500" s="201"/>
      <c r="S2500" s="201"/>
      <c r="T2500" s="202"/>
      <c r="AT2500" s="197" t="s">
        <v>369</v>
      </c>
      <c r="AU2500" s="197" t="s">
        <v>85</v>
      </c>
      <c r="AV2500" s="14" t="s">
        <v>79</v>
      </c>
      <c r="AW2500" s="14" t="s">
        <v>29</v>
      </c>
      <c r="AX2500" s="14" t="s">
        <v>72</v>
      </c>
      <c r="AY2500" s="197" t="s">
        <v>360</v>
      </c>
    </row>
    <row r="2501" spans="1:65" s="13" customFormat="1">
      <c r="B2501" s="187"/>
      <c r="D2501" s="188" t="s">
        <v>369</v>
      </c>
      <c r="E2501" s="189" t="s">
        <v>1</v>
      </c>
      <c r="F2501" s="190" t="s">
        <v>2574</v>
      </c>
      <c r="H2501" s="191">
        <v>1.698</v>
      </c>
      <c r="I2501" s="192"/>
      <c r="L2501" s="187"/>
      <c r="M2501" s="193"/>
      <c r="N2501" s="194"/>
      <c r="O2501" s="194"/>
      <c r="P2501" s="194"/>
      <c r="Q2501" s="194"/>
      <c r="R2501" s="194"/>
      <c r="S2501" s="194"/>
      <c r="T2501" s="195"/>
      <c r="AT2501" s="189" t="s">
        <v>369</v>
      </c>
      <c r="AU2501" s="189" t="s">
        <v>85</v>
      </c>
      <c r="AV2501" s="13" t="s">
        <v>85</v>
      </c>
      <c r="AW2501" s="13" t="s">
        <v>29</v>
      </c>
      <c r="AX2501" s="13" t="s">
        <v>72</v>
      </c>
      <c r="AY2501" s="189" t="s">
        <v>360</v>
      </c>
    </row>
    <row r="2502" spans="1:65" s="15" customFormat="1">
      <c r="B2502" s="203"/>
      <c r="D2502" s="188" t="s">
        <v>369</v>
      </c>
      <c r="E2502" s="204" t="s">
        <v>1</v>
      </c>
      <c r="F2502" s="205" t="s">
        <v>386</v>
      </c>
      <c r="H2502" s="206">
        <v>17.648</v>
      </c>
      <c r="I2502" s="207"/>
      <c r="L2502" s="203"/>
      <c r="M2502" s="208"/>
      <c r="N2502" s="209"/>
      <c r="O2502" s="209"/>
      <c r="P2502" s="209"/>
      <c r="Q2502" s="209"/>
      <c r="R2502" s="209"/>
      <c r="S2502" s="209"/>
      <c r="T2502" s="210"/>
      <c r="AT2502" s="204" t="s">
        <v>369</v>
      </c>
      <c r="AU2502" s="204" t="s">
        <v>85</v>
      </c>
      <c r="AV2502" s="15" t="s">
        <v>367</v>
      </c>
      <c r="AW2502" s="15" t="s">
        <v>29</v>
      </c>
      <c r="AX2502" s="15" t="s">
        <v>79</v>
      </c>
      <c r="AY2502" s="204" t="s">
        <v>360</v>
      </c>
    </row>
    <row r="2503" spans="1:65" s="2" customFormat="1" ht="21.75" customHeight="1">
      <c r="A2503" s="33"/>
      <c r="B2503" s="139"/>
      <c r="C2503" s="173" t="s">
        <v>2575</v>
      </c>
      <c r="D2503" s="173" t="s">
        <v>363</v>
      </c>
      <c r="E2503" s="174" t="s">
        <v>2576</v>
      </c>
      <c r="F2503" s="175" t="s">
        <v>2577</v>
      </c>
      <c r="G2503" s="176" t="s">
        <v>366</v>
      </c>
      <c r="H2503" s="177">
        <v>135.322</v>
      </c>
      <c r="I2503" s="178"/>
      <c r="J2503" s="179">
        <f>ROUND(I2503*H2503,2)</f>
        <v>0</v>
      </c>
      <c r="K2503" s="180"/>
      <c r="L2503" s="34"/>
      <c r="M2503" s="181" t="s">
        <v>1</v>
      </c>
      <c r="N2503" s="182" t="s">
        <v>38</v>
      </c>
      <c r="O2503" s="60"/>
      <c r="P2503" s="183">
        <f>O2503*H2503</f>
        <v>0</v>
      </c>
      <c r="Q2503" s="183">
        <v>0</v>
      </c>
      <c r="R2503" s="183">
        <f>Q2503*H2503</f>
        <v>0</v>
      </c>
      <c r="S2503" s="183">
        <v>0.2</v>
      </c>
      <c r="T2503" s="184">
        <f>S2503*H2503</f>
        <v>27.064400000000003</v>
      </c>
      <c r="U2503" s="33"/>
      <c r="V2503" s="33"/>
      <c r="W2503" s="33"/>
      <c r="X2503" s="33"/>
      <c r="Y2503" s="33"/>
      <c r="Z2503" s="33"/>
      <c r="AA2503" s="33"/>
      <c r="AB2503" s="33"/>
      <c r="AC2503" s="33"/>
      <c r="AD2503" s="33"/>
      <c r="AE2503" s="33"/>
      <c r="AR2503" s="185" t="s">
        <v>367</v>
      </c>
      <c r="AT2503" s="185" t="s">
        <v>363</v>
      </c>
      <c r="AU2503" s="185" t="s">
        <v>85</v>
      </c>
      <c r="AY2503" s="18" t="s">
        <v>360</v>
      </c>
      <c r="BE2503" s="186">
        <f>IF(N2503="základná",J2503,0)</f>
        <v>0</v>
      </c>
      <c r="BF2503" s="186">
        <f>IF(N2503="znížená",J2503,0)</f>
        <v>0</v>
      </c>
      <c r="BG2503" s="186">
        <f>IF(N2503="zákl. prenesená",J2503,0)</f>
        <v>0</v>
      </c>
      <c r="BH2503" s="186">
        <f>IF(N2503="zníž. prenesená",J2503,0)</f>
        <v>0</v>
      </c>
      <c r="BI2503" s="186">
        <f>IF(N2503="nulová",J2503,0)</f>
        <v>0</v>
      </c>
      <c r="BJ2503" s="18" t="s">
        <v>85</v>
      </c>
      <c r="BK2503" s="186">
        <f>ROUND(I2503*H2503,2)</f>
        <v>0</v>
      </c>
      <c r="BL2503" s="18" t="s">
        <v>367</v>
      </c>
      <c r="BM2503" s="185" t="s">
        <v>2578</v>
      </c>
    </row>
    <row r="2504" spans="1:65" s="14" customFormat="1">
      <c r="B2504" s="196"/>
      <c r="D2504" s="188" t="s">
        <v>369</v>
      </c>
      <c r="E2504" s="197" t="s">
        <v>1</v>
      </c>
      <c r="F2504" s="198" t="s">
        <v>2579</v>
      </c>
      <c r="H2504" s="197" t="s">
        <v>1</v>
      </c>
      <c r="I2504" s="199"/>
      <c r="L2504" s="196"/>
      <c r="M2504" s="200"/>
      <c r="N2504" s="201"/>
      <c r="O2504" s="201"/>
      <c r="P2504" s="201"/>
      <c r="Q2504" s="201"/>
      <c r="R2504" s="201"/>
      <c r="S2504" s="201"/>
      <c r="T2504" s="202"/>
      <c r="AT2504" s="197" t="s">
        <v>369</v>
      </c>
      <c r="AU2504" s="197" t="s">
        <v>85</v>
      </c>
      <c r="AV2504" s="14" t="s">
        <v>79</v>
      </c>
      <c r="AW2504" s="14" t="s">
        <v>29</v>
      </c>
      <c r="AX2504" s="14" t="s">
        <v>72</v>
      </c>
      <c r="AY2504" s="197" t="s">
        <v>360</v>
      </c>
    </row>
    <row r="2505" spans="1:65" s="13" customFormat="1">
      <c r="B2505" s="187"/>
      <c r="D2505" s="188" t="s">
        <v>369</v>
      </c>
      <c r="E2505" s="189" t="s">
        <v>1</v>
      </c>
      <c r="F2505" s="190" t="s">
        <v>2580</v>
      </c>
      <c r="H2505" s="191">
        <v>135.322</v>
      </c>
      <c r="I2505" s="192"/>
      <c r="L2505" s="187"/>
      <c r="M2505" s="193"/>
      <c r="N2505" s="194"/>
      <c r="O2505" s="194"/>
      <c r="P2505" s="194"/>
      <c r="Q2505" s="194"/>
      <c r="R2505" s="194"/>
      <c r="S2505" s="194"/>
      <c r="T2505" s="195"/>
      <c r="AT2505" s="189" t="s">
        <v>369</v>
      </c>
      <c r="AU2505" s="189" t="s">
        <v>85</v>
      </c>
      <c r="AV2505" s="13" t="s">
        <v>85</v>
      </c>
      <c r="AW2505" s="13" t="s">
        <v>29</v>
      </c>
      <c r="AX2505" s="13" t="s">
        <v>72</v>
      </c>
      <c r="AY2505" s="189" t="s">
        <v>360</v>
      </c>
    </row>
    <row r="2506" spans="1:65" s="15" customFormat="1">
      <c r="B2506" s="203"/>
      <c r="D2506" s="188" t="s">
        <v>369</v>
      </c>
      <c r="E2506" s="204" t="s">
        <v>1</v>
      </c>
      <c r="F2506" s="205" t="s">
        <v>386</v>
      </c>
      <c r="H2506" s="206">
        <v>135.322</v>
      </c>
      <c r="I2506" s="207"/>
      <c r="L2506" s="203"/>
      <c r="M2506" s="208"/>
      <c r="N2506" s="209"/>
      <c r="O2506" s="209"/>
      <c r="P2506" s="209"/>
      <c r="Q2506" s="209"/>
      <c r="R2506" s="209"/>
      <c r="S2506" s="209"/>
      <c r="T2506" s="210"/>
      <c r="AT2506" s="204" t="s">
        <v>369</v>
      </c>
      <c r="AU2506" s="204" t="s">
        <v>85</v>
      </c>
      <c r="AV2506" s="15" t="s">
        <v>367</v>
      </c>
      <c r="AW2506" s="15" t="s">
        <v>29</v>
      </c>
      <c r="AX2506" s="15" t="s">
        <v>79</v>
      </c>
      <c r="AY2506" s="204" t="s">
        <v>360</v>
      </c>
    </row>
    <row r="2507" spans="1:65" s="2" customFormat="1" ht="49.15" customHeight="1">
      <c r="A2507" s="33"/>
      <c r="B2507" s="139"/>
      <c r="C2507" s="173" t="s">
        <v>2581</v>
      </c>
      <c r="D2507" s="173" t="s">
        <v>363</v>
      </c>
      <c r="E2507" s="174" t="s">
        <v>2582</v>
      </c>
      <c r="F2507" s="175" t="s">
        <v>2583</v>
      </c>
      <c r="G2507" s="176" t="s">
        <v>366</v>
      </c>
      <c r="H2507" s="177">
        <v>6.75</v>
      </c>
      <c r="I2507" s="178"/>
      <c r="J2507" s="179">
        <f>ROUND(I2507*H2507,2)</f>
        <v>0</v>
      </c>
      <c r="K2507" s="180"/>
      <c r="L2507" s="34"/>
      <c r="M2507" s="181" t="s">
        <v>1</v>
      </c>
      <c r="N2507" s="182" t="s">
        <v>38</v>
      </c>
      <c r="O2507" s="60"/>
      <c r="P2507" s="183">
        <f>O2507*H2507</f>
        <v>0</v>
      </c>
      <c r="Q2507" s="183">
        <v>0</v>
      </c>
      <c r="R2507" s="183">
        <f>Q2507*H2507</f>
        <v>0</v>
      </c>
      <c r="S2507" s="183">
        <v>0</v>
      </c>
      <c r="T2507" s="184">
        <f>S2507*H2507</f>
        <v>0</v>
      </c>
      <c r="U2507" s="33"/>
      <c r="V2507" s="33"/>
      <c r="W2507" s="33"/>
      <c r="X2507" s="33"/>
      <c r="Y2507" s="33"/>
      <c r="Z2507" s="33"/>
      <c r="AA2507" s="33"/>
      <c r="AB2507" s="33"/>
      <c r="AC2507" s="33"/>
      <c r="AD2507" s="33"/>
      <c r="AE2507" s="33"/>
      <c r="AR2507" s="185" t="s">
        <v>367</v>
      </c>
      <c r="AT2507" s="185" t="s">
        <v>363</v>
      </c>
      <c r="AU2507" s="185" t="s">
        <v>85</v>
      </c>
      <c r="AY2507" s="18" t="s">
        <v>360</v>
      </c>
      <c r="BE2507" s="186">
        <f>IF(N2507="základná",J2507,0)</f>
        <v>0</v>
      </c>
      <c r="BF2507" s="186">
        <f>IF(N2507="znížená",J2507,0)</f>
        <v>0</v>
      </c>
      <c r="BG2507" s="186">
        <f>IF(N2507="zákl. prenesená",J2507,0)</f>
        <v>0</v>
      </c>
      <c r="BH2507" s="186">
        <f>IF(N2507="zníž. prenesená",J2507,0)</f>
        <v>0</v>
      </c>
      <c r="BI2507" s="186">
        <f>IF(N2507="nulová",J2507,0)</f>
        <v>0</v>
      </c>
      <c r="BJ2507" s="18" t="s">
        <v>85</v>
      </c>
      <c r="BK2507" s="186">
        <f>ROUND(I2507*H2507,2)</f>
        <v>0</v>
      </c>
      <c r="BL2507" s="18" t="s">
        <v>367</v>
      </c>
      <c r="BM2507" s="185" t="s">
        <v>2584</v>
      </c>
    </row>
    <row r="2508" spans="1:65" s="14" customFormat="1">
      <c r="B2508" s="196"/>
      <c r="D2508" s="188" t="s">
        <v>369</v>
      </c>
      <c r="E2508" s="197" t="s">
        <v>1</v>
      </c>
      <c r="F2508" s="198" t="s">
        <v>2585</v>
      </c>
      <c r="H2508" s="197" t="s">
        <v>1</v>
      </c>
      <c r="I2508" s="199"/>
      <c r="L2508" s="196"/>
      <c r="M2508" s="200"/>
      <c r="N2508" s="201"/>
      <c r="O2508" s="201"/>
      <c r="P2508" s="201"/>
      <c r="Q2508" s="201"/>
      <c r="R2508" s="201"/>
      <c r="S2508" s="201"/>
      <c r="T2508" s="202"/>
      <c r="AT2508" s="197" t="s">
        <v>369</v>
      </c>
      <c r="AU2508" s="197" t="s">
        <v>85</v>
      </c>
      <c r="AV2508" s="14" t="s">
        <v>79</v>
      </c>
      <c r="AW2508" s="14" t="s">
        <v>29</v>
      </c>
      <c r="AX2508" s="14" t="s">
        <v>72</v>
      </c>
      <c r="AY2508" s="197" t="s">
        <v>360</v>
      </c>
    </row>
    <row r="2509" spans="1:65" s="14" customFormat="1">
      <c r="B2509" s="196"/>
      <c r="D2509" s="188" t="s">
        <v>369</v>
      </c>
      <c r="E2509" s="197" t="s">
        <v>1</v>
      </c>
      <c r="F2509" s="198" t="s">
        <v>2586</v>
      </c>
      <c r="H2509" s="197" t="s">
        <v>1</v>
      </c>
      <c r="I2509" s="199"/>
      <c r="L2509" s="196"/>
      <c r="M2509" s="200"/>
      <c r="N2509" s="201"/>
      <c r="O2509" s="201"/>
      <c r="P2509" s="201"/>
      <c r="Q2509" s="201"/>
      <c r="R2509" s="201"/>
      <c r="S2509" s="201"/>
      <c r="T2509" s="202"/>
      <c r="AT2509" s="197" t="s">
        <v>369</v>
      </c>
      <c r="AU2509" s="197" t="s">
        <v>85</v>
      </c>
      <c r="AV2509" s="14" t="s">
        <v>79</v>
      </c>
      <c r="AW2509" s="14" t="s">
        <v>29</v>
      </c>
      <c r="AX2509" s="14" t="s">
        <v>72</v>
      </c>
      <c r="AY2509" s="197" t="s">
        <v>360</v>
      </c>
    </row>
    <row r="2510" spans="1:65" s="13" customFormat="1">
      <c r="B2510" s="187"/>
      <c r="D2510" s="188" t="s">
        <v>369</v>
      </c>
      <c r="E2510" s="189" t="s">
        <v>1</v>
      </c>
      <c r="F2510" s="190" t="s">
        <v>2587</v>
      </c>
      <c r="H2510" s="191">
        <v>6.75</v>
      </c>
      <c r="I2510" s="192"/>
      <c r="L2510" s="187"/>
      <c r="M2510" s="193"/>
      <c r="N2510" s="194"/>
      <c r="O2510" s="194"/>
      <c r="P2510" s="194"/>
      <c r="Q2510" s="194"/>
      <c r="R2510" s="194"/>
      <c r="S2510" s="194"/>
      <c r="T2510" s="195"/>
      <c r="AT2510" s="189" t="s">
        <v>369</v>
      </c>
      <c r="AU2510" s="189" t="s">
        <v>85</v>
      </c>
      <c r="AV2510" s="13" t="s">
        <v>85</v>
      </c>
      <c r="AW2510" s="13" t="s">
        <v>29</v>
      </c>
      <c r="AX2510" s="13" t="s">
        <v>72</v>
      </c>
      <c r="AY2510" s="189" t="s">
        <v>360</v>
      </c>
    </row>
    <row r="2511" spans="1:65" s="15" customFormat="1">
      <c r="B2511" s="203"/>
      <c r="D2511" s="188" t="s">
        <v>369</v>
      </c>
      <c r="E2511" s="204" t="s">
        <v>1</v>
      </c>
      <c r="F2511" s="205" t="s">
        <v>386</v>
      </c>
      <c r="H2511" s="206">
        <v>6.75</v>
      </c>
      <c r="I2511" s="207"/>
      <c r="L2511" s="203"/>
      <c r="M2511" s="208"/>
      <c r="N2511" s="209"/>
      <c r="O2511" s="209"/>
      <c r="P2511" s="209"/>
      <c r="Q2511" s="209"/>
      <c r="R2511" s="209"/>
      <c r="S2511" s="209"/>
      <c r="T2511" s="210"/>
      <c r="AT2511" s="204" t="s">
        <v>369</v>
      </c>
      <c r="AU2511" s="204" t="s">
        <v>85</v>
      </c>
      <c r="AV2511" s="15" t="s">
        <v>367</v>
      </c>
      <c r="AW2511" s="15" t="s">
        <v>29</v>
      </c>
      <c r="AX2511" s="15" t="s">
        <v>79</v>
      </c>
      <c r="AY2511" s="204" t="s">
        <v>360</v>
      </c>
    </row>
    <row r="2512" spans="1:65" s="2" customFormat="1" ht="24.2" customHeight="1">
      <c r="A2512" s="33"/>
      <c r="B2512" s="139"/>
      <c r="C2512" s="173" t="s">
        <v>2588</v>
      </c>
      <c r="D2512" s="173" t="s">
        <v>363</v>
      </c>
      <c r="E2512" s="174" t="s">
        <v>2589</v>
      </c>
      <c r="F2512" s="175" t="s">
        <v>2590</v>
      </c>
      <c r="G2512" s="176" t="s">
        <v>795</v>
      </c>
      <c r="H2512" s="177">
        <v>21.584</v>
      </c>
      <c r="I2512" s="178"/>
      <c r="J2512" s="179">
        <f>ROUND(I2512*H2512,2)</f>
        <v>0</v>
      </c>
      <c r="K2512" s="180"/>
      <c r="L2512" s="34"/>
      <c r="M2512" s="181" t="s">
        <v>1</v>
      </c>
      <c r="N2512" s="182" t="s">
        <v>38</v>
      </c>
      <c r="O2512" s="60"/>
      <c r="P2512" s="183">
        <f>O2512*H2512</f>
        <v>0</v>
      </c>
      <c r="Q2512" s="183">
        <v>0</v>
      </c>
      <c r="R2512" s="183">
        <f>Q2512*H2512</f>
        <v>0</v>
      </c>
      <c r="S2512" s="183">
        <v>7.0000000000000007E-2</v>
      </c>
      <c r="T2512" s="184">
        <f>S2512*H2512</f>
        <v>1.5108800000000002</v>
      </c>
      <c r="U2512" s="33"/>
      <c r="V2512" s="33"/>
      <c r="W2512" s="33"/>
      <c r="X2512" s="33"/>
      <c r="Y2512" s="33"/>
      <c r="Z2512" s="33"/>
      <c r="AA2512" s="33"/>
      <c r="AB2512" s="33"/>
      <c r="AC2512" s="33"/>
      <c r="AD2512" s="33"/>
      <c r="AE2512" s="33"/>
      <c r="AR2512" s="185" t="s">
        <v>367</v>
      </c>
      <c r="AT2512" s="185" t="s">
        <v>363</v>
      </c>
      <c r="AU2512" s="185" t="s">
        <v>85</v>
      </c>
      <c r="AY2512" s="18" t="s">
        <v>360</v>
      </c>
      <c r="BE2512" s="186">
        <f>IF(N2512="základná",J2512,0)</f>
        <v>0</v>
      </c>
      <c r="BF2512" s="186">
        <f>IF(N2512="znížená",J2512,0)</f>
        <v>0</v>
      </c>
      <c r="BG2512" s="186">
        <f>IF(N2512="zákl. prenesená",J2512,0)</f>
        <v>0</v>
      </c>
      <c r="BH2512" s="186">
        <f>IF(N2512="zníž. prenesená",J2512,0)</f>
        <v>0</v>
      </c>
      <c r="BI2512" s="186">
        <f>IF(N2512="nulová",J2512,0)</f>
        <v>0</v>
      </c>
      <c r="BJ2512" s="18" t="s">
        <v>85</v>
      </c>
      <c r="BK2512" s="186">
        <f>ROUND(I2512*H2512,2)</f>
        <v>0</v>
      </c>
      <c r="BL2512" s="18" t="s">
        <v>367</v>
      </c>
      <c r="BM2512" s="185" t="s">
        <v>2591</v>
      </c>
    </row>
    <row r="2513" spans="1:65" s="14" customFormat="1">
      <c r="B2513" s="196"/>
      <c r="D2513" s="188" t="s">
        <v>369</v>
      </c>
      <c r="E2513" s="197" t="s">
        <v>1</v>
      </c>
      <c r="F2513" s="198" t="s">
        <v>2592</v>
      </c>
      <c r="H2513" s="197" t="s">
        <v>1</v>
      </c>
      <c r="I2513" s="199"/>
      <c r="L2513" s="196"/>
      <c r="M2513" s="200"/>
      <c r="N2513" s="201"/>
      <c r="O2513" s="201"/>
      <c r="P2513" s="201"/>
      <c r="Q2513" s="201"/>
      <c r="R2513" s="201"/>
      <c r="S2513" s="201"/>
      <c r="T2513" s="202"/>
      <c r="AT2513" s="197" t="s">
        <v>369</v>
      </c>
      <c r="AU2513" s="197" t="s">
        <v>85</v>
      </c>
      <c r="AV2513" s="14" t="s">
        <v>79</v>
      </c>
      <c r="AW2513" s="14" t="s">
        <v>29</v>
      </c>
      <c r="AX2513" s="14" t="s">
        <v>72</v>
      </c>
      <c r="AY2513" s="197" t="s">
        <v>360</v>
      </c>
    </row>
    <row r="2514" spans="1:65" s="14" customFormat="1">
      <c r="B2514" s="196"/>
      <c r="D2514" s="188" t="s">
        <v>369</v>
      </c>
      <c r="E2514" s="197" t="s">
        <v>1</v>
      </c>
      <c r="F2514" s="198" t="s">
        <v>2593</v>
      </c>
      <c r="H2514" s="197" t="s">
        <v>1</v>
      </c>
      <c r="I2514" s="199"/>
      <c r="L2514" s="196"/>
      <c r="M2514" s="200"/>
      <c r="N2514" s="201"/>
      <c r="O2514" s="201"/>
      <c r="P2514" s="201"/>
      <c r="Q2514" s="201"/>
      <c r="R2514" s="201"/>
      <c r="S2514" s="201"/>
      <c r="T2514" s="202"/>
      <c r="AT2514" s="197" t="s">
        <v>369</v>
      </c>
      <c r="AU2514" s="197" t="s">
        <v>85</v>
      </c>
      <c r="AV2514" s="14" t="s">
        <v>79</v>
      </c>
      <c r="AW2514" s="14" t="s">
        <v>29</v>
      </c>
      <c r="AX2514" s="14" t="s">
        <v>72</v>
      </c>
      <c r="AY2514" s="197" t="s">
        <v>360</v>
      </c>
    </row>
    <row r="2515" spans="1:65" s="13" customFormat="1">
      <c r="B2515" s="187"/>
      <c r="D2515" s="188" t="s">
        <v>369</v>
      </c>
      <c r="E2515" s="189" t="s">
        <v>1</v>
      </c>
      <c r="F2515" s="190" t="s">
        <v>2594</v>
      </c>
      <c r="H2515" s="191">
        <v>2.86</v>
      </c>
      <c r="I2515" s="192"/>
      <c r="L2515" s="187"/>
      <c r="M2515" s="193"/>
      <c r="N2515" s="194"/>
      <c r="O2515" s="194"/>
      <c r="P2515" s="194"/>
      <c r="Q2515" s="194"/>
      <c r="R2515" s="194"/>
      <c r="S2515" s="194"/>
      <c r="T2515" s="195"/>
      <c r="AT2515" s="189" t="s">
        <v>369</v>
      </c>
      <c r="AU2515" s="189" t="s">
        <v>85</v>
      </c>
      <c r="AV2515" s="13" t="s">
        <v>85</v>
      </c>
      <c r="AW2515" s="13" t="s">
        <v>29</v>
      </c>
      <c r="AX2515" s="13" t="s">
        <v>72</v>
      </c>
      <c r="AY2515" s="189" t="s">
        <v>360</v>
      </c>
    </row>
    <row r="2516" spans="1:65" s="14" customFormat="1">
      <c r="B2516" s="196"/>
      <c r="D2516" s="188" t="s">
        <v>369</v>
      </c>
      <c r="E2516" s="197" t="s">
        <v>1</v>
      </c>
      <c r="F2516" s="198" t="s">
        <v>2595</v>
      </c>
      <c r="H2516" s="197" t="s">
        <v>1</v>
      </c>
      <c r="I2516" s="199"/>
      <c r="L2516" s="196"/>
      <c r="M2516" s="200"/>
      <c r="N2516" s="201"/>
      <c r="O2516" s="201"/>
      <c r="P2516" s="201"/>
      <c r="Q2516" s="201"/>
      <c r="R2516" s="201"/>
      <c r="S2516" s="201"/>
      <c r="T2516" s="202"/>
      <c r="AT2516" s="197" t="s">
        <v>369</v>
      </c>
      <c r="AU2516" s="197" t="s">
        <v>85</v>
      </c>
      <c r="AV2516" s="14" t="s">
        <v>79</v>
      </c>
      <c r="AW2516" s="14" t="s">
        <v>29</v>
      </c>
      <c r="AX2516" s="14" t="s">
        <v>72</v>
      </c>
      <c r="AY2516" s="197" t="s">
        <v>360</v>
      </c>
    </row>
    <row r="2517" spans="1:65" s="14" customFormat="1">
      <c r="B2517" s="196"/>
      <c r="D2517" s="188" t="s">
        <v>369</v>
      </c>
      <c r="E2517" s="197" t="s">
        <v>1</v>
      </c>
      <c r="F2517" s="198" t="s">
        <v>2596</v>
      </c>
      <c r="H2517" s="197" t="s">
        <v>1</v>
      </c>
      <c r="I2517" s="199"/>
      <c r="L2517" s="196"/>
      <c r="M2517" s="200"/>
      <c r="N2517" s="201"/>
      <c r="O2517" s="201"/>
      <c r="P2517" s="201"/>
      <c r="Q2517" s="201"/>
      <c r="R2517" s="201"/>
      <c r="S2517" s="201"/>
      <c r="T2517" s="202"/>
      <c r="AT2517" s="197" t="s">
        <v>369</v>
      </c>
      <c r="AU2517" s="197" t="s">
        <v>85</v>
      </c>
      <c r="AV2517" s="14" t="s">
        <v>79</v>
      </c>
      <c r="AW2517" s="14" t="s">
        <v>29</v>
      </c>
      <c r="AX2517" s="14" t="s">
        <v>72</v>
      </c>
      <c r="AY2517" s="197" t="s">
        <v>360</v>
      </c>
    </row>
    <row r="2518" spans="1:65" s="13" customFormat="1">
      <c r="B2518" s="187"/>
      <c r="D2518" s="188" t="s">
        <v>369</v>
      </c>
      <c r="E2518" s="189" t="s">
        <v>1</v>
      </c>
      <c r="F2518" s="190" t="s">
        <v>2597</v>
      </c>
      <c r="H2518" s="191">
        <v>18.724</v>
      </c>
      <c r="I2518" s="192"/>
      <c r="L2518" s="187"/>
      <c r="M2518" s="193"/>
      <c r="N2518" s="194"/>
      <c r="O2518" s="194"/>
      <c r="P2518" s="194"/>
      <c r="Q2518" s="194"/>
      <c r="R2518" s="194"/>
      <c r="S2518" s="194"/>
      <c r="T2518" s="195"/>
      <c r="AT2518" s="189" t="s">
        <v>369</v>
      </c>
      <c r="AU2518" s="189" t="s">
        <v>85</v>
      </c>
      <c r="AV2518" s="13" t="s">
        <v>85</v>
      </c>
      <c r="AW2518" s="13" t="s">
        <v>29</v>
      </c>
      <c r="AX2518" s="13" t="s">
        <v>72</v>
      </c>
      <c r="AY2518" s="189" t="s">
        <v>360</v>
      </c>
    </row>
    <row r="2519" spans="1:65" s="15" customFormat="1">
      <c r="B2519" s="203"/>
      <c r="D2519" s="188" t="s">
        <v>369</v>
      </c>
      <c r="E2519" s="204" t="s">
        <v>1</v>
      </c>
      <c r="F2519" s="205" t="s">
        <v>386</v>
      </c>
      <c r="H2519" s="206">
        <v>21.584</v>
      </c>
      <c r="I2519" s="207"/>
      <c r="L2519" s="203"/>
      <c r="M2519" s="208"/>
      <c r="N2519" s="209"/>
      <c r="O2519" s="209"/>
      <c r="P2519" s="209"/>
      <c r="Q2519" s="209"/>
      <c r="R2519" s="209"/>
      <c r="S2519" s="209"/>
      <c r="T2519" s="210"/>
      <c r="AT2519" s="204" t="s">
        <v>369</v>
      </c>
      <c r="AU2519" s="204" t="s">
        <v>85</v>
      </c>
      <c r="AV2519" s="15" t="s">
        <v>367</v>
      </c>
      <c r="AW2519" s="15" t="s">
        <v>29</v>
      </c>
      <c r="AX2519" s="15" t="s">
        <v>79</v>
      </c>
      <c r="AY2519" s="204" t="s">
        <v>360</v>
      </c>
    </row>
    <row r="2520" spans="1:65" s="2" customFormat="1" ht="24.2" customHeight="1">
      <c r="A2520" s="33"/>
      <c r="B2520" s="139"/>
      <c r="C2520" s="173" t="s">
        <v>2598</v>
      </c>
      <c r="D2520" s="173" t="s">
        <v>363</v>
      </c>
      <c r="E2520" s="174" t="s">
        <v>2599</v>
      </c>
      <c r="F2520" s="175" t="s">
        <v>2600</v>
      </c>
      <c r="G2520" s="176" t="s">
        <v>366</v>
      </c>
      <c r="H2520" s="177">
        <v>3.7759999999999998</v>
      </c>
      <c r="I2520" s="178"/>
      <c r="J2520" s="179">
        <f>ROUND(I2520*H2520,2)</f>
        <v>0</v>
      </c>
      <c r="K2520" s="180"/>
      <c r="L2520" s="34"/>
      <c r="M2520" s="181" t="s">
        <v>1</v>
      </c>
      <c r="N2520" s="182" t="s">
        <v>38</v>
      </c>
      <c r="O2520" s="60"/>
      <c r="P2520" s="183">
        <f>O2520*H2520</f>
        <v>0</v>
      </c>
      <c r="Q2520" s="183">
        <v>0</v>
      </c>
      <c r="R2520" s="183">
        <f>Q2520*H2520</f>
        <v>0</v>
      </c>
      <c r="S2520" s="183">
        <v>0.39200000000000002</v>
      </c>
      <c r="T2520" s="184">
        <f>S2520*H2520</f>
        <v>1.480192</v>
      </c>
      <c r="U2520" s="33"/>
      <c r="V2520" s="33"/>
      <c r="W2520" s="33"/>
      <c r="X2520" s="33"/>
      <c r="Y2520" s="33"/>
      <c r="Z2520" s="33"/>
      <c r="AA2520" s="33"/>
      <c r="AB2520" s="33"/>
      <c r="AC2520" s="33"/>
      <c r="AD2520" s="33"/>
      <c r="AE2520" s="33"/>
      <c r="AR2520" s="185" t="s">
        <v>367</v>
      </c>
      <c r="AT2520" s="185" t="s">
        <v>363</v>
      </c>
      <c r="AU2520" s="185" t="s">
        <v>85</v>
      </c>
      <c r="AY2520" s="18" t="s">
        <v>360</v>
      </c>
      <c r="BE2520" s="186">
        <f>IF(N2520="základná",J2520,0)</f>
        <v>0</v>
      </c>
      <c r="BF2520" s="186">
        <f>IF(N2520="znížená",J2520,0)</f>
        <v>0</v>
      </c>
      <c r="BG2520" s="186">
        <f>IF(N2520="zákl. prenesená",J2520,0)</f>
        <v>0</v>
      </c>
      <c r="BH2520" s="186">
        <f>IF(N2520="zníž. prenesená",J2520,0)</f>
        <v>0</v>
      </c>
      <c r="BI2520" s="186">
        <f>IF(N2520="nulová",J2520,0)</f>
        <v>0</v>
      </c>
      <c r="BJ2520" s="18" t="s">
        <v>85</v>
      </c>
      <c r="BK2520" s="186">
        <f>ROUND(I2520*H2520,2)</f>
        <v>0</v>
      </c>
      <c r="BL2520" s="18" t="s">
        <v>367</v>
      </c>
      <c r="BM2520" s="185" t="s">
        <v>2601</v>
      </c>
    </row>
    <row r="2521" spans="1:65" s="14" customFormat="1">
      <c r="B2521" s="196"/>
      <c r="D2521" s="188" t="s">
        <v>369</v>
      </c>
      <c r="E2521" s="197" t="s">
        <v>1</v>
      </c>
      <c r="F2521" s="198" t="s">
        <v>2602</v>
      </c>
      <c r="H2521" s="197" t="s">
        <v>1</v>
      </c>
      <c r="I2521" s="199"/>
      <c r="L2521" s="196"/>
      <c r="M2521" s="200"/>
      <c r="N2521" s="201"/>
      <c r="O2521" s="201"/>
      <c r="P2521" s="201"/>
      <c r="Q2521" s="201"/>
      <c r="R2521" s="201"/>
      <c r="S2521" s="201"/>
      <c r="T2521" s="202"/>
      <c r="AT2521" s="197" t="s">
        <v>369</v>
      </c>
      <c r="AU2521" s="197" t="s">
        <v>85</v>
      </c>
      <c r="AV2521" s="14" t="s">
        <v>79</v>
      </c>
      <c r="AW2521" s="14" t="s">
        <v>29</v>
      </c>
      <c r="AX2521" s="14" t="s">
        <v>72</v>
      </c>
      <c r="AY2521" s="197" t="s">
        <v>360</v>
      </c>
    </row>
    <row r="2522" spans="1:65" s="13" customFormat="1">
      <c r="B2522" s="187"/>
      <c r="D2522" s="188" t="s">
        <v>369</v>
      </c>
      <c r="E2522" s="189" t="s">
        <v>1</v>
      </c>
      <c r="F2522" s="190" t="s">
        <v>2603</v>
      </c>
      <c r="H2522" s="191">
        <v>3.7759999999999998</v>
      </c>
      <c r="I2522" s="192"/>
      <c r="L2522" s="187"/>
      <c r="M2522" s="193"/>
      <c r="N2522" s="194"/>
      <c r="O2522" s="194"/>
      <c r="P2522" s="194"/>
      <c r="Q2522" s="194"/>
      <c r="R2522" s="194"/>
      <c r="S2522" s="194"/>
      <c r="T2522" s="195"/>
      <c r="AT2522" s="189" t="s">
        <v>369</v>
      </c>
      <c r="AU2522" s="189" t="s">
        <v>85</v>
      </c>
      <c r="AV2522" s="13" t="s">
        <v>85</v>
      </c>
      <c r="AW2522" s="13" t="s">
        <v>29</v>
      </c>
      <c r="AX2522" s="13" t="s">
        <v>72</v>
      </c>
      <c r="AY2522" s="189" t="s">
        <v>360</v>
      </c>
    </row>
    <row r="2523" spans="1:65" s="15" customFormat="1">
      <c r="B2523" s="203"/>
      <c r="D2523" s="188" t="s">
        <v>369</v>
      </c>
      <c r="E2523" s="204" t="s">
        <v>1</v>
      </c>
      <c r="F2523" s="205" t="s">
        <v>386</v>
      </c>
      <c r="H2523" s="206">
        <v>3.7759999999999998</v>
      </c>
      <c r="I2523" s="207"/>
      <c r="L2523" s="203"/>
      <c r="M2523" s="208"/>
      <c r="N2523" s="209"/>
      <c r="O2523" s="209"/>
      <c r="P2523" s="209"/>
      <c r="Q2523" s="209"/>
      <c r="R2523" s="209"/>
      <c r="S2523" s="209"/>
      <c r="T2523" s="210"/>
      <c r="AT2523" s="204" t="s">
        <v>369</v>
      </c>
      <c r="AU2523" s="204" t="s">
        <v>85</v>
      </c>
      <c r="AV2523" s="15" t="s">
        <v>367</v>
      </c>
      <c r="AW2523" s="15" t="s">
        <v>29</v>
      </c>
      <c r="AX2523" s="15" t="s">
        <v>79</v>
      </c>
      <c r="AY2523" s="204" t="s">
        <v>360</v>
      </c>
    </row>
    <row r="2524" spans="1:65" s="2" customFormat="1" ht="33" customHeight="1">
      <c r="A2524" s="33"/>
      <c r="B2524" s="139"/>
      <c r="C2524" s="173" t="s">
        <v>2604</v>
      </c>
      <c r="D2524" s="173" t="s">
        <v>363</v>
      </c>
      <c r="E2524" s="174" t="s">
        <v>2605</v>
      </c>
      <c r="F2524" s="175" t="s">
        <v>2606</v>
      </c>
      <c r="G2524" s="176" t="s">
        <v>366</v>
      </c>
      <c r="H2524" s="177">
        <v>35.72</v>
      </c>
      <c r="I2524" s="178"/>
      <c r="J2524" s="179">
        <f>ROUND(I2524*H2524,2)</f>
        <v>0</v>
      </c>
      <c r="K2524" s="180"/>
      <c r="L2524" s="34"/>
      <c r="M2524" s="181" t="s">
        <v>1</v>
      </c>
      <c r="N2524" s="182" t="s">
        <v>38</v>
      </c>
      <c r="O2524" s="60"/>
      <c r="P2524" s="183">
        <f>O2524*H2524</f>
        <v>0</v>
      </c>
      <c r="Q2524" s="183">
        <v>0</v>
      </c>
      <c r="R2524" s="183">
        <f>Q2524*H2524</f>
        <v>0</v>
      </c>
      <c r="S2524" s="183">
        <v>0.192</v>
      </c>
      <c r="T2524" s="184">
        <f>S2524*H2524</f>
        <v>6.8582400000000003</v>
      </c>
      <c r="U2524" s="33"/>
      <c r="V2524" s="33"/>
      <c r="W2524" s="33"/>
      <c r="X2524" s="33"/>
      <c r="Y2524" s="33"/>
      <c r="Z2524" s="33"/>
      <c r="AA2524" s="33"/>
      <c r="AB2524" s="33"/>
      <c r="AC2524" s="33"/>
      <c r="AD2524" s="33"/>
      <c r="AE2524" s="33"/>
      <c r="AR2524" s="185" t="s">
        <v>367</v>
      </c>
      <c r="AT2524" s="185" t="s">
        <v>363</v>
      </c>
      <c r="AU2524" s="185" t="s">
        <v>85</v>
      </c>
      <c r="AY2524" s="18" t="s">
        <v>360</v>
      </c>
      <c r="BE2524" s="186">
        <f>IF(N2524="základná",J2524,0)</f>
        <v>0</v>
      </c>
      <c r="BF2524" s="186">
        <f>IF(N2524="znížená",J2524,0)</f>
        <v>0</v>
      </c>
      <c r="BG2524" s="186">
        <f>IF(N2524="zákl. prenesená",J2524,0)</f>
        <v>0</v>
      </c>
      <c r="BH2524" s="186">
        <f>IF(N2524="zníž. prenesená",J2524,0)</f>
        <v>0</v>
      </c>
      <c r="BI2524" s="186">
        <f>IF(N2524="nulová",J2524,0)</f>
        <v>0</v>
      </c>
      <c r="BJ2524" s="18" t="s">
        <v>85</v>
      </c>
      <c r="BK2524" s="186">
        <f>ROUND(I2524*H2524,2)</f>
        <v>0</v>
      </c>
      <c r="BL2524" s="18" t="s">
        <v>367</v>
      </c>
      <c r="BM2524" s="185" t="s">
        <v>2607</v>
      </c>
    </row>
    <row r="2525" spans="1:65" s="14" customFormat="1">
      <c r="B2525" s="196"/>
      <c r="D2525" s="188" t="s">
        <v>369</v>
      </c>
      <c r="E2525" s="197" t="s">
        <v>1</v>
      </c>
      <c r="F2525" s="198" t="s">
        <v>2608</v>
      </c>
      <c r="H2525" s="197" t="s">
        <v>1</v>
      </c>
      <c r="I2525" s="199"/>
      <c r="L2525" s="196"/>
      <c r="M2525" s="200"/>
      <c r="N2525" s="201"/>
      <c r="O2525" s="201"/>
      <c r="P2525" s="201"/>
      <c r="Q2525" s="201"/>
      <c r="R2525" s="201"/>
      <c r="S2525" s="201"/>
      <c r="T2525" s="202"/>
      <c r="AT2525" s="197" t="s">
        <v>369</v>
      </c>
      <c r="AU2525" s="197" t="s">
        <v>85</v>
      </c>
      <c r="AV2525" s="14" t="s">
        <v>79</v>
      </c>
      <c r="AW2525" s="14" t="s">
        <v>29</v>
      </c>
      <c r="AX2525" s="14" t="s">
        <v>72</v>
      </c>
      <c r="AY2525" s="197" t="s">
        <v>360</v>
      </c>
    </row>
    <row r="2526" spans="1:65" s="14" customFormat="1">
      <c r="B2526" s="196"/>
      <c r="D2526" s="188" t="s">
        <v>369</v>
      </c>
      <c r="E2526" s="197" t="s">
        <v>1</v>
      </c>
      <c r="F2526" s="198" t="s">
        <v>754</v>
      </c>
      <c r="H2526" s="197" t="s">
        <v>1</v>
      </c>
      <c r="I2526" s="199"/>
      <c r="L2526" s="196"/>
      <c r="M2526" s="200"/>
      <c r="N2526" s="201"/>
      <c r="O2526" s="201"/>
      <c r="P2526" s="201"/>
      <c r="Q2526" s="201"/>
      <c r="R2526" s="201"/>
      <c r="S2526" s="201"/>
      <c r="T2526" s="202"/>
      <c r="AT2526" s="197" t="s">
        <v>369</v>
      </c>
      <c r="AU2526" s="197" t="s">
        <v>85</v>
      </c>
      <c r="AV2526" s="14" t="s">
        <v>79</v>
      </c>
      <c r="AW2526" s="14" t="s">
        <v>29</v>
      </c>
      <c r="AX2526" s="14" t="s">
        <v>72</v>
      </c>
      <c r="AY2526" s="197" t="s">
        <v>360</v>
      </c>
    </row>
    <row r="2527" spans="1:65" s="14" customFormat="1" ht="33.75">
      <c r="B2527" s="196"/>
      <c r="D2527" s="188" t="s">
        <v>369</v>
      </c>
      <c r="E2527" s="197" t="s">
        <v>1</v>
      </c>
      <c r="F2527" s="198" t="s">
        <v>2609</v>
      </c>
      <c r="H2527" s="197" t="s">
        <v>1</v>
      </c>
      <c r="I2527" s="199"/>
      <c r="L2527" s="196"/>
      <c r="M2527" s="200"/>
      <c r="N2527" s="201"/>
      <c r="O2527" s="201"/>
      <c r="P2527" s="201"/>
      <c r="Q2527" s="201"/>
      <c r="R2527" s="201"/>
      <c r="S2527" s="201"/>
      <c r="T2527" s="202"/>
      <c r="AT2527" s="197" t="s">
        <v>369</v>
      </c>
      <c r="AU2527" s="197" t="s">
        <v>85</v>
      </c>
      <c r="AV2527" s="14" t="s">
        <v>79</v>
      </c>
      <c r="AW2527" s="14" t="s">
        <v>29</v>
      </c>
      <c r="AX2527" s="14" t="s">
        <v>72</v>
      </c>
      <c r="AY2527" s="197" t="s">
        <v>360</v>
      </c>
    </row>
    <row r="2528" spans="1:65" s="13" customFormat="1">
      <c r="B2528" s="187"/>
      <c r="D2528" s="188" t="s">
        <v>369</v>
      </c>
      <c r="E2528" s="189" t="s">
        <v>1</v>
      </c>
      <c r="F2528" s="190" t="s">
        <v>2610</v>
      </c>
      <c r="H2528" s="191">
        <v>31.6</v>
      </c>
      <c r="I2528" s="192"/>
      <c r="L2528" s="187"/>
      <c r="M2528" s="193"/>
      <c r="N2528" s="194"/>
      <c r="O2528" s="194"/>
      <c r="P2528" s="194"/>
      <c r="Q2528" s="194"/>
      <c r="R2528" s="194"/>
      <c r="S2528" s="194"/>
      <c r="T2528" s="195"/>
      <c r="AT2528" s="189" t="s">
        <v>369</v>
      </c>
      <c r="AU2528" s="189" t="s">
        <v>85</v>
      </c>
      <c r="AV2528" s="13" t="s">
        <v>85</v>
      </c>
      <c r="AW2528" s="13" t="s">
        <v>29</v>
      </c>
      <c r="AX2528" s="13" t="s">
        <v>72</v>
      </c>
      <c r="AY2528" s="189" t="s">
        <v>360</v>
      </c>
    </row>
    <row r="2529" spans="1:65" s="14" customFormat="1">
      <c r="B2529" s="196"/>
      <c r="D2529" s="188" t="s">
        <v>369</v>
      </c>
      <c r="E2529" s="197" t="s">
        <v>1</v>
      </c>
      <c r="F2529" s="198" t="s">
        <v>787</v>
      </c>
      <c r="H2529" s="197" t="s">
        <v>1</v>
      </c>
      <c r="I2529" s="199"/>
      <c r="L2529" s="196"/>
      <c r="M2529" s="200"/>
      <c r="N2529" s="201"/>
      <c r="O2529" s="201"/>
      <c r="P2529" s="201"/>
      <c r="Q2529" s="201"/>
      <c r="R2529" s="201"/>
      <c r="S2529" s="201"/>
      <c r="T2529" s="202"/>
      <c r="AT2529" s="197" t="s">
        <v>369</v>
      </c>
      <c r="AU2529" s="197" t="s">
        <v>85</v>
      </c>
      <c r="AV2529" s="14" t="s">
        <v>79</v>
      </c>
      <c r="AW2529" s="14" t="s">
        <v>29</v>
      </c>
      <c r="AX2529" s="14" t="s">
        <v>72</v>
      </c>
      <c r="AY2529" s="197" t="s">
        <v>360</v>
      </c>
    </row>
    <row r="2530" spans="1:65" s="14" customFormat="1">
      <c r="B2530" s="196"/>
      <c r="D2530" s="188" t="s">
        <v>369</v>
      </c>
      <c r="E2530" s="197" t="s">
        <v>1</v>
      </c>
      <c r="F2530" s="198" t="s">
        <v>2611</v>
      </c>
      <c r="H2530" s="197" t="s">
        <v>1</v>
      </c>
      <c r="I2530" s="199"/>
      <c r="L2530" s="196"/>
      <c r="M2530" s="200"/>
      <c r="N2530" s="201"/>
      <c r="O2530" s="201"/>
      <c r="P2530" s="201"/>
      <c r="Q2530" s="201"/>
      <c r="R2530" s="201"/>
      <c r="S2530" s="201"/>
      <c r="T2530" s="202"/>
      <c r="AT2530" s="197" t="s">
        <v>369</v>
      </c>
      <c r="AU2530" s="197" t="s">
        <v>85</v>
      </c>
      <c r="AV2530" s="14" t="s">
        <v>79</v>
      </c>
      <c r="AW2530" s="14" t="s">
        <v>29</v>
      </c>
      <c r="AX2530" s="14" t="s">
        <v>72</v>
      </c>
      <c r="AY2530" s="197" t="s">
        <v>360</v>
      </c>
    </row>
    <row r="2531" spans="1:65" s="13" customFormat="1">
      <c r="B2531" s="187"/>
      <c r="D2531" s="188" t="s">
        <v>369</v>
      </c>
      <c r="E2531" s="189" t="s">
        <v>1</v>
      </c>
      <c r="F2531" s="190" t="s">
        <v>2612</v>
      </c>
      <c r="H2531" s="191">
        <v>4.12</v>
      </c>
      <c r="I2531" s="192"/>
      <c r="L2531" s="187"/>
      <c r="M2531" s="193"/>
      <c r="N2531" s="194"/>
      <c r="O2531" s="194"/>
      <c r="P2531" s="194"/>
      <c r="Q2531" s="194"/>
      <c r="R2531" s="194"/>
      <c r="S2531" s="194"/>
      <c r="T2531" s="195"/>
      <c r="AT2531" s="189" t="s">
        <v>369</v>
      </c>
      <c r="AU2531" s="189" t="s">
        <v>85</v>
      </c>
      <c r="AV2531" s="13" t="s">
        <v>85</v>
      </c>
      <c r="AW2531" s="13" t="s">
        <v>29</v>
      </c>
      <c r="AX2531" s="13" t="s">
        <v>72</v>
      </c>
      <c r="AY2531" s="189" t="s">
        <v>360</v>
      </c>
    </row>
    <row r="2532" spans="1:65" s="15" customFormat="1">
      <c r="B2532" s="203"/>
      <c r="D2532" s="188" t="s">
        <v>369</v>
      </c>
      <c r="E2532" s="204" t="s">
        <v>1</v>
      </c>
      <c r="F2532" s="205" t="s">
        <v>386</v>
      </c>
      <c r="H2532" s="206">
        <v>35.72</v>
      </c>
      <c r="I2532" s="207"/>
      <c r="L2532" s="203"/>
      <c r="M2532" s="208"/>
      <c r="N2532" s="209"/>
      <c r="O2532" s="209"/>
      <c r="P2532" s="209"/>
      <c r="Q2532" s="209"/>
      <c r="R2532" s="209"/>
      <c r="S2532" s="209"/>
      <c r="T2532" s="210"/>
      <c r="AT2532" s="204" t="s">
        <v>369</v>
      </c>
      <c r="AU2532" s="204" t="s">
        <v>85</v>
      </c>
      <c r="AV2532" s="15" t="s">
        <v>367</v>
      </c>
      <c r="AW2532" s="15" t="s">
        <v>29</v>
      </c>
      <c r="AX2532" s="15" t="s">
        <v>79</v>
      </c>
      <c r="AY2532" s="204" t="s">
        <v>360</v>
      </c>
    </row>
    <row r="2533" spans="1:65" s="2" customFormat="1" ht="37.9" customHeight="1">
      <c r="A2533" s="33"/>
      <c r="B2533" s="139"/>
      <c r="C2533" s="261" t="s">
        <v>2613</v>
      </c>
      <c r="D2533" s="261" t="s">
        <v>363</v>
      </c>
      <c r="E2533" s="262" t="s">
        <v>2614</v>
      </c>
      <c r="F2533" s="263" t="s">
        <v>2615</v>
      </c>
      <c r="G2533" s="264" t="s">
        <v>394</v>
      </c>
      <c r="H2533" s="265">
        <v>40.462000000000003</v>
      </c>
      <c r="I2533" s="266"/>
      <c r="J2533" s="266">
        <f>ROUND(I2533*H2533,2)</f>
        <v>0</v>
      </c>
      <c r="K2533" s="180"/>
      <c r="L2533" s="34"/>
      <c r="M2533" s="181" t="s">
        <v>1</v>
      </c>
      <c r="N2533" s="182" t="s">
        <v>38</v>
      </c>
      <c r="O2533" s="60"/>
      <c r="P2533" s="183">
        <f>O2533*H2533</f>
        <v>0</v>
      </c>
      <c r="Q2533" s="183">
        <v>0</v>
      </c>
      <c r="R2533" s="183">
        <f>Q2533*H2533</f>
        <v>0</v>
      </c>
      <c r="S2533" s="183">
        <v>1.6</v>
      </c>
      <c r="T2533" s="184">
        <f>S2533*H2533</f>
        <v>64.739200000000011</v>
      </c>
      <c r="U2533" s="33"/>
      <c r="V2533" s="33"/>
      <c r="W2533" s="33"/>
      <c r="X2533" s="33"/>
      <c r="Y2533" s="33"/>
      <c r="Z2533" s="33"/>
      <c r="AA2533" s="33"/>
      <c r="AB2533" s="33"/>
      <c r="AC2533" s="33"/>
      <c r="AD2533" s="33"/>
      <c r="AE2533" s="33"/>
      <c r="AR2533" s="185" t="s">
        <v>367</v>
      </c>
      <c r="AT2533" s="185" t="s">
        <v>363</v>
      </c>
      <c r="AU2533" s="185" t="s">
        <v>85</v>
      </c>
      <c r="AY2533" s="18" t="s">
        <v>360</v>
      </c>
      <c r="BE2533" s="186">
        <f>IF(N2533="základná",J2533,0)</f>
        <v>0</v>
      </c>
      <c r="BF2533" s="186">
        <f>IF(N2533="znížená",J2533,0)</f>
        <v>0</v>
      </c>
      <c r="BG2533" s="186">
        <f>IF(N2533="zákl. prenesená",J2533,0)</f>
        <v>0</v>
      </c>
      <c r="BH2533" s="186">
        <f>IF(N2533="zníž. prenesená",J2533,0)</f>
        <v>0</v>
      </c>
      <c r="BI2533" s="186">
        <f>IF(N2533="nulová",J2533,0)</f>
        <v>0</v>
      </c>
      <c r="BJ2533" s="18" t="s">
        <v>85</v>
      </c>
      <c r="BK2533" s="186">
        <f>ROUND(I2533*H2533,2)</f>
        <v>0</v>
      </c>
      <c r="BL2533" s="18" t="s">
        <v>367</v>
      </c>
      <c r="BM2533" s="185" t="s">
        <v>2616</v>
      </c>
    </row>
    <row r="2534" spans="1:65" s="14" customFormat="1">
      <c r="B2534" s="196"/>
      <c r="D2534" s="188" t="s">
        <v>369</v>
      </c>
      <c r="E2534" s="197" t="s">
        <v>1</v>
      </c>
      <c r="F2534" s="198" t="s">
        <v>2617</v>
      </c>
      <c r="H2534" s="197" t="s">
        <v>1</v>
      </c>
      <c r="I2534" s="199"/>
      <c r="L2534" s="196"/>
      <c r="M2534" s="200"/>
      <c r="N2534" s="201"/>
      <c r="O2534" s="201"/>
      <c r="P2534" s="201"/>
      <c r="Q2534" s="201"/>
      <c r="R2534" s="201"/>
      <c r="S2534" s="201"/>
      <c r="T2534" s="202"/>
      <c r="AT2534" s="197" t="s">
        <v>369</v>
      </c>
      <c r="AU2534" s="197" t="s">
        <v>85</v>
      </c>
      <c r="AV2534" s="14" t="s">
        <v>79</v>
      </c>
      <c r="AW2534" s="14" t="s">
        <v>29</v>
      </c>
      <c r="AX2534" s="14" t="s">
        <v>72</v>
      </c>
      <c r="AY2534" s="197" t="s">
        <v>360</v>
      </c>
    </row>
    <row r="2535" spans="1:65" s="14" customFormat="1">
      <c r="B2535" s="196"/>
      <c r="D2535" s="188" t="s">
        <v>369</v>
      </c>
      <c r="E2535" s="197" t="s">
        <v>1</v>
      </c>
      <c r="F2535" s="198" t="s">
        <v>2618</v>
      </c>
      <c r="H2535" s="197" t="s">
        <v>1</v>
      </c>
      <c r="I2535" s="199"/>
      <c r="L2535" s="196"/>
      <c r="M2535" s="200"/>
      <c r="N2535" s="201"/>
      <c r="O2535" s="201"/>
      <c r="P2535" s="201"/>
      <c r="Q2535" s="201"/>
      <c r="R2535" s="201"/>
      <c r="S2535" s="201"/>
      <c r="T2535" s="202"/>
      <c r="AT2535" s="197" t="s">
        <v>369</v>
      </c>
      <c r="AU2535" s="197" t="s">
        <v>85</v>
      </c>
      <c r="AV2535" s="14" t="s">
        <v>79</v>
      </c>
      <c r="AW2535" s="14" t="s">
        <v>29</v>
      </c>
      <c r="AX2535" s="14" t="s">
        <v>72</v>
      </c>
      <c r="AY2535" s="197" t="s">
        <v>360</v>
      </c>
    </row>
    <row r="2536" spans="1:65" s="13" customFormat="1">
      <c r="B2536" s="187"/>
      <c r="D2536" s="188" t="s">
        <v>369</v>
      </c>
      <c r="E2536" s="189" t="s">
        <v>1</v>
      </c>
      <c r="F2536" s="190" t="s">
        <v>2619</v>
      </c>
      <c r="H2536" s="191">
        <v>462.01</v>
      </c>
      <c r="I2536" s="192"/>
      <c r="L2536" s="187"/>
      <c r="M2536" s="193"/>
      <c r="N2536" s="194"/>
      <c r="O2536" s="194"/>
      <c r="P2536" s="194"/>
      <c r="Q2536" s="194"/>
      <c r="R2536" s="194"/>
      <c r="S2536" s="194"/>
      <c r="T2536" s="195"/>
      <c r="AT2536" s="189" t="s">
        <v>369</v>
      </c>
      <c r="AU2536" s="189" t="s">
        <v>85</v>
      </c>
      <c r="AV2536" s="13" t="s">
        <v>85</v>
      </c>
      <c r="AW2536" s="13" t="s">
        <v>29</v>
      </c>
      <c r="AX2536" s="13" t="s">
        <v>72</v>
      </c>
      <c r="AY2536" s="189" t="s">
        <v>360</v>
      </c>
    </row>
    <row r="2537" spans="1:65" s="14" customFormat="1">
      <c r="B2537" s="196"/>
      <c r="D2537" s="188" t="s">
        <v>369</v>
      </c>
      <c r="E2537" s="197" t="s">
        <v>1</v>
      </c>
      <c r="F2537" s="198" t="s">
        <v>2620</v>
      </c>
      <c r="H2537" s="197" t="s">
        <v>1</v>
      </c>
      <c r="I2537" s="199"/>
      <c r="L2537" s="196"/>
      <c r="M2537" s="200"/>
      <c r="N2537" s="201"/>
      <c r="O2537" s="201"/>
      <c r="P2537" s="201"/>
      <c r="Q2537" s="201"/>
      <c r="R2537" s="201"/>
      <c r="S2537" s="201"/>
      <c r="T2537" s="202"/>
      <c r="AT2537" s="197" t="s">
        <v>369</v>
      </c>
      <c r="AU2537" s="197" t="s">
        <v>85</v>
      </c>
      <c r="AV2537" s="14" t="s">
        <v>79</v>
      </c>
      <c r="AW2537" s="14" t="s">
        <v>29</v>
      </c>
      <c r="AX2537" s="14" t="s">
        <v>72</v>
      </c>
      <c r="AY2537" s="197" t="s">
        <v>360</v>
      </c>
    </row>
    <row r="2538" spans="1:65" s="13" customFormat="1">
      <c r="B2538" s="187"/>
      <c r="D2538" s="188" t="s">
        <v>369</v>
      </c>
      <c r="E2538" s="189" t="s">
        <v>1</v>
      </c>
      <c r="F2538" s="190" t="s">
        <v>2621</v>
      </c>
      <c r="H2538" s="191">
        <v>212.35</v>
      </c>
      <c r="I2538" s="192"/>
      <c r="L2538" s="187"/>
      <c r="M2538" s="193"/>
      <c r="N2538" s="194"/>
      <c r="O2538" s="194"/>
      <c r="P2538" s="194"/>
      <c r="Q2538" s="194"/>
      <c r="R2538" s="194"/>
      <c r="S2538" s="194"/>
      <c r="T2538" s="195"/>
      <c r="AT2538" s="189" t="s">
        <v>369</v>
      </c>
      <c r="AU2538" s="189" t="s">
        <v>85</v>
      </c>
      <c r="AV2538" s="13" t="s">
        <v>85</v>
      </c>
      <c r="AW2538" s="13" t="s">
        <v>29</v>
      </c>
      <c r="AX2538" s="13" t="s">
        <v>72</v>
      </c>
      <c r="AY2538" s="189" t="s">
        <v>360</v>
      </c>
    </row>
    <row r="2539" spans="1:65" s="15" customFormat="1">
      <c r="B2539" s="203"/>
      <c r="D2539" s="188" t="s">
        <v>369</v>
      </c>
      <c r="E2539" s="204" t="s">
        <v>87</v>
      </c>
      <c r="F2539" s="205" t="s">
        <v>386</v>
      </c>
      <c r="H2539" s="206">
        <v>674.36</v>
      </c>
      <c r="I2539" s="207"/>
      <c r="L2539" s="203"/>
      <c r="M2539" s="208"/>
      <c r="N2539" s="209"/>
      <c r="O2539" s="209"/>
      <c r="P2539" s="209"/>
      <c r="Q2539" s="209"/>
      <c r="R2539" s="209"/>
      <c r="S2539" s="209"/>
      <c r="T2539" s="210"/>
      <c r="AT2539" s="204" t="s">
        <v>369</v>
      </c>
      <c r="AU2539" s="204" t="s">
        <v>85</v>
      </c>
      <c r="AV2539" s="15" t="s">
        <v>367</v>
      </c>
      <c r="AW2539" s="15" t="s">
        <v>29</v>
      </c>
      <c r="AX2539" s="15" t="s">
        <v>72</v>
      </c>
      <c r="AY2539" s="204" t="s">
        <v>360</v>
      </c>
    </row>
    <row r="2540" spans="1:65" s="14" customFormat="1">
      <c r="B2540" s="196"/>
      <c r="D2540" s="188" t="s">
        <v>369</v>
      </c>
      <c r="E2540" s="197" t="s">
        <v>1</v>
      </c>
      <c r="F2540" s="198" t="s">
        <v>2622</v>
      </c>
      <c r="H2540" s="197" t="s">
        <v>1</v>
      </c>
      <c r="I2540" s="199"/>
      <c r="L2540" s="196"/>
      <c r="M2540" s="200"/>
      <c r="N2540" s="201"/>
      <c r="O2540" s="201"/>
      <c r="P2540" s="201"/>
      <c r="Q2540" s="201"/>
      <c r="R2540" s="201"/>
      <c r="S2540" s="201"/>
      <c r="T2540" s="202"/>
      <c r="AT2540" s="197" t="s">
        <v>369</v>
      </c>
      <c r="AU2540" s="197" t="s">
        <v>85</v>
      </c>
      <c r="AV2540" s="14" t="s">
        <v>79</v>
      </c>
      <c r="AW2540" s="14" t="s">
        <v>29</v>
      </c>
      <c r="AX2540" s="14" t="s">
        <v>72</v>
      </c>
      <c r="AY2540" s="197" t="s">
        <v>360</v>
      </c>
    </row>
    <row r="2541" spans="1:65" s="13" customFormat="1">
      <c r="B2541" s="187"/>
      <c r="D2541" s="188" t="s">
        <v>369</v>
      </c>
      <c r="E2541" s="189" t="s">
        <v>1</v>
      </c>
      <c r="F2541" s="190" t="s">
        <v>2623</v>
      </c>
      <c r="H2541" s="191">
        <v>40.462000000000003</v>
      </c>
      <c r="I2541" s="192"/>
      <c r="L2541" s="187"/>
      <c r="M2541" s="193"/>
      <c r="N2541" s="194"/>
      <c r="O2541" s="194"/>
      <c r="P2541" s="194"/>
      <c r="Q2541" s="194"/>
      <c r="R2541" s="194"/>
      <c r="S2541" s="194"/>
      <c r="T2541" s="195"/>
      <c r="AT2541" s="189" t="s">
        <v>369</v>
      </c>
      <c r="AU2541" s="189" t="s">
        <v>85</v>
      </c>
      <c r="AV2541" s="13" t="s">
        <v>85</v>
      </c>
      <c r="AW2541" s="13" t="s">
        <v>29</v>
      </c>
      <c r="AX2541" s="13" t="s">
        <v>79</v>
      </c>
      <c r="AY2541" s="189" t="s">
        <v>360</v>
      </c>
    </row>
    <row r="2542" spans="1:65" s="2" customFormat="1" ht="37.9" customHeight="1">
      <c r="A2542" s="33"/>
      <c r="B2542" s="139"/>
      <c r="C2542" s="261" t="s">
        <v>2624</v>
      </c>
      <c r="D2542" s="261" t="s">
        <v>363</v>
      </c>
      <c r="E2542" s="262" t="s">
        <v>2625</v>
      </c>
      <c r="F2542" s="263" t="s">
        <v>2626</v>
      </c>
      <c r="G2542" s="264" t="s">
        <v>394</v>
      </c>
      <c r="H2542" s="265">
        <v>105.208</v>
      </c>
      <c r="I2542" s="266"/>
      <c r="J2542" s="266">
        <f>ROUND(I2542*H2542,2)</f>
        <v>0</v>
      </c>
      <c r="K2542" s="180"/>
      <c r="L2542" s="34"/>
      <c r="M2542" s="181" t="s">
        <v>1</v>
      </c>
      <c r="N2542" s="182" t="s">
        <v>38</v>
      </c>
      <c r="O2542" s="60"/>
      <c r="P2542" s="183">
        <f>O2542*H2542</f>
        <v>0</v>
      </c>
      <c r="Q2542" s="183">
        <v>0</v>
      </c>
      <c r="R2542" s="183">
        <f>Q2542*H2542</f>
        <v>0</v>
      </c>
      <c r="S2542" s="183">
        <v>2.2000000000000002</v>
      </c>
      <c r="T2542" s="184">
        <f>S2542*H2542</f>
        <v>231.45760000000001</v>
      </c>
      <c r="U2542" s="33"/>
      <c r="V2542" s="33"/>
      <c r="W2542" s="33"/>
      <c r="X2542" s="33"/>
      <c r="Y2542" s="33"/>
      <c r="Z2542" s="33"/>
      <c r="AA2542" s="33"/>
      <c r="AB2542" s="33"/>
      <c r="AC2542" s="33"/>
      <c r="AD2542" s="33"/>
      <c r="AE2542" s="33"/>
      <c r="AR2542" s="185" t="s">
        <v>367</v>
      </c>
      <c r="AT2542" s="185" t="s">
        <v>363</v>
      </c>
      <c r="AU2542" s="185" t="s">
        <v>85</v>
      </c>
      <c r="AY2542" s="18" t="s">
        <v>360</v>
      </c>
      <c r="BE2542" s="186">
        <f>IF(N2542="základná",J2542,0)</f>
        <v>0</v>
      </c>
      <c r="BF2542" s="186">
        <f>IF(N2542="znížená",J2542,0)</f>
        <v>0</v>
      </c>
      <c r="BG2542" s="186">
        <f>IF(N2542="zákl. prenesená",J2542,0)</f>
        <v>0</v>
      </c>
      <c r="BH2542" s="186">
        <f>IF(N2542="zníž. prenesená",J2542,0)</f>
        <v>0</v>
      </c>
      <c r="BI2542" s="186">
        <f>IF(N2542="nulová",J2542,0)</f>
        <v>0</v>
      </c>
      <c r="BJ2542" s="18" t="s">
        <v>85</v>
      </c>
      <c r="BK2542" s="186">
        <f>ROUND(I2542*H2542,2)</f>
        <v>0</v>
      </c>
      <c r="BL2542" s="18" t="s">
        <v>367</v>
      </c>
      <c r="BM2542" s="185" t="s">
        <v>2627</v>
      </c>
    </row>
    <row r="2543" spans="1:65" s="14" customFormat="1">
      <c r="B2543" s="196"/>
      <c r="D2543" s="188" t="s">
        <v>369</v>
      </c>
      <c r="E2543" s="197" t="s">
        <v>1</v>
      </c>
      <c r="F2543" s="198" t="s">
        <v>2628</v>
      </c>
      <c r="H2543" s="197" t="s">
        <v>1</v>
      </c>
      <c r="I2543" s="199"/>
      <c r="L2543" s="196"/>
      <c r="M2543" s="200"/>
      <c r="N2543" s="201"/>
      <c r="O2543" s="201"/>
      <c r="P2543" s="201"/>
      <c r="Q2543" s="201"/>
      <c r="R2543" s="201"/>
      <c r="S2543" s="201"/>
      <c r="T2543" s="202"/>
      <c r="AT2543" s="197" t="s">
        <v>369</v>
      </c>
      <c r="AU2543" s="197" t="s">
        <v>85</v>
      </c>
      <c r="AV2543" s="14" t="s">
        <v>79</v>
      </c>
      <c r="AW2543" s="14" t="s">
        <v>29</v>
      </c>
      <c r="AX2543" s="14" t="s">
        <v>72</v>
      </c>
      <c r="AY2543" s="197" t="s">
        <v>360</v>
      </c>
    </row>
    <row r="2544" spans="1:65" s="14" customFormat="1" ht="22.5">
      <c r="B2544" s="196"/>
      <c r="D2544" s="188" t="s">
        <v>369</v>
      </c>
      <c r="E2544" s="197" t="s">
        <v>1</v>
      </c>
      <c r="F2544" s="198" t="s">
        <v>2473</v>
      </c>
      <c r="H2544" s="197" t="s">
        <v>1</v>
      </c>
      <c r="I2544" s="199"/>
      <c r="L2544" s="196"/>
      <c r="M2544" s="200"/>
      <c r="N2544" s="201"/>
      <c r="O2544" s="201"/>
      <c r="P2544" s="201"/>
      <c r="Q2544" s="201"/>
      <c r="R2544" s="201"/>
      <c r="S2544" s="201"/>
      <c r="T2544" s="202"/>
      <c r="AT2544" s="197" t="s">
        <v>369</v>
      </c>
      <c r="AU2544" s="197" t="s">
        <v>85</v>
      </c>
      <c r="AV2544" s="14" t="s">
        <v>79</v>
      </c>
      <c r="AW2544" s="14" t="s">
        <v>29</v>
      </c>
      <c r="AX2544" s="14" t="s">
        <v>72</v>
      </c>
      <c r="AY2544" s="197" t="s">
        <v>360</v>
      </c>
    </row>
    <row r="2545" spans="2:51" s="13" customFormat="1" ht="22.5">
      <c r="B2545" s="187"/>
      <c r="D2545" s="188" t="s">
        <v>369</v>
      </c>
      <c r="E2545" s="189" t="s">
        <v>1</v>
      </c>
      <c r="F2545" s="190" t="s">
        <v>2629</v>
      </c>
      <c r="H2545" s="191">
        <v>25.736000000000001</v>
      </c>
      <c r="I2545" s="192"/>
      <c r="L2545" s="187"/>
      <c r="M2545" s="193"/>
      <c r="N2545" s="194"/>
      <c r="O2545" s="194"/>
      <c r="P2545" s="194"/>
      <c r="Q2545" s="194"/>
      <c r="R2545" s="194"/>
      <c r="S2545" s="194"/>
      <c r="T2545" s="195"/>
      <c r="AT2545" s="189" t="s">
        <v>369</v>
      </c>
      <c r="AU2545" s="189" t="s">
        <v>85</v>
      </c>
      <c r="AV2545" s="13" t="s">
        <v>85</v>
      </c>
      <c r="AW2545" s="13" t="s">
        <v>29</v>
      </c>
      <c r="AX2545" s="13" t="s">
        <v>72</v>
      </c>
      <c r="AY2545" s="189" t="s">
        <v>360</v>
      </c>
    </row>
    <row r="2546" spans="2:51" s="13" customFormat="1" ht="22.5">
      <c r="B2546" s="187"/>
      <c r="D2546" s="188" t="s">
        <v>369</v>
      </c>
      <c r="E2546" s="189" t="s">
        <v>1</v>
      </c>
      <c r="F2546" s="190" t="s">
        <v>2630</v>
      </c>
      <c r="H2546" s="191">
        <v>36.765999999999998</v>
      </c>
      <c r="I2546" s="192"/>
      <c r="L2546" s="187"/>
      <c r="M2546" s="193"/>
      <c r="N2546" s="194"/>
      <c r="O2546" s="194"/>
      <c r="P2546" s="194"/>
      <c r="Q2546" s="194"/>
      <c r="R2546" s="194"/>
      <c r="S2546" s="194"/>
      <c r="T2546" s="195"/>
      <c r="AT2546" s="189" t="s">
        <v>369</v>
      </c>
      <c r="AU2546" s="189" t="s">
        <v>85</v>
      </c>
      <c r="AV2546" s="13" t="s">
        <v>85</v>
      </c>
      <c r="AW2546" s="13" t="s">
        <v>29</v>
      </c>
      <c r="AX2546" s="13" t="s">
        <v>72</v>
      </c>
      <c r="AY2546" s="189" t="s">
        <v>360</v>
      </c>
    </row>
    <row r="2547" spans="2:51" s="14" customFormat="1">
      <c r="B2547" s="196"/>
      <c r="D2547" s="188" t="s">
        <v>369</v>
      </c>
      <c r="E2547" s="197" t="s">
        <v>1</v>
      </c>
      <c r="F2547" s="198" t="s">
        <v>2631</v>
      </c>
      <c r="H2547" s="197" t="s">
        <v>1</v>
      </c>
      <c r="I2547" s="199"/>
      <c r="L2547" s="196"/>
      <c r="M2547" s="200"/>
      <c r="N2547" s="201"/>
      <c r="O2547" s="201"/>
      <c r="P2547" s="201"/>
      <c r="Q2547" s="201"/>
      <c r="R2547" s="201"/>
      <c r="S2547" s="201"/>
      <c r="T2547" s="202"/>
      <c r="AT2547" s="197" t="s">
        <v>369</v>
      </c>
      <c r="AU2547" s="197" t="s">
        <v>85</v>
      </c>
      <c r="AV2547" s="14" t="s">
        <v>79</v>
      </c>
      <c r="AW2547" s="14" t="s">
        <v>29</v>
      </c>
      <c r="AX2547" s="14" t="s">
        <v>72</v>
      </c>
      <c r="AY2547" s="197" t="s">
        <v>360</v>
      </c>
    </row>
    <row r="2548" spans="2:51" s="13" customFormat="1">
      <c r="B2548" s="187"/>
      <c r="D2548" s="188" t="s">
        <v>369</v>
      </c>
      <c r="E2548" s="189" t="s">
        <v>1</v>
      </c>
      <c r="F2548" s="190" t="s">
        <v>2632</v>
      </c>
      <c r="H2548" s="191">
        <v>0.86099999999999999</v>
      </c>
      <c r="I2548" s="192"/>
      <c r="L2548" s="187"/>
      <c r="M2548" s="193"/>
      <c r="N2548" s="194"/>
      <c r="O2548" s="194"/>
      <c r="P2548" s="194"/>
      <c r="Q2548" s="194"/>
      <c r="R2548" s="194"/>
      <c r="S2548" s="194"/>
      <c r="T2548" s="195"/>
      <c r="AT2548" s="189" t="s">
        <v>369</v>
      </c>
      <c r="AU2548" s="189" t="s">
        <v>85</v>
      </c>
      <c r="AV2548" s="13" t="s">
        <v>85</v>
      </c>
      <c r="AW2548" s="13" t="s">
        <v>29</v>
      </c>
      <c r="AX2548" s="13" t="s">
        <v>72</v>
      </c>
      <c r="AY2548" s="189" t="s">
        <v>360</v>
      </c>
    </row>
    <row r="2549" spans="2:51" s="16" customFormat="1">
      <c r="B2549" s="211"/>
      <c r="D2549" s="188" t="s">
        <v>369</v>
      </c>
      <c r="E2549" s="212" t="s">
        <v>1</v>
      </c>
      <c r="F2549" s="213" t="s">
        <v>581</v>
      </c>
      <c r="H2549" s="214">
        <v>63.363</v>
      </c>
      <c r="I2549" s="215"/>
      <c r="L2549" s="211"/>
      <c r="M2549" s="216"/>
      <c r="N2549" s="217"/>
      <c r="O2549" s="217"/>
      <c r="P2549" s="217"/>
      <c r="Q2549" s="217"/>
      <c r="R2549" s="217"/>
      <c r="S2549" s="217"/>
      <c r="T2549" s="218"/>
      <c r="AT2549" s="212" t="s">
        <v>369</v>
      </c>
      <c r="AU2549" s="212" t="s">
        <v>85</v>
      </c>
      <c r="AV2549" s="16" t="s">
        <v>282</v>
      </c>
      <c r="AW2549" s="16" t="s">
        <v>29</v>
      </c>
      <c r="AX2549" s="16" t="s">
        <v>72</v>
      </c>
      <c r="AY2549" s="212" t="s">
        <v>360</v>
      </c>
    </row>
    <row r="2550" spans="2:51" s="14" customFormat="1">
      <c r="B2550" s="196"/>
      <c r="D2550" s="188" t="s">
        <v>369</v>
      </c>
      <c r="E2550" s="197" t="s">
        <v>1</v>
      </c>
      <c r="F2550" s="198" t="s">
        <v>2633</v>
      </c>
      <c r="H2550" s="197" t="s">
        <v>1</v>
      </c>
      <c r="I2550" s="199"/>
      <c r="L2550" s="196"/>
      <c r="M2550" s="200"/>
      <c r="N2550" s="201"/>
      <c r="O2550" s="201"/>
      <c r="P2550" s="201"/>
      <c r="Q2550" s="201"/>
      <c r="R2550" s="201"/>
      <c r="S2550" s="201"/>
      <c r="T2550" s="202"/>
      <c r="AT2550" s="197" t="s">
        <v>369</v>
      </c>
      <c r="AU2550" s="197" t="s">
        <v>85</v>
      </c>
      <c r="AV2550" s="14" t="s">
        <v>79</v>
      </c>
      <c r="AW2550" s="14" t="s">
        <v>29</v>
      </c>
      <c r="AX2550" s="14" t="s">
        <v>72</v>
      </c>
      <c r="AY2550" s="197" t="s">
        <v>360</v>
      </c>
    </row>
    <row r="2551" spans="2:51" s="14" customFormat="1">
      <c r="B2551" s="196"/>
      <c r="D2551" s="188" t="s">
        <v>369</v>
      </c>
      <c r="E2551" s="197" t="s">
        <v>1</v>
      </c>
      <c r="F2551" s="198" t="s">
        <v>1103</v>
      </c>
      <c r="H2551" s="197" t="s">
        <v>1</v>
      </c>
      <c r="I2551" s="199"/>
      <c r="L2551" s="196"/>
      <c r="M2551" s="200"/>
      <c r="N2551" s="201"/>
      <c r="O2551" s="201"/>
      <c r="P2551" s="201"/>
      <c r="Q2551" s="201"/>
      <c r="R2551" s="201"/>
      <c r="S2551" s="201"/>
      <c r="T2551" s="202"/>
      <c r="AT2551" s="197" t="s">
        <v>369</v>
      </c>
      <c r="AU2551" s="197" t="s">
        <v>85</v>
      </c>
      <c r="AV2551" s="14" t="s">
        <v>79</v>
      </c>
      <c r="AW2551" s="14" t="s">
        <v>29</v>
      </c>
      <c r="AX2551" s="14" t="s">
        <v>72</v>
      </c>
      <c r="AY2551" s="197" t="s">
        <v>360</v>
      </c>
    </row>
    <row r="2552" spans="2:51" s="14" customFormat="1">
      <c r="B2552" s="196"/>
      <c r="D2552" s="188" t="s">
        <v>369</v>
      </c>
      <c r="E2552" s="197" t="s">
        <v>1</v>
      </c>
      <c r="F2552" s="198" t="s">
        <v>1104</v>
      </c>
      <c r="H2552" s="197" t="s">
        <v>1</v>
      </c>
      <c r="I2552" s="199"/>
      <c r="L2552" s="196"/>
      <c r="M2552" s="200"/>
      <c r="N2552" s="201"/>
      <c r="O2552" s="201"/>
      <c r="P2552" s="201"/>
      <c r="Q2552" s="201"/>
      <c r="R2552" s="201"/>
      <c r="S2552" s="201"/>
      <c r="T2552" s="202"/>
      <c r="AT2552" s="197" t="s">
        <v>369</v>
      </c>
      <c r="AU2552" s="197" t="s">
        <v>85</v>
      </c>
      <c r="AV2552" s="14" t="s">
        <v>79</v>
      </c>
      <c r="AW2552" s="14" t="s">
        <v>29</v>
      </c>
      <c r="AX2552" s="14" t="s">
        <v>72</v>
      </c>
      <c r="AY2552" s="197" t="s">
        <v>360</v>
      </c>
    </row>
    <row r="2553" spans="2:51" s="13" customFormat="1">
      <c r="B2553" s="187"/>
      <c r="D2553" s="188" t="s">
        <v>369</v>
      </c>
      <c r="E2553" s="189" t="s">
        <v>1</v>
      </c>
      <c r="F2553" s="190" t="s">
        <v>2634</v>
      </c>
      <c r="H2553" s="191">
        <v>6.9000000000000006E-2</v>
      </c>
      <c r="I2553" s="192"/>
      <c r="L2553" s="187"/>
      <c r="M2553" s="193"/>
      <c r="N2553" s="194"/>
      <c r="O2553" s="194"/>
      <c r="P2553" s="194"/>
      <c r="Q2553" s="194"/>
      <c r="R2553" s="194"/>
      <c r="S2553" s="194"/>
      <c r="T2553" s="195"/>
      <c r="AT2553" s="189" t="s">
        <v>369</v>
      </c>
      <c r="AU2553" s="189" t="s">
        <v>85</v>
      </c>
      <c r="AV2553" s="13" t="s">
        <v>85</v>
      </c>
      <c r="AW2553" s="13" t="s">
        <v>29</v>
      </c>
      <c r="AX2553" s="13" t="s">
        <v>72</v>
      </c>
      <c r="AY2553" s="189" t="s">
        <v>360</v>
      </c>
    </row>
    <row r="2554" spans="2:51" s="14" customFormat="1">
      <c r="B2554" s="196"/>
      <c r="D2554" s="188" t="s">
        <v>369</v>
      </c>
      <c r="E2554" s="197" t="s">
        <v>1</v>
      </c>
      <c r="F2554" s="198" t="s">
        <v>1106</v>
      </c>
      <c r="H2554" s="197" t="s">
        <v>1</v>
      </c>
      <c r="I2554" s="199"/>
      <c r="L2554" s="196"/>
      <c r="M2554" s="200"/>
      <c r="N2554" s="201"/>
      <c r="O2554" s="201"/>
      <c r="P2554" s="201"/>
      <c r="Q2554" s="201"/>
      <c r="R2554" s="201"/>
      <c r="S2554" s="201"/>
      <c r="T2554" s="202"/>
      <c r="AT2554" s="197" t="s">
        <v>369</v>
      </c>
      <c r="AU2554" s="197" t="s">
        <v>85</v>
      </c>
      <c r="AV2554" s="14" t="s">
        <v>79</v>
      </c>
      <c r="AW2554" s="14" t="s">
        <v>29</v>
      </c>
      <c r="AX2554" s="14" t="s">
        <v>72</v>
      </c>
      <c r="AY2554" s="197" t="s">
        <v>360</v>
      </c>
    </row>
    <row r="2555" spans="2:51" s="14" customFormat="1">
      <c r="B2555" s="196"/>
      <c r="D2555" s="188" t="s">
        <v>369</v>
      </c>
      <c r="E2555" s="197" t="s">
        <v>1</v>
      </c>
      <c r="F2555" s="198" t="s">
        <v>1107</v>
      </c>
      <c r="H2555" s="197" t="s">
        <v>1</v>
      </c>
      <c r="I2555" s="199"/>
      <c r="L2555" s="196"/>
      <c r="M2555" s="200"/>
      <c r="N2555" s="201"/>
      <c r="O2555" s="201"/>
      <c r="P2555" s="201"/>
      <c r="Q2555" s="201"/>
      <c r="R2555" s="201"/>
      <c r="S2555" s="201"/>
      <c r="T2555" s="202"/>
      <c r="AT2555" s="197" t="s">
        <v>369</v>
      </c>
      <c r="AU2555" s="197" t="s">
        <v>85</v>
      </c>
      <c r="AV2555" s="14" t="s">
        <v>79</v>
      </c>
      <c r="AW2555" s="14" t="s">
        <v>29</v>
      </c>
      <c r="AX2555" s="14" t="s">
        <v>72</v>
      </c>
      <c r="AY2555" s="197" t="s">
        <v>360</v>
      </c>
    </row>
    <row r="2556" spans="2:51" s="13" customFormat="1">
      <c r="B2556" s="187"/>
      <c r="D2556" s="188" t="s">
        <v>369</v>
      </c>
      <c r="E2556" s="189" t="s">
        <v>1</v>
      </c>
      <c r="F2556" s="190" t="s">
        <v>2635</v>
      </c>
      <c r="H2556" s="191">
        <v>2.8559999999999999</v>
      </c>
      <c r="I2556" s="192"/>
      <c r="L2556" s="187"/>
      <c r="M2556" s="193"/>
      <c r="N2556" s="194"/>
      <c r="O2556" s="194"/>
      <c r="P2556" s="194"/>
      <c r="Q2556" s="194"/>
      <c r="R2556" s="194"/>
      <c r="S2556" s="194"/>
      <c r="T2556" s="195"/>
      <c r="AT2556" s="189" t="s">
        <v>369</v>
      </c>
      <c r="AU2556" s="189" t="s">
        <v>85</v>
      </c>
      <c r="AV2556" s="13" t="s">
        <v>85</v>
      </c>
      <c r="AW2556" s="13" t="s">
        <v>29</v>
      </c>
      <c r="AX2556" s="13" t="s">
        <v>72</v>
      </c>
      <c r="AY2556" s="189" t="s">
        <v>360</v>
      </c>
    </row>
    <row r="2557" spans="2:51" s="14" customFormat="1">
      <c r="B2557" s="196"/>
      <c r="D2557" s="188" t="s">
        <v>369</v>
      </c>
      <c r="E2557" s="197" t="s">
        <v>1</v>
      </c>
      <c r="F2557" s="198" t="s">
        <v>1109</v>
      </c>
      <c r="H2557" s="197" t="s">
        <v>1</v>
      </c>
      <c r="I2557" s="199"/>
      <c r="L2557" s="196"/>
      <c r="M2557" s="200"/>
      <c r="N2557" s="201"/>
      <c r="O2557" s="201"/>
      <c r="P2557" s="201"/>
      <c r="Q2557" s="201"/>
      <c r="R2557" s="201"/>
      <c r="S2557" s="201"/>
      <c r="T2557" s="202"/>
      <c r="AT2557" s="197" t="s">
        <v>369</v>
      </c>
      <c r="AU2557" s="197" t="s">
        <v>85</v>
      </c>
      <c r="AV2557" s="14" t="s">
        <v>79</v>
      </c>
      <c r="AW2557" s="14" t="s">
        <v>29</v>
      </c>
      <c r="AX2557" s="14" t="s">
        <v>72</v>
      </c>
      <c r="AY2557" s="197" t="s">
        <v>360</v>
      </c>
    </row>
    <row r="2558" spans="2:51" s="13" customFormat="1">
      <c r="B2558" s="187"/>
      <c r="D2558" s="188" t="s">
        <v>369</v>
      </c>
      <c r="E2558" s="189" t="s">
        <v>1</v>
      </c>
      <c r="F2558" s="190" t="s">
        <v>2636</v>
      </c>
      <c r="H2558" s="191">
        <v>2.3919999999999999</v>
      </c>
      <c r="I2558" s="192"/>
      <c r="L2558" s="187"/>
      <c r="M2558" s="193"/>
      <c r="N2558" s="194"/>
      <c r="O2558" s="194"/>
      <c r="P2558" s="194"/>
      <c r="Q2558" s="194"/>
      <c r="R2558" s="194"/>
      <c r="S2558" s="194"/>
      <c r="T2558" s="195"/>
      <c r="AT2558" s="189" t="s">
        <v>369</v>
      </c>
      <c r="AU2558" s="189" t="s">
        <v>85</v>
      </c>
      <c r="AV2558" s="13" t="s">
        <v>85</v>
      </c>
      <c r="AW2558" s="13" t="s">
        <v>29</v>
      </c>
      <c r="AX2558" s="13" t="s">
        <v>72</v>
      </c>
      <c r="AY2558" s="189" t="s">
        <v>360</v>
      </c>
    </row>
    <row r="2559" spans="2:51" s="14" customFormat="1">
      <c r="B2559" s="196"/>
      <c r="D2559" s="188" t="s">
        <v>369</v>
      </c>
      <c r="E2559" s="197" t="s">
        <v>1</v>
      </c>
      <c r="F2559" s="198" t="s">
        <v>1111</v>
      </c>
      <c r="H2559" s="197" t="s">
        <v>1</v>
      </c>
      <c r="I2559" s="199"/>
      <c r="L2559" s="196"/>
      <c r="M2559" s="200"/>
      <c r="N2559" s="201"/>
      <c r="O2559" s="201"/>
      <c r="P2559" s="201"/>
      <c r="Q2559" s="201"/>
      <c r="R2559" s="201"/>
      <c r="S2559" s="201"/>
      <c r="T2559" s="202"/>
      <c r="AT2559" s="197" t="s">
        <v>369</v>
      </c>
      <c r="AU2559" s="197" t="s">
        <v>85</v>
      </c>
      <c r="AV2559" s="14" t="s">
        <v>79</v>
      </c>
      <c r="AW2559" s="14" t="s">
        <v>29</v>
      </c>
      <c r="AX2559" s="14" t="s">
        <v>72</v>
      </c>
      <c r="AY2559" s="197" t="s">
        <v>360</v>
      </c>
    </row>
    <row r="2560" spans="2:51" s="13" customFormat="1">
      <c r="B2560" s="187"/>
      <c r="D2560" s="188" t="s">
        <v>369</v>
      </c>
      <c r="E2560" s="189" t="s">
        <v>1</v>
      </c>
      <c r="F2560" s="190" t="s">
        <v>2637</v>
      </c>
      <c r="H2560" s="191">
        <v>0.56599999999999995</v>
      </c>
      <c r="I2560" s="192"/>
      <c r="L2560" s="187"/>
      <c r="M2560" s="193"/>
      <c r="N2560" s="194"/>
      <c r="O2560" s="194"/>
      <c r="P2560" s="194"/>
      <c r="Q2560" s="194"/>
      <c r="R2560" s="194"/>
      <c r="S2560" s="194"/>
      <c r="T2560" s="195"/>
      <c r="AT2560" s="189" t="s">
        <v>369</v>
      </c>
      <c r="AU2560" s="189" t="s">
        <v>85</v>
      </c>
      <c r="AV2560" s="13" t="s">
        <v>85</v>
      </c>
      <c r="AW2560" s="13" t="s">
        <v>29</v>
      </c>
      <c r="AX2560" s="13" t="s">
        <v>72</v>
      </c>
      <c r="AY2560" s="189" t="s">
        <v>360</v>
      </c>
    </row>
    <row r="2561" spans="2:51" s="16" customFormat="1">
      <c r="B2561" s="211"/>
      <c r="D2561" s="188" t="s">
        <v>369</v>
      </c>
      <c r="E2561" s="212" t="s">
        <v>1</v>
      </c>
      <c r="F2561" s="213" t="s">
        <v>581</v>
      </c>
      <c r="H2561" s="214">
        <v>5.883</v>
      </c>
      <c r="I2561" s="215"/>
      <c r="L2561" s="211"/>
      <c r="M2561" s="216"/>
      <c r="N2561" s="217"/>
      <c r="O2561" s="217"/>
      <c r="P2561" s="217"/>
      <c r="Q2561" s="217"/>
      <c r="R2561" s="217"/>
      <c r="S2561" s="217"/>
      <c r="T2561" s="218"/>
      <c r="AT2561" s="212" t="s">
        <v>369</v>
      </c>
      <c r="AU2561" s="212" t="s">
        <v>85</v>
      </c>
      <c r="AV2561" s="16" t="s">
        <v>282</v>
      </c>
      <c r="AW2561" s="16" t="s">
        <v>29</v>
      </c>
      <c r="AX2561" s="16" t="s">
        <v>72</v>
      </c>
      <c r="AY2561" s="212" t="s">
        <v>360</v>
      </c>
    </row>
    <row r="2562" spans="2:51" s="14" customFormat="1">
      <c r="B2562" s="196"/>
      <c r="D2562" s="188" t="s">
        <v>369</v>
      </c>
      <c r="E2562" s="197" t="s">
        <v>1</v>
      </c>
      <c r="F2562" s="198" t="s">
        <v>2638</v>
      </c>
      <c r="H2562" s="197" t="s">
        <v>1</v>
      </c>
      <c r="I2562" s="199"/>
      <c r="L2562" s="196"/>
      <c r="M2562" s="200"/>
      <c r="N2562" s="201"/>
      <c r="O2562" s="201"/>
      <c r="P2562" s="201"/>
      <c r="Q2562" s="201"/>
      <c r="R2562" s="201"/>
      <c r="S2562" s="201"/>
      <c r="T2562" s="202"/>
      <c r="AT2562" s="197" t="s">
        <v>369</v>
      </c>
      <c r="AU2562" s="197" t="s">
        <v>85</v>
      </c>
      <c r="AV2562" s="14" t="s">
        <v>79</v>
      </c>
      <c r="AW2562" s="14" t="s">
        <v>29</v>
      </c>
      <c r="AX2562" s="14" t="s">
        <v>72</v>
      </c>
      <c r="AY2562" s="197" t="s">
        <v>360</v>
      </c>
    </row>
    <row r="2563" spans="2:51" s="13" customFormat="1">
      <c r="B2563" s="187"/>
      <c r="D2563" s="188" t="s">
        <v>369</v>
      </c>
      <c r="E2563" s="189" t="s">
        <v>1</v>
      </c>
      <c r="F2563" s="190" t="s">
        <v>2639</v>
      </c>
      <c r="H2563" s="191">
        <v>0.3</v>
      </c>
      <c r="I2563" s="192"/>
      <c r="L2563" s="187"/>
      <c r="M2563" s="193"/>
      <c r="N2563" s="194"/>
      <c r="O2563" s="194"/>
      <c r="P2563" s="194"/>
      <c r="Q2563" s="194"/>
      <c r="R2563" s="194"/>
      <c r="S2563" s="194"/>
      <c r="T2563" s="195"/>
      <c r="AT2563" s="189" t="s">
        <v>369</v>
      </c>
      <c r="AU2563" s="189" t="s">
        <v>85</v>
      </c>
      <c r="AV2563" s="13" t="s">
        <v>85</v>
      </c>
      <c r="AW2563" s="13" t="s">
        <v>29</v>
      </c>
      <c r="AX2563" s="13" t="s">
        <v>72</v>
      </c>
      <c r="AY2563" s="189" t="s">
        <v>360</v>
      </c>
    </row>
    <row r="2564" spans="2:51" s="16" customFormat="1">
      <c r="B2564" s="211"/>
      <c r="D2564" s="188" t="s">
        <v>369</v>
      </c>
      <c r="E2564" s="212" t="s">
        <v>1</v>
      </c>
      <c r="F2564" s="213" t="s">
        <v>581</v>
      </c>
      <c r="H2564" s="214">
        <v>0.3</v>
      </c>
      <c r="I2564" s="215"/>
      <c r="L2564" s="211"/>
      <c r="M2564" s="216"/>
      <c r="N2564" s="217"/>
      <c r="O2564" s="217"/>
      <c r="P2564" s="217"/>
      <c r="Q2564" s="217"/>
      <c r="R2564" s="217"/>
      <c r="S2564" s="217"/>
      <c r="T2564" s="218"/>
      <c r="AT2564" s="212" t="s">
        <v>369</v>
      </c>
      <c r="AU2564" s="212" t="s">
        <v>85</v>
      </c>
      <c r="AV2564" s="16" t="s">
        <v>282</v>
      </c>
      <c r="AW2564" s="16" t="s">
        <v>29</v>
      </c>
      <c r="AX2564" s="16" t="s">
        <v>72</v>
      </c>
      <c r="AY2564" s="212" t="s">
        <v>360</v>
      </c>
    </row>
    <row r="2565" spans="2:51" s="14" customFormat="1">
      <c r="B2565" s="196"/>
      <c r="D2565" s="188" t="s">
        <v>369</v>
      </c>
      <c r="E2565" s="197" t="s">
        <v>1</v>
      </c>
      <c r="F2565" s="198" t="s">
        <v>2640</v>
      </c>
      <c r="H2565" s="197" t="s">
        <v>1</v>
      </c>
      <c r="I2565" s="199"/>
      <c r="L2565" s="196"/>
      <c r="M2565" s="200"/>
      <c r="N2565" s="201"/>
      <c r="O2565" s="201"/>
      <c r="P2565" s="201"/>
      <c r="Q2565" s="201"/>
      <c r="R2565" s="201"/>
      <c r="S2565" s="201"/>
      <c r="T2565" s="202"/>
      <c r="AT2565" s="197" t="s">
        <v>369</v>
      </c>
      <c r="AU2565" s="197" t="s">
        <v>85</v>
      </c>
      <c r="AV2565" s="14" t="s">
        <v>79</v>
      </c>
      <c r="AW2565" s="14" t="s">
        <v>29</v>
      </c>
      <c r="AX2565" s="14" t="s">
        <v>72</v>
      </c>
      <c r="AY2565" s="197" t="s">
        <v>360</v>
      </c>
    </row>
    <row r="2566" spans="2:51" s="13" customFormat="1">
      <c r="B2566" s="187"/>
      <c r="D2566" s="188" t="s">
        <v>369</v>
      </c>
      <c r="E2566" s="189" t="s">
        <v>1</v>
      </c>
      <c r="F2566" s="190" t="s">
        <v>2641</v>
      </c>
      <c r="H2566" s="191">
        <v>1.077</v>
      </c>
      <c r="I2566" s="192"/>
      <c r="L2566" s="187"/>
      <c r="M2566" s="193"/>
      <c r="N2566" s="194"/>
      <c r="O2566" s="194"/>
      <c r="P2566" s="194"/>
      <c r="Q2566" s="194"/>
      <c r="R2566" s="194"/>
      <c r="S2566" s="194"/>
      <c r="T2566" s="195"/>
      <c r="AT2566" s="189" t="s">
        <v>369</v>
      </c>
      <c r="AU2566" s="189" t="s">
        <v>85</v>
      </c>
      <c r="AV2566" s="13" t="s">
        <v>85</v>
      </c>
      <c r="AW2566" s="13" t="s">
        <v>29</v>
      </c>
      <c r="AX2566" s="13" t="s">
        <v>72</v>
      </c>
      <c r="AY2566" s="189" t="s">
        <v>360</v>
      </c>
    </row>
    <row r="2567" spans="2:51" s="16" customFormat="1">
      <c r="B2567" s="211"/>
      <c r="D2567" s="188" t="s">
        <v>369</v>
      </c>
      <c r="E2567" s="212" t="s">
        <v>1</v>
      </c>
      <c r="F2567" s="213" t="s">
        <v>581</v>
      </c>
      <c r="H2567" s="214">
        <v>1.077</v>
      </c>
      <c r="I2567" s="215"/>
      <c r="L2567" s="211"/>
      <c r="M2567" s="216"/>
      <c r="N2567" s="217"/>
      <c r="O2567" s="217"/>
      <c r="P2567" s="217"/>
      <c r="Q2567" s="217"/>
      <c r="R2567" s="217"/>
      <c r="S2567" s="217"/>
      <c r="T2567" s="218"/>
      <c r="AT2567" s="212" t="s">
        <v>369</v>
      </c>
      <c r="AU2567" s="212" t="s">
        <v>85</v>
      </c>
      <c r="AV2567" s="16" t="s">
        <v>282</v>
      </c>
      <c r="AW2567" s="16" t="s">
        <v>29</v>
      </c>
      <c r="AX2567" s="16" t="s">
        <v>72</v>
      </c>
      <c r="AY2567" s="212" t="s">
        <v>360</v>
      </c>
    </row>
    <row r="2568" spans="2:51" s="14" customFormat="1">
      <c r="B2568" s="196"/>
      <c r="D2568" s="188" t="s">
        <v>369</v>
      </c>
      <c r="E2568" s="197" t="s">
        <v>1</v>
      </c>
      <c r="F2568" s="198" t="s">
        <v>2642</v>
      </c>
      <c r="H2568" s="197" t="s">
        <v>1</v>
      </c>
      <c r="I2568" s="199"/>
      <c r="L2568" s="196"/>
      <c r="M2568" s="200"/>
      <c r="N2568" s="201"/>
      <c r="O2568" s="201"/>
      <c r="P2568" s="201"/>
      <c r="Q2568" s="201"/>
      <c r="R2568" s="201"/>
      <c r="S2568" s="201"/>
      <c r="T2568" s="202"/>
      <c r="AT2568" s="197" t="s">
        <v>369</v>
      </c>
      <c r="AU2568" s="197" t="s">
        <v>85</v>
      </c>
      <c r="AV2568" s="14" t="s">
        <v>79</v>
      </c>
      <c r="AW2568" s="14" t="s">
        <v>29</v>
      </c>
      <c r="AX2568" s="14" t="s">
        <v>72</v>
      </c>
      <c r="AY2568" s="197" t="s">
        <v>360</v>
      </c>
    </row>
    <row r="2569" spans="2:51" s="13" customFormat="1" ht="33.75">
      <c r="B2569" s="187"/>
      <c r="D2569" s="188" t="s">
        <v>369</v>
      </c>
      <c r="E2569" s="189" t="s">
        <v>1</v>
      </c>
      <c r="F2569" s="190" t="s">
        <v>2643</v>
      </c>
      <c r="H2569" s="191">
        <v>6.6189999999999998</v>
      </c>
      <c r="I2569" s="192"/>
      <c r="L2569" s="187"/>
      <c r="M2569" s="193"/>
      <c r="N2569" s="194"/>
      <c r="O2569" s="194"/>
      <c r="P2569" s="194"/>
      <c r="Q2569" s="194"/>
      <c r="R2569" s="194"/>
      <c r="S2569" s="194"/>
      <c r="T2569" s="195"/>
      <c r="AT2569" s="189" t="s">
        <v>369</v>
      </c>
      <c r="AU2569" s="189" t="s">
        <v>85</v>
      </c>
      <c r="AV2569" s="13" t="s">
        <v>85</v>
      </c>
      <c r="AW2569" s="13" t="s">
        <v>29</v>
      </c>
      <c r="AX2569" s="13" t="s">
        <v>72</v>
      </c>
      <c r="AY2569" s="189" t="s">
        <v>360</v>
      </c>
    </row>
    <row r="2570" spans="2:51" s="13" customFormat="1" ht="22.5">
      <c r="B2570" s="187"/>
      <c r="D2570" s="188" t="s">
        <v>369</v>
      </c>
      <c r="E2570" s="189" t="s">
        <v>1</v>
      </c>
      <c r="F2570" s="190" t="s">
        <v>2644</v>
      </c>
      <c r="H2570" s="191">
        <v>2.0649999999999999</v>
      </c>
      <c r="I2570" s="192"/>
      <c r="L2570" s="187"/>
      <c r="M2570" s="193"/>
      <c r="N2570" s="194"/>
      <c r="O2570" s="194"/>
      <c r="P2570" s="194"/>
      <c r="Q2570" s="194"/>
      <c r="R2570" s="194"/>
      <c r="S2570" s="194"/>
      <c r="T2570" s="195"/>
      <c r="AT2570" s="189" t="s">
        <v>369</v>
      </c>
      <c r="AU2570" s="189" t="s">
        <v>85</v>
      </c>
      <c r="AV2570" s="13" t="s">
        <v>85</v>
      </c>
      <c r="AW2570" s="13" t="s">
        <v>29</v>
      </c>
      <c r="AX2570" s="13" t="s">
        <v>72</v>
      </c>
      <c r="AY2570" s="189" t="s">
        <v>360</v>
      </c>
    </row>
    <row r="2571" spans="2:51" s="16" customFormat="1">
      <c r="B2571" s="211"/>
      <c r="D2571" s="188" t="s">
        <v>369</v>
      </c>
      <c r="E2571" s="212" t="s">
        <v>1</v>
      </c>
      <c r="F2571" s="213" t="s">
        <v>581</v>
      </c>
      <c r="H2571" s="214">
        <v>8.6839999999999993</v>
      </c>
      <c r="I2571" s="215"/>
      <c r="L2571" s="211"/>
      <c r="M2571" s="216"/>
      <c r="N2571" s="217"/>
      <c r="O2571" s="217"/>
      <c r="P2571" s="217"/>
      <c r="Q2571" s="217"/>
      <c r="R2571" s="217"/>
      <c r="S2571" s="217"/>
      <c r="T2571" s="218"/>
      <c r="AT2571" s="212" t="s">
        <v>369</v>
      </c>
      <c r="AU2571" s="212" t="s">
        <v>85</v>
      </c>
      <c r="AV2571" s="16" t="s">
        <v>282</v>
      </c>
      <c r="AW2571" s="16" t="s">
        <v>29</v>
      </c>
      <c r="AX2571" s="16" t="s">
        <v>72</v>
      </c>
      <c r="AY2571" s="212" t="s">
        <v>360</v>
      </c>
    </row>
    <row r="2572" spans="2:51" s="14" customFormat="1">
      <c r="B2572" s="196"/>
      <c r="D2572" s="188" t="s">
        <v>369</v>
      </c>
      <c r="E2572" s="197" t="s">
        <v>1</v>
      </c>
      <c r="F2572" s="198" t="s">
        <v>2476</v>
      </c>
      <c r="H2572" s="197" t="s">
        <v>1</v>
      </c>
      <c r="I2572" s="199"/>
      <c r="L2572" s="196"/>
      <c r="M2572" s="200"/>
      <c r="N2572" s="201"/>
      <c r="O2572" s="201"/>
      <c r="P2572" s="201"/>
      <c r="Q2572" s="201"/>
      <c r="R2572" s="201"/>
      <c r="S2572" s="201"/>
      <c r="T2572" s="202"/>
      <c r="AT2572" s="197" t="s">
        <v>369</v>
      </c>
      <c r="AU2572" s="197" t="s">
        <v>85</v>
      </c>
      <c r="AV2572" s="14" t="s">
        <v>79</v>
      </c>
      <c r="AW2572" s="14" t="s">
        <v>29</v>
      </c>
      <c r="AX2572" s="14" t="s">
        <v>72</v>
      </c>
      <c r="AY2572" s="197" t="s">
        <v>360</v>
      </c>
    </row>
    <row r="2573" spans="2:51" s="13" customFormat="1">
      <c r="B2573" s="187"/>
      <c r="D2573" s="188" t="s">
        <v>369</v>
      </c>
      <c r="E2573" s="189" t="s">
        <v>1</v>
      </c>
      <c r="F2573" s="190" t="s">
        <v>2645</v>
      </c>
      <c r="H2573" s="191">
        <v>0.34</v>
      </c>
      <c r="I2573" s="192"/>
      <c r="L2573" s="187"/>
      <c r="M2573" s="193"/>
      <c r="N2573" s="194"/>
      <c r="O2573" s="194"/>
      <c r="P2573" s="194"/>
      <c r="Q2573" s="194"/>
      <c r="R2573" s="194"/>
      <c r="S2573" s="194"/>
      <c r="T2573" s="195"/>
      <c r="AT2573" s="189" t="s">
        <v>369</v>
      </c>
      <c r="AU2573" s="189" t="s">
        <v>85</v>
      </c>
      <c r="AV2573" s="13" t="s">
        <v>85</v>
      </c>
      <c r="AW2573" s="13" t="s">
        <v>29</v>
      </c>
      <c r="AX2573" s="13" t="s">
        <v>72</v>
      </c>
      <c r="AY2573" s="189" t="s">
        <v>360</v>
      </c>
    </row>
    <row r="2574" spans="2:51" s="16" customFormat="1">
      <c r="B2574" s="211"/>
      <c r="D2574" s="188" t="s">
        <v>369</v>
      </c>
      <c r="E2574" s="212" t="s">
        <v>1</v>
      </c>
      <c r="F2574" s="213" t="s">
        <v>581</v>
      </c>
      <c r="H2574" s="214">
        <v>0.34</v>
      </c>
      <c r="I2574" s="215"/>
      <c r="L2574" s="211"/>
      <c r="M2574" s="216"/>
      <c r="N2574" s="217"/>
      <c r="O2574" s="217"/>
      <c r="P2574" s="217"/>
      <c r="Q2574" s="217"/>
      <c r="R2574" s="217"/>
      <c r="S2574" s="217"/>
      <c r="T2574" s="218"/>
      <c r="AT2574" s="212" t="s">
        <v>369</v>
      </c>
      <c r="AU2574" s="212" t="s">
        <v>85</v>
      </c>
      <c r="AV2574" s="16" t="s">
        <v>282</v>
      </c>
      <c r="AW2574" s="16" t="s">
        <v>29</v>
      </c>
      <c r="AX2574" s="16" t="s">
        <v>72</v>
      </c>
      <c r="AY2574" s="212" t="s">
        <v>360</v>
      </c>
    </row>
    <row r="2575" spans="2:51" s="14" customFormat="1">
      <c r="B2575" s="196"/>
      <c r="D2575" s="188" t="s">
        <v>369</v>
      </c>
      <c r="E2575" s="197" t="s">
        <v>1</v>
      </c>
      <c r="F2575" s="198" t="s">
        <v>2646</v>
      </c>
      <c r="H2575" s="197" t="s">
        <v>1</v>
      </c>
      <c r="I2575" s="199"/>
      <c r="L2575" s="196"/>
      <c r="M2575" s="200"/>
      <c r="N2575" s="201"/>
      <c r="O2575" s="201"/>
      <c r="P2575" s="201"/>
      <c r="Q2575" s="201"/>
      <c r="R2575" s="201"/>
      <c r="S2575" s="201"/>
      <c r="T2575" s="202"/>
      <c r="AT2575" s="197" t="s">
        <v>369</v>
      </c>
      <c r="AU2575" s="197" t="s">
        <v>85</v>
      </c>
      <c r="AV2575" s="14" t="s">
        <v>79</v>
      </c>
      <c r="AW2575" s="14" t="s">
        <v>29</v>
      </c>
      <c r="AX2575" s="14" t="s">
        <v>72</v>
      </c>
      <c r="AY2575" s="197" t="s">
        <v>360</v>
      </c>
    </row>
    <row r="2576" spans="2:51" s="13" customFormat="1">
      <c r="B2576" s="187"/>
      <c r="D2576" s="188" t="s">
        <v>369</v>
      </c>
      <c r="E2576" s="189" t="s">
        <v>1</v>
      </c>
      <c r="F2576" s="190" t="s">
        <v>2647</v>
      </c>
      <c r="H2576" s="191">
        <v>12.385</v>
      </c>
      <c r="I2576" s="192"/>
      <c r="L2576" s="187"/>
      <c r="M2576" s="193"/>
      <c r="N2576" s="194"/>
      <c r="O2576" s="194"/>
      <c r="P2576" s="194"/>
      <c r="Q2576" s="194"/>
      <c r="R2576" s="194"/>
      <c r="S2576" s="194"/>
      <c r="T2576" s="195"/>
      <c r="AT2576" s="189" t="s">
        <v>369</v>
      </c>
      <c r="AU2576" s="189" t="s">
        <v>85</v>
      </c>
      <c r="AV2576" s="13" t="s">
        <v>85</v>
      </c>
      <c r="AW2576" s="13" t="s">
        <v>29</v>
      </c>
      <c r="AX2576" s="13" t="s">
        <v>72</v>
      </c>
      <c r="AY2576" s="189" t="s">
        <v>360</v>
      </c>
    </row>
    <row r="2577" spans="1:65" s="14" customFormat="1">
      <c r="B2577" s="196"/>
      <c r="D2577" s="188" t="s">
        <v>369</v>
      </c>
      <c r="E2577" s="197" t="s">
        <v>1</v>
      </c>
      <c r="F2577" s="198" t="s">
        <v>2648</v>
      </c>
      <c r="H2577" s="197" t="s">
        <v>1</v>
      </c>
      <c r="I2577" s="199"/>
      <c r="L2577" s="196"/>
      <c r="M2577" s="200"/>
      <c r="N2577" s="201"/>
      <c r="O2577" s="201"/>
      <c r="P2577" s="201"/>
      <c r="Q2577" s="201"/>
      <c r="R2577" s="201"/>
      <c r="S2577" s="201"/>
      <c r="T2577" s="202"/>
      <c r="AT2577" s="197" t="s">
        <v>369</v>
      </c>
      <c r="AU2577" s="197" t="s">
        <v>85</v>
      </c>
      <c r="AV2577" s="14" t="s">
        <v>79</v>
      </c>
      <c r="AW2577" s="14" t="s">
        <v>29</v>
      </c>
      <c r="AX2577" s="14" t="s">
        <v>72</v>
      </c>
      <c r="AY2577" s="197" t="s">
        <v>360</v>
      </c>
    </row>
    <row r="2578" spans="1:65" s="13" customFormat="1">
      <c r="B2578" s="187"/>
      <c r="D2578" s="188" t="s">
        <v>369</v>
      </c>
      <c r="E2578" s="189" t="s">
        <v>1</v>
      </c>
      <c r="F2578" s="190" t="s">
        <v>2649</v>
      </c>
      <c r="H2578" s="191">
        <v>0.71699999999999997</v>
      </c>
      <c r="I2578" s="192"/>
      <c r="L2578" s="187"/>
      <c r="M2578" s="193"/>
      <c r="N2578" s="194"/>
      <c r="O2578" s="194"/>
      <c r="P2578" s="194"/>
      <c r="Q2578" s="194"/>
      <c r="R2578" s="194"/>
      <c r="S2578" s="194"/>
      <c r="T2578" s="195"/>
      <c r="AT2578" s="189" t="s">
        <v>369</v>
      </c>
      <c r="AU2578" s="189" t="s">
        <v>85</v>
      </c>
      <c r="AV2578" s="13" t="s">
        <v>85</v>
      </c>
      <c r="AW2578" s="13" t="s">
        <v>29</v>
      </c>
      <c r="AX2578" s="13" t="s">
        <v>72</v>
      </c>
      <c r="AY2578" s="189" t="s">
        <v>360</v>
      </c>
    </row>
    <row r="2579" spans="1:65" s="13" customFormat="1">
      <c r="B2579" s="187"/>
      <c r="D2579" s="188" t="s">
        <v>369</v>
      </c>
      <c r="E2579" s="189" t="s">
        <v>1</v>
      </c>
      <c r="F2579" s="190" t="s">
        <v>2650</v>
      </c>
      <c r="H2579" s="191">
        <v>12.459</v>
      </c>
      <c r="I2579" s="192"/>
      <c r="L2579" s="187"/>
      <c r="M2579" s="193"/>
      <c r="N2579" s="194"/>
      <c r="O2579" s="194"/>
      <c r="P2579" s="194"/>
      <c r="Q2579" s="194"/>
      <c r="R2579" s="194"/>
      <c r="S2579" s="194"/>
      <c r="T2579" s="195"/>
      <c r="AT2579" s="189" t="s">
        <v>369</v>
      </c>
      <c r="AU2579" s="189" t="s">
        <v>85</v>
      </c>
      <c r="AV2579" s="13" t="s">
        <v>85</v>
      </c>
      <c r="AW2579" s="13" t="s">
        <v>29</v>
      </c>
      <c r="AX2579" s="13" t="s">
        <v>72</v>
      </c>
      <c r="AY2579" s="189" t="s">
        <v>360</v>
      </c>
    </row>
    <row r="2580" spans="1:65" s="16" customFormat="1">
      <c r="B2580" s="211"/>
      <c r="D2580" s="188" t="s">
        <v>369</v>
      </c>
      <c r="E2580" s="212" t="s">
        <v>1</v>
      </c>
      <c r="F2580" s="213" t="s">
        <v>581</v>
      </c>
      <c r="H2580" s="214">
        <v>25.561</v>
      </c>
      <c r="I2580" s="215"/>
      <c r="L2580" s="211"/>
      <c r="M2580" s="216"/>
      <c r="N2580" s="217"/>
      <c r="O2580" s="217"/>
      <c r="P2580" s="217"/>
      <c r="Q2580" s="217"/>
      <c r="R2580" s="217"/>
      <c r="S2580" s="217"/>
      <c r="T2580" s="218"/>
      <c r="AT2580" s="212" t="s">
        <v>369</v>
      </c>
      <c r="AU2580" s="212" t="s">
        <v>85</v>
      </c>
      <c r="AV2580" s="16" t="s">
        <v>282</v>
      </c>
      <c r="AW2580" s="16" t="s">
        <v>29</v>
      </c>
      <c r="AX2580" s="16" t="s">
        <v>72</v>
      </c>
      <c r="AY2580" s="212" t="s">
        <v>360</v>
      </c>
    </row>
    <row r="2581" spans="1:65" s="15" customFormat="1">
      <c r="B2581" s="203"/>
      <c r="D2581" s="188" t="s">
        <v>369</v>
      </c>
      <c r="E2581" s="204" t="s">
        <v>1</v>
      </c>
      <c r="F2581" s="205" t="s">
        <v>386</v>
      </c>
      <c r="H2581" s="206">
        <v>105.208</v>
      </c>
      <c r="I2581" s="207"/>
      <c r="L2581" s="203"/>
      <c r="M2581" s="208"/>
      <c r="N2581" s="209"/>
      <c r="O2581" s="209"/>
      <c r="P2581" s="209"/>
      <c r="Q2581" s="209"/>
      <c r="R2581" s="209"/>
      <c r="S2581" s="209"/>
      <c r="T2581" s="210"/>
      <c r="AT2581" s="204" t="s">
        <v>369</v>
      </c>
      <c r="AU2581" s="204" t="s">
        <v>85</v>
      </c>
      <c r="AV2581" s="15" t="s">
        <v>367</v>
      </c>
      <c r="AW2581" s="15" t="s">
        <v>29</v>
      </c>
      <c r="AX2581" s="15" t="s">
        <v>79</v>
      </c>
      <c r="AY2581" s="204" t="s">
        <v>360</v>
      </c>
    </row>
    <row r="2582" spans="1:65" s="2" customFormat="1" ht="37.9" customHeight="1">
      <c r="A2582" s="33"/>
      <c r="B2582" s="139"/>
      <c r="C2582" s="173" t="s">
        <v>2651</v>
      </c>
      <c r="D2582" s="173" t="s">
        <v>363</v>
      </c>
      <c r="E2582" s="174" t="s">
        <v>2652</v>
      </c>
      <c r="F2582" s="175" t="s">
        <v>2653</v>
      </c>
      <c r="G2582" s="176" t="s">
        <v>394</v>
      </c>
      <c r="H2582" s="177">
        <v>2.786</v>
      </c>
      <c r="I2582" s="178"/>
      <c r="J2582" s="179">
        <f>ROUND(I2582*H2582,2)</f>
        <v>0</v>
      </c>
      <c r="K2582" s="180"/>
      <c r="L2582" s="34"/>
      <c r="M2582" s="181" t="s">
        <v>1</v>
      </c>
      <c r="N2582" s="182" t="s">
        <v>38</v>
      </c>
      <c r="O2582" s="60"/>
      <c r="P2582" s="183">
        <f>O2582*H2582</f>
        <v>0</v>
      </c>
      <c r="Q2582" s="183">
        <v>0</v>
      </c>
      <c r="R2582" s="183">
        <f>Q2582*H2582</f>
        <v>0</v>
      </c>
      <c r="S2582" s="183">
        <v>2.2000000000000002</v>
      </c>
      <c r="T2582" s="184">
        <f>S2582*H2582</f>
        <v>6.1292000000000009</v>
      </c>
      <c r="U2582" s="33"/>
      <c r="V2582" s="33"/>
      <c r="W2582" s="33"/>
      <c r="X2582" s="33"/>
      <c r="Y2582" s="33"/>
      <c r="Z2582" s="33"/>
      <c r="AA2582" s="33"/>
      <c r="AB2582" s="33"/>
      <c r="AC2582" s="33"/>
      <c r="AD2582" s="33"/>
      <c r="AE2582" s="33"/>
      <c r="AR2582" s="185" t="s">
        <v>367</v>
      </c>
      <c r="AT2582" s="185" t="s">
        <v>363</v>
      </c>
      <c r="AU2582" s="185" t="s">
        <v>85</v>
      </c>
      <c r="AY2582" s="18" t="s">
        <v>360</v>
      </c>
      <c r="BE2582" s="186">
        <f>IF(N2582="základná",J2582,0)</f>
        <v>0</v>
      </c>
      <c r="BF2582" s="186">
        <f>IF(N2582="znížená",J2582,0)</f>
        <v>0</v>
      </c>
      <c r="BG2582" s="186">
        <f>IF(N2582="zákl. prenesená",J2582,0)</f>
        <v>0</v>
      </c>
      <c r="BH2582" s="186">
        <f>IF(N2582="zníž. prenesená",J2582,0)</f>
        <v>0</v>
      </c>
      <c r="BI2582" s="186">
        <f>IF(N2582="nulová",J2582,0)</f>
        <v>0</v>
      </c>
      <c r="BJ2582" s="18" t="s">
        <v>85</v>
      </c>
      <c r="BK2582" s="186">
        <f>ROUND(I2582*H2582,2)</f>
        <v>0</v>
      </c>
      <c r="BL2582" s="18" t="s">
        <v>367</v>
      </c>
      <c r="BM2582" s="185" t="s">
        <v>2654</v>
      </c>
    </row>
    <row r="2583" spans="1:65" s="14" customFormat="1">
      <c r="B2583" s="196"/>
      <c r="D2583" s="188" t="s">
        <v>369</v>
      </c>
      <c r="E2583" s="197" t="s">
        <v>1</v>
      </c>
      <c r="F2583" s="198" t="s">
        <v>384</v>
      </c>
      <c r="H2583" s="197" t="s">
        <v>1</v>
      </c>
      <c r="I2583" s="199"/>
      <c r="L2583" s="196"/>
      <c r="M2583" s="200"/>
      <c r="N2583" s="201"/>
      <c r="O2583" s="201"/>
      <c r="P2583" s="201"/>
      <c r="Q2583" s="201"/>
      <c r="R2583" s="201"/>
      <c r="S2583" s="201"/>
      <c r="T2583" s="202"/>
      <c r="AT2583" s="197" t="s">
        <v>369</v>
      </c>
      <c r="AU2583" s="197" t="s">
        <v>85</v>
      </c>
      <c r="AV2583" s="14" t="s">
        <v>79</v>
      </c>
      <c r="AW2583" s="14" t="s">
        <v>29</v>
      </c>
      <c r="AX2583" s="14" t="s">
        <v>72</v>
      </c>
      <c r="AY2583" s="197" t="s">
        <v>360</v>
      </c>
    </row>
    <row r="2584" spans="1:65" s="13" customFormat="1">
      <c r="B2584" s="187"/>
      <c r="D2584" s="188" t="s">
        <v>369</v>
      </c>
      <c r="E2584" s="189" t="s">
        <v>1</v>
      </c>
      <c r="F2584" s="190" t="s">
        <v>2655</v>
      </c>
      <c r="H2584" s="191">
        <v>2.786</v>
      </c>
      <c r="I2584" s="192"/>
      <c r="L2584" s="187"/>
      <c r="M2584" s="193"/>
      <c r="N2584" s="194"/>
      <c r="O2584" s="194"/>
      <c r="P2584" s="194"/>
      <c r="Q2584" s="194"/>
      <c r="R2584" s="194"/>
      <c r="S2584" s="194"/>
      <c r="T2584" s="195"/>
      <c r="AT2584" s="189" t="s">
        <v>369</v>
      </c>
      <c r="AU2584" s="189" t="s">
        <v>85</v>
      </c>
      <c r="AV2584" s="13" t="s">
        <v>85</v>
      </c>
      <c r="AW2584" s="13" t="s">
        <v>29</v>
      </c>
      <c r="AX2584" s="13" t="s">
        <v>72</v>
      </c>
      <c r="AY2584" s="189" t="s">
        <v>360</v>
      </c>
    </row>
    <row r="2585" spans="1:65" s="15" customFormat="1">
      <c r="B2585" s="203"/>
      <c r="D2585" s="188" t="s">
        <v>369</v>
      </c>
      <c r="E2585" s="204" t="s">
        <v>1</v>
      </c>
      <c r="F2585" s="205" t="s">
        <v>386</v>
      </c>
      <c r="H2585" s="206">
        <v>2.786</v>
      </c>
      <c r="I2585" s="207"/>
      <c r="L2585" s="203"/>
      <c r="M2585" s="208"/>
      <c r="N2585" s="209"/>
      <c r="O2585" s="209"/>
      <c r="P2585" s="209"/>
      <c r="Q2585" s="209"/>
      <c r="R2585" s="209"/>
      <c r="S2585" s="209"/>
      <c r="T2585" s="210"/>
      <c r="AT2585" s="204" t="s">
        <v>369</v>
      </c>
      <c r="AU2585" s="204" t="s">
        <v>85</v>
      </c>
      <c r="AV2585" s="15" t="s">
        <v>367</v>
      </c>
      <c r="AW2585" s="15" t="s">
        <v>29</v>
      </c>
      <c r="AX2585" s="15" t="s">
        <v>79</v>
      </c>
      <c r="AY2585" s="204" t="s">
        <v>360</v>
      </c>
    </row>
    <row r="2586" spans="1:65" s="2" customFormat="1" ht="24.2" customHeight="1">
      <c r="A2586" s="33"/>
      <c r="B2586" s="139"/>
      <c r="C2586" s="173" t="s">
        <v>2656</v>
      </c>
      <c r="D2586" s="173" t="s">
        <v>363</v>
      </c>
      <c r="E2586" s="174" t="s">
        <v>2657</v>
      </c>
      <c r="F2586" s="175" t="s">
        <v>2658</v>
      </c>
      <c r="G2586" s="176" t="s">
        <v>394</v>
      </c>
      <c r="H2586" s="177">
        <v>21.800999999999998</v>
      </c>
      <c r="I2586" s="178"/>
      <c r="J2586" s="179">
        <f>ROUND(I2586*H2586,2)</f>
        <v>0</v>
      </c>
      <c r="K2586" s="180"/>
      <c r="L2586" s="34"/>
      <c r="M2586" s="181" t="s">
        <v>1</v>
      </c>
      <c r="N2586" s="182" t="s">
        <v>38</v>
      </c>
      <c r="O2586" s="60"/>
      <c r="P2586" s="183">
        <f>O2586*H2586</f>
        <v>0</v>
      </c>
      <c r="Q2586" s="183">
        <v>0</v>
      </c>
      <c r="R2586" s="183">
        <f>Q2586*H2586</f>
        <v>0</v>
      </c>
      <c r="S2586" s="183">
        <v>2.2000000000000002</v>
      </c>
      <c r="T2586" s="184">
        <f>S2586*H2586</f>
        <v>47.962200000000003</v>
      </c>
      <c r="U2586" s="33"/>
      <c r="V2586" s="33"/>
      <c r="W2586" s="33"/>
      <c r="X2586" s="33"/>
      <c r="Y2586" s="33"/>
      <c r="Z2586" s="33"/>
      <c r="AA2586" s="33"/>
      <c r="AB2586" s="33"/>
      <c r="AC2586" s="33"/>
      <c r="AD2586" s="33"/>
      <c r="AE2586" s="33"/>
      <c r="AR2586" s="185" t="s">
        <v>367</v>
      </c>
      <c r="AT2586" s="185" t="s">
        <v>363</v>
      </c>
      <c r="AU2586" s="185" t="s">
        <v>85</v>
      </c>
      <c r="AY2586" s="18" t="s">
        <v>360</v>
      </c>
      <c r="BE2586" s="186">
        <f>IF(N2586="základná",J2586,0)</f>
        <v>0</v>
      </c>
      <c r="BF2586" s="186">
        <f>IF(N2586="znížená",J2586,0)</f>
        <v>0</v>
      </c>
      <c r="BG2586" s="186">
        <f>IF(N2586="zákl. prenesená",J2586,0)</f>
        <v>0</v>
      </c>
      <c r="BH2586" s="186">
        <f>IF(N2586="zníž. prenesená",J2586,0)</f>
        <v>0</v>
      </c>
      <c r="BI2586" s="186">
        <f>IF(N2586="nulová",J2586,0)</f>
        <v>0</v>
      </c>
      <c r="BJ2586" s="18" t="s">
        <v>85</v>
      </c>
      <c r="BK2586" s="186">
        <f>ROUND(I2586*H2586,2)</f>
        <v>0</v>
      </c>
      <c r="BL2586" s="18" t="s">
        <v>367</v>
      </c>
      <c r="BM2586" s="185" t="s">
        <v>2659</v>
      </c>
    </row>
    <row r="2587" spans="1:65" s="14" customFormat="1">
      <c r="B2587" s="196"/>
      <c r="D2587" s="188" t="s">
        <v>369</v>
      </c>
      <c r="E2587" s="197" t="s">
        <v>1</v>
      </c>
      <c r="F2587" s="198" t="s">
        <v>2660</v>
      </c>
      <c r="H2587" s="197" t="s">
        <v>1</v>
      </c>
      <c r="I2587" s="199"/>
      <c r="L2587" s="196"/>
      <c r="M2587" s="200"/>
      <c r="N2587" s="201"/>
      <c r="O2587" s="201"/>
      <c r="P2587" s="201"/>
      <c r="Q2587" s="201"/>
      <c r="R2587" s="201"/>
      <c r="S2587" s="201"/>
      <c r="T2587" s="202"/>
      <c r="AT2587" s="197" t="s">
        <v>369</v>
      </c>
      <c r="AU2587" s="197" t="s">
        <v>85</v>
      </c>
      <c r="AV2587" s="14" t="s">
        <v>79</v>
      </c>
      <c r="AW2587" s="14" t="s">
        <v>29</v>
      </c>
      <c r="AX2587" s="14" t="s">
        <v>72</v>
      </c>
      <c r="AY2587" s="197" t="s">
        <v>360</v>
      </c>
    </row>
    <row r="2588" spans="1:65" s="13" customFormat="1">
      <c r="B2588" s="187"/>
      <c r="D2588" s="188" t="s">
        <v>369</v>
      </c>
      <c r="E2588" s="189" t="s">
        <v>1</v>
      </c>
      <c r="F2588" s="190" t="s">
        <v>2661</v>
      </c>
      <c r="H2588" s="191">
        <v>21.800999999999998</v>
      </c>
      <c r="I2588" s="192"/>
      <c r="L2588" s="187"/>
      <c r="M2588" s="193"/>
      <c r="N2588" s="194"/>
      <c r="O2588" s="194"/>
      <c r="P2588" s="194"/>
      <c r="Q2588" s="194"/>
      <c r="R2588" s="194"/>
      <c r="S2588" s="194"/>
      <c r="T2588" s="195"/>
      <c r="AT2588" s="189" t="s">
        <v>369</v>
      </c>
      <c r="AU2588" s="189" t="s">
        <v>85</v>
      </c>
      <c r="AV2588" s="13" t="s">
        <v>85</v>
      </c>
      <c r="AW2588" s="13" t="s">
        <v>29</v>
      </c>
      <c r="AX2588" s="13" t="s">
        <v>72</v>
      </c>
      <c r="AY2588" s="189" t="s">
        <v>360</v>
      </c>
    </row>
    <row r="2589" spans="1:65" s="15" customFormat="1">
      <c r="B2589" s="203"/>
      <c r="D2589" s="188" t="s">
        <v>369</v>
      </c>
      <c r="E2589" s="204" t="s">
        <v>1</v>
      </c>
      <c r="F2589" s="205" t="s">
        <v>386</v>
      </c>
      <c r="H2589" s="206">
        <v>21.800999999999998</v>
      </c>
      <c r="I2589" s="207"/>
      <c r="L2589" s="203"/>
      <c r="M2589" s="208"/>
      <c r="N2589" s="209"/>
      <c r="O2589" s="209"/>
      <c r="P2589" s="209"/>
      <c r="Q2589" s="209"/>
      <c r="R2589" s="209"/>
      <c r="S2589" s="209"/>
      <c r="T2589" s="210"/>
      <c r="AT2589" s="204" t="s">
        <v>369</v>
      </c>
      <c r="AU2589" s="204" t="s">
        <v>85</v>
      </c>
      <c r="AV2589" s="15" t="s">
        <v>367</v>
      </c>
      <c r="AW2589" s="15" t="s">
        <v>29</v>
      </c>
      <c r="AX2589" s="15" t="s">
        <v>79</v>
      </c>
      <c r="AY2589" s="204" t="s">
        <v>360</v>
      </c>
    </row>
    <row r="2590" spans="1:65" s="14" customFormat="1" ht="22.5">
      <c r="B2590" s="196"/>
      <c r="D2590" s="188" t="s">
        <v>369</v>
      </c>
      <c r="E2590" s="197" t="s">
        <v>1</v>
      </c>
      <c r="F2590" s="198" t="s">
        <v>2662</v>
      </c>
      <c r="H2590" s="197" t="s">
        <v>1</v>
      </c>
      <c r="I2590" s="199"/>
      <c r="L2590" s="196"/>
      <c r="M2590" s="200"/>
      <c r="N2590" s="201"/>
      <c r="O2590" s="201"/>
      <c r="P2590" s="201"/>
      <c r="Q2590" s="201"/>
      <c r="R2590" s="201"/>
      <c r="S2590" s="201"/>
      <c r="T2590" s="202"/>
      <c r="AT2590" s="197" t="s">
        <v>369</v>
      </c>
      <c r="AU2590" s="197" t="s">
        <v>85</v>
      </c>
      <c r="AV2590" s="14" t="s">
        <v>79</v>
      </c>
      <c r="AW2590" s="14" t="s">
        <v>29</v>
      </c>
      <c r="AX2590" s="14" t="s">
        <v>72</v>
      </c>
      <c r="AY2590" s="197" t="s">
        <v>360</v>
      </c>
    </row>
    <row r="2591" spans="1:65" s="2" customFormat="1" ht="37.9" customHeight="1">
      <c r="A2591" s="33"/>
      <c r="B2591" s="139"/>
      <c r="C2591" s="261" t="s">
        <v>2663</v>
      </c>
      <c r="D2591" s="261" t="s">
        <v>363</v>
      </c>
      <c r="E2591" s="262" t="s">
        <v>2664</v>
      </c>
      <c r="F2591" s="263" t="s">
        <v>2665</v>
      </c>
      <c r="G2591" s="264" t="s">
        <v>366</v>
      </c>
      <c r="H2591" s="265">
        <v>540.27300000000002</v>
      </c>
      <c r="I2591" s="266"/>
      <c r="J2591" s="266">
        <f>ROUND(I2591*H2591,2)</f>
        <v>0</v>
      </c>
      <c r="K2591" s="180"/>
      <c r="L2591" s="34"/>
      <c r="M2591" s="181" t="s">
        <v>1</v>
      </c>
      <c r="N2591" s="182" t="s">
        <v>38</v>
      </c>
      <c r="O2591" s="60"/>
      <c r="P2591" s="183">
        <f>O2591*H2591</f>
        <v>0</v>
      </c>
      <c r="Q2591" s="183">
        <v>0</v>
      </c>
      <c r="R2591" s="183">
        <f>Q2591*H2591</f>
        <v>0</v>
      </c>
      <c r="S2591" s="183">
        <v>0.02</v>
      </c>
      <c r="T2591" s="184">
        <f>S2591*H2591</f>
        <v>10.80546</v>
      </c>
      <c r="U2591" s="33"/>
      <c r="V2591" s="33"/>
      <c r="W2591" s="33"/>
      <c r="X2591" s="33"/>
      <c r="Y2591" s="33"/>
      <c r="Z2591" s="33"/>
      <c r="AA2591" s="33"/>
      <c r="AB2591" s="33"/>
      <c r="AC2591" s="33"/>
      <c r="AD2591" s="33"/>
      <c r="AE2591" s="33"/>
      <c r="AR2591" s="185" t="s">
        <v>367</v>
      </c>
      <c r="AT2591" s="185" t="s">
        <v>363</v>
      </c>
      <c r="AU2591" s="185" t="s">
        <v>85</v>
      </c>
      <c r="AY2591" s="18" t="s">
        <v>360</v>
      </c>
      <c r="BE2591" s="186">
        <f>IF(N2591="základná",J2591,0)</f>
        <v>0</v>
      </c>
      <c r="BF2591" s="186">
        <f>IF(N2591="znížená",J2591,0)</f>
        <v>0</v>
      </c>
      <c r="BG2591" s="186">
        <f>IF(N2591="zákl. prenesená",J2591,0)</f>
        <v>0</v>
      </c>
      <c r="BH2591" s="186">
        <f>IF(N2591="zníž. prenesená",J2591,0)</f>
        <v>0</v>
      </c>
      <c r="BI2591" s="186">
        <f>IF(N2591="nulová",J2591,0)</f>
        <v>0</v>
      </c>
      <c r="BJ2591" s="18" t="s">
        <v>85</v>
      </c>
      <c r="BK2591" s="186">
        <f>ROUND(I2591*H2591,2)</f>
        <v>0</v>
      </c>
      <c r="BL2591" s="18" t="s">
        <v>367</v>
      </c>
      <c r="BM2591" s="185" t="s">
        <v>2666</v>
      </c>
    </row>
    <row r="2592" spans="1:65" s="14" customFormat="1">
      <c r="B2592" s="196"/>
      <c r="D2592" s="188" t="s">
        <v>369</v>
      </c>
      <c r="E2592" s="197" t="s">
        <v>1</v>
      </c>
      <c r="F2592" s="198" t="s">
        <v>2608</v>
      </c>
      <c r="H2592" s="197" t="s">
        <v>1</v>
      </c>
      <c r="I2592" s="199"/>
      <c r="L2592" s="196"/>
      <c r="M2592" s="200"/>
      <c r="N2592" s="201"/>
      <c r="O2592" s="201"/>
      <c r="P2592" s="201"/>
      <c r="Q2592" s="201"/>
      <c r="R2592" s="201"/>
      <c r="S2592" s="201"/>
      <c r="T2592" s="202"/>
      <c r="AT2592" s="197" t="s">
        <v>369</v>
      </c>
      <c r="AU2592" s="197" t="s">
        <v>85</v>
      </c>
      <c r="AV2592" s="14" t="s">
        <v>79</v>
      </c>
      <c r="AW2592" s="14" t="s">
        <v>29</v>
      </c>
      <c r="AX2592" s="14" t="s">
        <v>72</v>
      </c>
      <c r="AY2592" s="197" t="s">
        <v>360</v>
      </c>
    </row>
    <row r="2593" spans="2:51" s="14" customFormat="1">
      <c r="B2593" s="196"/>
      <c r="D2593" s="188" t="s">
        <v>369</v>
      </c>
      <c r="E2593" s="197" t="s">
        <v>1</v>
      </c>
      <c r="F2593" s="198" t="s">
        <v>754</v>
      </c>
      <c r="H2593" s="197" t="s">
        <v>1</v>
      </c>
      <c r="I2593" s="199"/>
      <c r="L2593" s="196"/>
      <c r="M2593" s="200"/>
      <c r="N2593" s="201"/>
      <c r="O2593" s="201"/>
      <c r="P2593" s="201"/>
      <c r="Q2593" s="201"/>
      <c r="R2593" s="201"/>
      <c r="S2593" s="201"/>
      <c r="T2593" s="202"/>
      <c r="AT2593" s="197" t="s">
        <v>369</v>
      </c>
      <c r="AU2593" s="197" t="s">
        <v>85</v>
      </c>
      <c r="AV2593" s="14" t="s">
        <v>79</v>
      </c>
      <c r="AW2593" s="14" t="s">
        <v>29</v>
      </c>
      <c r="AX2593" s="14" t="s">
        <v>72</v>
      </c>
      <c r="AY2593" s="197" t="s">
        <v>360</v>
      </c>
    </row>
    <row r="2594" spans="2:51" s="14" customFormat="1" ht="33.75">
      <c r="B2594" s="196"/>
      <c r="D2594" s="188" t="s">
        <v>369</v>
      </c>
      <c r="E2594" s="197" t="s">
        <v>1</v>
      </c>
      <c r="F2594" s="198" t="s">
        <v>2609</v>
      </c>
      <c r="H2594" s="197" t="s">
        <v>1</v>
      </c>
      <c r="I2594" s="199"/>
      <c r="L2594" s="196"/>
      <c r="M2594" s="200"/>
      <c r="N2594" s="201"/>
      <c r="O2594" s="201"/>
      <c r="P2594" s="201"/>
      <c r="Q2594" s="201"/>
      <c r="R2594" s="201"/>
      <c r="S2594" s="201"/>
      <c r="T2594" s="202"/>
      <c r="AT2594" s="197" t="s">
        <v>369</v>
      </c>
      <c r="AU2594" s="197" t="s">
        <v>85</v>
      </c>
      <c r="AV2594" s="14" t="s">
        <v>79</v>
      </c>
      <c r="AW2594" s="14" t="s">
        <v>29</v>
      </c>
      <c r="AX2594" s="14" t="s">
        <v>72</v>
      </c>
      <c r="AY2594" s="197" t="s">
        <v>360</v>
      </c>
    </row>
    <row r="2595" spans="2:51" s="13" customFormat="1" ht="22.5">
      <c r="B2595" s="187"/>
      <c r="D2595" s="188" t="s">
        <v>369</v>
      </c>
      <c r="E2595" s="189" t="s">
        <v>1</v>
      </c>
      <c r="F2595" s="190" t="s">
        <v>2667</v>
      </c>
      <c r="H2595" s="191">
        <v>357.923</v>
      </c>
      <c r="I2595" s="192"/>
      <c r="L2595" s="187"/>
      <c r="M2595" s="193"/>
      <c r="N2595" s="194"/>
      <c r="O2595" s="194"/>
      <c r="P2595" s="194"/>
      <c r="Q2595" s="194"/>
      <c r="R2595" s="194"/>
      <c r="S2595" s="194"/>
      <c r="T2595" s="195"/>
      <c r="AT2595" s="189" t="s">
        <v>369</v>
      </c>
      <c r="AU2595" s="189" t="s">
        <v>85</v>
      </c>
      <c r="AV2595" s="13" t="s">
        <v>85</v>
      </c>
      <c r="AW2595" s="13" t="s">
        <v>29</v>
      </c>
      <c r="AX2595" s="13" t="s">
        <v>72</v>
      </c>
      <c r="AY2595" s="189" t="s">
        <v>360</v>
      </c>
    </row>
    <row r="2596" spans="2:51" s="14" customFormat="1">
      <c r="B2596" s="196"/>
      <c r="D2596" s="188" t="s">
        <v>369</v>
      </c>
      <c r="E2596" s="197" t="s">
        <v>1</v>
      </c>
      <c r="F2596" s="198" t="s">
        <v>758</v>
      </c>
      <c r="H2596" s="197" t="s">
        <v>1</v>
      </c>
      <c r="I2596" s="199"/>
      <c r="L2596" s="196"/>
      <c r="M2596" s="200"/>
      <c r="N2596" s="201"/>
      <c r="O2596" s="201"/>
      <c r="P2596" s="201"/>
      <c r="Q2596" s="201"/>
      <c r="R2596" s="201"/>
      <c r="S2596" s="201"/>
      <c r="T2596" s="202"/>
      <c r="AT2596" s="197" t="s">
        <v>369</v>
      </c>
      <c r="AU2596" s="197" t="s">
        <v>85</v>
      </c>
      <c r="AV2596" s="14" t="s">
        <v>79</v>
      </c>
      <c r="AW2596" s="14" t="s">
        <v>29</v>
      </c>
      <c r="AX2596" s="14" t="s">
        <v>72</v>
      </c>
      <c r="AY2596" s="197" t="s">
        <v>360</v>
      </c>
    </row>
    <row r="2597" spans="2:51" s="14" customFormat="1" ht="45">
      <c r="B2597" s="196"/>
      <c r="D2597" s="188" t="s">
        <v>369</v>
      </c>
      <c r="E2597" s="197" t="s">
        <v>1</v>
      </c>
      <c r="F2597" s="198" t="s">
        <v>2668</v>
      </c>
      <c r="H2597" s="197" t="s">
        <v>1</v>
      </c>
      <c r="I2597" s="199"/>
      <c r="L2597" s="196"/>
      <c r="M2597" s="200"/>
      <c r="N2597" s="201"/>
      <c r="O2597" s="201"/>
      <c r="P2597" s="201"/>
      <c r="Q2597" s="201"/>
      <c r="R2597" s="201"/>
      <c r="S2597" s="201"/>
      <c r="T2597" s="202"/>
      <c r="AT2597" s="197" t="s">
        <v>369</v>
      </c>
      <c r="AU2597" s="197" t="s">
        <v>85</v>
      </c>
      <c r="AV2597" s="14" t="s">
        <v>79</v>
      </c>
      <c r="AW2597" s="14" t="s">
        <v>29</v>
      </c>
      <c r="AX2597" s="14" t="s">
        <v>72</v>
      </c>
      <c r="AY2597" s="197" t="s">
        <v>360</v>
      </c>
    </row>
    <row r="2598" spans="2:51" s="13" customFormat="1">
      <c r="B2598" s="187"/>
      <c r="D2598" s="188" t="s">
        <v>369</v>
      </c>
      <c r="E2598" s="189" t="s">
        <v>1</v>
      </c>
      <c r="F2598" s="190" t="s">
        <v>2669</v>
      </c>
      <c r="H2598" s="191">
        <v>53.13</v>
      </c>
      <c r="I2598" s="192"/>
      <c r="L2598" s="187"/>
      <c r="M2598" s="193"/>
      <c r="N2598" s="194"/>
      <c r="O2598" s="194"/>
      <c r="P2598" s="194"/>
      <c r="Q2598" s="194"/>
      <c r="R2598" s="194"/>
      <c r="S2598" s="194"/>
      <c r="T2598" s="195"/>
      <c r="AT2598" s="189" t="s">
        <v>369</v>
      </c>
      <c r="AU2598" s="189" t="s">
        <v>85</v>
      </c>
      <c r="AV2598" s="13" t="s">
        <v>85</v>
      </c>
      <c r="AW2598" s="13" t="s">
        <v>29</v>
      </c>
      <c r="AX2598" s="13" t="s">
        <v>72</v>
      </c>
      <c r="AY2598" s="189" t="s">
        <v>360</v>
      </c>
    </row>
    <row r="2599" spans="2:51" s="14" customFormat="1">
      <c r="B2599" s="196"/>
      <c r="D2599" s="188" t="s">
        <v>369</v>
      </c>
      <c r="E2599" s="197" t="s">
        <v>1</v>
      </c>
      <c r="F2599" s="198" t="s">
        <v>762</v>
      </c>
      <c r="H2599" s="197" t="s">
        <v>1</v>
      </c>
      <c r="I2599" s="199"/>
      <c r="L2599" s="196"/>
      <c r="M2599" s="200"/>
      <c r="N2599" s="201"/>
      <c r="O2599" s="201"/>
      <c r="P2599" s="201"/>
      <c r="Q2599" s="201"/>
      <c r="R2599" s="201"/>
      <c r="S2599" s="201"/>
      <c r="T2599" s="202"/>
      <c r="AT2599" s="197" t="s">
        <v>369</v>
      </c>
      <c r="AU2599" s="197" t="s">
        <v>85</v>
      </c>
      <c r="AV2599" s="14" t="s">
        <v>79</v>
      </c>
      <c r="AW2599" s="14" t="s">
        <v>29</v>
      </c>
      <c r="AX2599" s="14" t="s">
        <v>72</v>
      </c>
      <c r="AY2599" s="197" t="s">
        <v>360</v>
      </c>
    </row>
    <row r="2600" spans="2:51" s="14" customFormat="1" ht="33.75">
      <c r="B2600" s="196"/>
      <c r="D2600" s="188" t="s">
        <v>369</v>
      </c>
      <c r="E2600" s="197" t="s">
        <v>1</v>
      </c>
      <c r="F2600" s="198" t="s">
        <v>2670</v>
      </c>
      <c r="H2600" s="197" t="s">
        <v>1</v>
      </c>
      <c r="I2600" s="199"/>
      <c r="L2600" s="196"/>
      <c r="M2600" s="200"/>
      <c r="N2600" s="201"/>
      <c r="O2600" s="201"/>
      <c r="P2600" s="201"/>
      <c r="Q2600" s="201"/>
      <c r="R2600" s="201"/>
      <c r="S2600" s="201"/>
      <c r="T2600" s="202"/>
      <c r="AT2600" s="197" t="s">
        <v>369</v>
      </c>
      <c r="AU2600" s="197" t="s">
        <v>85</v>
      </c>
      <c r="AV2600" s="14" t="s">
        <v>79</v>
      </c>
      <c r="AW2600" s="14" t="s">
        <v>29</v>
      </c>
      <c r="AX2600" s="14" t="s">
        <v>72</v>
      </c>
      <c r="AY2600" s="197" t="s">
        <v>360</v>
      </c>
    </row>
    <row r="2601" spans="2:51" s="13" customFormat="1">
      <c r="B2601" s="187"/>
      <c r="D2601" s="188" t="s">
        <v>369</v>
      </c>
      <c r="E2601" s="189" t="s">
        <v>1</v>
      </c>
      <c r="F2601" s="190" t="s">
        <v>2671</v>
      </c>
      <c r="H2601" s="191">
        <v>54.99</v>
      </c>
      <c r="I2601" s="192"/>
      <c r="L2601" s="187"/>
      <c r="M2601" s="193"/>
      <c r="N2601" s="194"/>
      <c r="O2601" s="194"/>
      <c r="P2601" s="194"/>
      <c r="Q2601" s="194"/>
      <c r="R2601" s="194"/>
      <c r="S2601" s="194"/>
      <c r="T2601" s="195"/>
      <c r="AT2601" s="189" t="s">
        <v>369</v>
      </c>
      <c r="AU2601" s="189" t="s">
        <v>85</v>
      </c>
      <c r="AV2601" s="13" t="s">
        <v>85</v>
      </c>
      <c r="AW2601" s="13" t="s">
        <v>29</v>
      </c>
      <c r="AX2601" s="13" t="s">
        <v>72</v>
      </c>
      <c r="AY2601" s="189" t="s">
        <v>360</v>
      </c>
    </row>
    <row r="2602" spans="2:51" s="14" customFormat="1">
      <c r="B2602" s="196"/>
      <c r="D2602" s="188" t="s">
        <v>369</v>
      </c>
      <c r="E2602" s="197" t="s">
        <v>1</v>
      </c>
      <c r="F2602" s="198" t="s">
        <v>787</v>
      </c>
      <c r="H2602" s="197" t="s">
        <v>1</v>
      </c>
      <c r="I2602" s="199"/>
      <c r="L2602" s="196"/>
      <c r="M2602" s="200"/>
      <c r="N2602" s="201"/>
      <c r="O2602" s="201"/>
      <c r="P2602" s="201"/>
      <c r="Q2602" s="201"/>
      <c r="R2602" s="201"/>
      <c r="S2602" s="201"/>
      <c r="T2602" s="202"/>
      <c r="AT2602" s="197" t="s">
        <v>369</v>
      </c>
      <c r="AU2602" s="197" t="s">
        <v>85</v>
      </c>
      <c r="AV2602" s="14" t="s">
        <v>79</v>
      </c>
      <c r="AW2602" s="14" t="s">
        <v>29</v>
      </c>
      <c r="AX2602" s="14" t="s">
        <v>72</v>
      </c>
      <c r="AY2602" s="197" t="s">
        <v>360</v>
      </c>
    </row>
    <row r="2603" spans="2:51" s="14" customFormat="1">
      <c r="B2603" s="196"/>
      <c r="D2603" s="188" t="s">
        <v>369</v>
      </c>
      <c r="E2603" s="197" t="s">
        <v>1</v>
      </c>
      <c r="F2603" s="198" t="s">
        <v>2672</v>
      </c>
      <c r="H2603" s="197" t="s">
        <v>1</v>
      </c>
      <c r="I2603" s="199"/>
      <c r="L2603" s="196"/>
      <c r="M2603" s="200"/>
      <c r="N2603" s="201"/>
      <c r="O2603" s="201"/>
      <c r="P2603" s="201"/>
      <c r="Q2603" s="201"/>
      <c r="R2603" s="201"/>
      <c r="S2603" s="201"/>
      <c r="T2603" s="202"/>
      <c r="AT2603" s="197" t="s">
        <v>369</v>
      </c>
      <c r="AU2603" s="197" t="s">
        <v>85</v>
      </c>
      <c r="AV2603" s="14" t="s">
        <v>79</v>
      </c>
      <c r="AW2603" s="14" t="s">
        <v>29</v>
      </c>
      <c r="AX2603" s="14" t="s">
        <v>72</v>
      </c>
      <c r="AY2603" s="197" t="s">
        <v>360</v>
      </c>
    </row>
    <row r="2604" spans="2:51" s="13" customFormat="1">
      <c r="B2604" s="187"/>
      <c r="D2604" s="188" t="s">
        <v>369</v>
      </c>
      <c r="E2604" s="189" t="s">
        <v>1</v>
      </c>
      <c r="F2604" s="190" t="s">
        <v>2673</v>
      </c>
      <c r="H2604" s="191">
        <v>55.03</v>
      </c>
      <c r="I2604" s="192"/>
      <c r="L2604" s="187"/>
      <c r="M2604" s="193"/>
      <c r="N2604" s="194"/>
      <c r="O2604" s="194"/>
      <c r="P2604" s="194"/>
      <c r="Q2604" s="194"/>
      <c r="R2604" s="194"/>
      <c r="S2604" s="194"/>
      <c r="T2604" s="195"/>
      <c r="AT2604" s="189" t="s">
        <v>369</v>
      </c>
      <c r="AU2604" s="189" t="s">
        <v>85</v>
      </c>
      <c r="AV2604" s="13" t="s">
        <v>85</v>
      </c>
      <c r="AW2604" s="13" t="s">
        <v>29</v>
      </c>
      <c r="AX2604" s="13" t="s">
        <v>72</v>
      </c>
      <c r="AY2604" s="189" t="s">
        <v>360</v>
      </c>
    </row>
    <row r="2605" spans="2:51" s="16" customFormat="1">
      <c r="B2605" s="211"/>
      <c r="D2605" s="188" t="s">
        <v>369</v>
      </c>
      <c r="E2605" s="212" t="s">
        <v>1</v>
      </c>
      <c r="F2605" s="213" t="s">
        <v>581</v>
      </c>
      <c r="H2605" s="214">
        <v>521.07299999999998</v>
      </c>
      <c r="I2605" s="215"/>
      <c r="L2605" s="211"/>
      <c r="M2605" s="216"/>
      <c r="N2605" s="217"/>
      <c r="O2605" s="217"/>
      <c r="P2605" s="217"/>
      <c r="Q2605" s="217"/>
      <c r="R2605" s="217"/>
      <c r="S2605" s="217"/>
      <c r="T2605" s="218"/>
      <c r="AT2605" s="212" t="s">
        <v>369</v>
      </c>
      <c r="AU2605" s="212" t="s">
        <v>85</v>
      </c>
      <c r="AV2605" s="16" t="s">
        <v>282</v>
      </c>
      <c r="AW2605" s="16" t="s">
        <v>29</v>
      </c>
      <c r="AX2605" s="16" t="s">
        <v>72</v>
      </c>
      <c r="AY2605" s="212" t="s">
        <v>360</v>
      </c>
    </row>
    <row r="2606" spans="2:51" s="14" customFormat="1">
      <c r="B2606" s="196"/>
      <c r="D2606" s="188" t="s">
        <v>369</v>
      </c>
      <c r="E2606" s="197" t="s">
        <v>1</v>
      </c>
      <c r="F2606" s="198" t="s">
        <v>2674</v>
      </c>
      <c r="H2606" s="197" t="s">
        <v>1</v>
      </c>
      <c r="I2606" s="199"/>
      <c r="L2606" s="196"/>
      <c r="M2606" s="200"/>
      <c r="N2606" s="201"/>
      <c r="O2606" s="201"/>
      <c r="P2606" s="201"/>
      <c r="Q2606" s="201"/>
      <c r="R2606" s="201"/>
      <c r="S2606" s="201"/>
      <c r="T2606" s="202"/>
      <c r="AT2606" s="197" t="s">
        <v>369</v>
      </c>
      <c r="AU2606" s="197" t="s">
        <v>85</v>
      </c>
      <c r="AV2606" s="14" t="s">
        <v>79</v>
      </c>
      <c r="AW2606" s="14" t="s">
        <v>29</v>
      </c>
      <c r="AX2606" s="14" t="s">
        <v>72</v>
      </c>
      <c r="AY2606" s="197" t="s">
        <v>360</v>
      </c>
    </row>
    <row r="2607" spans="2:51" s="14" customFormat="1" ht="22.5">
      <c r="B2607" s="196"/>
      <c r="D2607" s="188" t="s">
        <v>369</v>
      </c>
      <c r="E2607" s="197" t="s">
        <v>1</v>
      </c>
      <c r="F2607" s="198" t="s">
        <v>2473</v>
      </c>
      <c r="H2607" s="197" t="s">
        <v>1</v>
      </c>
      <c r="I2607" s="199"/>
      <c r="L2607" s="196"/>
      <c r="M2607" s="200"/>
      <c r="N2607" s="201"/>
      <c r="O2607" s="201"/>
      <c r="P2607" s="201"/>
      <c r="Q2607" s="201"/>
      <c r="R2607" s="201"/>
      <c r="S2607" s="201"/>
      <c r="T2607" s="202"/>
      <c r="AT2607" s="197" t="s">
        <v>369</v>
      </c>
      <c r="AU2607" s="197" t="s">
        <v>85</v>
      </c>
      <c r="AV2607" s="14" t="s">
        <v>79</v>
      </c>
      <c r="AW2607" s="14" t="s">
        <v>29</v>
      </c>
      <c r="AX2607" s="14" t="s">
        <v>72</v>
      </c>
      <c r="AY2607" s="197" t="s">
        <v>360</v>
      </c>
    </row>
    <row r="2608" spans="2:51" s="13" customFormat="1">
      <c r="B2608" s="187"/>
      <c r="D2608" s="188" t="s">
        <v>369</v>
      </c>
      <c r="E2608" s="189" t="s">
        <v>1</v>
      </c>
      <c r="F2608" s="190" t="s">
        <v>2675</v>
      </c>
      <c r="H2608" s="191">
        <v>19.2</v>
      </c>
      <c r="I2608" s="192"/>
      <c r="L2608" s="187"/>
      <c r="M2608" s="193"/>
      <c r="N2608" s="194"/>
      <c r="O2608" s="194"/>
      <c r="P2608" s="194"/>
      <c r="Q2608" s="194"/>
      <c r="R2608" s="194"/>
      <c r="S2608" s="194"/>
      <c r="T2608" s="195"/>
      <c r="AT2608" s="189" t="s">
        <v>369</v>
      </c>
      <c r="AU2608" s="189" t="s">
        <v>85</v>
      </c>
      <c r="AV2608" s="13" t="s">
        <v>85</v>
      </c>
      <c r="AW2608" s="13" t="s">
        <v>29</v>
      </c>
      <c r="AX2608" s="13" t="s">
        <v>72</v>
      </c>
      <c r="AY2608" s="189" t="s">
        <v>360</v>
      </c>
    </row>
    <row r="2609" spans="1:65" s="16" customFormat="1">
      <c r="B2609" s="211"/>
      <c r="D2609" s="188" t="s">
        <v>369</v>
      </c>
      <c r="E2609" s="212" t="s">
        <v>1</v>
      </c>
      <c r="F2609" s="213" t="s">
        <v>581</v>
      </c>
      <c r="H2609" s="214">
        <v>19.2</v>
      </c>
      <c r="I2609" s="215"/>
      <c r="L2609" s="211"/>
      <c r="M2609" s="216"/>
      <c r="N2609" s="217"/>
      <c r="O2609" s="217"/>
      <c r="P2609" s="217"/>
      <c r="Q2609" s="217"/>
      <c r="R2609" s="217"/>
      <c r="S2609" s="217"/>
      <c r="T2609" s="218"/>
      <c r="AT2609" s="212" t="s">
        <v>369</v>
      </c>
      <c r="AU2609" s="212" t="s">
        <v>85</v>
      </c>
      <c r="AV2609" s="16" t="s">
        <v>282</v>
      </c>
      <c r="AW2609" s="16" t="s">
        <v>29</v>
      </c>
      <c r="AX2609" s="16" t="s">
        <v>72</v>
      </c>
      <c r="AY2609" s="212" t="s">
        <v>360</v>
      </c>
    </row>
    <row r="2610" spans="1:65" s="15" customFormat="1">
      <c r="B2610" s="203"/>
      <c r="D2610" s="188" t="s">
        <v>369</v>
      </c>
      <c r="E2610" s="204" t="s">
        <v>1</v>
      </c>
      <c r="F2610" s="205" t="s">
        <v>386</v>
      </c>
      <c r="H2610" s="206">
        <v>540.27300000000002</v>
      </c>
      <c r="I2610" s="207"/>
      <c r="L2610" s="203"/>
      <c r="M2610" s="208"/>
      <c r="N2610" s="209"/>
      <c r="O2610" s="209"/>
      <c r="P2610" s="209"/>
      <c r="Q2610" s="209"/>
      <c r="R2610" s="209"/>
      <c r="S2610" s="209"/>
      <c r="T2610" s="210"/>
      <c r="AT2610" s="204" t="s">
        <v>369</v>
      </c>
      <c r="AU2610" s="204" t="s">
        <v>85</v>
      </c>
      <c r="AV2610" s="15" t="s">
        <v>367</v>
      </c>
      <c r="AW2610" s="15" t="s">
        <v>29</v>
      </c>
      <c r="AX2610" s="15" t="s">
        <v>79</v>
      </c>
      <c r="AY2610" s="204" t="s">
        <v>360</v>
      </c>
    </row>
    <row r="2611" spans="1:65" s="2" customFormat="1" ht="37.9" customHeight="1">
      <c r="A2611" s="33"/>
      <c r="B2611" s="139"/>
      <c r="C2611" s="173" t="s">
        <v>2676</v>
      </c>
      <c r="D2611" s="173" t="s">
        <v>363</v>
      </c>
      <c r="E2611" s="174" t="s">
        <v>2677</v>
      </c>
      <c r="F2611" s="175" t="s">
        <v>2678</v>
      </c>
      <c r="G2611" s="176" t="s">
        <v>366</v>
      </c>
      <c r="H2611" s="177">
        <v>1455.66</v>
      </c>
      <c r="I2611" s="178"/>
      <c r="J2611" s="179">
        <f>ROUND(I2611*H2611,2)</f>
        <v>0</v>
      </c>
      <c r="K2611" s="180"/>
      <c r="L2611" s="34"/>
      <c r="M2611" s="181" t="s">
        <v>1</v>
      </c>
      <c r="N2611" s="182" t="s">
        <v>38</v>
      </c>
      <c r="O2611" s="60"/>
      <c r="P2611" s="183">
        <f>O2611*H2611</f>
        <v>0</v>
      </c>
      <c r="Q2611" s="183">
        <v>0</v>
      </c>
      <c r="R2611" s="183">
        <f>Q2611*H2611</f>
        <v>0</v>
      </c>
      <c r="S2611" s="183">
        <v>6.5000000000000002E-2</v>
      </c>
      <c r="T2611" s="184">
        <f>S2611*H2611</f>
        <v>94.617900000000006</v>
      </c>
      <c r="U2611" s="33"/>
      <c r="V2611" s="33"/>
      <c r="W2611" s="33"/>
      <c r="X2611" s="33"/>
      <c r="Y2611" s="33"/>
      <c r="Z2611" s="33"/>
      <c r="AA2611" s="33"/>
      <c r="AB2611" s="33"/>
      <c r="AC2611" s="33"/>
      <c r="AD2611" s="33"/>
      <c r="AE2611" s="33"/>
      <c r="AR2611" s="185" t="s">
        <v>367</v>
      </c>
      <c r="AT2611" s="185" t="s">
        <v>363</v>
      </c>
      <c r="AU2611" s="185" t="s">
        <v>85</v>
      </c>
      <c r="AY2611" s="18" t="s">
        <v>360</v>
      </c>
      <c r="BE2611" s="186">
        <f>IF(N2611="základná",J2611,0)</f>
        <v>0</v>
      </c>
      <c r="BF2611" s="186">
        <f>IF(N2611="znížená",J2611,0)</f>
        <v>0</v>
      </c>
      <c r="BG2611" s="186">
        <f>IF(N2611="zákl. prenesená",J2611,0)</f>
        <v>0</v>
      </c>
      <c r="BH2611" s="186">
        <f>IF(N2611="zníž. prenesená",J2611,0)</f>
        <v>0</v>
      </c>
      <c r="BI2611" s="186">
        <f>IF(N2611="nulová",J2611,0)</f>
        <v>0</v>
      </c>
      <c r="BJ2611" s="18" t="s">
        <v>85</v>
      </c>
      <c r="BK2611" s="186">
        <f>ROUND(I2611*H2611,2)</f>
        <v>0</v>
      </c>
      <c r="BL2611" s="18" t="s">
        <v>367</v>
      </c>
      <c r="BM2611" s="185" t="s">
        <v>2679</v>
      </c>
    </row>
    <row r="2612" spans="1:65" s="14" customFormat="1">
      <c r="B2612" s="196"/>
      <c r="D2612" s="188" t="s">
        <v>369</v>
      </c>
      <c r="E2612" s="197" t="s">
        <v>1</v>
      </c>
      <c r="F2612" s="198" t="s">
        <v>2608</v>
      </c>
      <c r="H2612" s="197" t="s">
        <v>1</v>
      </c>
      <c r="I2612" s="199"/>
      <c r="L2612" s="196"/>
      <c r="M2612" s="200"/>
      <c r="N2612" s="201"/>
      <c r="O2612" s="201"/>
      <c r="P2612" s="201"/>
      <c r="Q2612" s="201"/>
      <c r="R2612" s="201"/>
      <c r="S2612" s="201"/>
      <c r="T2612" s="202"/>
      <c r="AT2612" s="197" t="s">
        <v>369</v>
      </c>
      <c r="AU2612" s="197" t="s">
        <v>85</v>
      </c>
      <c r="AV2612" s="14" t="s">
        <v>79</v>
      </c>
      <c r="AW2612" s="14" t="s">
        <v>29</v>
      </c>
      <c r="AX2612" s="14" t="s">
        <v>72</v>
      </c>
      <c r="AY2612" s="197" t="s">
        <v>360</v>
      </c>
    </row>
    <row r="2613" spans="1:65" s="14" customFormat="1">
      <c r="B2613" s="196"/>
      <c r="D2613" s="188" t="s">
        <v>369</v>
      </c>
      <c r="E2613" s="197" t="s">
        <v>1</v>
      </c>
      <c r="F2613" s="198" t="s">
        <v>754</v>
      </c>
      <c r="H2613" s="197" t="s">
        <v>1</v>
      </c>
      <c r="I2613" s="199"/>
      <c r="L2613" s="196"/>
      <c r="M2613" s="200"/>
      <c r="N2613" s="201"/>
      <c r="O2613" s="201"/>
      <c r="P2613" s="201"/>
      <c r="Q2613" s="201"/>
      <c r="R2613" s="201"/>
      <c r="S2613" s="201"/>
      <c r="T2613" s="202"/>
      <c r="AT2613" s="197" t="s">
        <v>369</v>
      </c>
      <c r="AU2613" s="197" t="s">
        <v>85</v>
      </c>
      <c r="AV2613" s="14" t="s">
        <v>79</v>
      </c>
      <c r="AW2613" s="14" t="s">
        <v>29</v>
      </c>
      <c r="AX2613" s="14" t="s">
        <v>72</v>
      </c>
      <c r="AY2613" s="197" t="s">
        <v>360</v>
      </c>
    </row>
    <row r="2614" spans="1:65" s="14" customFormat="1" ht="33.75">
      <c r="B2614" s="196"/>
      <c r="D2614" s="188" t="s">
        <v>369</v>
      </c>
      <c r="E2614" s="197" t="s">
        <v>1</v>
      </c>
      <c r="F2614" s="198" t="s">
        <v>2609</v>
      </c>
      <c r="H2614" s="197" t="s">
        <v>1</v>
      </c>
      <c r="I2614" s="199"/>
      <c r="L2614" s="196"/>
      <c r="M2614" s="200"/>
      <c r="N2614" s="201"/>
      <c r="O2614" s="201"/>
      <c r="P2614" s="201"/>
      <c r="Q2614" s="201"/>
      <c r="R2614" s="201"/>
      <c r="S2614" s="201"/>
      <c r="T2614" s="202"/>
      <c r="AT2614" s="197" t="s">
        <v>369</v>
      </c>
      <c r="AU2614" s="197" t="s">
        <v>85</v>
      </c>
      <c r="AV2614" s="14" t="s">
        <v>79</v>
      </c>
      <c r="AW2614" s="14" t="s">
        <v>29</v>
      </c>
      <c r="AX2614" s="14" t="s">
        <v>72</v>
      </c>
      <c r="AY2614" s="197" t="s">
        <v>360</v>
      </c>
    </row>
    <row r="2615" spans="1:65" s="13" customFormat="1">
      <c r="B2615" s="187"/>
      <c r="D2615" s="188" t="s">
        <v>369</v>
      </c>
      <c r="E2615" s="189" t="s">
        <v>1</v>
      </c>
      <c r="F2615" s="190" t="s">
        <v>2680</v>
      </c>
      <c r="H2615" s="191">
        <v>9.68</v>
      </c>
      <c r="I2615" s="192"/>
      <c r="L2615" s="187"/>
      <c r="M2615" s="193"/>
      <c r="N2615" s="194"/>
      <c r="O2615" s="194"/>
      <c r="P2615" s="194"/>
      <c r="Q2615" s="194"/>
      <c r="R2615" s="194"/>
      <c r="S2615" s="194"/>
      <c r="T2615" s="195"/>
      <c r="AT2615" s="189" t="s">
        <v>369</v>
      </c>
      <c r="AU2615" s="189" t="s">
        <v>85</v>
      </c>
      <c r="AV2615" s="13" t="s">
        <v>85</v>
      </c>
      <c r="AW2615" s="13" t="s">
        <v>29</v>
      </c>
      <c r="AX2615" s="13" t="s">
        <v>72</v>
      </c>
      <c r="AY2615" s="189" t="s">
        <v>360</v>
      </c>
    </row>
    <row r="2616" spans="1:65" s="14" customFormat="1">
      <c r="B2616" s="196"/>
      <c r="D2616" s="188" t="s">
        <v>369</v>
      </c>
      <c r="E2616" s="197" t="s">
        <v>1</v>
      </c>
      <c r="F2616" s="198" t="s">
        <v>762</v>
      </c>
      <c r="H2616" s="197" t="s">
        <v>1</v>
      </c>
      <c r="I2616" s="199"/>
      <c r="L2616" s="196"/>
      <c r="M2616" s="200"/>
      <c r="N2616" s="201"/>
      <c r="O2616" s="201"/>
      <c r="P2616" s="201"/>
      <c r="Q2616" s="201"/>
      <c r="R2616" s="201"/>
      <c r="S2616" s="201"/>
      <c r="T2616" s="202"/>
      <c r="AT2616" s="197" t="s">
        <v>369</v>
      </c>
      <c r="AU2616" s="197" t="s">
        <v>85</v>
      </c>
      <c r="AV2616" s="14" t="s">
        <v>79</v>
      </c>
      <c r="AW2616" s="14" t="s">
        <v>29</v>
      </c>
      <c r="AX2616" s="14" t="s">
        <v>72</v>
      </c>
      <c r="AY2616" s="197" t="s">
        <v>360</v>
      </c>
    </row>
    <row r="2617" spans="1:65" s="14" customFormat="1" ht="33.75">
      <c r="B2617" s="196"/>
      <c r="D2617" s="188" t="s">
        <v>369</v>
      </c>
      <c r="E2617" s="197" t="s">
        <v>1</v>
      </c>
      <c r="F2617" s="198" t="s">
        <v>2670</v>
      </c>
      <c r="H2617" s="197" t="s">
        <v>1</v>
      </c>
      <c r="I2617" s="199"/>
      <c r="L2617" s="196"/>
      <c r="M2617" s="200"/>
      <c r="N2617" s="201"/>
      <c r="O2617" s="201"/>
      <c r="P2617" s="201"/>
      <c r="Q2617" s="201"/>
      <c r="R2617" s="201"/>
      <c r="S2617" s="201"/>
      <c r="T2617" s="202"/>
      <c r="AT2617" s="197" t="s">
        <v>369</v>
      </c>
      <c r="AU2617" s="197" t="s">
        <v>85</v>
      </c>
      <c r="AV2617" s="14" t="s">
        <v>79</v>
      </c>
      <c r="AW2617" s="14" t="s">
        <v>29</v>
      </c>
      <c r="AX2617" s="14" t="s">
        <v>72</v>
      </c>
      <c r="AY2617" s="197" t="s">
        <v>360</v>
      </c>
    </row>
    <row r="2618" spans="1:65" s="13" customFormat="1">
      <c r="B2618" s="187"/>
      <c r="D2618" s="188" t="s">
        <v>369</v>
      </c>
      <c r="E2618" s="189" t="s">
        <v>1</v>
      </c>
      <c r="F2618" s="190" t="s">
        <v>2612</v>
      </c>
      <c r="H2618" s="191">
        <v>4.12</v>
      </c>
      <c r="I2618" s="192"/>
      <c r="L2618" s="187"/>
      <c r="M2618" s="193"/>
      <c r="N2618" s="194"/>
      <c r="O2618" s="194"/>
      <c r="P2618" s="194"/>
      <c r="Q2618" s="194"/>
      <c r="R2618" s="194"/>
      <c r="S2618" s="194"/>
      <c r="T2618" s="195"/>
      <c r="AT2618" s="189" t="s">
        <v>369</v>
      </c>
      <c r="AU2618" s="189" t="s">
        <v>85</v>
      </c>
      <c r="AV2618" s="13" t="s">
        <v>85</v>
      </c>
      <c r="AW2618" s="13" t="s">
        <v>29</v>
      </c>
      <c r="AX2618" s="13" t="s">
        <v>72</v>
      </c>
      <c r="AY2618" s="189" t="s">
        <v>360</v>
      </c>
    </row>
    <row r="2619" spans="1:65" s="16" customFormat="1">
      <c r="B2619" s="211"/>
      <c r="D2619" s="188" t="s">
        <v>369</v>
      </c>
      <c r="E2619" s="212" t="s">
        <v>1</v>
      </c>
      <c r="F2619" s="213" t="s">
        <v>581</v>
      </c>
      <c r="H2619" s="214">
        <v>13.8</v>
      </c>
      <c r="I2619" s="215"/>
      <c r="L2619" s="211"/>
      <c r="M2619" s="216"/>
      <c r="N2619" s="217"/>
      <c r="O2619" s="217"/>
      <c r="P2619" s="217"/>
      <c r="Q2619" s="217"/>
      <c r="R2619" s="217"/>
      <c r="S2619" s="217"/>
      <c r="T2619" s="218"/>
      <c r="AT2619" s="212" t="s">
        <v>369</v>
      </c>
      <c r="AU2619" s="212" t="s">
        <v>85</v>
      </c>
      <c r="AV2619" s="16" t="s">
        <v>282</v>
      </c>
      <c r="AW2619" s="16" t="s">
        <v>29</v>
      </c>
      <c r="AX2619" s="16" t="s">
        <v>72</v>
      </c>
      <c r="AY2619" s="212" t="s">
        <v>360</v>
      </c>
    </row>
    <row r="2620" spans="1:65" s="14" customFormat="1">
      <c r="B2620" s="196"/>
      <c r="D2620" s="188" t="s">
        <v>369</v>
      </c>
      <c r="E2620" s="197" t="s">
        <v>1</v>
      </c>
      <c r="F2620" s="198" t="s">
        <v>2681</v>
      </c>
      <c r="H2620" s="197" t="s">
        <v>1</v>
      </c>
      <c r="I2620" s="199"/>
      <c r="L2620" s="196"/>
      <c r="M2620" s="200"/>
      <c r="N2620" s="201"/>
      <c r="O2620" s="201"/>
      <c r="P2620" s="201"/>
      <c r="Q2620" s="201"/>
      <c r="R2620" s="201"/>
      <c r="S2620" s="201"/>
      <c r="T2620" s="202"/>
      <c r="AT2620" s="197" t="s">
        <v>369</v>
      </c>
      <c r="AU2620" s="197" t="s">
        <v>85</v>
      </c>
      <c r="AV2620" s="14" t="s">
        <v>79</v>
      </c>
      <c r="AW2620" s="14" t="s">
        <v>29</v>
      </c>
      <c r="AX2620" s="14" t="s">
        <v>72</v>
      </c>
      <c r="AY2620" s="197" t="s">
        <v>360</v>
      </c>
    </row>
    <row r="2621" spans="1:65" s="14" customFormat="1">
      <c r="B2621" s="196"/>
      <c r="D2621" s="188" t="s">
        <v>369</v>
      </c>
      <c r="E2621" s="197" t="s">
        <v>1</v>
      </c>
      <c r="F2621" s="198" t="s">
        <v>754</v>
      </c>
      <c r="H2621" s="197" t="s">
        <v>1</v>
      </c>
      <c r="I2621" s="199"/>
      <c r="L2621" s="196"/>
      <c r="M2621" s="200"/>
      <c r="N2621" s="201"/>
      <c r="O2621" s="201"/>
      <c r="P2621" s="201"/>
      <c r="Q2621" s="201"/>
      <c r="R2621" s="201"/>
      <c r="S2621" s="201"/>
      <c r="T2621" s="202"/>
      <c r="AT2621" s="197" t="s">
        <v>369</v>
      </c>
      <c r="AU2621" s="197" t="s">
        <v>85</v>
      </c>
      <c r="AV2621" s="14" t="s">
        <v>79</v>
      </c>
      <c r="AW2621" s="14" t="s">
        <v>29</v>
      </c>
      <c r="AX2621" s="14" t="s">
        <v>72</v>
      </c>
      <c r="AY2621" s="197" t="s">
        <v>360</v>
      </c>
    </row>
    <row r="2622" spans="1:65" s="14" customFormat="1">
      <c r="B2622" s="196"/>
      <c r="D2622" s="188" t="s">
        <v>369</v>
      </c>
      <c r="E2622" s="197" t="s">
        <v>1</v>
      </c>
      <c r="F2622" s="198" t="s">
        <v>2682</v>
      </c>
      <c r="H2622" s="197" t="s">
        <v>1</v>
      </c>
      <c r="I2622" s="199"/>
      <c r="L2622" s="196"/>
      <c r="M2622" s="200"/>
      <c r="N2622" s="201"/>
      <c r="O2622" s="201"/>
      <c r="P2622" s="201"/>
      <c r="Q2622" s="201"/>
      <c r="R2622" s="201"/>
      <c r="S2622" s="201"/>
      <c r="T2622" s="202"/>
      <c r="AT2622" s="197" t="s">
        <v>369</v>
      </c>
      <c r="AU2622" s="197" t="s">
        <v>85</v>
      </c>
      <c r="AV2622" s="14" t="s">
        <v>79</v>
      </c>
      <c r="AW2622" s="14" t="s">
        <v>29</v>
      </c>
      <c r="AX2622" s="14" t="s">
        <v>72</v>
      </c>
      <c r="AY2622" s="197" t="s">
        <v>360</v>
      </c>
    </row>
    <row r="2623" spans="1:65" s="13" customFormat="1">
      <c r="B2623" s="187"/>
      <c r="D2623" s="188" t="s">
        <v>369</v>
      </c>
      <c r="E2623" s="189" t="s">
        <v>1</v>
      </c>
      <c r="F2623" s="190" t="s">
        <v>2683</v>
      </c>
      <c r="H2623" s="191">
        <v>307.97000000000003</v>
      </c>
      <c r="I2623" s="192"/>
      <c r="L2623" s="187"/>
      <c r="M2623" s="193"/>
      <c r="N2623" s="194"/>
      <c r="O2623" s="194"/>
      <c r="P2623" s="194"/>
      <c r="Q2623" s="194"/>
      <c r="R2623" s="194"/>
      <c r="S2623" s="194"/>
      <c r="T2623" s="195"/>
      <c r="AT2623" s="189" t="s">
        <v>369</v>
      </c>
      <c r="AU2623" s="189" t="s">
        <v>85</v>
      </c>
      <c r="AV2623" s="13" t="s">
        <v>85</v>
      </c>
      <c r="AW2623" s="13" t="s">
        <v>29</v>
      </c>
      <c r="AX2623" s="13" t="s">
        <v>72</v>
      </c>
      <c r="AY2623" s="189" t="s">
        <v>360</v>
      </c>
    </row>
    <row r="2624" spans="1:65" s="14" customFormat="1">
      <c r="B2624" s="196"/>
      <c r="D2624" s="188" t="s">
        <v>369</v>
      </c>
      <c r="E2624" s="197" t="s">
        <v>1</v>
      </c>
      <c r="F2624" s="198" t="s">
        <v>758</v>
      </c>
      <c r="H2624" s="197" t="s">
        <v>1</v>
      </c>
      <c r="I2624" s="199"/>
      <c r="L2624" s="196"/>
      <c r="M2624" s="200"/>
      <c r="N2624" s="201"/>
      <c r="O2624" s="201"/>
      <c r="P2624" s="201"/>
      <c r="Q2624" s="201"/>
      <c r="R2624" s="201"/>
      <c r="S2624" s="201"/>
      <c r="T2624" s="202"/>
      <c r="AT2624" s="197" t="s">
        <v>369</v>
      </c>
      <c r="AU2624" s="197" t="s">
        <v>85</v>
      </c>
      <c r="AV2624" s="14" t="s">
        <v>79</v>
      </c>
      <c r="AW2624" s="14" t="s">
        <v>29</v>
      </c>
      <c r="AX2624" s="14" t="s">
        <v>72</v>
      </c>
      <c r="AY2624" s="197" t="s">
        <v>360</v>
      </c>
    </row>
    <row r="2625" spans="1:65" s="14" customFormat="1" ht="22.5">
      <c r="B2625" s="196"/>
      <c r="D2625" s="188" t="s">
        <v>369</v>
      </c>
      <c r="E2625" s="197" t="s">
        <v>1</v>
      </c>
      <c r="F2625" s="198" t="s">
        <v>2684</v>
      </c>
      <c r="H2625" s="197" t="s">
        <v>1</v>
      </c>
      <c r="I2625" s="199"/>
      <c r="L2625" s="196"/>
      <c r="M2625" s="200"/>
      <c r="N2625" s="201"/>
      <c r="O2625" s="201"/>
      <c r="P2625" s="201"/>
      <c r="Q2625" s="201"/>
      <c r="R2625" s="201"/>
      <c r="S2625" s="201"/>
      <c r="T2625" s="202"/>
      <c r="AT2625" s="197" t="s">
        <v>369</v>
      </c>
      <c r="AU2625" s="197" t="s">
        <v>85</v>
      </c>
      <c r="AV2625" s="14" t="s">
        <v>79</v>
      </c>
      <c r="AW2625" s="14" t="s">
        <v>29</v>
      </c>
      <c r="AX2625" s="14" t="s">
        <v>72</v>
      </c>
      <c r="AY2625" s="197" t="s">
        <v>360</v>
      </c>
    </row>
    <row r="2626" spans="1:65" s="13" customFormat="1" ht="22.5">
      <c r="B2626" s="187"/>
      <c r="D2626" s="188" t="s">
        <v>369</v>
      </c>
      <c r="E2626" s="189" t="s">
        <v>1</v>
      </c>
      <c r="F2626" s="190" t="s">
        <v>2685</v>
      </c>
      <c r="H2626" s="191">
        <v>319.19</v>
      </c>
      <c r="I2626" s="192"/>
      <c r="L2626" s="187"/>
      <c r="M2626" s="193"/>
      <c r="N2626" s="194"/>
      <c r="O2626" s="194"/>
      <c r="P2626" s="194"/>
      <c r="Q2626" s="194"/>
      <c r="R2626" s="194"/>
      <c r="S2626" s="194"/>
      <c r="T2626" s="195"/>
      <c r="AT2626" s="189" t="s">
        <v>369</v>
      </c>
      <c r="AU2626" s="189" t="s">
        <v>85</v>
      </c>
      <c r="AV2626" s="13" t="s">
        <v>85</v>
      </c>
      <c r="AW2626" s="13" t="s">
        <v>29</v>
      </c>
      <c r="AX2626" s="13" t="s">
        <v>72</v>
      </c>
      <c r="AY2626" s="189" t="s">
        <v>360</v>
      </c>
    </row>
    <row r="2627" spans="1:65" s="14" customFormat="1">
      <c r="B2627" s="196"/>
      <c r="D2627" s="188" t="s">
        <v>369</v>
      </c>
      <c r="E2627" s="197" t="s">
        <v>1</v>
      </c>
      <c r="F2627" s="198" t="s">
        <v>762</v>
      </c>
      <c r="H2627" s="197" t="s">
        <v>1</v>
      </c>
      <c r="I2627" s="199"/>
      <c r="L2627" s="196"/>
      <c r="M2627" s="200"/>
      <c r="N2627" s="201"/>
      <c r="O2627" s="201"/>
      <c r="P2627" s="201"/>
      <c r="Q2627" s="201"/>
      <c r="R2627" s="201"/>
      <c r="S2627" s="201"/>
      <c r="T2627" s="202"/>
      <c r="AT2627" s="197" t="s">
        <v>369</v>
      </c>
      <c r="AU2627" s="197" t="s">
        <v>85</v>
      </c>
      <c r="AV2627" s="14" t="s">
        <v>79</v>
      </c>
      <c r="AW2627" s="14" t="s">
        <v>29</v>
      </c>
      <c r="AX2627" s="14" t="s">
        <v>72</v>
      </c>
      <c r="AY2627" s="197" t="s">
        <v>360</v>
      </c>
    </row>
    <row r="2628" spans="1:65" s="14" customFormat="1">
      <c r="B2628" s="196"/>
      <c r="D2628" s="188" t="s">
        <v>369</v>
      </c>
      <c r="E2628" s="197" t="s">
        <v>1</v>
      </c>
      <c r="F2628" s="198" t="s">
        <v>2686</v>
      </c>
      <c r="H2628" s="197" t="s">
        <v>1</v>
      </c>
      <c r="I2628" s="199"/>
      <c r="L2628" s="196"/>
      <c r="M2628" s="200"/>
      <c r="N2628" s="201"/>
      <c r="O2628" s="201"/>
      <c r="P2628" s="201"/>
      <c r="Q2628" s="201"/>
      <c r="R2628" s="201"/>
      <c r="S2628" s="201"/>
      <c r="T2628" s="202"/>
      <c r="AT2628" s="197" t="s">
        <v>369</v>
      </c>
      <c r="AU2628" s="197" t="s">
        <v>85</v>
      </c>
      <c r="AV2628" s="14" t="s">
        <v>79</v>
      </c>
      <c r="AW2628" s="14" t="s">
        <v>29</v>
      </c>
      <c r="AX2628" s="14" t="s">
        <v>72</v>
      </c>
      <c r="AY2628" s="197" t="s">
        <v>360</v>
      </c>
    </row>
    <row r="2629" spans="1:65" s="13" customFormat="1">
      <c r="B2629" s="187"/>
      <c r="D2629" s="188" t="s">
        <v>369</v>
      </c>
      <c r="E2629" s="189" t="s">
        <v>1</v>
      </c>
      <c r="F2629" s="190" t="s">
        <v>2687</v>
      </c>
      <c r="H2629" s="191">
        <v>407.39</v>
      </c>
      <c r="I2629" s="192"/>
      <c r="L2629" s="187"/>
      <c r="M2629" s="193"/>
      <c r="N2629" s="194"/>
      <c r="O2629" s="194"/>
      <c r="P2629" s="194"/>
      <c r="Q2629" s="194"/>
      <c r="R2629" s="194"/>
      <c r="S2629" s="194"/>
      <c r="T2629" s="195"/>
      <c r="AT2629" s="189" t="s">
        <v>369</v>
      </c>
      <c r="AU2629" s="189" t="s">
        <v>85</v>
      </c>
      <c r="AV2629" s="13" t="s">
        <v>85</v>
      </c>
      <c r="AW2629" s="13" t="s">
        <v>29</v>
      </c>
      <c r="AX2629" s="13" t="s">
        <v>72</v>
      </c>
      <c r="AY2629" s="189" t="s">
        <v>360</v>
      </c>
    </row>
    <row r="2630" spans="1:65" s="14" customFormat="1">
      <c r="B2630" s="196"/>
      <c r="D2630" s="188" t="s">
        <v>369</v>
      </c>
      <c r="E2630" s="197" t="s">
        <v>1</v>
      </c>
      <c r="F2630" s="198" t="s">
        <v>787</v>
      </c>
      <c r="H2630" s="197" t="s">
        <v>1</v>
      </c>
      <c r="I2630" s="199"/>
      <c r="L2630" s="196"/>
      <c r="M2630" s="200"/>
      <c r="N2630" s="201"/>
      <c r="O2630" s="201"/>
      <c r="P2630" s="201"/>
      <c r="Q2630" s="201"/>
      <c r="R2630" s="201"/>
      <c r="S2630" s="201"/>
      <c r="T2630" s="202"/>
      <c r="AT2630" s="197" t="s">
        <v>369</v>
      </c>
      <c r="AU2630" s="197" t="s">
        <v>85</v>
      </c>
      <c r="AV2630" s="14" t="s">
        <v>79</v>
      </c>
      <c r="AW2630" s="14" t="s">
        <v>29</v>
      </c>
      <c r="AX2630" s="14" t="s">
        <v>72</v>
      </c>
      <c r="AY2630" s="197" t="s">
        <v>360</v>
      </c>
    </row>
    <row r="2631" spans="1:65" s="14" customFormat="1">
      <c r="B2631" s="196"/>
      <c r="D2631" s="188" t="s">
        <v>369</v>
      </c>
      <c r="E2631" s="197" t="s">
        <v>1</v>
      </c>
      <c r="F2631" s="198" t="s">
        <v>2688</v>
      </c>
      <c r="H2631" s="197" t="s">
        <v>1</v>
      </c>
      <c r="I2631" s="199"/>
      <c r="L2631" s="196"/>
      <c r="M2631" s="200"/>
      <c r="N2631" s="201"/>
      <c r="O2631" s="201"/>
      <c r="P2631" s="201"/>
      <c r="Q2631" s="201"/>
      <c r="R2631" s="201"/>
      <c r="S2631" s="201"/>
      <c r="T2631" s="202"/>
      <c r="AT2631" s="197" t="s">
        <v>369</v>
      </c>
      <c r="AU2631" s="197" t="s">
        <v>85</v>
      </c>
      <c r="AV2631" s="14" t="s">
        <v>79</v>
      </c>
      <c r="AW2631" s="14" t="s">
        <v>29</v>
      </c>
      <c r="AX2631" s="14" t="s">
        <v>72</v>
      </c>
      <c r="AY2631" s="197" t="s">
        <v>360</v>
      </c>
    </row>
    <row r="2632" spans="1:65" s="13" customFormat="1">
      <c r="B2632" s="187"/>
      <c r="D2632" s="188" t="s">
        <v>369</v>
      </c>
      <c r="E2632" s="189" t="s">
        <v>1</v>
      </c>
      <c r="F2632" s="190" t="s">
        <v>2689</v>
      </c>
      <c r="H2632" s="191">
        <v>407.31</v>
      </c>
      <c r="I2632" s="192"/>
      <c r="L2632" s="187"/>
      <c r="M2632" s="193"/>
      <c r="N2632" s="194"/>
      <c r="O2632" s="194"/>
      <c r="P2632" s="194"/>
      <c r="Q2632" s="194"/>
      <c r="R2632" s="194"/>
      <c r="S2632" s="194"/>
      <c r="T2632" s="195"/>
      <c r="AT2632" s="189" t="s">
        <v>369</v>
      </c>
      <c r="AU2632" s="189" t="s">
        <v>85</v>
      </c>
      <c r="AV2632" s="13" t="s">
        <v>85</v>
      </c>
      <c r="AW2632" s="13" t="s">
        <v>29</v>
      </c>
      <c r="AX2632" s="13" t="s">
        <v>72</v>
      </c>
      <c r="AY2632" s="189" t="s">
        <v>360</v>
      </c>
    </row>
    <row r="2633" spans="1:65" s="16" customFormat="1">
      <c r="B2633" s="211"/>
      <c r="D2633" s="188" t="s">
        <v>369</v>
      </c>
      <c r="E2633" s="212" t="s">
        <v>1</v>
      </c>
      <c r="F2633" s="213" t="s">
        <v>581</v>
      </c>
      <c r="H2633" s="214">
        <v>1441.86</v>
      </c>
      <c r="I2633" s="215"/>
      <c r="L2633" s="211"/>
      <c r="M2633" s="216"/>
      <c r="N2633" s="217"/>
      <c r="O2633" s="217"/>
      <c r="P2633" s="217"/>
      <c r="Q2633" s="217"/>
      <c r="R2633" s="217"/>
      <c r="S2633" s="217"/>
      <c r="T2633" s="218"/>
      <c r="AT2633" s="212" t="s">
        <v>369</v>
      </c>
      <c r="AU2633" s="212" t="s">
        <v>85</v>
      </c>
      <c r="AV2633" s="16" t="s">
        <v>282</v>
      </c>
      <c r="AW2633" s="16" t="s">
        <v>29</v>
      </c>
      <c r="AX2633" s="16" t="s">
        <v>72</v>
      </c>
      <c r="AY2633" s="212" t="s">
        <v>360</v>
      </c>
    </row>
    <row r="2634" spans="1:65" s="15" customFormat="1">
      <c r="B2634" s="203"/>
      <c r="D2634" s="188" t="s">
        <v>369</v>
      </c>
      <c r="E2634" s="204" t="s">
        <v>1</v>
      </c>
      <c r="F2634" s="205" t="s">
        <v>386</v>
      </c>
      <c r="H2634" s="206">
        <v>1455.66</v>
      </c>
      <c r="I2634" s="207"/>
      <c r="L2634" s="203"/>
      <c r="M2634" s="208"/>
      <c r="N2634" s="209"/>
      <c r="O2634" s="209"/>
      <c r="P2634" s="209"/>
      <c r="Q2634" s="209"/>
      <c r="R2634" s="209"/>
      <c r="S2634" s="209"/>
      <c r="T2634" s="210"/>
      <c r="AT2634" s="204" t="s">
        <v>369</v>
      </c>
      <c r="AU2634" s="204" t="s">
        <v>85</v>
      </c>
      <c r="AV2634" s="15" t="s">
        <v>367</v>
      </c>
      <c r="AW2634" s="15" t="s">
        <v>29</v>
      </c>
      <c r="AX2634" s="15" t="s">
        <v>79</v>
      </c>
      <c r="AY2634" s="204" t="s">
        <v>360</v>
      </c>
    </row>
    <row r="2635" spans="1:65" s="2" customFormat="1" ht="24.2" customHeight="1">
      <c r="A2635" s="33"/>
      <c r="B2635" s="139"/>
      <c r="C2635" s="261" t="s">
        <v>2690</v>
      </c>
      <c r="D2635" s="261" t="s">
        <v>363</v>
      </c>
      <c r="E2635" s="262" t="s">
        <v>2691</v>
      </c>
      <c r="F2635" s="263" t="s">
        <v>2692</v>
      </c>
      <c r="G2635" s="264" t="s">
        <v>394</v>
      </c>
      <c r="H2635" s="265">
        <v>18.382999999999999</v>
      </c>
      <c r="I2635" s="266"/>
      <c r="J2635" s="266">
        <f>ROUND(I2635*H2635,2)</f>
        <v>0</v>
      </c>
      <c r="K2635" s="180"/>
      <c r="L2635" s="34"/>
      <c r="M2635" s="181" t="s">
        <v>1</v>
      </c>
      <c r="N2635" s="182" t="s">
        <v>38</v>
      </c>
      <c r="O2635" s="60"/>
      <c r="P2635" s="183">
        <f>O2635*H2635</f>
        <v>0</v>
      </c>
      <c r="Q2635" s="183">
        <v>0</v>
      </c>
      <c r="R2635" s="183">
        <f>Q2635*H2635</f>
        <v>0</v>
      </c>
      <c r="S2635" s="183">
        <v>1.4</v>
      </c>
      <c r="T2635" s="184">
        <f>S2635*H2635</f>
        <v>25.736199999999997</v>
      </c>
      <c r="U2635" s="33"/>
      <c r="V2635" s="33"/>
      <c r="W2635" s="33"/>
      <c r="X2635" s="33"/>
      <c r="Y2635" s="33"/>
      <c r="Z2635" s="33"/>
      <c r="AA2635" s="33"/>
      <c r="AB2635" s="33"/>
      <c r="AC2635" s="33"/>
      <c r="AD2635" s="33"/>
      <c r="AE2635" s="33"/>
      <c r="AR2635" s="185" t="s">
        <v>367</v>
      </c>
      <c r="AT2635" s="185" t="s">
        <v>363</v>
      </c>
      <c r="AU2635" s="185" t="s">
        <v>85</v>
      </c>
      <c r="AY2635" s="18" t="s">
        <v>360</v>
      </c>
      <c r="BE2635" s="186">
        <f>IF(N2635="základná",J2635,0)</f>
        <v>0</v>
      </c>
      <c r="BF2635" s="186">
        <f>IF(N2635="znížená",J2635,0)</f>
        <v>0</v>
      </c>
      <c r="BG2635" s="186">
        <f>IF(N2635="zákl. prenesená",J2635,0)</f>
        <v>0</v>
      </c>
      <c r="BH2635" s="186">
        <f>IF(N2635="zníž. prenesená",J2635,0)</f>
        <v>0</v>
      </c>
      <c r="BI2635" s="186">
        <f>IF(N2635="nulová",J2635,0)</f>
        <v>0</v>
      </c>
      <c r="BJ2635" s="18" t="s">
        <v>85</v>
      </c>
      <c r="BK2635" s="186">
        <f>ROUND(I2635*H2635,2)</f>
        <v>0</v>
      </c>
      <c r="BL2635" s="18" t="s">
        <v>367</v>
      </c>
      <c r="BM2635" s="185" t="s">
        <v>2693</v>
      </c>
    </row>
    <row r="2636" spans="1:65" s="14" customFormat="1">
      <c r="B2636" s="196"/>
      <c r="D2636" s="188" t="s">
        <v>369</v>
      </c>
      <c r="E2636" s="197" t="s">
        <v>1</v>
      </c>
      <c r="F2636" s="198" t="s">
        <v>2628</v>
      </c>
      <c r="H2636" s="197" t="s">
        <v>1</v>
      </c>
      <c r="I2636" s="199"/>
      <c r="L2636" s="196"/>
      <c r="M2636" s="200"/>
      <c r="N2636" s="201"/>
      <c r="O2636" s="201"/>
      <c r="P2636" s="201"/>
      <c r="Q2636" s="201"/>
      <c r="R2636" s="201"/>
      <c r="S2636" s="201"/>
      <c r="T2636" s="202"/>
      <c r="AT2636" s="197" t="s">
        <v>369</v>
      </c>
      <c r="AU2636" s="197" t="s">
        <v>85</v>
      </c>
      <c r="AV2636" s="14" t="s">
        <v>79</v>
      </c>
      <c r="AW2636" s="14" t="s">
        <v>29</v>
      </c>
      <c r="AX2636" s="14" t="s">
        <v>72</v>
      </c>
      <c r="AY2636" s="197" t="s">
        <v>360</v>
      </c>
    </row>
    <row r="2637" spans="1:65" s="14" customFormat="1" ht="22.5">
      <c r="B2637" s="196"/>
      <c r="D2637" s="188" t="s">
        <v>369</v>
      </c>
      <c r="E2637" s="197" t="s">
        <v>1</v>
      </c>
      <c r="F2637" s="198" t="s">
        <v>2473</v>
      </c>
      <c r="H2637" s="197" t="s">
        <v>1</v>
      </c>
      <c r="I2637" s="199"/>
      <c r="L2637" s="196"/>
      <c r="M2637" s="200"/>
      <c r="N2637" s="201"/>
      <c r="O2637" s="201"/>
      <c r="P2637" s="201"/>
      <c r="Q2637" s="201"/>
      <c r="R2637" s="201"/>
      <c r="S2637" s="201"/>
      <c r="T2637" s="202"/>
      <c r="AT2637" s="197" t="s">
        <v>369</v>
      </c>
      <c r="AU2637" s="197" t="s">
        <v>85</v>
      </c>
      <c r="AV2637" s="14" t="s">
        <v>79</v>
      </c>
      <c r="AW2637" s="14" t="s">
        <v>29</v>
      </c>
      <c r="AX2637" s="14" t="s">
        <v>72</v>
      </c>
      <c r="AY2637" s="197" t="s">
        <v>360</v>
      </c>
    </row>
    <row r="2638" spans="1:65" s="13" customFormat="1" ht="22.5">
      <c r="B2638" s="187"/>
      <c r="D2638" s="188" t="s">
        <v>369</v>
      </c>
      <c r="E2638" s="189" t="s">
        <v>1</v>
      </c>
      <c r="F2638" s="190" t="s">
        <v>2694</v>
      </c>
      <c r="H2638" s="191">
        <v>18.382999999999999</v>
      </c>
      <c r="I2638" s="192"/>
      <c r="L2638" s="187"/>
      <c r="M2638" s="193"/>
      <c r="N2638" s="194"/>
      <c r="O2638" s="194"/>
      <c r="P2638" s="194"/>
      <c r="Q2638" s="194"/>
      <c r="R2638" s="194"/>
      <c r="S2638" s="194"/>
      <c r="T2638" s="195"/>
      <c r="AT2638" s="189" t="s">
        <v>369</v>
      </c>
      <c r="AU2638" s="189" t="s">
        <v>85</v>
      </c>
      <c r="AV2638" s="13" t="s">
        <v>85</v>
      </c>
      <c r="AW2638" s="13" t="s">
        <v>29</v>
      </c>
      <c r="AX2638" s="13" t="s">
        <v>79</v>
      </c>
      <c r="AY2638" s="189" t="s">
        <v>360</v>
      </c>
    </row>
    <row r="2639" spans="1:65" s="2" customFormat="1" ht="33" customHeight="1">
      <c r="A2639" s="33"/>
      <c r="B2639" s="139"/>
      <c r="C2639" s="173" t="s">
        <v>2695</v>
      </c>
      <c r="D2639" s="173" t="s">
        <v>363</v>
      </c>
      <c r="E2639" s="174" t="s">
        <v>2696</v>
      </c>
      <c r="F2639" s="175" t="s">
        <v>2697</v>
      </c>
      <c r="G2639" s="176" t="s">
        <v>366</v>
      </c>
      <c r="H2639" s="177">
        <v>68.293999999999997</v>
      </c>
      <c r="I2639" s="178"/>
      <c r="J2639" s="179">
        <f>ROUND(I2639*H2639,2)</f>
        <v>0</v>
      </c>
      <c r="K2639" s="180"/>
      <c r="L2639" s="34"/>
      <c r="M2639" s="181" t="s">
        <v>1</v>
      </c>
      <c r="N2639" s="182" t="s">
        <v>38</v>
      </c>
      <c r="O2639" s="60"/>
      <c r="P2639" s="183">
        <f>O2639*H2639</f>
        <v>0</v>
      </c>
      <c r="Q2639" s="183">
        <v>0</v>
      </c>
      <c r="R2639" s="183">
        <f>Q2639*H2639</f>
        <v>0</v>
      </c>
      <c r="S2639" s="183">
        <v>5.7000000000000002E-2</v>
      </c>
      <c r="T2639" s="184">
        <f>S2639*H2639</f>
        <v>3.8927580000000002</v>
      </c>
      <c r="U2639" s="33"/>
      <c r="V2639" s="33"/>
      <c r="W2639" s="33"/>
      <c r="X2639" s="33"/>
      <c r="Y2639" s="33"/>
      <c r="Z2639" s="33"/>
      <c r="AA2639" s="33"/>
      <c r="AB2639" s="33"/>
      <c r="AC2639" s="33"/>
      <c r="AD2639" s="33"/>
      <c r="AE2639" s="33"/>
      <c r="AR2639" s="185" t="s">
        <v>367</v>
      </c>
      <c r="AT2639" s="185" t="s">
        <v>363</v>
      </c>
      <c r="AU2639" s="185" t="s">
        <v>85</v>
      </c>
      <c r="AY2639" s="18" t="s">
        <v>360</v>
      </c>
      <c r="BE2639" s="186">
        <f>IF(N2639="základná",J2639,0)</f>
        <v>0</v>
      </c>
      <c r="BF2639" s="186">
        <f>IF(N2639="znížená",J2639,0)</f>
        <v>0</v>
      </c>
      <c r="BG2639" s="186">
        <f>IF(N2639="zákl. prenesená",J2639,0)</f>
        <v>0</v>
      </c>
      <c r="BH2639" s="186">
        <f>IF(N2639="zníž. prenesená",J2639,0)</f>
        <v>0</v>
      </c>
      <c r="BI2639" s="186">
        <f>IF(N2639="nulová",J2639,0)</f>
        <v>0</v>
      </c>
      <c r="BJ2639" s="18" t="s">
        <v>85</v>
      </c>
      <c r="BK2639" s="186">
        <f>ROUND(I2639*H2639,2)</f>
        <v>0</v>
      </c>
      <c r="BL2639" s="18" t="s">
        <v>367</v>
      </c>
      <c r="BM2639" s="185" t="s">
        <v>2698</v>
      </c>
    </row>
    <row r="2640" spans="1:65" s="14" customFormat="1">
      <c r="B2640" s="196"/>
      <c r="D2640" s="188" t="s">
        <v>369</v>
      </c>
      <c r="E2640" s="197" t="s">
        <v>1</v>
      </c>
      <c r="F2640" s="198" t="s">
        <v>1280</v>
      </c>
      <c r="H2640" s="197" t="s">
        <v>1</v>
      </c>
      <c r="I2640" s="199"/>
      <c r="L2640" s="196"/>
      <c r="M2640" s="200"/>
      <c r="N2640" s="201"/>
      <c r="O2640" s="201"/>
      <c r="P2640" s="201"/>
      <c r="Q2640" s="201"/>
      <c r="R2640" s="201"/>
      <c r="S2640" s="201"/>
      <c r="T2640" s="202"/>
      <c r="AT2640" s="197" t="s">
        <v>369</v>
      </c>
      <c r="AU2640" s="197" t="s">
        <v>85</v>
      </c>
      <c r="AV2640" s="14" t="s">
        <v>79</v>
      </c>
      <c r="AW2640" s="14" t="s">
        <v>29</v>
      </c>
      <c r="AX2640" s="14" t="s">
        <v>72</v>
      </c>
      <c r="AY2640" s="197" t="s">
        <v>360</v>
      </c>
    </row>
    <row r="2641" spans="2:51" s="14" customFormat="1">
      <c r="B2641" s="196"/>
      <c r="D2641" s="188" t="s">
        <v>369</v>
      </c>
      <c r="E2641" s="197" t="s">
        <v>1</v>
      </c>
      <c r="F2641" s="198" t="s">
        <v>758</v>
      </c>
      <c r="H2641" s="197" t="s">
        <v>1</v>
      </c>
      <c r="I2641" s="199"/>
      <c r="L2641" s="196"/>
      <c r="M2641" s="200"/>
      <c r="N2641" s="201"/>
      <c r="O2641" s="201"/>
      <c r="P2641" s="201"/>
      <c r="Q2641" s="201"/>
      <c r="R2641" s="201"/>
      <c r="S2641" s="201"/>
      <c r="T2641" s="202"/>
      <c r="AT2641" s="197" t="s">
        <v>369</v>
      </c>
      <c r="AU2641" s="197" t="s">
        <v>85</v>
      </c>
      <c r="AV2641" s="14" t="s">
        <v>79</v>
      </c>
      <c r="AW2641" s="14" t="s">
        <v>29</v>
      </c>
      <c r="AX2641" s="14" t="s">
        <v>72</v>
      </c>
      <c r="AY2641" s="197" t="s">
        <v>360</v>
      </c>
    </row>
    <row r="2642" spans="2:51" s="13" customFormat="1">
      <c r="B2642" s="187"/>
      <c r="D2642" s="188" t="s">
        <v>369</v>
      </c>
      <c r="E2642" s="189" t="s">
        <v>1</v>
      </c>
      <c r="F2642" s="190" t="s">
        <v>2699</v>
      </c>
      <c r="H2642" s="191">
        <v>3.1680000000000001</v>
      </c>
      <c r="I2642" s="192"/>
      <c r="L2642" s="187"/>
      <c r="M2642" s="193"/>
      <c r="N2642" s="194"/>
      <c r="O2642" s="194"/>
      <c r="P2642" s="194"/>
      <c r="Q2642" s="194"/>
      <c r="R2642" s="194"/>
      <c r="S2642" s="194"/>
      <c r="T2642" s="195"/>
      <c r="AT2642" s="189" t="s">
        <v>369</v>
      </c>
      <c r="AU2642" s="189" t="s">
        <v>85</v>
      </c>
      <c r="AV2642" s="13" t="s">
        <v>85</v>
      </c>
      <c r="AW2642" s="13" t="s">
        <v>29</v>
      </c>
      <c r="AX2642" s="13" t="s">
        <v>72</v>
      </c>
      <c r="AY2642" s="189" t="s">
        <v>360</v>
      </c>
    </row>
    <row r="2643" spans="2:51" s="13" customFormat="1">
      <c r="B2643" s="187"/>
      <c r="D2643" s="188" t="s">
        <v>369</v>
      </c>
      <c r="E2643" s="189" t="s">
        <v>1</v>
      </c>
      <c r="F2643" s="190" t="s">
        <v>2700</v>
      </c>
      <c r="H2643" s="191">
        <v>2.371</v>
      </c>
      <c r="I2643" s="192"/>
      <c r="L2643" s="187"/>
      <c r="M2643" s="193"/>
      <c r="N2643" s="194"/>
      <c r="O2643" s="194"/>
      <c r="P2643" s="194"/>
      <c r="Q2643" s="194"/>
      <c r="R2643" s="194"/>
      <c r="S2643" s="194"/>
      <c r="T2643" s="195"/>
      <c r="AT2643" s="189" t="s">
        <v>369</v>
      </c>
      <c r="AU2643" s="189" t="s">
        <v>85</v>
      </c>
      <c r="AV2643" s="13" t="s">
        <v>85</v>
      </c>
      <c r="AW2643" s="13" t="s">
        <v>29</v>
      </c>
      <c r="AX2643" s="13" t="s">
        <v>72</v>
      </c>
      <c r="AY2643" s="189" t="s">
        <v>360</v>
      </c>
    </row>
    <row r="2644" spans="2:51" s="13" customFormat="1">
      <c r="B2644" s="187"/>
      <c r="D2644" s="188" t="s">
        <v>369</v>
      </c>
      <c r="E2644" s="189" t="s">
        <v>1</v>
      </c>
      <c r="F2644" s="190" t="s">
        <v>2701</v>
      </c>
      <c r="H2644" s="191">
        <v>4.3470000000000004</v>
      </c>
      <c r="I2644" s="192"/>
      <c r="L2644" s="187"/>
      <c r="M2644" s="193"/>
      <c r="N2644" s="194"/>
      <c r="O2644" s="194"/>
      <c r="P2644" s="194"/>
      <c r="Q2644" s="194"/>
      <c r="R2644" s="194"/>
      <c r="S2644" s="194"/>
      <c r="T2644" s="195"/>
      <c r="AT2644" s="189" t="s">
        <v>369</v>
      </c>
      <c r="AU2644" s="189" t="s">
        <v>85</v>
      </c>
      <c r="AV2644" s="13" t="s">
        <v>85</v>
      </c>
      <c r="AW2644" s="13" t="s">
        <v>29</v>
      </c>
      <c r="AX2644" s="13" t="s">
        <v>72</v>
      </c>
      <c r="AY2644" s="189" t="s">
        <v>360</v>
      </c>
    </row>
    <row r="2645" spans="2:51" s="13" customFormat="1">
      <c r="B2645" s="187"/>
      <c r="D2645" s="188" t="s">
        <v>369</v>
      </c>
      <c r="E2645" s="189" t="s">
        <v>1</v>
      </c>
      <c r="F2645" s="190" t="s">
        <v>2702</v>
      </c>
      <c r="H2645" s="191">
        <v>5.3819999999999997</v>
      </c>
      <c r="I2645" s="192"/>
      <c r="L2645" s="187"/>
      <c r="M2645" s="193"/>
      <c r="N2645" s="194"/>
      <c r="O2645" s="194"/>
      <c r="P2645" s="194"/>
      <c r="Q2645" s="194"/>
      <c r="R2645" s="194"/>
      <c r="S2645" s="194"/>
      <c r="T2645" s="195"/>
      <c r="AT2645" s="189" t="s">
        <v>369</v>
      </c>
      <c r="AU2645" s="189" t="s">
        <v>85</v>
      </c>
      <c r="AV2645" s="13" t="s">
        <v>85</v>
      </c>
      <c r="AW2645" s="13" t="s">
        <v>29</v>
      </c>
      <c r="AX2645" s="13" t="s">
        <v>72</v>
      </c>
      <c r="AY2645" s="189" t="s">
        <v>360</v>
      </c>
    </row>
    <row r="2646" spans="2:51" s="13" customFormat="1">
      <c r="B2646" s="187"/>
      <c r="D2646" s="188" t="s">
        <v>369</v>
      </c>
      <c r="E2646" s="189" t="s">
        <v>1</v>
      </c>
      <c r="F2646" s="190" t="s">
        <v>2703</v>
      </c>
      <c r="H2646" s="191">
        <v>1.1160000000000001</v>
      </c>
      <c r="I2646" s="192"/>
      <c r="L2646" s="187"/>
      <c r="M2646" s="193"/>
      <c r="N2646" s="194"/>
      <c r="O2646" s="194"/>
      <c r="P2646" s="194"/>
      <c r="Q2646" s="194"/>
      <c r="R2646" s="194"/>
      <c r="S2646" s="194"/>
      <c r="T2646" s="195"/>
      <c r="AT2646" s="189" t="s">
        <v>369</v>
      </c>
      <c r="AU2646" s="189" t="s">
        <v>85</v>
      </c>
      <c r="AV2646" s="13" t="s">
        <v>85</v>
      </c>
      <c r="AW2646" s="13" t="s">
        <v>29</v>
      </c>
      <c r="AX2646" s="13" t="s">
        <v>72</v>
      </c>
      <c r="AY2646" s="189" t="s">
        <v>360</v>
      </c>
    </row>
    <row r="2647" spans="2:51" s="14" customFormat="1">
      <c r="B2647" s="196"/>
      <c r="D2647" s="188" t="s">
        <v>369</v>
      </c>
      <c r="E2647" s="197" t="s">
        <v>1</v>
      </c>
      <c r="F2647" s="198" t="s">
        <v>762</v>
      </c>
      <c r="H2647" s="197" t="s">
        <v>1</v>
      </c>
      <c r="I2647" s="199"/>
      <c r="L2647" s="196"/>
      <c r="M2647" s="200"/>
      <c r="N2647" s="201"/>
      <c r="O2647" s="201"/>
      <c r="P2647" s="201"/>
      <c r="Q2647" s="201"/>
      <c r="R2647" s="201"/>
      <c r="S2647" s="201"/>
      <c r="T2647" s="202"/>
      <c r="AT2647" s="197" t="s">
        <v>369</v>
      </c>
      <c r="AU2647" s="197" t="s">
        <v>85</v>
      </c>
      <c r="AV2647" s="14" t="s">
        <v>79</v>
      </c>
      <c r="AW2647" s="14" t="s">
        <v>29</v>
      </c>
      <c r="AX2647" s="14" t="s">
        <v>72</v>
      </c>
      <c r="AY2647" s="197" t="s">
        <v>360</v>
      </c>
    </row>
    <row r="2648" spans="2:51" s="13" customFormat="1">
      <c r="B2648" s="187"/>
      <c r="D2648" s="188" t="s">
        <v>369</v>
      </c>
      <c r="E2648" s="189" t="s">
        <v>1</v>
      </c>
      <c r="F2648" s="190" t="s">
        <v>2704</v>
      </c>
      <c r="H2648" s="191">
        <v>3.4649999999999999</v>
      </c>
      <c r="I2648" s="192"/>
      <c r="L2648" s="187"/>
      <c r="M2648" s="193"/>
      <c r="N2648" s="194"/>
      <c r="O2648" s="194"/>
      <c r="P2648" s="194"/>
      <c r="Q2648" s="194"/>
      <c r="R2648" s="194"/>
      <c r="S2648" s="194"/>
      <c r="T2648" s="195"/>
      <c r="AT2648" s="189" t="s">
        <v>369</v>
      </c>
      <c r="AU2648" s="189" t="s">
        <v>85</v>
      </c>
      <c r="AV2648" s="13" t="s">
        <v>85</v>
      </c>
      <c r="AW2648" s="13" t="s">
        <v>29</v>
      </c>
      <c r="AX2648" s="13" t="s">
        <v>72</v>
      </c>
      <c r="AY2648" s="189" t="s">
        <v>360</v>
      </c>
    </row>
    <row r="2649" spans="2:51" s="13" customFormat="1">
      <c r="B2649" s="187"/>
      <c r="D2649" s="188" t="s">
        <v>369</v>
      </c>
      <c r="E2649" s="189" t="s">
        <v>1</v>
      </c>
      <c r="F2649" s="190" t="s">
        <v>2705</v>
      </c>
      <c r="H2649" s="191">
        <v>7.056</v>
      </c>
      <c r="I2649" s="192"/>
      <c r="L2649" s="187"/>
      <c r="M2649" s="193"/>
      <c r="N2649" s="194"/>
      <c r="O2649" s="194"/>
      <c r="P2649" s="194"/>
      <c r="Q2649" s="194"/>
      <c r="R2649" s="194"/>
      <c r="S2649" s="194"/>
      <c r="T2649" s="195"/>
      <c r="AT2649" s="189" t="s">
        <v>369</v>
      </c>
      <c r="AU2649" s="189" t="s">
        <v>85</v>
      </c>
      <c r="AV2649" s="13" t="s">
        <v>85</v>
      </c>
      <c r="AW2649" s="13" t="s">
        <v>29</v>
      </c>
      <c r="AX2649" s="13" t="s">
        <v>72</v>
      </c>
      <c r="AY2649" s="189" t="s">
        <v>360</v>
      </c>
    </row>
    <row r="2650" spans="2:51" s="13" customFormat="1">
      <c r="B2650" s="187"/>
      <c r="D2650" s="188" t="s">
        <v>369</v>
      </c>
      <c r="E2650" s="189" t="s">
        <v>1</v>
      </c>
      <c r="F2650" s="190" t="s">
        <v>2701</v>
      </c>
      <c r="H2650" s="191">
        <v>4.3470000000000004</v>
      </c>
      <c r="I2650" s="192"/>
      <c r="L2650" s="187"/>
      <c r="M2650" s="193"/>
      <c r="N2650" s="194"/>
      <c r="O2650" s="194"/>
      <c r="P2650" s="194"/>
      <c r="Q2650" s="194"/>
      <c r="R2650" s="194"/>
      <c r="S2650" s="194"/>
      <c r="T2650" s="195"/>
      <c r="AT2650" s="189" t="s">
        <v>369</v>
      </c>
      <c r="AU2650" s="189" t="s">
        <v>85</v>
      </c>
      <c r="AV2650" s="13" t="s">
        <v>85</v>
      </c>
      <c r="AW2650" s="13" t="s">
        <v>29</v>
      </c>
      <c r="AX2650" s="13" t="s">
        <v>72</v>
      </c>
      <c r="AY2650" s="189" t="s">
        <v>360</v>
      </c>
    </row>
    <row r="2651" spans="2:51" s="13" customFormat="1">
      <c r="B2651" s="187"/>
      <c r="D2651" s="188" t="s">
        <v>369</v>
      </c>
      <c r="E2651" s="189" t="s">
        <v>1</v>
      </c>
      <c r="F2651" s="190" t="s">
        <v>2706</v>
      </c>
      <c r="H2651" s="191">
        <v>8.82</v>
      </c>
      <c r="I2651" s="192"/>
      <c r="L2651" s="187"/>
      <c r="M2651" s="193"/>
      <c r="N2651" s="194"/>
      <c r="O2651" s="194"/>
      <c r="P2651" s="194"/>
      <c r="Q2651" s="194"/>
      <c r="R2651" s="194"/>
      <c r="S2651" s="194"/>
      <c r="T2651" s="195"/>
      <c r="AT2651" s="189" t="s">
        <v>369</v>
      </c>
      <c r="AU2651" s="189" t="s">
        <v>85</v>
      </c>
      <c r="AV2651" s="13" t="s">
        <v>85</v>
      </c>
      <c r="AW2651" s="13" t="s">
        <v>29</v>
      </c>
      <c r="AX2651" s="13" t="s">
        <v>72</v>
      </c>
      <c r="AY2651" s="189" t="s">
        <v>360</v>
      </c>
    </row>
    <row r="2652" spans="2:51" s="13" customFormat="1">
      <c r="B2652" s="187"/>
      <c r="D2652" s="188" t="s">
        <v>369</v>
      </c>
      <c r="E2652" s="189" t="s">
        <v>1</v>
      </c>
      <c r="F2652" s="190" t="s">
        <v>2707</v>
      </c>
      <c r="H2652" s="191">
        <v>2.77</v>
      </c>
      <c r="I2652" s="192"/>
      <c r="L2652" s="187"/>
      <c r="M2652" s="193"/>
      <c r="N2652" s="194"/>
      <c r="O2652" s="194"/>
      <c r="P2652" s="194"/>
      <c r="Q2652" s="194"/>
      <c r="R2652" s="194"/>
      <c r="S2652" s="194"/>
      <c r="T2652" s="195"/>
      <c r="AT2652" s="189" t="s">
        <v>369</v>
      </c>
      <c r="AU2652" s="189" t="s">
        <v>85</v>
      </c>
      <c r="AV2652" s="13" t="s">
        <v>85</v>
      </c>
      <c r="AW2652" s="13" t="s">
        <v>29</v>
      </c>
      <c r="AX2652" s="13" t="s">
        <v>72</v>
      </c>
      <c r="AY2652" s="189" t="s">
        <v>360</v>
      </c>
    </row>
    <row r="2653" spans="2:51" s="13" customFormat="1">
      <c r="B2653" s="187"/>
      <c r="D2653" s="188" t="s">
        <v>369</v>
      </c>
      <c r="E2653" s="189" t="s">
        <v>1</v>
      </c>
      <c r="F2653" s="190" t="s">
        <v>2705</v>
      </c>
      <c r="H2653" s="191">
        <v>7.056</v>
      </c>
      <c r="I2653" s="192"/>
      <c r="L2653" s="187"/>
      <c r="M2653" s="193"/>
      <c r="N2653" s="194"/>
      <c r="O2653" s="194"/>
      <c r="P2653" s="194"/>
      <c r="Q2653" s="194"/>
      <c r="R2653" s="194"/>
      <c r="S2653" s="194"/>
      <c r="T2653" s="195"/>
      <c r="AT2653" s="189" t="s">
        <v>369</v>
      </c>
      <c r="AU2653" s="189" t="s">
        <v>85</v>
      </c>
      <c r="AV2653" s="13" t="s">
        <v>85</v>
      </c>
      <c r="AW2653" s="13" t="s">
        <v>29</v>
      </c>
      <c r="AX2653" s="13" t="s">
        <v>72</v>
      </c>
      <c r="AY2653" s="189" t="s">
        <v>360</v>
      </c>
    </row>
    <row r="2654" spans="2:51" s="14" customFormat="1">
      <c r="B2654" s="196"/>
      <c r="D2654" s="188" t="s">
        <v>369</v>
      </c>
      <c r="E2654" s="197" t="s">
        <v>1</v>
      </c>
      <c r="F2654" s="198" t="s">
        <v>787</v>
      </c>
      <c r="H2654" s="197" t="s">
        <v>1</v>
      </c>
      <c r="I2654" s="199"/>
      <c r="L2654" s="196"/>
      <c r="M2654" s="200"/>
      <c r="N2654" s="201"/>
      <c r="O2654" s="201"/>
      <c r="P2654" s="201"/>
      <c r="Q2654" s="201"/>
      <c r="R2654" s="201"/>
      <c r="S2654" s="201"/>
      <c r="T2654" s="202"/>
      <c r="AT2654" s="197" t="s">
        <v>369</v>
      </c>
      <c r="AU2654" s="197" t="s">
        <v>85</v>
      </c>
      <c r="AV2654" s="14" t="s">
        <v>79</v>
      </c>
      <c r="AW2654" s="14" t="s">
        <v>29</v>
      </c>
      <c r="AX2654" s="14" t="s">
        <v>72</v>
      </c>
      <c r="AY2654" s="197" t="s">
        <v>360</v>
      </c>
    </row>
    <row r="2655" spans="2:51" s="13" customFormat="1">
      <c r="B2655" s="187"/>
      <c r="D2655" s="188" t="s">
        <v>369</v>
      </c>
      <c r="E2655" s="189" t="s">
        <v>1</v>
      </c>
      <c r="F2655" s="190" t="s">
        <v>2704</v>
      </c>
      <c r="H2655" s="191">
        <v>3.4649999999999999</v>
      </c>
      <c r="I2655" s="192"/>
      <c r="L2655" s="187"/>
      <c r="M2655" s="193"/>
      <c r="N2655" s="194"/>
      <c r="O2655" s="194"/>
      <c r="P2655" s="194"/>
      <c r="Q2655" s="194"/>
      <c r="R2655" s="194"/>
      <c r="S2655" s="194"/>
      <c r="T2655" s="195"/>
      <c r="AT2655" s="189" t="s">
        <v>369</v>
      </c>
      <c r="AU2655" s="189" t="s">
        <v>85</v>
      </c>
      <c r="AV2655" s="13" t="s">
        <v>85</v>
      </c>
      <c r="AW2655" s="13" t="s">
        <v>29</v>
      </c>
      <c r="AX2655" s="13" t="s">
        <v>72</v>
      </c>
      <c r="AY2655" s="189" t="s">
        <v>360</v>
      </c>
    </row>
    <row r="2656" spans="2:51" s="13" customFormat="1">
      <c r="B2656" s="187"/>
      <c r="D2656" s="188" t="s">
        <v>369</v>
      </c>
      <c r="E2656" s="189" t="s">
        <v>1</v>
      </c>
      <c r="F2656" s="190" t="s">
        <v>2701</v>
      </c>
      <c r="H2656" s="191">
        <v>4.3470000000000004</v>
      </c>
      <c r="I2656" s="192"/>
      <c r="L2656" s="187"/>
      <c r="M2656" s="193"/>
      <c r="N2656" s="194"/>
      <c r="O2656" s="194"/>
      <c r="P2656" s="194"/>
      <c r="Q2656" s="194"/>
      <c r="R2656" s="194"/>
      <c r="S2656" s="194"/>
      <c r="T2656" s="195"/>
      <c r="AT2656" s="189" t="s">
        <v>369</v>
      </c>
      <c r="AU2656" s="189" t="s">
        <v>85</v>
      </c>
      <c r="AV2656" s="13" t="s">
        <v>85</v>
      </c>
      <c r="AW2656" s="13" t="s">
        <v>29</v>
      </c>
      <c r="AX2656" s="13" t="s">
        <v>72</v>
      </c>
      <c r="AY2656" s="189" t="s">
        <v>360</v>
      </c>
    </row>
    <row r="2657" spans="1:65" s="13" customFormat="1">
      <c r="B2657" s="187"/>
      <c r="D2657" s="188" t="s">
        <v>369</v>
      </c>
      <c r="E2657" s="189" t="s">
        <v>1</v>
      </c>
      <c r="F2657" s="190" t="s">
        <v>2708</v>
      </c>
      <c r="H2657" s="191">
        <v>10.584</v>
      </c>
      <c r="I2657" s="192"/>
      <c r="L2657" s="187"/>
      <c r="M2657" s="193"/>
      <c r="N2657" s="194"/>
      <c r="O2657" s="194"/>
      <c r="P2657" s="194"/>
      <c r="Q2657" s="194"/>
      <c r="R2657" s="194"/>
      <c r="S2657" s="194"/>
      <c r="T2657" s="195"/>
      <c r="AT2657" s="189" t="s">
        <v>369</v>
      </c>
      <c r="AU2657" s="189" t="s">
        <v>85</v>
      </c>
      <c r="AV2657" s="13" t="s">
        <v>85</v>
      </c>
      <c r="AW2657" s="13" t="s">
        <v>29</v>
      </c>
      <c r="AX2657" s="13" t="s">
        <v>72</v>
      </c>
      <c r="AY2657" s="189" t="s">
        <v>360</v>
      </c>
    </row>
    <row r="2658" spans="1:65" s="15" customFormat="1">
      <c r="B2658" s="203"/>
      <c r="D2658" s="188" t="s">
        <v>369</v>
      </c>
      <c r="E2658" s="204" t="s">
        <v>1</v>
      </c>
      <c r="F2658" s="205" t="s">
        <v>386</v>
      </c>
      <c r="H2658" s="206">
        <v>68.293999999999997</v>
      </c>
      <c r="I2658" s="207"/>
      <c r="L2658" s="203"/>
      <c r="M2658" s="208"/>
      <c r="N2658" s="209"/>
      <c r="O2658" s="209"/>
      <c r="P2658" s="209"/>
      <c r="Q2658" s="209"/>
      <c r="R2658" s="209"/>
      <c r="S2658" s="209"/>
      <c r="T2658" s="210"/>
      <c r="AT2658" s="204" t="s">
        <v>369</v>
      </c>
      <c r="AU2658" s="204" t="s">
        <v>85</v>
      </c>
      <c r="AV2658" s="15" t="s">
        <v>367</v>
      </c>
      <c r="AW2658" s="15" t="s">
        <v>29</v>
      </c>
      <c r="AX2658" s="15" t="s">
        <v>79</v>
      </c>
      <c r="AY2658" s="204" t="s">
        <v>360</v>
      </c>
    </row>
    <row r="2659" spans="1:65" s="2" customFormat="1" ht="24.2" customHeight="1">
      <c r="A2659" s="33"/>
      <c r="B2659" s="139"/>
      <c r="C2659" s="173" t="s">
        <v>2709</v>
      </c>
      <c r="D2659" s="173" t="s">
        <v>363</v>
      </c>
      <c r="E2659" s="174" t="s">
        <v>2710</v>
      </c>
      <c r="F2659" s="175" t="s">
        <v>2711</v>
      </c>
      <c r="G2659" s="176" t="s">
        <v>375</v>
      </c>
      <c r="H2659" s="177">
        <v>256</v>
      </c>
      <c r="I2659" s="178"/>
      <c r="J2659" s="179">
        <f>ROUND(I2659*H2659,2)</f>
        <v>0</v>
      </c>
      <c r="K2659" s="180"/>
      <c r="L2659" s="34"/>
      <c r="M2659" s="181" t="s">
        <v>1</v>
      </c>
      <c r="N2659" s="182" t="s">
        <v>38</v>
      </c>
      <c r="O2659" s="60"/>
      <c r="P2659" s="183">
        <f>O2659*H2659</f>
        <v>0</v>
      </c>
      <c r="Q2659" s="183">
        <v>0</v>
      </c>
      <c r="R2659" s="183">
        <f>Q2659*H2659</f>
        <v>0</v>
      </c>
      <c r="S2659" s="183">
        <v>1.6E-2</v>
      </c>
      <c r="T2659" s="184">
        <f>S2659*H2659</f>
        <v>4.0960000000000001</v>
      </c>
      <c r="U2659" s="33"/>
      <c r="V2659" s="33"/>
      <c r="W2659" s="33"/>
      <c r="X2659" s="33"/>
      <c r="Y2659" s="33"/>
      <c r="Z2659" s="33"/>
      <c r="AA2659" s="33"/>
      <c r="AB2659" s="33"/>
      <c r="AC2659" s="33"/>
      <c r="AD2659" s="33"/>
      <c r="AE2659" s="33"/>
      <c r="AR2659" s="185" t="s">
        <v>367</v>
      </c>
      <c r="AT2659" s="185" t="s">
        <v>363</v>
      </c>
      <c r="AU2659" s="185" t="s">
        <v>85</v>
      </c>
      <c r="AY2659" s="18" t="s">
        <v>360</v>
      </c>
      <c r="BE2659" s="186">
        <f>IF(N2659="základná",J2659,0)</f>
        <v>0</v>
      </c>
      <c r="BF2659" s="186">
        <f>IF(N2659="znížená",J2659,0)</f>
        <v>0</v>
      </c>
      <c r="BG2659" s="186">
        <f>IF(N2659="zákl. prenesená",J2659,0)</f>
        <v>0</v>
      </c>
      <c r="BH2659" s="186">
        <f>IF(N2659="zníž. prenesená",J2659,0)</f>
        <v>0</v>
      </c>
      <c r="BI2659" s="186">
        <f>IF(N2659="nulová",J2659,0)</f>
        <v>0</v>
      </c>
      <c r="BJ2659" s="18" t="s">
        <v>85</v>
      </c>
      <c r="BK2659" s="186">
        <f>ROUND(I2659*H2659,2)</f>
        <v>0</v>
      </c>
      <c r="BL2659" s="18" t="s">
        <v>367</v>
      </c>
      <c r="BM2659" s="185" t="s">
        <v>2712</v>
      </c>
    </row>
    <row r="2660" spans="1:65" s="14" customFormat="1">
      <c r="B2660" s="196"/>
      <c r="D2660" s="188" t="s">
        <v>369</v>
      </c>
      <c r="E2660" s="197" t="s">
        <v>1</v>
      </c>
      <c r="F2660" s="198" t="s">
        <v>2713</v>
      </c>
      <c r="H2660" s="197" t="s">
        <v>1</v>
      </c>
      <c r="I2660" s="199"/>
      <c r="L2660" s="196"/>
      <c r="M2660" s="200"/>
      <c r="N2660" s="201"/>
      <c r="O2660" s="201"/>
      <c r="P2660" s="201"/>
      <c r="Q2660" s="201"/>
      <c r="R2660" s="201"/>
      <c r="S2660" s="201"/>
      <c r="T2660" s="202"/>
      <c r="AT2660" s="197" t="s">
        <v>369</v>
      </c>
      <c r="AU2660" s="197" t="s">
        <v>85</v>
      </c>
      <c r="AV2660" s="14" t="s">
        <v>79</v>
      </c>
      <c r="AW2660" s="14" t="s">
        <v>29</v>
      </c>
      <c r="AX2660" s="14" t="s">
        <v>72</v>
      </c>
      <c r="AY2660" s="197" t="s">
        <v>360</v>
      </c>
    </row>
    <row r="2661" spans="1:65" s="14" customFormat="1">
      <c r="B2661" s="196"/>
      <c r="D2661" s="188" t="s">
        <v>369</v>
      </c>
      <c r="E2661" s="197" t="s">
        <v>1</v>
      </c>
      <c r="F2661" s="198" t="s">
        <v>754</v>
      </c>
      <c r="H2661" s="197" t="s">
        <v>1</v>
      </c>
      <c r="I2661" s="199"/>
      <c r="L2661" s="196"/>
      <c r="M2661" s="200"/>
      <c r="N2661" s="201"/>
      <c r="O2661" s="201"/>
      <c r="P2661" s="201"/>
      <c r="Q2661" s="201"/>
      <c r="R2661" s="201"/>
      <c r="S2661" s="201"/>
      <c r="T2661" s="202"/>
      <c r="AT2661" s="197" t="s">
        <v>369</v>
      </c>
      <c r="AU2661" s="197" t="s">
        <v>85</v>
      </c>
      <c r="AV2661" s="14" t="s">
        <v>79</v>
      </c>
      <c r="AW2661" s="14" t="s">
        <v>29</v>
      </c>
      <c r="AX2661" s="14" t="s">
        <v>72</v>
      </c>
      <c r="AY2661" s="197" t="s">
        <v>360</v>
      </c>
    </row>
    <row r="2662" spans="1:65" s="13" customFormat="1">
      <c r="B2662" s="187"/>
      <c r="D2662" s="188" t="s">
        <v>369</v>
      </c>
      <c r="E2662" s="189" t="s">
        <v>1</v>
      </c>
      <c r="F2662" s="190" t="s">
        <v>2714</v>
      </c>
      <c r="H2662" s="191">
        <v>1</v>
      </c>
      <c r="I2662" s="192"/>
      <c r="L2662" s="187"/>
      <c r="M2662" s="193"/>
      <c r="N2662" s="194"/>
      <c r="O2662" s="194"/>
      <c r="P2662" s="194"/>
      <c r="Q2662" s="194"/>
      <c r="R2662" s="194"/>
      <c r="S2662" s="194"/>
      <c r="T2662" s="195"/>
      <c r="AT2662" s="189" t="s">
        <v>369</v>
      </c>
      <c r="AU2662" s="189" t="s">
        <v>85</v>
      </c>
      <c r="AV2662" s="13" t="s">
        <v>85</v>
      </c>
      <c r="AW2662" s="13" t="s">
        <v>29</v>
      </c>
      <c r="AX2662" s="13" t="s">
        <v>72</v>
      </c>
      <c r="AY2662" s="189" t="s">
        <v>360</v>
      </c>
    </row>
    <row r="2663" spans="1:65" s="14" customFormat="1">
      <c r="B2663" s="196"/>
      <c r="D2663" s="188" t="s">
        <v>369</v>
      </c>
      <c r="E2663" s="197" t="s">
        <v>1</v>
      </c>
      <c r="F2663" s="198" t="s">
        <v>758</v>
      </c>
      <c r="H2663" s="197" t="s">
        <v>1</v>
      </c>
      <c r="I2663" s="199"/>
      <c r="L2663" s="196"/>
      <c r="M2663" s="200"/>
      <c r="N2663" s="201"/>
      <c r="O2663" s="201"/>
      <c r="P2663" s="201"/>
      <c r="Q2663" s="201"/>
      <c r="R2663" s="201"/>
      <c r="S2663" s="201"/>
      <c r="T2663" s="202"/>
      <c r="AT2663" s="197" t="s">
        <v>369</v>
      </c>
      <c r="AU2663" s="197" t="s">
        <v>85</v>
      </c>
      <c r="AV2663" s="14" t="s">
        <v>79</v>
      </c>
      <c r="AW2663" s="14" t="s">
        <v>29</v>
      </c>
      <c r="AX2663" s="14" t="s">
        <v>72</v>
      </c>
      <c r="AY2663" s="197" t="s">
        <v>360</v>
      </c>
    </row>
    <row r="2664" spans="1:65" s="13" customFormat="1">
      <c r="B2664" s="187"/>
      <c r="D2664" s="188" t="s">
        <v>369</v>
      </c>
      <c r="E2664" s="189" t="s">
        <v>1</v>
      </c>
      <c r="F2664" s="190" t="s">
        <v>2715</v>
      </c>
      <c r="H2664" s="191">
        <v>2</v>
      </c>
      <c r="I2664" s="192"/>
      <c r="L2664" s="187"/>
      <c r="M2664" s="193"/>
      <c r="N2664" s="194"/>
      <c r="O2664" s="194"/>
      <c r="P2664" s="194"/>
      <c r="Q2664" s="194"/>
      <c r="R2664" s="194"/>
      <c r="S2664" s="194"/>
      <c r="T2664" s="195"/>
      <c r="AT2664" s="189" t="s">
        <v>369</v>
      </c>
      <c r="AU2664" s="189" t="s">
        <v>85</v>
      </c>
      <c r="AV2664" s="13" t="s">
        <v>85</v>
      </c>
      <c r="AW2664" s="13" t="s">
        <v>29</v>
      </c>
      <c r="AX2664" s="13" t="s">
        <v>72</v>
      </c>
      <c r="AY2664" s="189" t="s">
        <v>360</v>
      </c>
    </row>
    <row r="2665" spans="1:65" s="16" customFormat="1">
      <c r="B2665" s="211"/>
      <c r="D2665" s="188" t="s">
        <v>369</v>
      </c>
      <c r="E2665" s="212" t="s">
        <v>1</v>
      </c>
      <c r="F2665" s="213" t="s">
        <v>581</v>
      </c>
      <c r="H2665" s="214">
        <v>3</v>
      </c>
      <c r="I2665" s="215"/>
      <c r="L2665" s="211"/>
      <c r="M2665" s="216"/>
      <c r="N2665" s="217"/>
      <c r="O2665" s="217"/>
      <c r="P2665" s="217"/>
      <c r="Q2665" s="217"/>
      <c r="R2665" s="217"/>
      <c r="S2665" s="217"/>
      <c r="T2665" s="218"/>
      <c r="AT2665" s="212" t="s">
        <v>369</v>
      </c>
      <c r="AU2665" s="212" t="s">
        <v>85</v>
      </c>
      <c r="AV2665" s="16" t="s">
        <v>282</v>
      </c>
      <c r="AW2665" s="16" t="s">
        <v>29</v>
      </c>
      <c r="AX2665" s="16" t="s">
        <v>72</v>
      </c>
      <c r="AY2665" s="212" t="s">
        <v>360</v>
      </c>
    </row>
    <row r="2666" spans="1:65" s="14" customFormat="1">
      <c r="B2666" s="196"/>
      <c r="D2666" s="188" t="s">
        <v>369</v>
      </c>
      <c r="E2666" s="197" t="s">
        <v>1</v>
      </c>
      <c r="F2666" s="198" t="s">
        <v>2716</v>
      </c>
      <c r="H2666" s="197" t="s">
        <v>1</v>
      </c>
      <c r="I2666" s="199"/>
      <c r="L2666" s="196"/>
      <c r="M2666" s="200"/>
      <c r="N2666" s="201"/>
      <c r="O2666" s="201"/>
      <c r="P2666" s="201"/>
      <c r="Q2666" s="201"/>
      <c r="R2666" s="201"/>
      <c r="S2666" s="201"/>
      <c r="T2666" s="202"/>
      <c r="AT2666" s="197" t="s">
        <v>369</v>
      </c>
      <c r="AU2666" s="197" t="s">
        <v>85</v>
      </c>
      <c r="AV2666" s="14" t="s">
        <v>79</v>
      </c>
      <c r="AW2666" s="14" t="s">
        <v>29</v>
      </c>
      <c r="AX2666" s="14" t="s">
        <v>72</v>
      </c>
      <c r="AY2666" s="197" t="s">
        <v>360</v>
      </c>
    </row>
    <row r="2667" spans="1:65" s="13" customFormat="1">
      <c r="B2667" s="187"/>
      <c r="D2667" s="188" t="s">
        <v>369</v>
      </c>
      <c r="E2667" s="189" t="s">
        <v>1</v>
      </c>
      <c r="F2667" s="190" t="s">
        <v>2717</v>
      </c>
      <c r="H2667" s="191">
        <v>1</v>
      </c>
      <c r="I2667" s="192"/>
      <c r="L2667" s="187"/>
      <c r="M2667" s="193"/>
      <c r="N2667" s="194"/>
      <c r="O2667" s="194"/>
      <c r="P2667" s="194"/>
      <c r="Q2667" s="194"/>
      <c r="R2667" s="194"/>
      <c r="S2667" s="194"/>
      <c r="T2667" s="195"/>
      <c r="AT2667" s="189" t="s">
        <v>369</v>
      </c>
      <c r="AU2667" s="189" t="s">
        <v>85</v>
      </c>
      <c r="AV2667" s="13" t="s">
        <v>85</v>
      </c>
      <c r="AW2667" s="13" t="s">
        <v>29</v>
      </c>
      <c r="AX2667" s="13" t="s">
        <v>72</v>
      </c>
      <c r="AY2667" s="189" t="s">
        <v>360</v>
      </c>
    </row>
    <row r="2668" spans="1:65" s="16" customFormat="1">
      <c r="B2668" s="211"/>
      <c r="D2668" s="188" t="s">
        <v>369</v>
      </c>
      <c r="E2668" s="212" t="s">
        <v>1</v>
      </c>
      <c r="F2668" s="213" t="s">
        <v>581</v>
      </c>
      <c r="H2668" s="214">
        <v>1</v>
      </c>
      <c r="I2668" s="215"/>
      <c r="L2668" s="211"/>
      <c r="M2668" s="216"/>
      <c r="N2668" s="217"/>
      <c r="O2668" s="217"/>
      <c r="P2668" s="217"/>
      <c r="Q2668" s="217"/>
      <c r="R2668" s="217"/>
      <c r="S2668" s="217"/>
      <c r="T2668" s="218"/>
      <c r="AT2668" s="212" t="s">
        <v>369</v>
      </c>
      <c r="AU2668" s="212" t="s">
        <v>85</v>
      </c>
      <c r="AV2668" s="16" t="s">
        <v>282</v>
      </c>
      <c r="AW2668" s="16" t="s">
        <v>29</v>
      </c>
      <c r="AX2668" s="16" t="s">
        <v>72</v>
      </c>
      <c r="AY2668" s="212" t="s">
        <v>360</v>
      </c>
    </row>
    <row r="2669" spans="1:65" s="14" customFormat="1">
      <c r="B2669" s="196"/>
      <c r="D2669" s="188" t="s">
        <v>369</v>
      </c>
      <c r="E2669" s="197" t="s">
        <v>1</v>
      </c>
      <c r="F2669" s="198" t="s">
        <v>2718</v>
      </c>
      <c r="H2669" s="197" t="s">
        <v>1</v>
      </c>
      <c r="I2669" s="199"/>
      <c r="L2669" s="196"/>
      <c r="M2669" s="200"/>
      <c r="N2669" s="201"/>
      <c r="O2669" s="201"/>
      <c r="P2669" s="201"/>
      <c r="Q2669" s="201"/>
      <c r="R2669" s="201"/>
      <c r="S2669" s="201"/>
      <c r="T2669" s="202"/>
      <c r="AT2669" s="197" t="s">
        <v>369</v>
      </c>
      <c r="AU2669" s="197" t="s">
        <v>85</v>
      </c>
      <c r="AV2669" s="14" t="s">
        <v>79</v>
      </c>
      <c r="AW2669" s="14" t="s">
        <v>29</v>
      </c>
      <c r="AX2669" s="14" t="s">
        <v>72</v>
      </c>
      <c r="AY2669" s="197" t="s">
        <v>360</v>
      </c>
    </row>
    <row r="2670" spans="1:65" s="14" customFormat="1">
      <c r="B2670" s="196"/>
      <c r="D2670" s="188" t="s">
        <v>369</v>
      </c>
      <c r="E2670" s="197" t="s">
        <v>1</v>
      </c>
      <c r="F2670" s="198" t="s">
        <v>754</v>
      </c>
      <c r="H2670" s="197" t="s">
        <v>1</v>
      </c>
      <c r="I2670" s="199"/>
      <c r="L2670" s="196"/>
      <c r="M2670" s="200"/>
      <c r="N2670" s="201"/>
      <c r="O2670" s="201"/>
      <c r="P2670" s="201"/>
      <c r="Q2670" s="201"/>
      <c r="R2670" s="201"/>
      <c r="S2670" s="201"/>
      <c r="T2670" s="202"/>
      <c r="AT2670" s="197" t="s">
        <v>369</v>
      </c>
      <c r="AU2670" s="197" t="s">
        <v>85</v>
      </c>
      <c r="AV2670" s="14" t="s">
        <v>79</v>
      </c>
      <c r="AW2670" s="14" t="s">
        <v>29</v>
      </c>
      <c r="AX2670" s="14" t="s">
        <v>72</v>
      </c>
      <c r="AY2670" s="197" t="s">
        <v>360</v>
      </c>
    </row>
    <row r="2671" spans="1:65" s="13" customFormat="1">
      <c r="B2671" s="187"/>
      <c r="D2671" s="188" t="s">
        <v>369</v>
      </c>
      <c r="E2671" s="189" t="s">
        <v>1</v>
      </c>
      <c r="F2671" s="190" t="s">
        <v>2719</v>
      </c>
      <c r="H2671" s="191">
        <v>3</v>
      </c>
      <c r="I2671" s="192"/>
      <c r="L2671" s="187"/>
      <c r="M2671" s="193"/>
      <c r="N2671" s="194"/>
      <c r="O2671" s="194"/>
      <c r="P2671" s="194"/>
      <c r="Q2671" s="194"/>
      <c r="R2671" s="194"/>
      <c r="S2671" s="194"/>
      <c r="T2671" s="195"/>
      <c r="AT2671" s="189" t="s">
        <v>369</v>
      </c>
      <c r="AU2671" s="189" t="s">
        <v>85</v>
      </c>
      <c r="AV2671" s="13" t="s">
        <v>85</v>
      </c>
      <c r="AW2671" s="13" t="s">
        <v>29</v>
      </c>
      <c r="AX2671" s="13" t="s">
        <v>72</v>
      </c>
      <c r="AY2671" s="189" t="s">
        <v>360</v>
      </c>
    </row>
    <row r="2672" spans="1:65" s="16" customFormat="1">
      <c r="B2672" s="211"/>
      <c r="D2672" s="188" t="s">
        <v>369</v>
      </c>
      <c r="E2672" s="212" t="s">
        <v>1</v>
      </c>
      <c r="F2672" s="213" t="s">
        <v>581</v>
      </c>
      <c r="H2672" s="214">
        <v>3</v>
      </c>
      <c r="I2672" s="215"/>
      <c r="L2672" s="211"/>
      <c r="M2672" s="216"/>
      <c r="N2672" s="217"/>
      <c r="O2672" s="217"/>
      <c r="P2672" s="217"/>
      <c r="Q2672" s="217"/>
      <c r="R2672" s="217"/>
      <c r="S2672" s="217"/>
      <c r="T2672" s="218"/>
      <c r="AT2672" s="212" t="s">
        <v>369</v>
      </c>
      <c r="AU2672" s="212" t="s">
        <v>85</v>
      </c>
      <c r="AV2672" s="16" t="s">
        <v>282</v>
      </c>
      <c r="AW2672" s="16" t="s">
        <v>29</v>
      </c>
      <c r="AX2672" s="16" t="s">
        <v>72</v>
      </c>
      <c r="AY2672" s="212" t="s">
        <v>360</v>
      </c>
    </row>
    <row r="2673" spans="2:51" s="14" customFormat="1">
      <c r="B2673" s="196"/>
      <c r="D2673" s="188" t="s">
        <v>369</v>
      </c>
      <c r="E2673" s="197" t="s">
        <v>1</v>
      </c>
      <c r="F2673" s="198" t="s">
        <v>2720</v>
      </c>
      <c r="H2673" s="197" t="s">
        <v>1</v>
      </c>
      <c r="I2673" s="199"/>
      <c r="L2673" s="196"/>
      <c r="M2673" s="200"/>
      <c r="N2673" s="201"/>
      <c r="O2673" s="201"/>
      <c r="P2673" s="201"/>
      <c r="Q2673" s="201"/>
      <c r="R2673" s="201"/>
      <c r="S2673" s="201"/>
      <c r="T2673" s="202"/>
      <c r="AT2673" s="197" t="s">
        <v>369</v>
      </c>
      <c r="AU2673" s="197" t="s">
        <v>85</v>
      </c>
      <c r="AV2673" s="14" t="s">
        <v>79</v>
      </c>
      <c r="AW2673" s="14" t="s">
        <v>29</v>
      </c>
      <c r="AX2673" s="14" t="s">
        <v>72</v>
      </c>
      <c r="AY2673" s="197" t="s">
        <v>360</v>
      </c>
    </row>
    <row r="2674" spans="2:51" s="14" customFormat="1">
      <c r="B2674" s="196"/>
      <c r="D2674" s="188" t="s">
        <v>369</v>
      </c>
      <c r="E2674" s="197" t="s">
        <v>1</v>
      </c>
      <c r="F2674" s="198" t="s">
        <v>2721</v>
      </c>
      <c r="H2674" s="197" t="s">
        <v>1</v>
      </c>
      <c r="I2674" s="199"/>
      <c r="L2674" s="196"/>
      <c r="M2674" s="200"/>
      <c r="N2674" s="201"/>
      <c r="O2674" s="201"/>
      <c r="P2674" s="201"/>
      <c r="Q2674" s="201"/>
      <c r="R2674" s="201"/>
      <c r="S2674" s="201"/>
      <c r="T2674" s="202"/>
      <c r="AT2674" s="197" t="s">
        <v>369</v>
      </c>
      <c r="AU2674" s="197" t="s">
        <v>85</v>
      </c>
      <c r="AV2674" s="14" t="s">
        <v>79</v>
      </c>
      <c r="AW2674" s="14" t="s">
        <v>29</v>
      </c>
      <c r="AX2674" s="14" t="s">
        <v>72</v>
      </c>
      <c r="AY2674" s="197" t="s">
        <v>360</v>
      </c>
    </row>
    <row r="2675" spans="2:51" s="13" customFormat="1">
      <c r="B2675" s="187"/>
      <c r="D2675" s="188" t="s">
        <v>369</v>
      </c>
      <c r="E2675" s="189" t="s">
        <v>1</v>
      </c>
      <c r="F2675" s="190" t="s">
        <v>2722</v>
      </c>
      <c r="H2675" s="191">
        <v>4</v>
      </c>
      <c r="I2675" s="192"/>
      <c r="L2675" s="187"/>
      <c r="M2675" s="193"/>
      <c r="N2675" s="194"/>
      <c r="O2675" s="194"/>
      <c r="P2675" s="194"/>
      <c r="Q2675" s="194"/>
      <c r="R2675" s="194"/>
      <c r="S2675" s="194"/>
      <c r="T2675" s="195"/>
      <c r="AT2675" s="189" t="s">
        <v>369</v>
      </c>
      <c r="AU2675" s="189" t="s">
        <v>85</v>
      </c>
      <c r="AV2675" s="13" t="s">
        <v>85</v>
      </c>
      <c r="AW2675" s="13" t="s">
        <v>29</v>
      </c>
      <c r="AX2675" s="13" t="s">
        <v>72</v>
      </c>
      <c r="AY2675" s="189" t="s">
        <v>360</v>
      </c>
    </row>
    <row r="2676" spans="2:51" s="13" customFormat="1">
      <c r="B2676" s="187"/>
      <c r="D2676" s="188" t="s">
        <v>369</v>
      </c>
      <c r="E2676" s="189" t="s">
        <v>1</v>
      </c>
      <c r="F2676" s="190" t="s">
        <v>2723</v>
      </c>
      <c r="H2676" s="191">
        <v>40</v>
      </c>
      <c r="I2676" s="192"/>
      <c r="L2676" s="187"/>
      <c r="M2676" s="193"/>
      <c r="N2676" s="194"/>
      <c r="O2676" s="194"/>
      <c r="P2676" s="194"/>
      <c r="Q2676" s="194"/>
      <c r="R2676" s="194"/>
      <c r="S2676" s="194"/>
      <c r="T2676" s="195"/>
      <c r="AT2676" s="189" t="s">
        <v>369</v>
      </c>
      <c r="AU2676" s="189" t="s">
        <v>85</v>
      </c>
      <c r="AV2676" s="13" t="s">
        <v>85</v>
      </c>
      <c r="AW2676" s="13" t="s">
        <v>29</v>
      </c>
      <c r="AX2676" s="13" t="s">
        <v>72</v>
      </c>
      <c r="AY2676" s="189" t="s">
        <v>360</v>
      </c>
    </row>
    <row r="2677" spans="2:51" s="13" customFormat="1">
      <c r="B2677" s="187"/>
      <c r="D2677" s="188" t="s">
        <v>369</v>
      </c>
      <c r="E2677" s="189" t="s">
        <v>1</v>
      </c>
      <c r="F2677" s="190" t="s">
        <v>2724</v>
      </c>
      <c r="H2677" s="191">
        <v>4</v>
      </c>
      <c r="I2677" s="192"/>
      <c r="L2677" s="187"/>
      <c r="M2677" s="193"/>
      <c r="N2677" s="194"/>
      <c r="O2677" s="194"/>
      <c r="P2677" s="194"/>
      <c r="Q2677" s="194"/>
      <c r="R2677" s="194"/>
      <c r="S2677" s="194"/>
      <c r="T2677" s="195"/>
      <c r="AT2677" s="189" t="s">
        <v>369</v>
      </c>
      <c r="AU2677" s="189" t="s">
        <v>85</v>
      </c>
      <c r="AV2677" s="13" t="s">
        <v>85</v>
      </c>
      <c r="AW2677" s="13" t="s">
        <v>29</v>
      </c>
      <c r="AX2677" s="13" t="s">
        <v>72</v>
      </c>
      <c r="AY2677" s="189" t="s">
        <v>360</v>
      </c>
    </row>
    <row r="2678" spans="2:51" s="13" customFormat="1">
      <c r="B2678" s="187"/>
      <c r="D2678" s="188" t="s">
        <v>369</v>
      </c>
      <c r="E2678" s="189" t="s">
        <v>1</v>
      </c>
      <c r="F2678" s="190" t="s">
        <v>2725</v>
      </c>
      <c r="H2678" s="191">
        <v>3</v>
      </c>
      <c r="I2678" s="192"/>
      <c r="L2678" s="187"/>
      <c r="M2678" s="193"/>
      <c r="N2678" s="194"/>
      <c r="O2678" s="194"/>
      <c r="P2678" s="194"/>
      <c r="Q2678" s="194"/>
      <c r="R2678" s="194"/>
      <c r="S2678" s="194"/>
      <c r="T2678" s="195"/>
      <c r="AT2678" s="189" t="s">
        <v>369</v>
      </c>
      <c r="AU2678" s="189" t="s">
        <v>85</v>
      </c>
      <c r="AV2678" s="13" t="s">
        <v>85</v>
      </c>
      <c r="AW2678" s="13" t="s">
        <v>29</v>
      </c>
      <c r="AX2678" s="13" t="s">
        <v>72</v>
      </c>
      <c r="AY2678" s="189" t="s">
        <v>360</v>
      </c>
    </row>
    <row r="2679" spans="2:51" s="14" customFormat="1">
      <c r="B2679" s="196"/>
      <c r="D2679" s="188" t="s">
        <v>369</v>
      </c>
      <c r="E2679" s="197" t="s">
        <v>1</v>
      </c>
      <c r="F2679" s="198" t="s">
        <v>758</v>
      </c>
      <c r="H2679" s="197" t="s">
        <v>1</v>
      </c>
      <c r="I2679" s="199"/>
      <c r="L2679" s="196"/>
      <c r="M2679" s="200"/>
      <c r="N2679" s="201"/>
      <c r="O2679" s="201"/>
      <c r="P2679" s="201"/>
      <c r="Q2679" s="201"/>
      <c r="R2679" s="201"/>
      <c r="S2679" s="201"/>
      <c r="T2679" s="202"/>
      <c r="AT2679" s="197" t="s">
        <v>369</v>
      </c>
      <c r="AU2679" s="197" t="s">
        <v>85</v>
      </c>
      <c r="AV2679" s="14" t="s">
        <v>79</v>
      </c>
      <c r="AW2679" s="14" t="s">
        <v>29</v>
      </c>
      <c r="AX2679" s="14" t="s">
        <v>72</v>
      </c>
      <c r="AY2679" s="197" t="s">
        <v>360</v>
      </c>
    </row>
    <row r="2680" spans="2:51" s="13" customFormat="1">
      <c r="B2680" s="187"/>
      <c r="D2680" s="188" t="s">
        <v>369</v>
      </c>
      <c r="E2680" s="189" t="s">
        <v>1</v>
      </c>
      <c r="F2680" s="190" t="s">
        <v>2726</v>
      </c>
      <c r="H2680" s="191">
        <v>1</v>
      </c>
      <c r="I2680" s="192"/>
      <c r="L2680" s="187"/>
      <c r="M2680" s="193"/>
      <c r="N2680" s="194"/>
      <c r="O2680" s="194"/>
      <c r="P2680" s="194"/>
      <c r="Q2680" s="194"/>
      <c r="R2680" s="194"/>
      <c r="S2680" s="194"/>
      <c r="T2680" s="195"/>
      <c r="AT2680" s="189" t="s">
        <v>369</v>
      </c>
      <c r="AU2680" s="189" t="s">
        <v>85</v>
      </c>
      <c r="AV2680" s="13" t="s">
        <v>85</v>
      </c>
      <c r="AW2680" s="13" t="s">
        <v>29</v>
      </c>
      <c r="AX2680" s="13" t="s">
        <v>72</v>
      </c>
      <c r="AY2680" s="189" t="s">
        <v>360</v>
      </c>
    </row>
    <row r="2681" spans="2:51" s="13" customFormat="1">
      <c r="B2681" s="187"/>
      <c r="D2681" s="188" t="s">
        <v>369</v>
      </c>
      <c r="E2681" s="189" t="s">
        <v>1</v>
      </c>
      <c r="F2681" s="190" t="s">
        <v>2727</v>
      </c>
      <c r="H2681" s="191">
        <v>4</v>
      </c>
      <c r="I2681" s="192"/>
      <c r="L2681" s="187"/>
      <c r="M2681" s="193"/>
      <c r="N2681" s="194"/>
      <c r="O2681" s="194"/>
      <c r="P2681" s="194"/>
      <c r="Q2681" s="194"/>
      <c r="R2681" s="194"/>
      <c r="S2681" s="194"/>
      <c r="T2681" s="195"/>
      <c r="AT2681" s="189" t="s">
        <v>369</v>
      </c>
      <c r="AU2681" s="189" t="s">
        <v>85</v>
      </c>
      <c r="AV2681" s="13" t="s">
        <v>85</v>
      </c>
      <c r="AW2681" s="13" t="s">
        <v>29</v>
      </c>
      <c r="AX2681" s="13" t="s">
        <v>72</v>
      </c>
      <c r="AY2681" s="189" t="s">
        <v>360</v>
      </c>
    </row>
    <row r="2682" spans="2:51" s="13" customFormat="1">
      <c r="B2682" s="187"/>
      <c r="D2682" s="188" t="s">
        <v>369</v>
      </c>
      <c r="E2682" s="189" t="s">
        <v>1</v>
      </c>
      <c r="F2682" s="190" t="s">
        <v>2728</v>
      </c>
      <c r="H2682" s="191">
        <v>34</v>
      </c>
      <c r="I2682" s="192"/>
      <c r="L2682" s="187"/>
      <c r="M2682" s="193"/>
      <c r="N2682" s="194"/>
      <c r="O2682" s="194"/>
      <c r="P2682" s="194"/>
      <c r="Q2682" s="194"/>
      <c r="R2682" s="194"/>
      <c r="S2682" s="194"/>
      <c r="T2682" s="195"/>
      <c r="AT2682" s="189" t="s">
        <v>369</v>
      </c>
      <c r="AU2682" s="189" t="s">
        <v>85</v>
      </c>
      <c r="AV2682" s="13" t="s">
        <v>85</v>
      </c>
      <c r="AW2682" s="13" t="s">
        <v>29</v>
      </c>
      <c r="AX2682" s="13" t="s">
        <v>72</v>
      </c>
      <c r="AY2682" s="189" t="s">
        <v>360</v>
      </c>
    </row>
    <row r="2683" spans="2:51" s="13" customFormat="1">
      <c r="B2683" s="187"/>
      <c r="D2683" s="188" t="s">
        <v>369</v>
      </c>
      <c r="E2683" s="189" t="s">
        <v>1</v>
      </c>
      <c r="F2683" s="190" t="s">
        <v>2729</v>
      </c>
      <c r="H2683" s="191">
        <v>1</v>
      </c>
      <c r="I2683" s="192"/>
      <c r="L2683" s="187"/>
      <c r="M2683" s="193"/>
      <c r="N2683" s="194"/>
      <c r="O2683" s="194"/>
      <c r="P2683" s="194"/>
      <c r="Q2683" s="194"/>
      <c r="R2683" s="194"/>
      <c r="S2683" s="194"/>
      <c r="T2683" s="195"/>
      <c r="AT2683" s="189" t="s">
        <v>369</v>
      </c>
      <c r="AU2683" s="189" t="s">
        <v>85</v>
      </c>
      <c r="AV2683" s="13" t="s">
        <v>85</v>
      </c>
      <c r="AW2683" s="13" t="s">
        <v>29</v>
      </c>
      <c r="AX2683" s="13" t="s">
        <v>72</v>
      </c>
      <c r="AY2683" s="189" t="s">
        <v>360</v>
      </c>
    </row>
    <row r="2684" spans="2:51" s="13" customFormat="1">
      <c r="B2684" s="187"/>
      <c r="D2684" s="188" t="s">
        <v>369</v>
      </c>
      <c r="E2684" s="189" t="s">
        <v>1</v>
      </c>
      <c r="F2684" s="190" t="s">
        <v>2730</v>
      </c>
      <c r="H2684" s="191">
        <v>4</v>
      </c>
      <c r="I2684" s="192"/>
      <c r="L2684" s="187"/>
      <c r="M2684" s="193"/>
      <c r="N2684" s="194"/>
      <c r="O2684" s="194"/>
      <c r="P2684" s="194"/>
      <c r="Q2684" s="194"/>
      <c r="R2684" s="194"/>
      <c r="S2684" s="194"/>
      <c r="T2684" s="195"/>
      <c r="AT2684" s="189" t="s">
        <v>369</v>
      </c>
      <c r="AU2684" s="189" t="s">
        <v>85</v>
      </c>
      <c r="AV2684" s="13" t="s">
        <v>85</v>
      </c>
      <c r="AW2684" s="13" t="s">
        <v>29</v>
      </c>
      <c r="AX2684" s="13" t="s">
        <v>72</v>
      </c>
      <c r="AY2684" s="189" t="s">
        <v>360</v>
      </c>
    </row>
    <row r="2685" spans="2:51" s="13" customFormat="1">
      <c r="B2685" s="187"/>
      <c r="D2685" s="188" t="s">
        <v>369</v>
      </c>
      <c r="E2685" s="189" t="s">
        <v>1</v>
      </c>
      <c r="F2685" s="190" t="s">
        <v>2731</v>
      </c>
      <c r="H2685" s="191">
        <v>5</v>
      </c>
      <c r="I2685" s="192"/>
      <c r="L2685" s="187"/>
      <c r="M2685" s="193"/>
      <c r="N2685" s="194"/>
      <c r="O2685" s="194"/>
      <c r="P2685" s="194"/>
      <c r="Q2685" s="194"/>
      <c r="R2685" s="194"/>
      <c r="S2685" s="194"/>
      <c r="T2685" s="195"/>
      <c r="AT2685" s="189" t="s">
        <v>369</v>
      </c>
      <c r="AU2685" s="189" t="s">
        <v>85</v>
      </c>
      <c r="AV2685" s="13" t="s">
        <v>85</v>
      </c>
      <c r="AW2685" s="13" t="s">
        <v>29</v>
      </c>
      <c r="AX2685" s="13" t="s">
        <v>72</v>
      </c>
      <c r="AY2685" s="189" t="s">
        <v>360</v>
      </c>
    </row>
    <row r="2686" spans="2:51" s="13" customFormat="1">
      <c r="B2686" s="187"/>
      <c r="D2686" s="188" t="s">
        <v>369</v>
      </c>
      <c r="E2686" s="189" t="s">
        <v>1</v>
      </c>
      <c r="F2686" s="190" t="s">
        <v>2732</v>
      </c>
      <c r="H2686" s="191">
        <v>6</v>
      </c>
      <c r="I2686" s="192"/>
      <c r="L2686" s="187"/>
      <c r="M2686" s="193"/>
      <c r="N2686" s="194"/>
      <c r="O2686" s="194"/>
      <c r="P2686" s="194"/>
      <c r="Q2686" s="194"/>
      <c r="R2686" s="194"/>
      <c r="S2686" s="194"/>
      <c r="T2686" s="195"/>
      <c r="AT2686" s="189" t="s">
        <v>369</v>
      </c>
      <c r="AU2686" s="189" t="s">
        <v>85</v>
      </c>
      <c r="AV2686" s="13" t="s">
        <v>85</v>
      </c>
      <c r="AW2686" s="13" t="s">
        <v>29</v>
      </c>
      <c r="AX2686" s="13" t="s">
        <v>72</v>
      </c>
      <c r="AY2686" s="189" t="s">
        <v>360</v>
      </c>
    </row>
    <row r="2687" spans="2:51" s="13" customFormat="1">
      <c r="B2687" s="187"/>
      <c r="D2687" s="188" t="s">
        <v>369</v>
      </c>
      <c r="E2687" s="189" t="s">
        <v>1</v>
      </c>
      <c r="F2687" s="190" t="s">
        <v>2733</v>
      </c>
      <c r="H2687" s="191">
        <v>3</v>
      </c>
      <c r="I2687" s="192"/>
      <c r="L2687" s="187"/>
      <c r="M2687" s="193"/>
      <c r="N2687" s="194"/>
      <c r="O2687" s="194"/>
      <c r="P2687" s="194"/>
      <c r="Q2687" s="194"/>
      <c r="R2687" s="194"/>
      <c r="S2687" s="194"/>
      <c r="T2687" s="195"/>
      <c r="AT2687" s="189" t="s">
        <v>369</v>
      </c>
      <c r="AU2687" s="189" t="s">
        <v>85</v>
      </c>
      <c r="AV2687" s="13" t="s">
        <v>85</v>
      </c>
      <c r="AW2687" s="13" t="s">
        <v>29</v>
      </c>
      <c r="AX2687" s="13" t="s">
        <v>72</v>
      </c>
      <c r="AY2687" s="189" t="s">
        <v>360</v>
      </c>
    </row>
    <row r="2688" spans="2:51" s="13" customFormat="1">
      <c r="B2688" s="187"/>
      <c r="D2688" s="188" t="s">
        <v>369</v>
      </c>
      <c r="E2688" s="189" t="s">
        <v>1</v>
      </c>
      <c r="F2688" s="190" t="s">
        <v>2734</v>
      </c>
      <c r="H2688" s="191">
        <v>2</v>
      </c>
      <c r="I2688" s="192"/>
      <c r="L2688" s="187"/>
      <c r="M2688" s="193"/>
      <c r="N2688" s="194"/>
      <c r="O2688" s="194"/>
      <c r="P2688" s="194"/>
      <c r="Q2688" s="194"/>
      <c r="R2688" s="194"/>
      <c r="S2688" s="194"/>
      <c r="T2688" s="195"/>
      <c r="AT2688" s="189" t="s">
        <v>369</v>
      </c>
      <c r="AU2688" s="189" t="s">
        <v>85</v>
      </c>
      <c r="AV2688" s="13" t="s">
        <v>85</v>
      </c>
      <c r="AW2688" s="13" t="s">
        <v>29</v>
      </c>
      <c r="AX2688" s="13" t="s">
        <v>72</v>
      </c>
      <c r="AY2688" s="189" t="s">
        <v>360</v>
      </c>
    </row>
    <row r="2689" spans="2:51" s="13" customFormat="1">
      <c r="B2689" s="187"/>
      <c r="D2689" s="188" t="s">
        <v>369</v>
      </c>
      <c r="E2689" s="189" t="s">
        <v>1</v>
      </c>
      <c r="F2689" s="190" t="s">
        <v>2735</v>
      </c>
      <c r="H2689" s="191">
        <v>2</v>
      </c>
      <c r="I2689" s="192"/>
      <c r="L2689" s="187"/>
      <c r="M2689" s="193"/>
      <c r="N2689" s="194"/>
      <c r="O2689" s="194"/>
      <c r="P2689" s="194"/>
      <c r="Q2689" s="194"/>
      <c r="R2689" s="194"/>
      <c r="S2689" s="194"/>
      <c r="T2689" s="195"/>
      <c r="AT2689" s="189" t="s">
        <v>369</v>
      </c>
      <c r="AU2689" s="189" t="s">
        <v>85</v>
      </c>
      <c r="AV2689" s="13" t="s">
        <v>85</v>
      </c>
      <c r="AW2689" s="13" t="s">
        <v>29</v>
      </c>
      <c r="AX2689" s="13" t="s">
        <v>72</v>
      </c>
      <c r="AY2689" s="189" t="s">
        <v>360</v>
      </c>
    </row>
    <row r="2690" spans="2:51" s="14" customFormat="1">
      <c r="B2690" s="196"/>
      <c r="D2690" s="188" t="s">
        <v>369</v>
      </c>
      <c r="E2690" s="197" t="s">
        <v>1</v>
      </c>
      <c r="F2690" s="198" t="s">
        <v>762</v>
      </c>
      <c r="H2690" s="197" t="s">
        <v>1</v>
      </c>
      <c r="I2690" s="199"/>
      <c r="L2690" s="196"/>
      <c r="M2690" s="200"/>
      <c r="N2690" s="201"/>
      <c r="O2690" s="201"/>
      <c r="P2690" s="201"/>
      <c r="Q2690" s="201"/>
      <c r="R2690" s="201"/>
      <c r="S2690" s="201"/>
      <c r="T2690" s="202"/>
      <c r="AT2690" s="197" t="s">
        <v>369</v>
      </c>
      <c r="AU2690" s="197" t="s">
        <v>85</v>
      </c>
      <c r="AV2690" s="14" t="s">
        <v>79</v>
      </c>
      <c r="AW2690" s="14" t="s">
        <v>29</v>
      </c>
      <c r="AX2690" s="14" t="s">
        <v>72</v>
      </c>
      <c r="AY2690" s="197" t="s">
        <v>360</v>
      </c>
    </row>
    <row r="2691" spans="2:51" s="13" customFormat="1">
      <c r="B2691" s="187"/>
      <c r="D2691" s="188" t="s">
        <v>369</v>
      </c>
      <c r="E2691" s="189" t="s">
        <v>1</v>
      </c>
      <c r="F2691" s="190" t="s">
        <v>2736</v>
      </c>
      <c r="H2691" s="191">
        <v>1</v>
      </c>
      <c r="I2691" s="192"/>
      <c r="L2691" s="187"/>
      <c r="M2691" s="193"/>
      <c r="N2691" s="194"/>
      <c r="O2691" s="194"/>
      <c r="P2691" s="194"/>
      <c r="Q2691" s="194"/>
      <c r="R2691" s="194"/>
      <c r="S2691" s="194"/>
      <c r="T2691" s="195"/>
      <c r="AT2691" s="189" t="s">
        <v>369</v>
      </c>
      <c r="AU2691" s="189" t="s">
        <v>85</v>
      </c>
      <c r="AV2691" s="13" t="s">
        <v>85</v>
      </c>
      <c r="AW2691" s="13" t="s">
        <v>29</v>
      </c>
      <c r="AX2691" s="13" t="s">
        <v>72</v>
      </c>
      <c r="AY2691" s="189" t="s">
        <v>360</v>
      </c>
    </row>
    <row r="2692" spans="2:51" s="13" customFormat="1">
      <c r="B2692" s="187"/>
      <c r="D2692" s="188" t="s">
        <v>369</v>
      </c>
      <c r="E2692" s="189" t="s">
        <v>1</v>
      </c>
      <c r="F2692" s="190" t="s">
        <v>2737</v>
      </c>
      <c r="H2692" s="191">
        <v>28</v>
      </c>
      <c r="I2692" s="192"/>
      <c r="L2692" s="187"/>
      <c r="M2692" s="193"/>
      <c r="N2692" s="194"/>
      <c r="O2692" s="194"/>
      <c r="P2692" s="194"/>
      <c r="Q2692" s="194"/>
      <c r="R2692" s="194"/>
      <c r="S2692" s="194"/>
      <c r="T2692" s="195"/>
      <c r="AT2692" s="189" t="s">
        <v>369</v>
      </c>
      <c r="AU2692" s="189" t="s">
        <v>85</v>
      </c>
      <c r="AV2692" s="13" t="s">
        <v>85</v>
      </c>
      <c r="AW2692" s="13" t="s">
        <v>29</v>
      </c>
      <c r="AX2692" s="13" t="s">
        <v>72</v>
      </c>
      <c r="AY2692" s="189" t="s">
        <v>360</v>
      </c>
    </row>
    <row r="2693" spans="2:51" s="13" customFormat="1">
      <c r="B2693" s="187"/>
      <c r="D2693" s="188" t="s">
        <v>369</v>
      </c>
      <c r="E2693" s="189" t="s">
        <v>1</v>
      </c>
      <c r="F2693" s="190" t="s">
        <v>2738</v>
      </c>
      <c r="H2693" s="191">
        <v>1</v>
      </c>
      <c r="I2693" s="192"/>
      <c r="L2693" s="187"/>
      <c r="M2693" s="193"/>
      <c r="N2693" s="194"/>
      <c r="O2693" s="194"/>
      <c r="P2693" s="194"/>
      <c r="Q2693" s="194"/>
      <c r="R2693" s="194"/>
      <c r="S2693" s="194"/>
      <c r="T2693" s="195"/>
      <c r="AT2693" s="189" t="s">
        <v>369</v>
      </c>
      <c r="AU2693" s="189" t="s">
        <v>85</v>
      </c>
      <c r="AV2693" s="13" t="s">
        <v>85</v>
      </c>
      <c r="AW2693" s="13" t="s">
        <v>29</v>
      </c>
      <c r="AX2693" s="13" t="s">
        <v>72</v>
      </c>
      <c r="AY2693" s="189" t="s">
        <v>360</v>
      </c>
    </row>
    <row r="2694" spans="2:51" s="13" customFormat="1">
      <c r="B2694" s="187"/>
      <c r="D2694" s="188" t="s">
        <v>369</v>
      </c>
      <c r="E2694" s="189" t="s">
        <v>1</v>
      </c>
      <c r="F2694" s="190" t="s">
        <v>2739</v>
      </c>
      <c r="H2694" s="191">
        <v>4</v>
      </c>
      <c r="I2694" s="192"/>
      <c r="L2694" s="187"/>
      <c r="M2694" s="193"/>
      <c r="N2694" s="194"/>
      <c r="O2694" s="194"/>
      <c r="P2694" s="194"/>
      <c r="Q2694" s="194"/>
      <c r="R2694" s="194"/>
      <c r="S2694" s="194"/>
      <c r="T2694" s="195"/>
      <c r="AT2694" s="189" t="s">
        <v>369</v>
      </c>
      <c r="AU2694" s="189" t="s">
        <v>85</v>
      </c>
      <c r="AV2694" s="13" t="s">
        <v>85</v>
      </c>
      <c r="AW2694" s="13" t="s">
        <v>29</v>
      </c>
      <c r="AX2694" s="13" t="s">
        <v>72</v>
      </c>
      <c r="AY2694" s="189" t="s">
        <v>360</v>
      </c>
    </row>
    <row r="2695" spans="2:51" s="13" customFormat="1">
      <c r="B2695" s="187"/>
      <c r="D2695" s="188" t="s">
        <v>369</v>
      </c>
      <c r="E2695" s="189" t="s">
        <v>1</v>
      </c>
      <c r="F2695" s="190" t="s">
        <v>2740</v>
      </c>
      <c r="H2695" s="191">
        <v>4</v>
      </c>
      <c r="I2695" s="192"/>
      <c r="L2695" s="187"/>
      <c r="M2695" s="193"/>
      <c r="N2695" s="194"/>
      <c r="O2695" s="194"/>
      <c r="P2695" s="194"/>
      <c r="Q2695" s="194"/>
      <c r="R2695" s="194"/>
      <c r="S2695" s="194"/>
      <c r="T2695" s="195"/>
      <c r="AT2695" s="189" t="s">
        <v>369</v>
      </c>
      <c r="AU2695" s="189" t="s">
        <v>85</v>
      </c>
      <c r="AV2695" s="13" t="s">
        <v>85</v>
      </c>
      <c r="AW2695" s="13" t="s">
        <v>29</v>
      </c>
      <c r="AX2695" s="13" t="s">
        <v>72</v>
      </c>
      <c r="AY2695" s="189" t="s">
        <v>360</v>
      </c>
    </row>
    <row r="2696" spans="2:51" s="13" customFormat="1">
      <c r="B2696" s="187"/>
      <c r="D2696" s="188" t="s">
        <v>369</v>
      </c>
      <c r="E2696" s="189" t="s">
        <v>1</v>
      </c>
      <c r="F2696" s="190" t="s">
        <v>2741</v>
      </c>
      <c r="H2696" s="191">
        <v>6</v>
      </c>
      <c r="I2696" s="192"/>
      <c r="L2696" s="187"/>
      <c r="M2696" s="193"/>
      <c r="N2696" s="194"/>
      <c r="O2696" s="194"/>
      <c r="P2696" s="194"/>
      <c r="Q2696" s="194"/>
      <c r="R2696" s="194"/>
      <c r="S2696" s="194"/>
      <c r="T2696" s="195"/>
      <c r="AT2696" s="189" t="s">
        <v>369</v>
      </c>
      <c r="AU2696" s="189" t="s">
        <v>85</v>
      </c>
      <c r="AV2696" s="13" t="s">
        <v>85</v>
      </c>
      <c r="AW2696" s="13" t="s">
        <v>29</v>
      </c>
      <c r="AX2696" s="13" t="s">
        <v>72</v>
      </c>
      <c r="AY2696" s="189" t="s">
        <v>360</v>
      </c>
    </row>
    <row r="2697" spans="2:51" s="13" customFormat="1">
      <c r="B2697" s="187"/>
      <c r="D2697" s="188" t="s">
        <v>369</v>
      </c>
      <c r="E2697" s="189" t="s">
        <v>1</v>
      </c>
      <c r="F2697" s="190" t="s">
        <v>2742</v>
      </c>
      <c r="H2697" s="191">
        <v>5</v>
      </c>
      <c r="I2697" s="192"/>
      <c r="L2697" s="187"/>
      <c r="M2697" s="193"/>
      <c r="N2697" s="194"/>
      <c r="O2697" s="194"/>
      <c r="P2697" s="194"/>
      <c r="Q2697" s="194"/>
      <c r="R2697" s="194"/>
      <c r="S2697" s="194"/>
      <c r="T2697" s="195"/>
      <c r="AT2697" s="189" t="s">
        <v>369</v>
      </c>
      <c r="AU2697" s="189" t="s">
        <v>85</v>
      </c>
      <c r="AV2697" s="13" t="s">
        <v>85</v>
      </c>
      <c r="AW2697" s="13" t="s">
        <v>29</v>
      </c>
      <c r="AX2697" s="13" t="s">
        <v>72</v>
      </c>
      <c r="AY2697" s="189" t="s">
        <v>360</v>
      </c>
    </row>
    <row r="2698" spans="2:51" s="13" customFormat="1">
      <c r="B2698" s="187"/>
      <c r="D2698" s="188" t="s">
        <v>369</v>
      </c>
      <c r="E2698" s="189" t="s">
        <v>1</v>
      </c>
      <c r="F2698" s="190" t="s">
        <v>2743</v>
      </c>
      <c r="H2698" s="191">
        <v>7</v>
      </c>
      <c r="I2698" s="192"/>
      <c r="L2698" s="187"/>
      <c r="M2698" s="193"/>
      <c r="N2698" s="194"/>
      <c r="O2698" s="194"/>
      <c r="P2698" s="194"/>
      <c r="Q2698" s="194"/>
      <c r="R2698" s="194"/>
      <c r="S2698" s="194"/>
      <c r="T2698" s="195"/>
      <c r="AT2698" s="189" t="s">
        <v>369</v>
      </c>
      <c r="AU2698" s="189" t="s">
        <v>85</v>
      </c>
      <c r="AV2698" s="13" t="s">
        <v>85</v>
      </c>
      <c r="AW2698" s="13" t="s">
        <v>29</v>
      </c>
      <c r="AX2698" s="13" t="s">
        <v>72</v>
      </c>
      <c r="AY2698" s="189" t="s">
        <v>360</v>
      </c>
    </row>
    <row r="2699" spans="2:51" s="13" customFormat="1">
      <c r="B2699" s="187"/>
      <c r="D2699" s="188" t="s">
        <v>369</v>
      </c>
      <c r="E2699" s="189" t="s">
        <v>1</v>
      </c>
      <c r="F2699" s="190" t="s">
        <v>2733</v>
      </c>
      <c r="H2699" s="191">
        <v>3</v>
      </c>
      <c r="I2699" s="192"/>
      <c r="L2699" s="187"/>
      <c r="M2699" s="193"/>
      <c r="N2699" s="194"/>
      <c r="O2699" s="194"/>
      <c r="P2699" s="194"/>
      <c r="Q2699" s="194"/>
      <c r="R2699" s="194"/>
      <c r="S2699" s="194"/>
      <c r="T2699" s="195"/>
      <c r="AT2699" s="189" t="s">
        <v>369</v>
      </c>
      <c r="AU2699" s="189" t="s">
        <v>85</v>
      </c>
      <c r="AV2699" s="13" t="s">
        <v>85</v>
      </c>
      <c r="AW2699" s="13" t="s">
        <v>29</v>
      </c>
      <c r="AX2699" s="13" t="s">
        <v>72</v>
      </c>
      <c r="AY2699" s="189" t="s">
        <v>360</v>
      </c>
    </row>
    <row r="2700" spans="2:51" s="13" customFormat="1">
      <c r="B2700" s="187"/>
      <c r="D2700" s="188" t="s">
        <v>369</v>
      </c>
      <c r="E2700" s="189" t="s">
        <v>1</v>
      </c>
      <c r="F2700" s="190" t="s">
        <v>2744</v>
      </c>
      <c r="H2700" s="191">
        <v>1</v>
      </c>
      <c r="I2700" s="192"/>
      <c r="L2700" s="187"/>
      <c r="M2700" s="193"/>
      <c r="N2700" s="194"/>
      <c r="O2700" s="194"/>
      <c r="P2700" s="194"/>
      <c r="Q2700" s="194"/>
      <c r="R2700" s="194"/>
      <c r="S2700" s="194"/>
      <c r="T2700" s="195"/>
      <c r="AT2700" s="189" t="s">
        <v>369</v>
      </c>
      <c r="AU2700" s="189" t="s">
        <v>85</v>
      </c>
      <c r="AV2700" s="13" t="s">
        <v>85</v>
      </c>
      <c r="AW2700" s="13" t="s">
        <v>29</v>
      </c>
      <c r="AX2700" s="13" t="s">
        <v>72</v>
      </c>
      <c r="AY2700" s="189" t="s">
        <v>360</v>
      </c>
    </row>
    <row r="2701" spans="2:51" s="14" customFormat="1">
      <c r="B2701" s="196"/>
      <c r="D2701" s="188" t="s">
        <v>369</v>
      </c>
      <c r="E2701" s="197" t="s">
        <v>1</v>
      </c>
      <c r="F2701" s="198" t="s">
        <v>787</v>
      </c>
      <c r="H2701" s="197" t="s">
        <v>1</v>
      </c>
      <c r="I2701" s="199"/>
      <c r="L2701" s="196"/>
      <c r="M2701" s="200"/>
      <c r="N2701" s="201"/>
      <c r="O2701" s="201"/>
      <c r="P2701" s="201"/>
      <c r="Q2701" s="201"/>
      <c r="R2701" s="201"/>
      <c r="S2701" s="201"/>
      <c r="T2701" s="202"/>
      <c r="AT2701" s="197" t="s">
        <v>369</v>
      </c>
      <c r="AU2701" s="197" t="s">
        <v>85</v>
      </c>
      <c r="AV2701" s="14" t="s">
        <v>79</v>
      </c>
      <c r="AW2701" s="14" t="s">
        <v>29</v>
      </c>
      <c r="AX2701" s="14" t="s">
        <v>72</v>
      </c>
      <c r="AY2701" s="197" t="s">
        <v>360</v>
      </c>
    </row>
    <row r="2702" spans="2:51" s="13" customFormat="1">
      <c r="B2702" s="187"/>
      <c r="D2702" s="188" t="s">
        <v>369</v>
      </c>
      <c r="E2702" s="189" t="s">
        <v>1</v>
      </c>
      <c r="F2702" s="190" t="s">
        <v>2745</v>
      </c>
      <c r="H2702" s="191">
        <v>1</v>
      </c>
      <c r="I2702" s="192"/>
      <c r="L2702" s="187"/>
      <c r="M2702" s="193"/>
      <c r="N2702" s="194"/>
      <c r="O2702" s="194"/>
      <c r="P2702" s="194"/>
      <c r="Q2702" s="194"/>
      <c r="R2702" s="194"/>
      <c r="S2702" s="194"/>
      <c r="T2702" s="195"/>
      <c r="AT2702" s="189" t="s">
        <v>369</v>
      </c>
      <c r="AU2702" s="189" t="s">
        <v>85</v>
      </c>
      <c r="AV2702" s="13" t="s">
        <v>85</v>
      </c>
      <c r="AW2702" s="13" t="s">
        <v>29</v>
      </c>
      <c r="AX2702" s="13" t="s">
        <v>72</v>
      </c>
      <c r="AY2702" s="189" t="s">
        <v>360</v>
      </c>
    </row>
    <row r="2703" spans="2:51" s="13" customFormat="1">
      <c r="B2703" s="187"/>
      <c r="D2703" s="188" t="s">
        <v>369</v>
      </c>
      <c r="E2703" s="189" t="s">
        <v>1</v>
      </c>
      <c r="F2703" s="190" t="s">
        <v>2737</v>
      </c>
      <c r="H2703" s="191">
        <v>28</v>
      </c>
      <c r="I2703" s="192"/>
      <c r="L2703" s="187"/>
      <c r="M2703" s="193"/>
      <c r="N2703" s="194"/>
      <c r="O2703" s="194"/>
      <c r="P2703" s="194"/>
      <c r="Q2703" s="194"/>
      <c r="R2703" s="194"/>
      <c r="S2703" s="194"/>
      <c r="T2703" s="195"/>
      <c r="AT2703" s="189" t="s">
        <v>369</v>
      </c>
      <c r="AU2703" s="189" t="s">
        <v>85</v>
      </c>
      <c r="AV2703" s="13" t="s">
        <v>85</v>
      </c>
      <c r="AW2703" s="13" t="s">
        <v>29</v>
      </c>
      <c r="AX2703" s="13" t="s">
        <v>72</v>
      </c>
      <c r="AY2703" s="189" t="s">
        <v>360</v>
      </c>
    </row>
    <row r="2704" spans="2:51" s="13" customFormat="1">
      <c r="B2704" s="187"/>
      <c r="D2704" s="188" t="s">
        <v>369</v>
      </c>
      <c r="E2704" s="189" t="s">
        <v>1</v>
      </c>
      <c r="F2704" s="190" t="s">
        <v>2746</v>
      </c>
      <c r="H2704" s="191">
        <v>1</v>
      </c>
      <c r="I2704" s="192"/>
      <c r="L2704" s="187"/>
      <c r="M2704" s="193"/>
      <c r="N2704" s="194"/>
      <c r="O2704" s="194"/>
      <c r="P2704" s="194"/>
      <c r="Q2704" s="194"/>
      <c r="R2704" s="194"/>
      <c r="S2704" s="194"/>
      <c r="T2704" s="195"/>
      <c r="AT2704" s="189" t="s">
        <v>369</v>
      </c>
      <c r="AU2704" s="189" t="s">
        <v>85</v>
      </c>
      <c r="AV2704" s="13" t="s">
        <v>85</v>
      </c>
      <c r="AW2704" s="13" t="s">
        <v>29</v>
      </c>
      <c r="AX2704" s="13" t="s">
        <v>72</v>
      </c>
      <c r="AY2704" s="189" t="s">
        <v>360</v>
      </c>
    </row>
    <row r="2705" spans="2:51" s="13" customFormat="1">
      <c r="B2705" s="187"/>
      <c r="D2705" s="188" t="s">
        <v>369</v>
      </c>
      <c r="E2705" s="189" t="s">
        <v>1</v>
      </c>
      <c r="F2705" s="190" t="s">
        <v>2747</v>
      </c>
      <c r="H2705" s="191">
        <v>5</v>
      </c>
      <c r="I2705" s="192"/>
      <c r="L2705" s="187"/>
      <c r="M2705" s="193"/>
      <c r="N2705" s="194"/>
      <c r="O2705" s="194"/>
      <c r="P2705" s="194"/>
      <c r="Q2705" s="194"/>
      <c r="R2705" s="194"/>
      <c r="S2705" s="194"/>
      <c r="T2705" s="195"/>
      <c r="AT2705" s="189" t="s">
        <v>369</v>
      </c>
      <c r="AU2705" s="189" t="s">
        <v>85</v>
      </c>
      <c r="AV2705" s="13" t="s">
        <v>85</v>
      </c>
      <c r="AW2705" s="13" t="s">
        <v>29</v>
      </c>
      <c r="AX2705" s="13" t="s">
        <v>72</v>
      </c>
      <c r="AY2705" s="189" t="s">
        <v>360</v>
      </c>
    </row>
    <row r="2706" spans="2:51" s="13" customFormat="1">
      <c r="B2706" s="187"/>
      <c r="D2706" s="188" t="s">
        <v>369</v>
      </c>
      <c r="E2706" s="189" t="s">
        <v>1</v>
      </c>
      <c r="F2706" s="190" t="s">
        <v>2748</v>
      </c>
      <c r="H2706" s="191">
        <v>6</v>
      </c>
      <c r="I2706" s="192"/>
      <c r="L2706" s="187"/>
      <c r="M2706" s="193"/>
      <c r="N2706" s="194"/>
      <c r="O2706" s="194"/>
      <c r="P2706" s="194"/>
      <c r="Q2706" s="194"/>
      <c r="R2706" s="194"/>
      <c r="S2706" s="194"/>
      <c r="T2706" s="195"/>
      <c r="AT2706" s="189" t="s">
        <v>369</v>
      </c>
      <c r="AU2706" s="189" t="s">
        <v>85</v>
      </c>
      <c r="AV2706" s="13" t="s">
        <v>85</v>
      </c>
      <c r="AW2706" s="13" t="s">
        <v>29</v>
      </c>
      <c r="AX2706" s="13" t="s">
        <v>72</v>
      </c>
      <c r="AY2706" s="189" t="s">
        <v>360</v>
      </c>
    </row>
    <row r="2707" spans="2:51" s="13" customFormat="1">
      <c r="B2707" s="187"/>
      <c r="D2707" s="188" t="s">
        <v>369</v>
      </c>
      <c r="E2707" s="189" t="s">
        <v>1</v>
      </c>
      <c r="F2707" s="190" t="s">
        <v>2749</v>
      </c>
      <c r="H2707" s="191">
        <v>13</v>
      </c>
      <c r="I2707" s="192"/>
      <c r="L2707" s="187"/>
      <c r="M2707" s="193"/>
      <c r="N2707" s="194"/>
      <c r="O2707" s="194"/>
      <c r="P2707" s="194"/>
      <c r="Q2707" s="194"/>
      <c r="R2707" s="194"/>
      <c r="S2707" s="194"/>
      <c r="T2707" s="195"/>
      <c r="AT2707" s="189" t="s">
        <v>369</v>
      </c>
      <c r="AU2707" s="189" t="s">
        <v>85</v>
      </c>
      <c r="AV2707" s="13" t="s">
        <v>85</v>
      </c>
      <c r="AW2707" s="13" t="s">
        <v>29</v>
      </c>
      <c r="AX2707" s="13" t="s">
        <v>72</v>
      </c>
      <c r="AY2707" s="189" t="s">
        <v>360</v>
      </c>
    </row>
    <row r="2708" spans="2:51" s="13" customFormat="1">
      <c r="B2708" s="187"/>
      <c r="D2708" s="188" t="s">
        <v>369</v>
      </c>
      <c r="E2708" s="189" t="s">
        <v>1</v>
      </c>
      <c r="F2708" s="190" t="s">
        <v>2750</v>
      </c>
      <c r="H2708" s="191">
        <v>5</v>
      </c>
      <c r="I2708" s="192"/>
      <c r="L2708" s="187"/>
      <c r="M2708" s="193"/>
      <c r="N2708" s="194"/>
      <c r="O2708" s="194"/>
      <c r="P2708" s="194"/>
      <c r="Q2708" s="194"/>
      <c r="R2708" s="194"/>
      <c r="S2708" s="194"/>
      <c r="T2708" s="195"/>
      <c r="AT2708" s="189" t="s">
        <v>369</v>
      </c>
      <c r="AU2708" s="189" t="s">
        <v>85</v>
      </c>
      <c r="AV2708" s="13" t="s">
        <v>85</v>
      </c>
      <c r="AW2708" s="13" t="s">
        <v>29</v>
      </c>
      <c r="AX2708" s="13" t="s">
        <v>72</v>
      </c>
      <c r="AY2708" s="189" t="s">
        <v>360</v>
      </c>
    </row>
    <row r="2709" spans="2:51" s="13" customFormat="1">
      <c r="B2709" s="187"/>
      <c r="D2709" s="188" t="s">
        <v>369</v>
      </c>
      <c r="E2709" s="189" t="s">
        <v>1</v>
      </c>
      <c r="F2709" s="190" t="s">
        <v>2751</v>
      </c>
      <c r="H2709" s="191">
        <v>3</v>
      </c>
      <c r="I2709" s="192"/>
      <c r="L2709" s="187"/>
      <c r="M2709" s="193"/>
      <c r="N2709" s="194"/>
      <c r="O2709" s="194"/>
      <c r="P2709" s="194"/>
      <c r="Q2709" s="194"/>
      <c r="R2709" s="194"/>
      <c r="S2709" s="194"/>
      <c r="T2709" s="195"/>
      <c r="AT2709" s="189" t="s">
        <v>369</v>
      </c>
      <c r="AU2709" s="189" t="s">
        <v>85</v>
      </c>
      <c r="AV2709" s="13" t="s">
        <v>85</v>
      </c>
      <c r="AW2709" s="13" t="s">
        <v>29</v>
      </c>
      <c r="AX2709" s="13" t="s">
        <v>72</v>
      </c>
      <c r="AY2709" s="189" t="s">
        <v>360</v>
      </c>
    </row>
    <row r="2710" spans="2:51" s="13" customFormat="1">
      <c r="B2710" s="187"/>
      <c r="D2710" s="188" t="s">
        <v>369</v>
      </c>
      <c r="E2710" s="189" t="s">
        <v>1</v>
      </c>
      <c r="F2710" s="190" t="s">
        <v>2752</v>
      </c>
      <c r="H2710" s="191">
        <v>1</v>
      </c>
      <c r="I2710" s="192"/>
      <c r="L2710" s="187"/>
      <c r="M2710" s="193"/>
      <c r="N2710" s="194"/>
      <c r="O2710" s="194"/>
      <c r="P2710" s="194"/>
      <c r="Q2710" s="194"/>
      <c r="R2710" s="194"/>
      <c r="S2710" s="194"/>
      <c r="T2710" s="195"/>
      <c r="AT2710" s="189" t="s">
        <v>369</v>
      </c>
      <c r="AU2710" s="189" t="s">
        <v>85</v>
      </c>
      <c r="AV2710" s="13" t="s">
        <v>85</v>
      </c>
      <c r="AW2710" s="13" t="s">
        <v>29</v>
      </c>
      <c r="AX2710" s="13" t="s">
        <v>72</v>
      </c>
      <c r="AY2710" s="189" t="s">
        <v>360</v>
      </c>
    </row>
    <row r="2711" spans="2:51" s="14" customFormat="1">
      <c r="B2711" s="196"/>
      <c r="D2711" s="188" t="s">
        <v>369</v>
      </c>
      <c r="E2711" s="197" t="s">
        <v>1</v>
      </c>
      <c r="F2711" s="198" t="s">
        <v>2753</v>
      </c>
      <c r="H2711" s="197" t="s">
        <v>1</v>
      </c>
      <c r="I2711" s="199"/>
      <c r="L2711" s="196"/>
      <c r="M2711" s="200"/>
      <c r="N2711" s="201"/>
      <c r="O2711" s="201"/>
      <c r="P2711" s="201"/>
      <c r="Q2711" s="201"/>
      <c r="R2711" s="201"/>
      <c r="S2711" s="201"/>
      <c r="T2711" s="202"/>
      <c r="AT2711" s="197" t="s">
        <v>369</v>
      </c>
      <c r="AU2711" s="197" t="s">
        <v>85</v>
      </c>
      <c r="AV2711" s="14" t="s">
        <v>79</v>
      </c>
      <c r="AW2711" s="14" t="s">
        <v>29</v>
      </c>
      <c r="AX2711" s="14" t="s">
        <v>72</v>
      </c>
      <c r="AY2711" s="197" t="s">
        <v>360</v>
      </c>
    </row>
    <row r="2712" spans="2:51" s="13" customFormat="1">
      <c r="B2712" s="187"/>
      <c r="D2712" s="188" t="s">
        <v>369</v>
      </c>
      <c r="E2712" s="189" t="s">
        <v>1</v>
      </c>
      <c r="F2712" s="190" t="s">
        <v>2754</v>
      </c>
      <c r="H2712" s="191">
        <v>1</v>
      </c>
      <c r="I2712" s="192"/>
      <c r="L2712" s="187"/>
      <c r="M2712" s="193"/>
      <c r="N2712" s="194"/>
      <c r="O2712" s="194"/>
      <c r="P2712" s="194"/>
      <c r="Q2712" s="194"/>
      <c r="R2712" s="194"/>
      <c r="S2712" s="194"/>
      <c r="T2712" s="195"/>
      <c r="AT2712" s="189" t="s">
        <v>369</v>
      </c>
      <c r="AU2712" s="189" t="s">
        <v>85</v>
      </c>
      <c r="AV2712" s="13" t="s">
        <v>85</v>
      </c>
      <c r="AW2712" s="13" t="s">
        <v>29</v>
      </c>
      <c r="AX2712" s="13" t="s">
        <v>72</v>
      </c>
      <c r="AY2712" s="189" t="s">
        <v>360</v>
      </c>
    </row>
    <row r="2713" spans="2:51" s="13" customFormat="1">
      <c r="B2713" s="187"/>
      <c r="D2713" s="188" t="s">
        <v>369</v>
      </c>
      <c r="E2713" s="189" t="s">
        <v>1</v>
      </c>
      <c r="F2713" s="190" t="s">
        <v>2755</v>
      </c>
      <c r="H2713" s="191">
        <v>1</v>
      </c>
      <c r="I2713" s="192"/>
      <c r="L2713" s="187"/>
      <c r="M2713" s="193"/>
      <c r="N2713" s="194"/>
      <c r="O2713" s="194"/>
      <c r="P2713" s="194"/>
      <c r="Q2713" s="194"/>
      <c r="R2713" s="194"/>
      <c r="S2713" s="194"/>
      <c r="T2713" s="195"/>
      <c r="AT2713" s="189" t="s">
        <v>369</v>
      </c>
      <c r="AU2713" s="189" t="s">
        <v>85</v>
      </c>
      <c r="AV2713" s="13" t="s">
        <v>85</v>
      </c>
      <c r="AW2713" s="13" t="s">
        <v>29</v>
      </c>
      <c r="AX2713" s="13" t="s">
        <v>72</v>
      </c>
      <c r="AY2713" s="189" t="s">
        <v>360</v>
      </c>
    </row>
    <row r="2714" spans="2:51" s="13" customFormat="1">
      <c r="B2714" s="187"/>
      <c r="D2714" s="188" t="s">
        <v>369</v>
      </c>
      <c r="E2714" s="189" t="s">
        <v>1</v>
      </c>
      <c r="F2714" s="190" t="s">
        <v>2756</v>
      </c>
      <c r="H2714" s="191">
        <v>2</v>
      </c>
      <c r="I2714" s="192"/>
      <c r="L2714" s="187"/>
      <c r="M2714" s="193"/>
      <c r="N2714" s="194"/>
      <c r="O2714" s="194"/>
      <c r="P2714" s="194"/>
      <c r="Q2714" s="194"/>
      <c r="R2714" s="194"/>
      <c r="S2714" s="194"/>
      <c r="T2714" s="195"/>
      <c r="AT2714" s="189" t="s">
        <v>369</v>
      </c>
      <c r="AU2714" s="189" t="s">
        <v>85</v>
      </c>
      <c r="AV2714" s="13" t="s">
        <v>85</v>
      </c>
      <c r="AW2714" s="13" t="s">
        <v>29</v>
      </c>
      <c r="AX2714" s="13" t="s">
        <v>72</v>
      </c>
      <c r="AY2714" s="189" t="s">
        <v>360</v>
      </c>
    </row>
    <row r="2715" spans="2:51" s="13" customFormat="1">
      <c r="B2715" s="187"/>
      <c r="D2715" s="188" t="s">
        <v>369</v>
      </c>
      <c r="E2715" s="189" t="s">
        <v>1</v>
      </c>
      <c r="F2715" s="190" t="s">
        <v>2757</v>
      </c>
      <c r="H2715" s="191">
        <v>2</v>
      </c>
      <c r="I2715" s="192"/>
      <c r="L2715" s="187"/>
      <c r="M2715" s="193"/>
      <c r="N2715" s="194"/>
      <c r="O2715" s="194"/>
      <c r="P2715" s="194"/>
      <c r="Q2715" s="194"/>
      <c r="R2715" s="194"/>
      <c r="S2715" s="194"/>
      <c r="T2715" s="195"/>
      <c r="AT2715" s="189" t="s">
        <v>369</v>
      </c>
      <c r="AU2715" s="189" t="s">
        <v>85</v>
      </c>
      <c r="AV2715" s="13" t="s">
        <v>85</v>
      </c>
      <c r="AW2715" s="13" t="s">
        <v>29</v>
      </c>
      <c r="AX2715" s="13" t="s">
        <v>72</v>
      </c>
      <c r="AY2715" s="189" t="s">
        <v>360</v>
      </c>
    </row>
    <row r="2716" spans="2:51" s="16" customFormat="1">
      <c r="B2716" s="211"/>
      <c r="D2716" s="188" t="s">
        <v>369</v>
      </c>
      <c r="E2716" s="212" t="s">
        <v>1</v>
      </c>
      <c r="F2716" s="213" t="s">
        <v>581</v>
      </c>
      <c r="H2716" s="214">
        <v>242</v>
      </c>
      <c r="I2716" s="215"/>
      <c r="L2716" s="211"/>
      <c r="M2716" s="216"/>
      <c r="N2716" s="217"/>
      <c r="O2716" s="217"/>
      <c r="P2716" s="217"/>
      <c r="Q2716" s="217"/>
      <c r="R2716" s="217"/>
      <c r="S2716" s="217"/>
      <c r="T2716" s="218"/>
      <c r="AT2716" s="212" t="s">
        <v>369</v>
      </c>
      <c r="AU2716" s="212" t="s">
        <v>85</v>
      </c>
      <c r="AV2716" s="16" t="s">
        <v>282</v>
      </c>
      <c r="AW2716" s="16" t="s">
        <v>29</v>
      </c>
      <c r="AX2716" s="16" t="s">
        <v>72</v>
      </c>
      <c r="AY2716" s="212" t="s">
        <v>360</v>
      </c>
    </row>
    <row r="2717" spans="2:51" s="14" customFormat="1">
      <c r="B2717" s="196"/>
      <c r="D2717" s="188" t="s">
        <v>369</v>
      </c>
      <c r="E2717" s="197" t="s">
        <v>1</v>
      </c>
      <c r="F2717" s="198" t="s">
        <v>2758</v>
      </c>
      <c r="H2717" s="197" t="s">
        <v>1</v>
      </c>
      <c r="I2717" s="199"/>
      <c r="L2717" s="196"/>
      <c r="M2717" s="200"/>
      <c r="N2717" s="201"/>
      <c r="O2717" s="201"/>
      <c r="P2717" s="201"/>
      <c r="Q2717" s="201"/>
      <c r="R2717" s="201"/>
      <c r="S2717" s="201"/>
      <c r="T2717" s="202"/>
      <c r="AT2717" s="197" t="s">
        <v>369</v>
      </c>
      <c r="AU2717" s="197" t="s">
        <v>85</v>
      </c>
      <c r="AV2717" s="14" t="s">
        <v>79</v>
      </c>
      <c r="AW2717" s="14" t="s">
        <v>29</v>
      </c>
      <c r="AX2717" s="14" t="s">
        <v>72</v>
      </c>
      <c r="AY2717" s="197" t="s">
        <v>360</v>
      </c>
    </row>
    <row r="2718" spans="2:51" s="14" customFormat="1">
      <c r="B2718" s="196"/>
      <c r="D2718" s="188" t="s">
        <v>369</v>
      </c>
      <c r="E2718" s="197" t="s">
        <v>1</v>
      </c>
      <c r="F2718" s="198" t="s">
        <v>754</v>
      </c>
      <c r="H2718" s="197" t="s">
        <v>1</v>
      </c>
      <c r="I2718" s="199"/>
      <c r="L2718" s="196"/>
      <c r="M2718" s="200"/>
      <c r="N2718" s="201"/>
      <c r="O2718" s="201"/>
      <c r="P2718" s="201"/>
      <c r="Q2718" s="201"/>
      <c r="R2718" s="201"/>
      <c r="S2718" s="201"/>
      <c r="T2718" s="202"/>
      <c r="AT2718" s="197" t="s">
        <v>369</v>
      </c>
      <c r="AU2718" s="197" t="s">
        <v>85</v>
      </c>
      <c r="AV2718" s="14" t="s">
        <v>79</v>
      </c>
      <c r="AW2718" s="14" t="s">
        <v>29</v>
      </c>
      <c r="AX2718" s="14" t="s">
        <v>72</v>
      </c>
      <c r="AY2718" s="197" t="s">
        <v>360</v>
      </c>
    </row>
    <row r="2719" spans="2:51" s="13" customFormat="1">
      <c r="B2719" s="187"/>
      <c r="D2719" s="188" t="s">
        <v>369</v>
      </c>
      <c r="E2719" s="189" t="s">
        <v>1</v>
      </c>
      <c r="F2719" s="190" t="s">
        <v>2759</v>
      </c>
      <c r="H2719" s="191">
        <v>1</v>
      </c>
      <c r="I2719" s="192"/>
      <c r="L2719" s="187"/>
      <c r="M2719" s="193"/>
      <c r="N2719" s="194"/>
      <c r="O2719" s="194"/>
      <c r="P2719" s="194"/>
      <c r="Q2719" s="194"/>
      <c r="R2719" s="194"/>
      <c r="S2719" s="194"/>
      <c r="T2719" s="195"/>
      <c r="AT2719" s="189" t="s">
        <v>369</v>
      </c>
      <c r="AU2719" s="189" t="s">
        <v>85</v>
      </c>
      <c r="AV2719" s="13" t="s">
        <v>85</v>
      </c>
      <c r="AW2719" s="13" t="s">
        <v>29</v>
      </c>
      <c r="AX2719" s="13" t="s">
        <v>72</v>
      </c>
      <c r="AY2719" s="189" t="s">
        <v>360</v>
      </c>
    </row>
    <row r="2720" spans="2:51" s="14" customFormat="1">
      <c r="B2720" s="196"/>
      <c r="D2720" s="188" t="s">
        <v>369</v>
      </c>
      <c r="E2720" s="197" t="s">
        <v>1</v>
      </c>
      <c r="F2720" s="198" t="s">
        <v>758</v>
      </c>
      <c r="H2720" s="197" t="s">
        <v>1</v>
      </c>
      <c r="I2720" s="199"/>
      <c r="L2720" s="196"/>
      <c r="M2720" s="200"/>
      <c r="N2720" s="201"/>
      <c r="O2720" s="201"/>
      <c r="P2720" s="201"/>
      <c r="Q2720" s="201"/>
      <c r="R2720" s="201"/>
      <c r="S2720" s="201"/>
      <c r="T2720" s="202"/>
      <c r="AT2720" s="197" t="s">
        <v>369</v>
      </c>
      <c r="AU2720" s="197" t="s">
        <v>85</v>
      </c>
      <c r="AV2720" s="14" t="s">
        <v>79</v>
      </c>
      <c r="AW2720" s="14" t="s">
        <v>29</v>
      </c>
      <c r="AX2720" s="14" t="s">
        <v>72</v>
      </c>
      <c r="AY2720" s="197" t="s">
        <v>360</v>
      </c>
    </row>
    <row r="2721" spans="1:65" s="13" customFormat="1">
      <c r="B2721" s="187"/>
      <c r="D2721" s="188" t="s">
        <v>369</v>
      </c>
      <c r="E2721" s="189" t="s">
        <v>1</v>
      </c>
      <c r="F2721" s="190" t="s">
        <v>2760</v>
      </c>
      <c r="H2721" s="191">
        <v>1</v>
      </c>
      <c r="I2721" s="192"/>
      <c r="L2721" s="187"/>
      <c r="M2721" s="193"/>
      <c r="N2721" s="194"/>
      <c r="O2721" s="194"/>
      <c r="P2721" s="194"/>
      <c r="Q2721" s="194"/>
      <c r="R2721" s="194"/>
      <c r="S2721" s="194"/>
      <c r="T2721" s="195"/>
      <c r="AT2721" s="189" t="s">
        <v>369</v>
      </c>
      <c r="AU2721" s="189" t="s">
        <v>85</v>
      </c>
      <c r="AV2721" s="13" t="s">
        <v>85</v>
      </c>
      <c r="AW2721" s="13" t="s">
        <v>29</v>
      </c>
      <c r="AX2721" s="13" t="s">
        <v>72</v>
      </c>
      <c r="AY2721" s="189" t="s">
        <v>360</v>
      </c>
    </row>
    <row r="2722" spans="1:65" s="14" customFormat="1">
      <c r="B2722" s="196"/>
      <c r="D2722" s="188" t="s">
        <v>369</v>
      </c>
      <c r="E2722" s="197" t="s">
        <v>1</v>
      </c>
      <c r="F2722" s="198" t="s">
        <v>2761</v>
      </c>
      <c r="H2722" s="197" t="s">
        <v>1</v>
      </c>
      <c r="I2722" s="199"/>
      <c r="L2722" s="196"/>
      <c r="M2722" s="200"/>
      <c r="N2722" s="201"/>
      <c r="O2722" s="201"/>
      <c r="P2722" s="201"/>
      <c r="Q2722" s="201"/>
      <c r="R2722" s="201"/>
      <c r="S2722" s="201"/>
      <c r="T2722" s="202"/>
      <c r="AT2722" s="197" t="s">
        <v>369</v>
      </c>
      <c r="AU2722" s="197" t="s">
        <v>85</v>
      </c>
      <c r="AV2722" s="14" t="s">
        <v>79</v>
      </c>
      <c r="AW2722" s="14" t="s">
        <v>29</v>
      </c>
      <c r="AX2722" s="14" t="s">
        <v>72</v>
      </c>
      <c r="AY2722" s="197" t="s">
        <v>360</v>
      </c>
    </row>
    <row r="2723" spans="1:65" s="13" customFormat="1">
      <c r="B2723" s="187"/>
      <c r="D2723" s="188" t="s">
        <v>369</v>
      </c>
      <c r="E2723" s="189" t="s">
        <v>1</v>
      </c>
      <c r="F2723" s="190" t="s">
        <v>2762</v>
      </c>
      <c r="H2723" s="191">
        <v>1</v>
      </c>
      <c r="I2723" s="192"/>
      <c r="L2723" s="187"/>
      <c r="M2723" s="193"/>
      <c r="N2723" s="194"/>
      <c r="O2723" s="194"/>
      <c r="P2723" s="194"/>
      <c r="Q2723" s="194"/>
      <c r="R2723" s="194"/>
      <c r="S2723" s="194"/>
      <c r="T2723" s="195"/>
      <c r="AT2723" s="189" t="s">
        <v>369</v>
      </c>
      <c r="AU2723" s="189" t="s">
        <v>85</v>
      </c>
      <c r="AV2723" s="13" t="s">
        <v>85</v>
      </c>
      <c r="AW2723" s="13" t="s">
        <v>29</v>
      </c>
      <c r="AX2723" s="13" t="s">
        <v>72</v>
      </c>
      <c r="AY2723" s="189" t="s">
        <v>360</v>
      </c>
    </row>
    <row r="2724" spans="1:65" s="14" customFormat="1">
      <c r="B2724" s="196"/>
      <c r="D2724" s="188" t="s">
        <v>369</v>
      </c>
      <c r="E2724" s="197" t="s">
        <v>1</v>
      </c>
      <c r="F2724" s="198" t="s">
        <v>787</v>
      </c>
      <c r="H2724" s="197" t="s">
        <v>1</v>
      </c>
      <c r="I2724" s="199"/>
      <c r="L2724" s="196"/>
      <c r="M2724" s="200"/>
      <c r="N2724" s="201"/>
      <c r="O2724" s="201"/>
      <c r="P2724" s="201"/>
      <c r="Q2724" s="201"/>
      <c r="R2724" s="201"/>
      <c r="S2724" s="201"/>
      <c r="T2724" s="202"/>
      <c r="AT2724" s="197" t="s">
        <v>369</v>
      </c>
      <c r="AU2724" s="197" t="s">
        <v>85</v>
      </c>
      <c r="AV2724" s="14" t="s">
        <v>79</v>
      </c>
      <c r="AW2724" s="14" t="s">
        <v>29</v>
      </c>
      <c r="AX2724" s="14" t="s">
        <v>72</v>
      </c>
      <c r="AY2724" s="197" t="s">
        <v>360</v>
      </c>
    </row>
    <row r="2725" spans="1:65" s="13" customFormat="1">
      <c r="B2725" s="187"/>
      <c r="D2725" s="188" t="s">
        <v>369</v>
      </c>
      <c r="E2725" s="189" t="s">
        <v>1</v>
      </c>
      <c r="F2725" s="190" t="s">
        <v>2762</v>
      </c>
      <c r="H2725" s="191">
        <v>1</v>
      </c>
      <c r="I2725" s="192"/>
      <c r="L2725" s="187"/>
      <c r="M2725" s="193"/>
      <c r="N2725" s="194"/>
      <c r="O2725" s="194"/>
      <c r="P2725" s="194"/>
      <c r="Q2725" s="194"/>
      <c r="R2725" s="194"/>
      <c r="S2725" s="194"/>
      <c r="T2725" s="195"/>
      <c r="AT2725" s="189" t="s">
        <v>369</v>
      </c>
      <c r="AU2725" s="189" t="s">
        <v>85</v>
      </c>
      <c r="AV2725" s="13" t="s">
        <v>85</v>
      </c>
      <c r="AW2725" s="13" t="s">
        <v>29</v>
      </c>
      <c r="AX2725" s="13" t="s">
        <v>72</v>
      </c>
      <c r="AY2725" s="189" t="s">
        <v>360</v>
      </c>
    </row>
    <row r="2726" spans="1:65" s="16" customFormat="1">
      <c r="B2726" s="211"/>
      <c r="D2726" s="188" t="s">
        <v>369</v>
      </c>
      <c r="E2726" s="212" t="s">
        <v>1</v>
      </c>
      <c r="F2726" s="213" t="s">
        <v>581</v>
      </c>
      <c r="H2726" s="214">
        <v>4</v>
      </c>
      <c r="I2726" s="215"/>
      <c r="L2726" s="211"/>
      <c r="M2726" s="216"/>
      <c r="N2726" s="217"/>
      <c r="O2726" s="217"/>
      <c r="P2726" s="217"/>
      <c r="Q2726" s="217"/>
      <c r="R2726" s="217"/>
      <c r="S2726" s="217"/>
      <c r="T2726" s="218"/>
      <c r="AT2726" s="212" t="s">
        <v>369</v>
      </c>
      <c r="AU2726" s="212" t="s">
        <v>85</v>
      </c>
      <c r="AV2726" s="16" t="s">
        <v>282</v>
      </c>
      <c r="AW2726" s="16" t="s">
        <v>29</v>
      </c>
      <c r="AX2726" s="16" t="s">
        <v>72</v>
      </c>
      <c r="AY2726" s="212" t="s">
        <v>360</v>
      </c>
    </row>
    <row r="2727" spans="1:65" s="14" customFormat="1">
      <c r="B2727" s="196"/>
      <c r="D2727" s="188" t="s">
        <v>369</v>
      </c>
      <c r="E2727" s="197" t="s">
        <v>1</v>
      </c>
      <c r="F2727" s="198" t="s">
        <v>2763</v>
      </c>
      <c r="H2727" s="197" t="s">
        <v>1</v>
      </c>
      <c r="I2727" s="199"/>
      <c r="L2727" s="196"/>
      <c r="M2727" s="200"/>
      <c r="N2727" s="201"/>
      <c r="O2727" s="201"/>
      <c r="P2727" s="201"/>
      <c r="Q2727" s="201"/>
      <c r="R2727" s="201"/>
      <c r="S2727" s="201"/>
      <c r="T2727" s="202"/>
      <c r="AT2727" s="197" t="s">
        <v>369</v>
      </c>
      <c r="AU2727" s="197" t="s">
        <v>85</v>
      </c>
      <c r="AV2727" s="14" t="s">
        <v>79</v>
      </c>
      <c r="AW2727" s="14" t="s">
        <v>29</v>
      </c>
      <c r="AX2727" s="14" t="s">
        <v>72</v>
      </c>
      <c r="AY2727" s="197" t="s">
        <v>360</v>
      </c>
    </row>
    <row r="2728" spans="1:65" s="14" customFormat="1">
      <c r="B2728" s="196"/>
      <c r="D2728" s="188" t="s">
        <v>369</v>
      </c>
      <c r="E2728" s="197" t="s">
        <v>1</v>
      </c>
      <c r="F2728" s="198" t="s">
        <v>758</v>
      </c>
      <c r="H2728" s="197" t="s">
        <v>1</v>
      </c>
      <c r="I2728" s="199"/>
      <c r="L2728" s="196"/>
      <c r="M2728" s="200"/>
      <c r="N2728" s="201"/>
      <c r="O2728" s="201"/>
      <c r="P2728" s="201"/>
      <c r="Q2728" s="201"/>
      <c r="R2728" s="201"/>
      <c r="S2728" s="201"/>
      <c r="T2728" s="202"/>
      <c r="AT2728" s="197" t="s">
        <v>369</v>
      </c>
      <c r="AU2728" s="197" t="s">
        <v>85</v>
      </c>
      <c r="AV2728" s="14" t="s">
        <v>79</v>
      </c>
      <c r="AW2728" s="14" t="s">
        <v>29</v>
      </c>
      <c r="AX2728" s="14" t="s">
        <v>72</v>
      </c>
      <c r="AY2728" s="197" t="s">
        <v>360</v>
      </c>
    </row>
    <row r="2729" spans="1:65" s="13" customFormat="1">
      <c r="B2729" s="187"/>
      <c r="D2729" s="188" t="s">
        <v>369</v>
      </c>
      <c r="E2729" s="189" t="s">
        <v>1</v>
      </c>
      <c r="F2729" s="190" t="s">
        <v>2764</v>
      </c>
      <c r="H2729" s="191">
        <v>1</v>
      </c>
      <c r="I2729" s="192"/>
      <c r="L2729" s="187"/>
      <c r="M2729" s="193"/>
      <c r="N2729" s="194"/>
      <c r="O2729" s="194"/>
      <c r="P2729" s="194"/>
      <c r="Q2729" s="194"/>
      <c r="R2729" s="194"/>
      <c r="S2729" s="194"/>
      <c r="T2729" s="195"/>
      <c r="AT2729" s="189" t="s">
        <v>369</v>
      </c>
      <c r="AU2729" s="189" t="s">
        <v>85</v>
      </c>
      <c r="AV2729" s="13" t="s">
        <v>85</v>
      </c>
      <c r="AW2729" s="13" t="s">
        <v>29</v>
      </c>
      <c r="AX2729" s="13" t="s">
        <v>72</v>
      </c>
      <c r="AY2729" s="189" t="s">
        <v>360</v>
      </c>
    </row>
    <row r="2730" spans="1:65" s="13" customFormat="1">
      <c r="B2730" s="187"/>
      <c r="D2730" s="188" t="s">
        <v>369</v>
      </c>
      <c r="E2730" s="189" t="s">
        <v>1</v>
      </c>
      <c r="F2730" s="190" t="s">
        <v>2765</v>
      </c>
      <c r="H2730" s="191">
        <v>1</v>
      </c>
      <c r="I2730" s="192"/>
      <c r="L2730" s="187"/>
      <c r="M2730" s="193"/>
      <c r="N2730" s="194"/>
      <c r="O2730" s="194"/>
      <c r="P2730" s="194"/>
      <c r="Q2730" s="194"/>
      <c r="R2730" s="194"/>
      <c r="S2730" s="194"/>
      <c r="T2730" s="195"/>
      <c r="AT2730" s="189" t="s">
        <v>369</v>
      </c>
      <c r="AU2730" s="189" t="s">
        <v>85</v>
      </c>
      <c r="AV2730" s="13" t="s">
        <v>85</v>
      </c>
      <c r="AW2730" s="13" t="s">
        <v>29</v>
      </c>
      <c r="AX2730" s="13" t="s">
        <v>72</v>
      </c>
      <c r="AY2730" s="189" t="s">
        <v>360</v>
      </c>
    </row>
    <row r="2731" spans="1:65" s="14" customFormat="1">
      <c r="B2731" s="196"/>
      <c r="D2731" s="188" t="s">
        <v>369</v>
      </c>
      <c r="E2731" s="197" t="s">
        <v>1</v>
      </c>
      <c r="F2731" s="198" t="s">
        <v>787</v>
      </c>
      <c r="H2731" s="197" t="s">
        <v>1</v>
      </c>
      <c r="I2731" s="199"/>
      <c r="L2731" s="196"/>
      <c r="M2731" s="200"/>
      <c r="N2731" s="201"/>
      <c r="O2731" s="201"/>
      <c r="P2731" s="201"/>
      <c r="Q2731" s="201"/>
      <c r="R2731" s="201"/>
      <c r="S2731" s="201"/>
      <c r="T2731" s="202"/>
      <c r="AT2731" s="197" t="s">
        <v>369</v>
      </c>
      <c r="AU2731" s="197" t="s">
        <v>85</v>
      </c>
      <c r="AV2731" s="14" t="s">
        <v>79</v>
      </c>
      <c r="AW2731" s="14" t="s">
        <v>29</v>
      </c>
      <c r="AX2731" s="14" t="s">
        <v>72</v>
      </c>
      <c r="AY2731" s="197" t="s">
        <v>360</v>
      </c>
    </row>
    <row r="2732" spans="1:65" s="13" customFormat="1">
      <c r="B2732" s="187"/>
      <c r="D2732" s="188" t="s">
        <v>369</v>
      </c>
      <c r="E2732" s="189" t="s">
        <v>1</v>
      </c>
      <c r="F2732" s="190" t="s">
        <v>2766</v>
      </c>
      <c r="H2732" s="191">
        <v>1</v>
      </c>
      <c r="I2732" s="192"/>
      <c r="L2732" s="187"/>
      <c r="M2732" s="193"/>
      <c r="N2732" s="194"/>
      <c r="O2732" s="194"/>
      <c r="P2732" s="194"/>
      <c r="Q2732" s="194"/>
      <c r="R2732" s="194"/>
      <c r="S2732" s="194"/>
      <c r="T2732" s="195"/>
      <c r="AT2732" s="189" t="s">
        <v>369</v>
      </c>
      <c r="AU2732" s="189" t="s">
        <v>85</v>
      </c>
      <c r="AV2732" s="13" t="s">
        <v>85</v>
      </c>
      <c r="AW2732" s="13" t="s">
        <v>29</v>
      </c>
      <c r="AX2732" s="13" t="s">
        <v>72</v>
      </c>
      <c r="AY2732" s="189" t="s">
        <v>360</v>
      </c>
    </row>
    <row r="2733" spans="1:65" s="16" customFormat="1">
      <c r="B2733" s="211"/>
      <c r="D2733" s="188" t="s">
        <v>369</v>
      </c>
      <c r="E2733" s="212" t="s">
        <v>1</v>
      </c>
      <c r="F2733" s="213" t="s">
        <v>581</v>
      </c>
      <c r="H2733" s="214">
        <v>3</v>
      </c>
      <c r="I2733" s="215"/>
      <c r="L2733" s="211"/>
      <c r="M2733" s="216"/>
      <c r="N2733" s="217"/>
      <c r="O2733" s="217"/>
      <c r="P2733" s="217"/>
      <c r="Q2733" s="217"/>
      <c r="R2733" s="217"/>
      <c r="S2733" s="217"/>
      <c r="T2733" s="218"/>
      <c r="AT2733" s="212" t="s">
        <v>369</v>
      </c>
      <c r="AU2733" s="212" t="s">
        <v>85</v>
      </c>
      <c r="AV2733" s="16" t="s">
        <v>282</v>
      </c>
      <c r="AW2733" s="16" t="s">
        <v>29</v>
      </c>
      <c r="AX2733" s="16" t="s">
        <v>72</v>
      </c>
      <c r="AY2733" s="212" t="s">
        <v>360</v>
      </c>
    </row>
    <row r="2734" spans="1:65" s="15" customFormat="1">
      <c r="B2734" s="203"/>
      <c r="D2734" s="188" t="s">
        <v>369</v>
      </c>
      <c r="E2734" s="204" t="s">
        <v>1</v>
      </c>
      <c r="F2734" s="205" t="s">
        <v>386</v>
      </c>
      <c r="H2734" s="206">
        <v>256</v>
      </c>
      <c r="I2734" s="207"/>
      <c r="L2734" s="203"/>
      <c r="M2734" s="208"/>
      <c r="N2734" s="209"/>
      <c r="O2734" s="209"/>
      <c r="P2734" s="209"/>
      <c r="Q2734" s="209"/>
      <c r="R2734" s="209"/>
      <c r="S2734" s="209"/>
      <c r="T2734" s="210"/>
      <c r="AT2734" s="204" t="s">
        <v>369</v>
      </c>
      <c r="AU2734" s="204" t="s">
        <v>85</v>
      </c>
      <c r="AV2734" s="15" t="s">
        <v>367</v>
      </c>
      <c r="AW2734" s="15" t="s">
        <v>29</v>
      </c>
      <c r="AX2734" s="15" t="s">
        <v>79</v>
      </c>
      <c r="AY2734" s="204" t="s">
        <v>360</v>
      </c>
    </row>
    <row r="2735" spans="1:65" s="2" customFormat="1" ht="24.2" customHeight="1">
      <c r="A2735" s="33"/>
      <c r="B2735" s="139"/>
      <c r="C2735" s="173" t="s">
        <v>2767</v>
      </c>
      <c r="D2735" s="173" t="s">
        <v>363</v>
      </c>
      <c r="E2735" s="174" t="s">
        <v>2768</v>
      </c>
      <c r="F2735" s="175" t="s">
        <v>2769</v>
      </c>
      <c r="G2735" s="176" t="s">
        <v>375</v>
      </c>
      <c r="H2735" s="177">
        <v>159</v>
      </c>
      <c r="I2735" s="178"/>
      <c r="J2735" s="179">
        <f>ROUND(I2735*H2735,2)</f>
        <v>0</v>
      </c>
      <c r="K2735" s="180"/>
      <c r="L2735" s="34"/>
      <c r="M2735" s="181" t="s">
        <v>1</v>
      </c>
      <c r="N2735" s="182" t="s">
        <v>38</v>
      </c>
      <c r="O2735" s="60"/>
      <c r="P2735" s="183">
        <f>O2735*H2735</f>
        <v>0</v>
      </c>
      <c r="Q2735" s="183">
        <v>0</v>
      </c>
      <c r="R2735" s="183">
        <f>Q2735*H2735</f>
        <v>0</v>
      </c>
      <c r="S2735" s="183">
        <v>2.4E-2</v>
      </c>
      <c r="T2735" s="184">
        <f>S2735*H2735</f>
        <v>3.8160000000000003</v>
      </c>
      <c r="U2735" s="33"/>
      <c r="V2735" s="33"/>
      <c r="W2735" s="33"/>
      <c r="X2735" s="33"/>
      <c r="Y2735" s="33"/>
      <c r="Z2735" s="33"/>
      <c r="AA2735" s="33"/>
      <c r="AB2735" s="33"/>
      <c r="AC2735" s="33"/>
      <c r="AD2735" s="33"/>
      <c r="AE2735" s="33"/>
      <c r="AR2735" s="185" t="s">
        <v>367</v>
      </c>
      <c r="AT2735" s="185" t="s">
        <v>363</v>
      </c>
      <c r="AU2735" s="185" t="s">
        <v>85</v>
      </c>
      <c r="AY2735" s="18" t="s">
        <v>360</v>
      </c>
      <c r="BE2735" s="186">
        <f>IF(N2735="základná",J2735,0)</f>
        <v>0</v>
      </c>
      <c r="BF2735" s="186">
        <f>IF(N2735="znížená",J2735,0)</f>
        <v>0</v>
      </c>
      <c r="BG2735" s="186">
        <f>IF(N2735="zákl. prenesená",J2735,0)</f>
        <v>0</v>
      </c>
      <c r="BH2735" s="186">
        <f>IF(N2735="zníž. prenesená",J2735,0)</f>
        <v>0</v>
      </c>
      <c r="BI2735" s="186">
        <f>IF(N2735="nulová",J2735,0)</f>
        <v>0</v>
      </c>
      <c r="BJ2735" s="18" t="s">
        <v>85</v>
      </c>
      <c r="BK2735" s="186">
        <f>ROUND(I2735*H2735,2)</f>
        <v>0</v>
      </c>
      <c r="BL2735" s="18" t="s">
        <v>367</v>
      </c>
      <c r="BM2735" s="185" t="s">
        <v>2770</v>
      </c>
    </row>
    <row r="2736" spans="1:65" s="14" customFormat="1">
      <c r="B2736" s="196"/>
      <c r="D2736" s="188" t="s">
        <v>369</v>
      </c>
      <c r="E2736" s="197" t="s">
        <v>1</v>
      </c>
      <c r="F2736" s="198" t="s">
        <v>2771</v>
      </c>
      <c r="H2736" s="197" t="s">
        <v>1</v>
      </c>
      <c r="I2736" s="199"/>
      <c r="L2736" s="196"/>
      <c r="M2736" s="200"/>
      <c r="N2736" s="201"/>
      <c r="O2736" s="201"/>
      <c r="P2736" s="201"/>
      <c r="Q2736" s="201"/>
      <c r="R2736" s="201"/>
      <c r="S2736" s="201"/>
      <c r="T2736" s="202"/>
      <c r="AT2736" s="197" t="s">
        <v>369</v>
      </c>
      <c r="AU2736" s="197" t="s">
        <v>85</v>
      </c>
      <c r="AV2736" s="14" t="s">
        <v>79</v>
      </c>
      <c r="AW2736" s="14" t="s">
        <v>29</v>
      </c>
      <c r="AX2736" s="14" t="s">
        <v>72</v>
      </c>
      <c r="AY2736" s="197" t="s">
        <v>360</v>
      </c>
    </row>
    <row r="2737" spans="2:51" s="14" customFormat="1">
      <c r="B2737" s="196"/>
      <c r="D2737" s="188" t="s">
        <v>369</v>
      </c>
      <c r="E2737" s="197" t="s">
        <v>1</v>
      </c>
      <c r="F2737" s="198" t="s">
        <v>754</v>
      </c>
      <c r="H2737" s="197" t="s">
        <v>1</v>
      </c>
      <c r="I2737" s="199"/>
      <c r="L2737" s="196"/>
      <c r="M2737" s="200"/>
      <c r="N2737" s="201"/>
      <c r="O2737" s="201"/>
      <c r="P2737" s="201"/>
      <c r="Q2737" s="201"/>
      <c r="R2737" s="201"/>
      <c r="S2737" s="201"/>
      <c r="T2737" s="202"/>
      <c r="AT2737" s="197" t="s">
        <v>369</v>
      </c>
      <c r="AU2737" s="197" t="s">
        <v>85</v>
      </c>
      <c r="AV2737" s="14" t="s">
        <v>79</v>
      </c>
      <c r="AW2737" s="14" t="s">
        <v>29</v>
      </c>
      <c r="AX2737" s="14" t="s">
        <v>72</v>
      </c>
      <c r="AY2737" s="197" t="s">
        <v>360</v>
      </c>
    </row>
    <row r="2738" spans="2:51" s="13" customFormat="1">
      <c r="B2738" s="187"/>
      <c r="D2738" s="188" t="s">
        <v>369</v>
      </c>
      <c r="E2738" s="189" t="s">
        <v>1</v>
      </c>
      <c r="F2738" s="190" t="s">
        <v>2772</v>
      </c>
      <c r="H2738" s="191">
        <v>6</v>
      </c>
      <c r="I2738" s="192"/>
      <c r="L2738" s="187"/>
      <c r="M2738" s="193"/>
      <c r="N2738" s="194"/>
      <c r="O2738" s="194"/>
      <c r="P2738" s="194"/>
      <c r="Q2738" s="194"/>
      <c r="R2738" s="194"/>
      <c r="S2738" s="194"/>
      <c r="T2738" s="195"/>
      <c r="AT2738" s="189" t="s">
        <v>369</v>
      </c>
      <c r="AU2738" s="189" t="s">
        <v>85</v>
      </c>
      <c r="AV2738" s="13" t="s">
        <v>85</v>
      </c>
      <c r="AW2738" s="13" t="s">
        <v>29</v>
      </c>
      <c r="AX2738" s="13" t="s">
        <v>72</v>
      </c>
      <c r="AY2738" s="189" t="s">
        <v>360</v>
      </c>
    </row>
    <row r="2739" spans="2:51" s="13" customFormat="1">
      <c r="B2739" s="187"/>
      <c r="D2739" s="188" t="s">
        <v>369</v>
      </c>
      <c r="E2739" s="189" t="s">
        <v>1</v>
      </c>
      <c r="F2739" s="190" t="s">
        <v>2773</v>
      </c>
      <c r="H2739" s="191">
        <v>1</v>
      </c>
      <c r="I2739" s="192"/>
      <c r="L2739" s="187"/>
      <c r="M2739" s="193"/>
      <c r="N2739" s="194"/>
      <c r="O2739" s="194"/>
      <c r="P2739" s="194"/>
      <c r="Q2739" s="194"/>
      <c r="R2739" s="194"/>
      <c r="S2739" s="194"/>
      <c r="T2739" s="195"/>
      <c r="AT2739" s="189" t="s">
        <v>369</v>
      </c>
      <c r="AU2739" s="189" t="s">
        <v>85</v>
      </c>
      <c r="AV2739" s="13" t="s">
        <v>85</v>
      </c>
      <c r="AW2739" s="13" t="s">
        <v>29</v>
      </c>
      <c r="AX2739" s="13" t="s">
        <v>72</v>
      </c>
      <c r="AY2739" s="189" t="s">
        <v>360</v>
      </c>
    </row>
    <row r="2740" spans="2:51" s="13" customFormat="1">
      <c r="B2740" s="187"/>
      <c r="D2740" s="188" t="s">
        <v>369</v>
      </c>
      <c r="E2740" s="189" t="s">
        <v>1</v>
      </c>
      <c r="F2740" s="190" t="s">
        <v>2774</v>
      </c>
      <c r="H2740" s="191">
        <v>4</v>
      </c>
      <c r="I2740" s="192"/>
      <c r="L2740" s="187"/>
      <c r="M2740" s="193"/>
      <c r="N2740" s="194"/>
      <c r="O2740" s="194"/>
      <c r="P2740" s="194"/>
      <c r="Q2740" s="194"/>
      <c r="R2740" s="194"/>
      <c r="S2740" s="194"/>
      <c r="T2740" s="195"/>
      <c r="AT2740" s="189" t="s">
        <v>369</v>
      </c>
      <c r="AU2740" s="189" t="s">
        <v>85</v>
      </c>
      <c r="AV2740" s="13" t="s">
        <v>85</v>
      </c>
      <c r="AW2740" s="13" t="s">
        <v>29</v>
      </c>
      <c r="AX2740" s="13" t="s">
        <v>72</v>
      </c>
      <c r="AY2740" s="189" t="s">
        <v>360</v>
      </c>
    </row>
    <row r="2741" spans="2:51" s="13" customFormat="1">
      <c r="B2741" s="187"/>
      <c r="D2741" s="188" t="s">
        <v>369</v>
      </c>
      <c r="E2741" s="189" t="s">
        <v>1</v>
      </c>
      <c r="F2741" s="190" t="s">
        <v>2775</v>
      </c>
      <c r="H2741" s="191">
        <v>4</v>
      </c>
      <c r="I2741" s="192"/>
      <c r="L2741" s="187"/>
      <c r="M2741" s="193"/>
      <c r="N2741" s="194"/>
      <c r="O2741" s="194"/>
      <c r="P2741" s="194"/>
      <c r="Q2741" s="194"/>
      <c r="R2741" s="194"/>
      <c r="S2741" s="194"/>
      <c r="T2741" s="195"/>
      <c r="AT2741" s="189" t="s">
        <v>369</v>
      </c>
      <c r="AU2741" s="189" t="s">
        <v>85</v>
      </c>
      <c r="AV2741" s="13" t="s">
        <v>85</v>
      </c>
      <c r="AW2741" s="13" t="s">
        <v>29</v>
      </c>
      <c r="AX2741" s="13" t="s">
        <v>72</v>
      </c>
      <c r="AY2741" s="189" t="s">
        <v>360</v>
      </c>
    </row>
    <row r="2742" spans="2:51" s="14" customFormat="1">
      <c r="B2742" s="196"/>
      <c r="D2742" s="188" t="s">
        <v>369</v>
      </c>
      <c r="E2742" s="197" t="s">
        <v>1</v>
      </c>
      <c r="F2742" s="198" t="s">
        <v>758</v>
      </c>
      <c r="H2742" s="197" t="s">
        <v>1</v>
      </c>
      <c r="I2742" s="199"/>
      <c r="L2742" s="196"/>
      <c r="M2742" s="200"/>
      <c r="N2742" s="201"/>
      <c r="O2742" s="201"/>
      <c r="P2742" s="201"/>
      <c r="Q2742" s="201"/>
      <c r="R2742" s="201"/>
      <c r="S2742" s="201"/>
      <c r="T2742" s="202"/>
      <c r="AT2742" s="197" t="s">
        <v>369</v>
      </c>
      <c r="AU2742" s="197" t="s">
        <v>85</v>
      </c>
      <c r="AV2742" s="14" t="s">
        <v>79</v>
      </c>
      <c r="AW2742" s="14" t="s">
        <v>29</v>
      </c>
      <c r="AX2742" s="14" t="s">
        <v>72</v>
      </c>
      <c r="AY2742" s="197" t="s">
        <v>360</v>
      </c>
    </row>
    <row r="2743" spans="2:51" s="13" customFormat="1">
      <c r="B2743" s="187"/>
      <c r="D2743" s="188" t="s">
        <v>369</v>
      </c>
      <c r="E2743" s="189" t="s">
        <v>1</v>
      </c>
      <c r="F2743" s="190" t="s">
        <v>2776</v>
      </c>
      <c r="H2743" s="191">
        <v>1</v>
      </c>
      <c r="I2743" s="192"/>
      <c r="L2743" s="187"/>
      <c r="M2743" s="193"/>
      <c r="N2743" s="194"/>
      <c r="O2743" s="194"/>
      <c r="P2743" s="194"/>
      <c r="Q2743" s="194"/>
      <c r="R2743" s="194"/>
      <c r="S2743" s="194"/>
      <c r="T2743" s="195"/>
      <c r="AT2743" s="189" t="s">
        <v>369</v>
      </c>
      <c r="AU2743" s="189" t="s">
        <v>85</v>
      </c>
      <c r="AV2743" s="13" t="s">
        <v>85</v>
      </c>
      <c r="AW2743" s="13" t="s">
        <v>29</v>
      </c>
      <c r="AX2743" s="13" t="s">
        <v>72</v>
      </c>
      <c r="AY2743" s="189" t="s">
        <v>360</v>
      </c>
    </row>
    <row r="2744" spans="2:51" s="13" customFormat="1">
      <c r="B2744" s="187"/>
      <c r="D2744" s="188" t="s">
        <v>369</v>
      </c>
      <c r="E2744" s="189" t="s">
        <v>1</v>
      </c>
      <c r="F2744" s="190" t="s">
        <v>2777</v>
      </c>
      <c r="H2744" s="191">
        <v>3</v>
      </c>
      <c r="I2744" s="192"/>
      <c r="L2744" s="187"/>
      <c r="M2744" s="193"/>
      <c r="N2744" s="194"/>
      <c r="O2744" s="194"/>
      <c r="P2744" s="194"/>
      <c r="Q2744" s="194"/>
      <c r="R2744" s="194"/>
      <c r="S2744" s="194"/>
      <c r="T2744" s="195"/>
      <c r="AT2744" s="189" t="s">
        <v>369</v>
      </c>
      <c r="AU2744" s="189" t="s">
        <v>85</v>
      </c>
      <c r="AV2744" s="13" t="s">
        <v>85</v>
      </c>
      <c r="AW2744" s="13" t="s">
        <v>29</v>
      </c>
      <c r="AX2744" s="13" t="s">
        <v>72</v>
      </c>
      <c r="AY2744" s="189" t="s">
        <v>360</v>
      </c>
    </row>
    <row r="2745" spans="2:51" s="13" customFormat="1">
      <c r="B2745" s="187"/>
      <c r="D2745" s="188" t="s">
        <v>369</v>
      </c>
      <c r="E2745" s="189" t="s">
        <v>1</v>
      </c>
      <c r="F2745" s="190" t="s">
        <v>2778</v>
      </c>
      <c r="H2745" s="191">
        <v>2</v>
      </c>
      <c r="I2745" s="192"/>
      <c r="L2745" s="187"/>
      <c r="M2745" s="193"/>
      <c r="N2745" s="194"/>
      <c r="O2745" s="194"/>
      <c r="P2745" s="194"/>
      <c r="Q2745" s="194"/>
      <c r="R2745" s="194"/>
      <c r="S2745" s="194"/>
      <c r="T2745" s="195"/>
      <c r="AT2745" s="189" t="s">
        <v>369</v>
      </c>
      <c r="AU2745" s="189" t="s">
        <v>85</v>
      </c>
      <c r="AV2745" s="13" t="s">
        <v>85</v>
      </c>
      <c r="AW2745" s="13" t="s">
        <v>29</v>
      </c>
      <c r="AX2745" s="13" t="s">
        <v>72</v>
      </c>
      <c r="AY2745" s="189" t="s">
        <v>360</v>
      </c>
    </row>
    <row r="2746" spans="2:51" s="14" customFormat="1">
      <c r="B2746" s="196"/>
      <c r="D2746" s="188" t="s">
        <v>369</v>
      </c>
      <c r="E2746" s="197" t="s">
        <v>1</v>
      </c>
      <c r="F2746" s="198" t="s">
        <v>762</v>
      </c>
      <c r="H2746" s="197" t="s">
        <v>1</v>
      </c>
      <c r="I2746" s="199"/>
      <c r="L2746" s="196"/>
      <c r="M2746" s="200"/>
      <c r="N2746" s="201"/>
      <c r="O2746" s="201"/>
      <c r="P2746" s="201"/>
      <c r="Q2746" s="201"/>
      <c r="R2746" s="201"/>
      <c r="S2746" s="201"/>
      <c r="T2746" s="202"/>
      <c r="AT2746" s="197" t="s">
        <v>369</v>
      </c>
      <c r="AU2746" s="197" t="s">
        <v>85</v>
      </c>
      <c r="AV2746" s="14" t="s">
        <v>79</v>
      </c>
      <c r="AW2746" s="14" t="s">
        <v>29</v>
      </c>
      <c r="AX2746" s="14" t="s">
        <v>72</v>
      </c>
      <c r="AY2746" s="197" t="s">
        <v>360</v>
      </c>
    </row>
    <row r="2747" spans="2:51" s="13" customFormat="1">
      <c r="B2747" s="187"/>
      <c r="D2747" s="188" t="s">
        <v>369</v>
      </c>
      <c r="E2747" s="189" t="s">
        <v>1</v>
      </c>
      <c r="F2747" s="190" t="s">
        <v>2779</v>
      </c>
      <c r="H2747" s="191">
        <v>1</v>
      </c>
      <c r="I2747" s="192"/>
      <c r="L2747" s="187"/>
      <c r="M2747" s="193"/>
      <c r="N2747" s="194"/>
      <c r="O2747" s="194"/>
      <c r="P2747" s="194"/>
      <c r="Q2747" s="194"/>
      <c r="R2747" s="194"/>
      <c r="S2747" s="194"/>
      <c r="T2747" s="195"/>
      <c r="AT2747" s="189" t="s">
        <v>369</v>
      </c>
      <c r="AU2747" s="189" t="s">
        <v>85</v>
      </c>
      <c r="AV2747" s="13" t="s">
        <v>85</v>
      </c>
      <c r="AW2747" s="13" t="s">
        <v>29</v>
      </c>
      <c r="AX2747" s="13" t="s">
        <v>72</v>
      </c>
      <c r="AY2747" s="189" t="s">
        <v>360</v>
      </c>
    </row>
    <row r="2748" spans="2:51" s="14" customFormat="1">
      <c r="B2748" s="196"/>
      <c r="D2748" s="188" t="s">
        <v>369</v>
      </c>
      <c r="E2748" s="197" t="s">
        <v>1</v>
      </c>
      <c r="F2748" s="198" t="s">
        <v>2753</v>
      </c>
      <c r="H2748" s="197" t="s">
        <v>1</v>
      </c>
      <c r="I2748" s="199"/>
      <c r="L2748" s="196"/>
      <c r="M2748" s="200"/>
      <c r="N2748" s="201"/>
      <c r="O2748" s="201"/>
      <c r="P2748" s="201"/>
      <c r="Q2748" s="201"/>
      <c r="R2748" s="201"/>
      <c r="S2748" s="201"/>
      <c r="T2748" s="202"/>
      <c r="AT2748" s="197" t="s">
        <v>369</v>
      </c>
      <c r="AU2748" s="197" t="s">
        <v>85</v>
      </c>
      <c r="AV2748" s="14" t="s">
        <v>79</v>
      </c>
      <c r="AW2748" s="14" t="s">
        <v>29</v>
      </c>
      <c r="AX2748" s="14" t="s">
        <v>72</v>
      </c>
      <c r="AY2748" s="197" t="s">
        <v>360</v>
      </c>
    </row>
    <row r="2749" spans="2:51" s="13" customFormat="1">
      <c r="B2749" s="187"/>
      <c r="D2749" s="188" t="s">
        <v>369</v>
      </c>
      <c r="E2749" s="189" t="s">
        <v>1</v>
      </c>
      <c r="F2749" s="190" t="s">
        <v>2779</v>
      </c>
      <c r="H2749" s="191">
        <v>1</v>
      </c>
      <c r="I2749" s="192"/>
      <c r="L2749" s="187"/>
      <c r="M2749" s="193"/>
      <c r="N2749" s="194"/>
      <c r="O2749" s="194"/>
      <c r="P2749" s="194"/>
      <c r="Q2749" s="194"/>
      <c r="R2749" s="194"/>
      <c r="S2749" s="194"/>
      <c r="T2749" s="195"/>
      <c r="AT2749" s="189" t="s">
        <v>369</v>
      </c>
      <c r="AU2749" s="189" t="s">
        <v>85</v>
      </c>
      <c r="AV2749" s="13" t="s">
        <v>85</v>
      </c>
      <c r="AW2749" s="13" t="s">
        <v>29</v>
      </c>
      <c r="AX2749" s="13" t="s">
        <v>72</v>
      </c>
      <c r="AY2749" s="189" t="s">
        <v>360</v>
      </c>
    </row>
    <row r="2750" spans="2:51" s="16" customFormat="1">
      <c r="B2750" s="211"/>
      <c r="D2750" s="188" t="s">
        <v>369</v>
      </c>
      <c r="E2750" s="212" t="s">
        <v>1</v>
      </c>
      <c r="F2750" s="213" t="s">
        <v>581</v>
      </c>
      <c r="H2750" s="214">
        <v>23</v>
      </c>
      <c r="I2750" s="215"/>
      <c r="L2750" s="211"/>
      <c r="M2750" s="216"/>
      <c r="N2750" s="217"/>
      <c r="O2750" s="217"/>
      <c r="P2750" s="217"/>
      <c r="Q2750" s="217"/>
      <c r="R2750" s="217"/>
      <c r="S2750" s="217"/>
      <c r="T2750" s="218"/>
      <c r="AT2750" s="212" t="s">
        <v>369</v>
      </c>
      <c r="AU2750" s="212" t="s">
        <v>85</v>
      </c>
      <c r="AV2750" s="16" t="s">
        <v>282</v>
      </c>
      <c r="AW2750" s="16" t="s">
        <v>29</v>
      </c>
      <c r="AX2750" s="16" t="s">
        <v>72</v>
      </c>
      <c r="AY2750" s="212" t="s">
        <v>360</v>
      </c>
    </row>
    <row r="2751" spans="2:51" s="14" customFormat="1">
      <c r="B2751" s="196"/>
      <c r="D2751" s="188" t="s">
        <v>369</v>
      </c>
      <c r="E2751" s="197" t="s">
        <v>1</v>
      </c>
      <c r="F2751" s="198" t="s">
        <v>2780</v>
      </c>
      <c r="H2751" s="197" t="s">
        <v>1</v>
      </c>
      <c r="I2751" s="199"/>
      <c r="L2751" s="196"/>
      <c r="M2751" s="200"/>
      <c r="N2751" s="201"/>
      <c r="O2751" s="201"/>
      <c r="P2751" s="201"/>
      <c r="Q2751" s="201"/>
      <c r="R2751" s="201"/>
      <c r="S2751" s="201"/>
      <c r="T2751" s="202"/>
      <c r="AT2751" s="197" t="s">
        <v>369</v>
      </c>
      <c r="AU2751" s="197" t="s">
        <v>85</v>
      </c>
      <c r="AV2751" s="14" t="s">
        <v>79</v>
      </c>
      <c r="AW2751" s="14" t="s">
        <v>29</v>
      </c>
      <c r="AX2751" s="14" t="s">
        <v>72</v>
      </c>
      <c r="AY2751" s="197" t="s">
        <v>360</v>
      </c>
    </row>
    <row r="2752" spans="2:51" s="14" customFormat="1">
      <c r="B2752" s="196"/>
      <c r="D2752" s="188" t="s">
        <v>369</v>
      </c>
      <c r="E2752" s="197" t="s">
        <v>1</v>
      </c>
      <c r="F2752" s="198" t="s">
        <v>754</v>
      </c>
      <c r="H2752" s="197" t="s">
        <v>1</v>
      </c>
      <c r="I2752" s="199"/>
      <c r="L2752" s="196"/>
      <c r="M2752" s="200"/>
      <c r="N2752" s="201"/>
      <c r="O2752" s="201"/>
      <c r="P2752" s="201"/>
      <c r="Q2752" s="201"/>
      <c r="R2752" s="201"/>
      <c r="S2752" s="201"/>
      <c r="T2752" s="202"/>
      <c r="AT2752" s="197" t="s">
        <v>369</v>
      </c>
      <c r="AU2752" s="197" t="s">
        <v>85</v>
      </c>
      <c r="AV2752" s="14" t="s">
        <v>79</v>
      </c>
      <c r="AW2752" s="14" t="s">
        <v>29</v>
      </c>
      <c r="AX2752" s="14" t="s">
        <v>72</v>
      </c>
      <c r="AY2752" s="197" t="s">
        <v>360</v>
      </c>
    </row>
    <row r="2753" spans="2:51" s="13" customFormat="1">
      <c r="B2753" s="187"/>
      <c r="D2753" s="188" t="s">
        <v>369</v>
      </c>
      <c r="E2753" s="189" t="s">
        <v>1</v>
      </c>
      <c r="F2753" s="190" t="s">
        <v>2781</v>
      </c>
      <c r="H2753" s="191">
        <v>2</v>
      </c>
      <c r="I2753" s="192"/>
      <c r="L2753" s="187"/>
      <c r="M2753" s="193"/>
      <c r="N2753" s="194"/>
      <c r="O2753" s="194"/>
      <c r="P2753" s="194"/>
      <c r="Q2753" s="194"/>
      <c r="R2753" s="194"/>
      <c r="S2753" s="194"/>
      <c r="T2753" s="195"/>
      <c r="AT2753" s="189" t="s">
        <v>369</v>
      </c>
      <c r="AU2753" s="189" t="s">
        <v>85</v>
      </c>
      <c r="AV2753" s="13" t="s">
        <v>85</v>
      </c>
      <c r="AW2753" s="13" t="s">
        <v>29</v>
      </c>
      <c r="AX2753" s="13" t="s">
        <v>72</v>
      </c>
      <c r="AY2753" s="189" t="s">
        <v>360</v>
      </c>
    </row>
    <row r="2754" spans="2:51" s="13" customFormat="1">
      <c r="B2754" s="187"/>
      <c r="D2754" s="188" t="s">
        <v>369</v>
      </c>
      <c r="E2754" s="189" t="s">
        <v>1</v>
      </c>
      <c r="F2754" s="190" t="s">
        <v>2782</v>
      </c>
      <c r="H2754" s="191">
        <v>2</v>
      </c>
      <c r="I2754" s="192"/>
      <c r="L2754" s="187"/>
      <c r="M2754" s="193"/>
      <c r="N2754" s="194"/>
      <c r="O2754" s="194"/>
      <c r="P2754" s="194"/>
      <c r="Q2754" s="194"/>
      <c r="R2754" s="194"/>
      <c r="S2754" s="194"/>
      <c r="T2754" s="195"/>
      <c r="AT2754" s="189" t="s">
        <v>369</v>
      </c>
      <c r="AU2754" s="189" t="s">
        <v>85</v>
      </c>
      <c r="AV2754" s="13" t="s">
        <v>85</v>
      </c>
      <c r="AW2754" s="13" t="s">
        <v>29</v>
      </c>
      <c r="AX2754" s="13" t="s">
        <v>72</v>
      </c>
      <c r="AY2754" s="189" t="s">
        <v>360</v>
      </c>
    </row>
    <row r="2755" spans="2:51" s="16" customFormat="1">
      <c r="B2755" s="211"/>
      <c r="D2755" s="188" t="s">
        <v>369</v>
      </c>
      <c r="E2755" s="212" t="s">
        <v>1</v>
      </c>
      <c r="F2755" s="213" t="s">
        <v>581</v>
      </c>
      <c r="H2755" s="214">
        <v>4</v>
      </c>
      <c r="I2755" s="215"/>
      <c r="L2755" s="211"/>
      <c r="M2755" s="216"/>
      <c r="N2755" s="217"/>
      <c r="O2755" s="217"/>
      <c r="P2755" s="217"/>
      <c r="Q2755" s="217"/>
      <c r="R2755" s="217"/>
      <c r="S2755" s="217"/>
      <c r="T2755" s="218"/>
      <c r="AT2755" s="212" t="s">
        <v>369</v>
      </c>
      <c r="AU2755" s="212" t="s">
        <v>85</v>
      </c>
      <c r="AV2755" s="16" t="s">
        <v>282</v>
      </c>
      <c r="AW2755" s="16" t="s">
        <v>29</v>
      </c>
      <c r="AX2755" s="16" t="s">
        <v>72</v>
      </c>
      <c r="AY2755" s="212" t="s">
        <v>360</v>
      </c>
    </row>
    <row r="2756" spans="2:51" s="14" customFormat="1">
      <c r="B2756" s="196"/>
      <c r="D2756" s="188" t="s">
        <v>369</v>
      </c>
      <c r="E2756" s="197" t="s">
        <v>1</v>
      </c>
      <c r="F2756" s="198" t="s">
        <v>2783</v>
      </c>
      <c r="H2756" s="197" t="s">
        <v>1</v>
      </c>
      <c r="I2756" s="199"/>
      <c r="L2756" s="196"/>
      <c r="M2756" s="200"/>
      <c r="N2756" s="201"/>
      <c r="O2756" s="201"/>
      <c r="P2756" s="201"/>
      <c r="Q2756" s="201"/>
      <c r="R2756" s="201"/>
      <c r="S2756" s="201"/>
      <c r="T2756" s="202"/>
      <c r="AT2756" s="197" t="s">
        <v>369</v>
      </c>
      <c r="AU2756" s="197" t="s">
        <v>85</v>
      </c>
      <c r="AV2756" s="14" t="s">
        <v>79</v>
      </c>
      <c r="AW2756" s="14" t="s">
        <v>29</v>
      </c>
      <c r="AX2756" s="14" t="s">
        <v>72</v>
      </c>
      <c r="AY2756" s="197" t="s">
        <v>360</v>
      </c>
    </row>
    <row r="2757" spans="2:51" s="14" customFormat="1">
      <c r="B2757" s="196"/>
      <c r="D2757" s="188" t="s">
        <v>369</v>
      </c>
      <c r="E2757" s="197" t="s">
        <v>1</v>
      </c>
      <c r="F2757" s="198" t="s">
        <v>2487</v>
      </c>
      <c r="H2757" s="197" t="s">
        <v>1</v>
      </c>
      <c r="I2757" s="199"/>
      <c r="L2757" s="196"/>
      <c r="M2757" s="200"/>
      <c r="N2757" s="201"/>
      <c r="O2757" s="201"/>
      <c r="P2757" s="201"/>
      <c r="Q2757" s="201"/>
      <c r="R2757" s="201"/>
      <c r="S2757" s="201"/>
      <c r="T2757" s="202"/>
      <c r="AT2757" s="197" t="s">
        <v>369</v>
      </c>
      <c r="AU2757" s="197" t="s">
        <v>85</v>
      </c>
      <c r="AV2757" s="14" t="s">
        <v>79</v>
      </c>
      <c r="AW2757" s="14" t="s">
        <v>29</v>
      </c>
      <c r="AX2757" s="14" t="s">
        <v>72</v>
      </c>
      <c r="AY2757" s="197" t="s">
        <v>360</v>
      </c>
    </row>
    <row r="2758" spans="2:51" s="14" customFormat="1">
      <c r="B2758" s="196"/>
      <c r="D2758" s="188" t="s">
        <v>369</v>
      </c>
      <c r="E2758" s="197" t="s">
        <v>1</v>
      </c>
      <c r="F2758" s="198" t="s">
        <v>758</v>
      </c>
      <c r="H2758" s="197" t="s">
        <v>1</v>
      </c>
      <c r="I2758" s="199"/>
      <c r="L2758" s="196"/>
      <c r="M2758" s="200"/>
      <c r="N2758" s="201"/>
      <c r="O2758" s="201"/>
      <c r="P2758" s="201"/>
      <c r="Q2758" s="201"/>
      <c r="R2758" s="201"/>
      <c r="S2758" s="201"/>
      <c r="T2758" s="202"/>
      <c r="AT2758" s="197" t="s">
        <v>369</v>
      </c>
      <c r="AU2758" s="197" t="s">
        <v>85</v>
      </c>
      <c r="AV2758" s="14" t="s">
        <v>79</v>
      </c>
      <c r="AW2758" s="14" t="s">
        <v>29</v>
      </c>
      <c r="AX2758" s="14" t="s">
        <v>72</v>
      </c>
      <c r="AY2758" s="197" t="s">
        <v>360</v>
      </c>
    </row>
    <row r="2759" spans="2:51" s="13" customFormat="1">
      <c r="B2759" s="187"/>
      <c r="D2759" s="188" t="s">
        <v>369</v>
      </c>
      <c r="E2759" s="189" t="s">
        <v>1</v>
      </c>
      <c r="F2759" s="190" t="s">
        <v>2784</v>
      </c>
      <c r="H2759" s="191">
        <v>2</v>
      </c>
      <c r="I2759" s="192"/>
      <c r="L2759" s="187"/>
      <c r="M2759" s="193"/>
      <c r="N2759" s="194"/>
      <c r="O2759" s="194"/>
      <c r="P2759" s="194"/>
      <c r="Q2759" s="194"/>
      <c r="R2759" s="194"/>
      <c r="S2759" s="194"/>
      <c r="T2759" s="195"/>
      <c r="AT2759" s="189" t="s">
        <v>369</v>
      </c>
      <c r="AU2759" s="189" t="s">
        <v>85</v>
      </c>
      <c r="AV2759" s="13" t="s">
        <v>85</v>
      </c>
      <c r="AW2759" s="13" t="s">
        <v>29</v>
      </c>
      <c r="AX2759" s="13" t="s">
        <v>72</v>
      </c>
      <c r="AY2759" s="189" t="s">
        <v>360</v>
      </c>
    </row>
    <row r="2760" spans="2:51" s="14" customFormat="1">
      <c r="B2760" s="196"/>
      <c r="D2760" s="188" t="s">
        <v>369</v>
      </c>
      <c r="E2760" s="197" t="s">
        <v>1</v>
      </c>
      <c r="F2760" s="198" t="s">
        <v>2495</v>
      </c>
      <c r="H2760" s="197" t="s">
        <v>1</v>
      </c>
      <c r="I2760" s="199"/>
      <c r="L2760" s="196"/>
      <c r="M2760" s="200"/>
      <c r="N2760" s="201"/>
      <c r="O2760" s="201"/>
      <c r="P2760" s="201"/>
      <c r="Q2760" s="201"/>
      <c r="R2760" s="201"/>
      <c r="S2760" s="201"/>
      <c r="T2760" s="202"/>
      <c r="AT2760" s="197" t="s">
        <v>369</v>
      </c>
      <c r="AU2760" s="197" t="s">
        <v>85</v>
      </c>
      <c r="AV2760" s="14" t="s">
        <v>79</v>
      </c>
      <c r="AW2760" s="14" t="s">
        <v>29</v>
      </c>
      <c r="AX2760" s="14" t="s">
        <v>72</v>
      </c>
      <c r="AY2760" s="197" t="s">
        <v>360</v>
      </c>
    </row>
    <row r="2761" spans="2:51" s="14" customFormat="1">
      <c r="B2761" s="196"/>
      <c r="D2761" s="188" t="s">
        <v>369</v>
      </c>
      <c r="E2761" s="197" t="s">
        <v>1</v>
      </c>
      <c r="F2761" s="198" t="s">
        <v>758</v>
      </c>
      <c r="H2761" s="197" t="s">
        <v>1</v>
      </c>
      <c r="I2761" s="199"/>
      <c r="L2761" s="196"/>
      <c r="M2761" s="200"/>
      <c r="N2761" s="201"/>
      <c r="O2761" s="201"/>
      <c r="P2761" s="201"/>
      <c r="Q2761" s="201"/>
      <c r="R2761" s="201"/>
      <c r="S2761" s="201"/>
      <c r="T2761" s="202"/>
      <c r="AT2761" s="197" t="s">
        <v>369</v>
      </c>
      <c r="AU2761" s="197" t="s">
        <v>85</v>
      </c>
      <c r="AV2761" s="14" t="s">
        <v>79</v>
      </c>
      <c r="AW2761" s="14" t="s">
        <v>29</v>
      </c>
      <c r="AX2761" s="14" t="s">
        <v>72</v>
      </c>
      <c r="AY2761" s="197" t="s">
        <v>360</v>
      </c>
    </row>
    <row r="2762" spans="2:51" s="13" customFormat="1">
      <c r="B2762" s="187"/>
      <c r="D2762" s="188" t="s">
        <v>369</v>
      </c>
      <c r="E2762" s="189" t="s">
        <v>1</v>
      </c>
      <c r="F2762" s="190" t="s">
        <v>2785</v>
      </c>
      <c r="H2762" s="191">
        <v>4</v>
      </c>
      <c r="I2762" s="192"/>
      <c r="L2762" s="187"/>
      <c r="M2762" s="193"/>
      <c r="N2762" s="194"/>
      <c r="O2762" s="194"/>
      <c r="P2762" s="194"/>
      <c r="Q2762" s="194"/>
      <c r="R2762" s="194"/>
      <c r="S2762" s="194"/>
      <c r="T2762" s="195"/>
      <c r="AT2762" s="189" t="s">
        <v>369</v>
      </c>
      <c r="AU2762" s="189" t="s">
        <v>85</v>
      </c>
      <c r="AV2762" s="13" t="s">
        <v>85</v>
      </c>
      <c r="AW2762" s="13" t="s">
        <v>29</v>
      </c>
      <c r="AX2762" s="13" t="s">
        <v>72</v>
      </c>
      <c r="AY2762" s="189" t="s">
        <v>360</v>
      </c>
    </row>
    <row r="2763" spans="2:51" s="14" customFormat="1">
      <c r="B2763" s="196"/>
      <c r="D2763" s="188" t="s">
        <v>369</v>
      </c>
      <c r="E2763" s="197" t="s">
        <v>1</v>
      </c>
      <c r="F2763" s="198" t="s">
        <v>2502</v>
      </c>
      <c r="H2763" s="197" t="s">
        <v>1</v>
      </c>
      <c r="I2763" s="199"/>
      <c r="L2763" s="196"/>
      <c r="M2763" s="200"/>
      <c r="N2763" s="201"/>
      <c r="O2763" s="201"/>
      <c r="P2763" s="201"/>
      <c r="Q2763" s="201"/>
      <c r="R2763" s="201"/>
      <c r="S2763" s="201"/>
      <c r="T2763" s="202"/>
      <c r="AT2763" s="197" t="s">
        <v>369</v>
      </c>
      <c r="AU2763" s="197" t="s">
        <v>85</v>
      </c>
      <c r="AV2763" s="14" t="s">
        <v>79</v>
      </c>
      <c r="AW2763" s="14" t="s">
        <v>29</v>
      </c>
      <c r="AX2763" s="14" t="s">
        <v>72</v>
      </c>
      <c r="AY2763" s="197" t="s">
        <v>360</v>
      </c>
    </row>
    <row r="2764" spans="2:51" s="14" customFormat="1">
      <c r="B2764" s="196"/>
      <c r="D2764" s="188" t="s">
        <v>369</v>
      </c>
      <c r="E2764" s="197" t="s">
        <v>1</v>
      </c>
      <c r="F2764" s="198" t="s">
        <v>754</v>
      </c>
      <c r="H2764" s="197" t="s">
        <v>1</v>
      </c>
      <c r="I2764" s="199"/>
      <c r="L2764" s="196"/>
      <c r="M2764" s="200"/>
      <c r="N2764" s="201"/>
      <c r="O2764" s="201"/>
      <c r="P2764" s="201"/>
      <c r="Q2764" s="201"/>
      <c r="R2764" s="201"/>
      <c r="S2764" s="201"/>
      <c r="T2764" s="202"/>
      <c r="AT2764" s="197" t="s">
        <v>369</v>
      </c>
      <c r="AU2764" s="197" t="s">
        <v>85</v>
      </c>
      <c r="AV2764" s="14" t="s">
        <v>79</v>
      </c>
      <c r="AW2764" s="14" t="s">
        <v>29</v>
      </c>
      <c r="AX2764" s="14" t="s">
        <v>72</v>
      </c>
      <c r="AY2764" s="197" t="s">
        <v>360</v>
      </c>
    </row>
    <row r="2765" spans="2:51" s="13" customFormat="1">
      <c r="B2765" s="187"/>
      <c r="D2765" s="188" t="s">
        <v>369</v>
      </c>
      <c r="E2765" s="189" t="s">
        <v>1</v>
      </c>
      <c r="F2765" s="190" t="s">
        <v>2786</v>
      </c>
      <c r="H2765" s="191">
        <v>2</v>
      </c>
      <c r="I2765" s="192"/>
      <c r="L2765" s="187"/>
      <c r="M2765" s="193"/>
      <c r="N2765" s="194"/>
      <c r="O2765" s="194"/>
      <c r="P2765" s="194"/>
      <c r="Q2765" s="194"/>
      <c r="R2765" s="194"/>
      <c r="S2765" s="194"/>
      <c r="T2765" s="195"/>
      <c r="AT2765" s="189" t="s">
        <v>369</v>
      </c>
      <c r="AU2765" s="189" t="s">
        <v>85</v>
      </c>
      <c r="AV2765" s="13" t="s">
        <v>85</v>
      </c>
      <c r="AW2765" s="13" t="s">
        <v>29</v>
      </c>
      <c r="AX2765" s="13" t="s">
        <v>72</v>
      </c>
      <c r="AY2765" s="189" t="s">
        <v>360</v>
      </c>
    </row>
    <row r="2766" spans="2:51" s="13" customFormat="1">
      <c r="B2766" s="187"/>
      <c r="D2766" s="188" t="s">
        <v>369</v>
      </c>
      <c r="E2766" s="189" t="s">
        <v>1</v>
      </c>
      <c r="F2766" s="190" t="s">
        <v>2787</v>
      </c>
      <c r="H2766" s="191">
        <v>3</v>
      </c>
      <c r="I2766" s="192"/>
      <c r="L2766" s="187"/>
      <c r="M2766" s="193"/>
      <c r="N2766" s="194"/>
      <c r="O2766" s="194"/>
      <c r="P2766" s="194"/>
      <c r="Q2766" s="194"/>
      <c r="R2766" s="194"/>
      <c r="S2766" s="194"/>
      <c r="T2766" s="195"/>
      <c r="AT2766" s="189" t="s">
        <v>369</v>
      </c>
      <c r="AU2766" s="189" t="s">
        <v>85</v>
      </c>
      <c r="AV2766" s="13" t="s">
        <v>85</v>
      </c>
      <c r="AW2766" s="13" t="s">
        <v>29</v>
      </c>
      <c r="AX2766" s="13" t="s">
        <v>72</v>
      </c>
      <c r="AY2766" s="189" t="s">
        <v>360</v>
      </c>
    </row>
    <row r="2767" spans="2:51" s="13" customFormat="1">
      <c r="B2767" s="187"/>
      <c r="D2767" s="188" t="s">
        <v>369</v>
      </c>
      <c r="E2767" s="189" t="s">
        <v>1</v>
      </c>
      <c r="F2767" s="190" t="s">
        <v>2785</v>
      </c>
      <c r="H2767" s="191">
        <v>4</v>
      </c>
      <c r="I2767" s="192"/>
      <c r="L2767" s="187"/>
      <c r="M2767" s="193"/>
      <c r="N2767" s="194"/>
      <c r="O2767" s="194"/>
      <c r="P2767" s="194"/>
      <c r="Q2767" s="194"/>
      <c r="R2767" s="194"/>
      <c r="S2767" s="194"/>
      <c r="T2767" s="195"/>
      <c r="AT2767" s="189" t="s">
        <v>369</v>
      </c>
      <c r="AU2767" s="189" t="s">
        <v>85</v>
      </c>
      <c r="AV2767" s="13" t="s">
        <v>85</v>
      </c>
      <c r="AW2767" s="13" t="s">
        <v>29</v>
      </c>
      <c r="AX2767" s="13" t="s">
        <v>72</v>
      </c>
      <c r="AY2767" s="189" t="s">
        <v>360</v>
      </c>
    </row>
    <row r="2768" spans="2:51" s="13" customFormat="1">
      <c r="B2768" s="187"/>
      <c r="D2768" s="188" t="s">
        <v>369</v>
      </c>
      <c r="E2768" s="189" t="s">
        <v>1</v>
      </c>
      <c r="F2768" s="190" t="s">
        <v>2788</v>
      </c>
      <c r="H2768" s="191">
        <v>6</v>
      </c>
      <c r="I2768" s="192"/>
      <c r="L2768" s="187"/>
      <c r="M2768" s="193"/>
      <c r="N2768" s="194"/>
      <c r="O2768" s="194"/>
      <c r="P2768" s="194"/>
      <c r="Q2768" s="194"/>
      <c r="R2768" s="194"/>
      <c r="S2768" s="194"/>
      <c r="T2768" s="195"/>
      <c r="AT2768" s="189" t="s">
        <v>369</v>
      </c>
      <c r="AU2768" s="189" t="s">
        <v>85</v>
      </c>
      <c r="AV2768" s="13" t="s">
        <v>85</v>
      </c>
      <c r="AW2768" s="13" t="s">
        <v>29</v>
      </c>
      <c r="AX2768" s="13" t="s">
        <v>72</v>
      </c>
      <c r="AY2768" s="189" t="s">
        <v>360</v>
      </c>
    </row>
    <row r="2769" spans="2:51" s="14" customFormat="1">
      <c r="B2769" s="196"/>
      <c r="D2769" s="188" t="s">
        <v>369</v>
      </c>
      <c r="E2769" s="197" t="s">
        <v>1</v>
      </c>
      <c r="F2769" s="198" t="s">
        <v>758</v>
      </c>
      <c r="H2769" s="197" t="s">
        <v>1</v>
      </c>
      <c r="I2769" s="199"/>
      <c r="L2769" s="196"/>
      <c r="M2769" s="200"/>
      <c r="N2769" s="201"/>
      <c r="O2769" s="201"/>
      <c r="P2769" s="201"/>
      <c r="Q2769" s="201"/>
      <c r="R2769" s="201"/>
      <c r="S2769" s="201"/>
      <c r="T2769" s="202"/>
      <c r="AT2769" s="197" t="s">
        <v>369</v>
      </c>
      <c r="AU2769" s="197" t="s">
        <v>85</v>
      </c>
      <c r="AV2769" s="14" t="s">
        <v>79</v>
      </c>
      <c r="AW2769" s="14" t="s">
        <v>29</v>
      </c>
      <c r="AX2769" s="14" t="s">
        <v>72</v>
      </c>
      <c r="AY2769" s="197" t="s">
        <v>360</v>
      </c>
    </row>
    <row r="2770" spans="2:51" s="13" customFormat="1">
      <c r="B2770" s="187"/>
      <c r="D2770" s="188" t="s">
        <v>369</v>
      </c>
      <c r="E2770" s="189" t="s">
        <v>1</v>
      </c>
      <c r="F2770" s="190" t="s">
        <v>2789</v>
      </c>
      <c r="H2770" s="191">
        <v>4</v>
      </c>
      <c r="I2770" s="192"/>
      <c r="L2770" s="187"/>
      <c r="M2770" s="193"/>
      <c r="N2770" s="194"/>
      <c r="O2770" s="194"/>
      <c r="P2770" s="194"/>
      <c r="Q2770" s="194"/>
      <c r="R2770" s="194"/>
      <c r="S2770" s="194"/>
      <c r="T2770" s="195"/>
      <c r="AT2770" s="189" t="s">
        <v>369</v>
      </c>
      <c r="AU2770" s="189" t="s">
        <v>85</v>
      </c>
      <c r="AV2770" s="13" t="s">
        <v>85</v>
      </c>
      <c r="AW2770" s="13" t="s">
        <v>29</v>
      </c>
      <c r="AX2770" s="13" t="s">
        <v>72</v>
      </c>
      <c r="AY2770" s="189" t="s">
        <v>360</v>
      </c>
    </row>
    <row r="2771" spans="2:51" s="14" customFormat="1">
      <c r="B2771" s="196"/>
      <c r="D2771" s="188" t="s">
        <v>369</v>
      </c>
      <c r="E2771" s="197" t="s">
        <v>1</v>
      </c>
      <c r="F2771" s="198" t="s">
        <v>762</v>
      </c>
      <c r="H2771" s="197" t="s">
        <v>1</v>
      </c>
      <c r="I2771" s="199"/>
      <c r="L2771" s="196"/>
      <c r="M2771" s="200"/>
      <c r="N2771" s="201"/>
      <c r="O2771" s="201"/>
      <c r="P2771" s="201"/>
      <c r="Q2771" s="201"/>
      <c r="R2771" s="201"/>
      <c r="S2771" s="201"/>
      <c r="T2771" s="202"/>
      <c r="AT2771" s="197" t="s">
        <v>369</v>
      </c>
      <c r="AU2771" s="197" t="s">
        <v>85</v>
      </c>
      <c r="AV2771" s="14" t="s">
        <v>79</v>
      </c>
      <c r="AW2771" s="14" t="s">
        <v>29</v>
      </c>
      <c r="AX2771" s="14" t="s">
        <v>72</v>
      </c>
      <c r="AY2771" s="197" t="s">
        <v>360</v>
      </c>
    </row>
    <row r="2772" spans="2:51" s="13" customFormat="1">
      <c r="B2772" s="187"/>
      <c r="D2772" s="188" t="s">
        <v>369</v>
      </c>
      <c r="E2772" s="189" t="s">
        <v>1</v>
      </c>
      <c r="F2772" s="190" t="s">
        <v>2790</v>
      </c>
      <c r="H2772" s="191">
        <v>12</v>
      </c>
      <c r="I2772" s="192"/>
      <c r="L2772" s="187"/>
      <c r="M2772" s="193"/>
      <c r="N2772" s="194"/>
      <c r="O2772" s="194"/>
      <c r="P2772" s="194"/>
      <c r="Q2772" s="194"/>
      <c r="R2772" s="194"/>
      <c r="S2772" s="194"/>
      <c r="T2772" s="195"/>
      <c r="AT2772" s="189" t="s">
        <v>369</v>
      </c>
      <c r="AU2772" s="189" t="s">
        <v>85</v>
      </c>
      <c r="AV2772" s="13" t="s">
        <v>85</v>
      </c>
      <c r="AW2772" s="13" t="s">
        <v>29</v>
      </c>
      <c r="AX2772" s="13" t="s">
        <v>72</v>
      </c>
      <c r="AY2772" s="189" t="s">
        <v>360</v>
      </c>
    </row>
    <row r="2773" spans="2:51" s="13" customFormat="1">
      <c r="B2773" s="187"/>
      <c r="D2773" s="188" t="s">
        <v>369</v>
      </c>
      <c r="E2773" s="189" t="s">
        <v>1</v>
      </c>
      <c r="F2773" s="190" t="s">
        <v>2791</v>
      </c>
      <c r="H2773" s="191">
        <v>5</v>
      </c>
      <c r="I2773" s="192"/>
      <c r="L2773" s="187"/>
      <c r="M2773" s="193"/>
      <c r="N2773" s="194"/>
      <c r="O2773" s="194"/>
      <c r="P2773" s="194"/>
      <c r="Q2773" s="194"/>
      <c r="R2773" s="194"/>
      <c r="S2773" s="194"/>
      <c r="T2773" s="195"/>
      <c r="AT2773" s="189" t="s">
        <v>369</v>
      </c>
      <c r="AU2773" s="189" t="s">
        <v>85</v>
      </c>
      <c r="AV2773" s="13" t="s">
        <v>85</v>
      </c>
      <c r="AW2773" s="13" t="s">
        <v>29</v>
      </c>
      <c r="AX2773" s="13" t="s">
        <v>72</v>
      </c>
      <c r="AY2773" s="189" t="s">
        <v>360</v>
      </c>
    </row>
    <row r="2774" spans="2:51" s="14" customFormat="1">
      <c r="B2774" s="196"/>
      <c r="D2774" s="188" t="s">
        <v>369</v>
      </c>
      <c r="E2774" s="197" t="s">
        <v>1</v>
      </c>
      <c r="F2774" s="198" t="s">
        <v>787</v>
      </c>
      <c r="H2774" s="197" t="s">
        <v>1</v>
      </c>
      <c r="I2774" s="199"/>
      <c r="L2774" s="196"/>
      <c r="M2774" s="200"/>
      <c r="N2774" s="201"/>
      <c r="O2774" s="201"/>
      <c r="P2774" s="201"/>
      <c r="Q2774" s="201"/>
      <c r="R2774" s="201"/>
      <c r="S2774" s="201"/>
      <c r="T2774" s="202"/>
      <c r="AT2774" s="197" t="s">
        <v>369</v>
      </c>
      <c r="AU2774" s="197" t="s">
        <v>85</v>
      </c>
      <c r="AV2774" s="14" t="s">
        <v>79</v>
      </c>
      <c r="AW2774" s="14" t="s">
        <v>29</v>
      </c>
      <c r="AX2774" s="14" t="s">
        <v>72</v>
      </c>
      <c r="AY2774" s="197" t="s">
        <v>360</v>
      </c>
    </row>
    <row r="2775" spans="2:51" s="13" customFormat="1">
      <c r="B2775" s="187"/>
      <c r="D2775" s="188" t="s">
        <v>369</v>
      </c>
      <c r="E2775" s="189" t="s">
        <v>1</v>
      </c>
      <c r="F2775" s="190" t="s">
        <v>2792</v>
      </c>
      <c r="H2775" s="191">
        <v>6</v>
      </c>
      <c r="I2775" s="192"/>
      <c r="L2775" s="187"/>
      <c r="M2775" s="193"/>
      <c r="N2775" s="194"/>
      <c r="O2775" s="194"/>
      <c r="P2775" s="194"/>
      <c r="Q2775" s="194"/>
      <c r="R2775" s="194"/>
      <c r="S2775" s="194"/>
      <c r="T2775" s="195"/>
      <c r="AT2775" s="189" t="s">
        <v>369</v>
      </c>
      <c r="AU2775" s="189" t="s">
        <v>85</v>
      </c>
      <c r="AV2775" s="13" t="s">
        <v>85</v>
      </c>
      <c r="AW2775" s="13" t="s">
        <v>29</v>
      </c>
      <c r="AX2775" s="13" t="s">
        <v>72</v>
      </c>
      <c r="AY2775" s="189" t="s">
        <v>360</v>
      </c>
    </row>
    <row r="2776" spans="2:51" s="13" customFormat="1">
      <c r="B2776" s="187"/>
      <c r="D2776" s="188" t="s">
        <v>369</v>
      </c>
      <c r="E2776" s="189" t="s">
        <v>1</v>
      </c>
      <c r="F2776" s="190" t="s">
        <v>2793</v>
      </c>
      <c r="H2776" s="191">
        <v>11</v>
      </c>
      <c r="I2776" s="192"/>
      <c r="L2776" s="187"/>
      <c r="M2776" s="193"/>
      <c r="N2776" s="194"/>
      <c r="O2776" s="194"/>
      <c r="P2776" s="194"/>
      <c r="Q2776" s="194"/>
      <c r="R2776" s="194"/>
      <c r="S2776" s="194"/>
      <c r="T2776" s="195"/>
      <c r="AT2776" s="189" t="s">
        <v>369</v>
      </c>
      <c r="AU2776" s="189" t="s">
        <v>85</v>
      </c>
      <c r="AV2776" s="13" t="s">
        <v>85</v>
      </c>
      <c r="AW2776" s="13" t="s">
        <v>29</v>
      </c>
      <c r="AX2776" s="13" t="s">
        <v>72</v>
      </c>
      <c r="AY2776" s="189" t="s">
        <v>360</v>
      </c>
    </row>
    <row r="2777" spans="2:51" s="14" customFormat="1">
      <c r="B2777" s="196"/>
      <c r="D2777" s="188" t="s">
        <v>369</v>
      </c>
      <c r="E2777" s="197" t="s">
        <v>1</v>
      </c>
      <c r="F2777" s="198" t="s">
        <v>2502</v>
      </c>
      <c r="H2777" s="197" t="s">
        <v>1</v>
      </c>
      <c r="I2777" s="199"/>
      <c r="L2777" s="196"/>
      <c r="M2777" s="200"/>
      <c r="N2777" s="201"/>
      <c r="O2777" s="201"/>
      <c r="P2777" s="201"/>
      <c r="Q2777" s="201"/>
      <c r="R2777" s="201"/>
      <c r="S2777" s="201"/>
      <c r="T2777" s="202"/>
      <c r="AT2777" s="197" t="s">
        <v>369</v>
      </c>
      <c r="AU2777" s="197" t="s">
        <v>85</v>
      </c>
      <c r="AV2777" s="14" t="s">
        <v>79</v>
      </c>
      <c r="AW2777" s="14" t="s">
        <v>29</v>
      </c>
      <c r="AX2777" s="14" t="s">
        <v>72</v>
      </c>
      <c r="AY2777" s="197" t="s">
        <v>360</v>
      </c>
    </row>
    <row r="2778" spans="2:51" s="14" customFormat="1">
      <c r="B2778" s="196"/>
      <c r="D2778" s="188" t="s">
        <v>369</v>
      </c>
      <c r="E2778" s="197" t="s">
        <v>1</v>
      </c>
      <c r="F2778" s="198" t="s">
        <v>754</v>
      </c>
      <c r="H2778" s="197" t="s">
        <v>1</v>
      </c>
      <c r="I2778" s="199"/>
      <c r="L2778" s="196"/>
      <c r="M2778" s="200"/>
      <c r="N2778" s="201"/>
      <c r="O2778" s="201"/>
      <c r="P2778" s="201"/>
      <c r="Q2778" s="201"/>
      <c r="R2778" s="201"/>
      <c r="S2778" s="201"/>
      <c r="T2778" s="202"/>
      <c r="AT2778" s="197" t="s">
        <v>369</v>
      </c>
      <c r="AU2778" s="197" t="s">
        <v>85</v>
      </c>
      <c r="AV2778" s="14" t="s">
        <v>79</v>
      </c>
      <c r="AW2778" s="14" t="s">
        <v>29</v>
      </c>
      <c r="AX2778" s="14" t="s">
        <v>72</v>
      </c>
      <c r="AY2778" s="197" t="s">
        <v>360</v>
      </c>
    </row>
    <row r="2779" spans="2:51" s="13" customFormat="1">
      <c r="B2779" s="187"/>
      <c r="D2779" s="188" t="s">
        <v>369</v>
      </c>
      <c r="E2779" s="189" t="s">
        <v>1</v>
      </c>
      <c r="F2779" s="190" t="s">
        <v>2794</v>
      </c>
      <c r="H2779" s="191">
        <v>3</v>
      </c>
      <c r="I2779" s="192"/>
      <c r="L2779" s="187"/>
      <c r="M2779" s="193"/>
      <c r="N2779" s="194"/>
      <c r="O2779" s="194"/>
      <c r="P2779" s="194"/>
      <c r="Q2779" s="194"/>
      <c r="R2779" s="194"/>
      <c r="S2779" s="194"/>
      <c r="T2779" s="195"/>
      <c r="AT2779" s="189" t="s">
        <v>369</v>
      </c>
      <c r="AU2779" s="189" t="s">
        <v>85</v>
      </c>
      <c r="AV2779" s="13" t="s">
        <v>85</v>
      </c>
      <c r="AW2779" s="13" t="s">
        <v>29</v>
      </c>
      <c r="AX2779" s="13" t="s">
        <v>72</v>
      </c>
      <c r="AY2779" s="189" t="s">
        <v>360</v>
      </c>
    </row>
    <row r="2780" spans="2:51" s="13" customFormat="1">
      <c r="B2780" s="187"/>
      <c r="D2780" s="188" t="s">
        <v>369</v>
      </c>
      <c r="E2780" s="189" t="s">
        <v>1</v>
      </c>
      <c r="F2780" s="190" t="s">
        <v>2795</v>
      </c>
      <c r="H2780" s="191">
        <v>2</v>
      </c>
      <c r="I2780" s="192"/>
      <c r="L2780" s="187"/>
      <c r="M2780" s="193"/>
      <c r="N2780" s="194"/>
      <c r="O2780" s="194"/>
      <c r="P2780" s="194"/>
      <c r="Q2780" s="194"/>
      <c r="R2780" s="194"/>
      <c r="S2780" s="194"/>
      <c r="T2780" s="195"/>
      <c r="AT2780" s="189" t="s">
        <v>369</v>
      </c>
      <c r="AU2780" s="189" t="s">
        <v>85</v>
      </c>
      <c r="AV2780" s="13" t="s">
        <v>85</v>
      </c>
      <c r="AW2780" s="13" t="s">
        <v>29</v>
      </c>
      <c r="AX2780" s="13" t="s">
        <v>72</v>
      </c>
      <c r="AY2780" s="189" t="s">
        <v>360</v>
      </c>
    </row>
    <row r="2781" spans="2:51" s="14" customFormat="1">
      <c r="B2781" s="196"/>
      <c r="D2781" s="188" t="s">
        <v>369</v>
      </c>
      <c r="E2781" s="197" t="s">
        <v>1</v>
      </c>
      <c r="F2781" s="198" t="s">
        <v>758</v>
      </c>
      <c r="H2781" s="197" t="s">
        <v>1</v>
      </c>
      <c r="I2781" s="199"/>
      <c r="L2781" s="196"/>
      <c r="M2781" s="200"/>
      <c r="N2781" s="201"/>
      <c r="O2781" s="201"/>
      <c r="P2781" s="201"/>
      <c r="Q2781" s="201"/>
      <c r="R2781" s="201"/>
      <c r="S2781" s="201"/>
      <c r="T2781" s="202"/>
      <c r="AT2781" s="197" t="s">
        <v>369</v>
      </c>
      <c r="AU2781" s="197" t="s">
        <v>85</v>
      </c>
      <c r="AV2781" s="14" t="s">
        <v>79</v>
      </c>
      <c r="AW2781" s="14" t="s">
        <v>29</v>
      </c>
      <c r="AX2781" s="14" t="s">
        <v>72</v>
      </c>
      <c r="AY2781" s="197" t="s">
        <v>360</v>
      </c>
    </row>
    <row r="2782" spans="2:51" s="13" customFormat="1">
      <c r="B2782" s="187"/>
      <c r="D2782" s="188" t="s">
        <v>369</v>
      </c>
      <c r="E2782" s="189" t="s">
        <v>1</v>
      </c>
      <c r="F2782" s="190" t="s">
        <v>2777</v>
      </c>
      <c r="H2782" s="191">
        <v>3</v>
      </c>
      <c r="I2782" s="192"/>
      <c r="L2782" s="187"/>
      <c r="M2782" s="193"/>
      <c r="N2782" s="194"/>
      <c r="O2782" s="194"/>
      <c r="P2782" s="194"/>
      <c r="Q2782" s="194"/>
      <c r="R2782" s="194"/>
      <c r="S2782" s="194"/>
      <c r="T2782" s="195"/>
      <c r="AT2782" s="189" t="s">
        <v>369</v>
      </c>
      <c r="AU2782" s="189" t="s">
        <v>85</v>
      </c>
      <c r="AV2782" s="13" t="s">
        <v>85</v>
      </c>
      <c r="AW2782" s="13" t="s">
        <v>29</v>
      </c>
      <c r="AX2782" s="13" t="s">
        <v>72</v>
      </c>
      <c r="AY2782" s="189" t="s">
        <v>360</v>
      </c>
    </row>
    <row r="2783" spans="2:51" s="13" customFormat="1">
      <c r="B2783" s="187"/>
      <c r="D2783" s="188" t="s">
        <v>369</v>
      </c>
      <c r="E2783" s="189" t="s">
        <v>1</v>
      </c>
      <c r="F2783" s="190" t="s">
        <v>2796</v>
      </c>
      <c r="H2783" s="191">
        <v>1</v>
      </c>
      <c r="I2783" s="192"/>
      <c r="L2783" s="187"/>
      <c r="M2783" s="193"/>
      <c r="N2783" s="194"/>
      <c r="O2783" s="194"/>
      <c r="P2783" s="194"/>
      <c r="Q2783" s="194"/>
      <c r="R2783" s="194"/>
      <c r="S2783" s="194"/>
      <c r="T2783" s="195"/>
      <c r="AT2783" s="189" t="s">
        <v>369</v>
      </c>
      <c r="AU2783" s="189" t="s">
        <v>85</v>
      </c>
      <c r="AV2783" s="13" t="s">
        <v>85</v>
      </c>
      <c r="AW2783" s="13" t="s">
        <v>29</v>
      </c>
      <c r="AX2783" s="13" t="s">
        <v>72</v>
      </c>
      <c r="AY2783" s="189" t="s">
        <v>360</v>
      </c>
    </row>
    <row r="2784" spans="2:51" s="14" customFormat="1">
      <c r="B2784" s="196"/>
      <c r="D2784" s="188" t="s">
        <v>369</v>
      </c>
      <c r="E2784" s="197" t="s">
        <v>1</v>
      </c>
      <c r="F2784" s="198" t="s">
        <v>762</v>
      </c>
      <c r="H2784" s="197" t="s">
        <v>1</v>
      </c>
      <c r="I2784" s="199"/>
      <c r="L2784" s="196"/>
      <c r="M2784" s="200"/>
      <c r="N2784" s="201"/>
      <c r="O2784" s="201"/>
      <c r="P2784" s="201"/>
      <c r="Q2784" s="201"/>
      <c r="R2784" s="201"/>
      <c r="S2784" s="201"/>
      <c r="T2784" s="202"/>
      <c r="AT2784" s="197" t="s">
        <v>369</v>
      </c>
      <c r="AU2784" s="197" t="s">
        <v>85</v>
      </c>
      <c r="AV2784" s="14" t="s">
        <v>79</v>
      </c>
      <c r="AW2784" s="14" t="s">
        <v>29</v>
      </c>
      <c r="AX2784" s="14" t="s">
        <v>72</v>
      </c>
      <c r="AY2784" s="197" t="s">
        <v>360</v>
      </c>
    </row>
    <row r="2785" spans="2:51" s="13" customFormat="1">
      <c r="B2785" s="187"/>
      <c r="D2785" s="188" t="s">
        <v>369</v>
      </c>
      <c r="E2785" s="189" t="s">
        <v>1</v>
      </c>
      <c r="F2785" s="190" t="s">
        <v>2797</v>
      </c>
      <c r="H2785" s="191">
        <v>1</v>
      </c>
      <c r="I2785" s="192"/>
      <c r="L2785" s="187"/>
      <c r="M2785" s="193"/>
      <c r="N2785" s="194"/>
      <c r="O2785" s="194"/>
      <c r="P2785" s="194"/>
      <c r="Q2785" s="194"/>
      <c r="R2785" s="194"/>
      <c r="S2785" s="194"/>
      <c r="T2785" s="195"/>
      <c r="AT2785" s="189" t="s">
        <v>369</v>
      </c>
      <c r="AU2785" s="189" t="s">
        <v>85</v>
      </c>
      <c r="AV2785" s="13" t="s">
        <v>85</v>
      </c>
      <c r="AW2785" s="13" t="s">
        <v>29</v>
      </c>
      <c r="AX2785" s="13" t="s">
        <v>72</v>
      </c>
      <c r="AY2785" s="189" t="s">
        <v>360</v>
      </c>
    </row>
    <row r="2786" spans="2:51" s="14" customFormat="1">
      <c r="B2786" s="196"/>
      <c r="D2786" s="188" t="s">
        <v>369</v>
      </c>
      <c r="E2786" s="197" t="s">
        <v>1</v>
      </c>
      <c r="F2786" s="198" t="s">
        <v>787</v>
      </c>
      <c r="H2786" s="197" t="s">
        <v>1</v>
      </c>
      <c r="I2786" s="199"/>
      <c r="L2786" s="196"/>
      <c r="M2786" s="200"/>
      <c r="N2786" s="201"/>
      <c r="O2786" s="201"/>
      <c r="P2786" s="201"/>
      <c r="Q2786" s="201"/>
      <c r="R2786" s="201"/>
      <c r="S2786" s="201"/>
      <c r="T2786" s="202"/>
      <c r="AT2786" s="197" t="s">
        <v>369</v>
      </c>
      <c r="AU2786" s="197" t="s">
        <v>85</v>
      </c>
      <c r="AV2786" s="14" t="s">
        <v>79</v>
      </c>
      <c r="AW2786" s="14" t="s">
        <v>29</v>
      </c>
      <c r="AX2786" s="14" t="s">
        <v>72</v>
      </c>
      <c r="AY2786" s="197" t="s">
        <v>360</v>
      </c>
    </row>
    <row r="2787" spans="2:51" s="13" customFormat="1">
      <c r="B2787" s="187"/>
      <c r="D2787" s="188" t="s">
        <v>369</v>
      </c>
      <c r="E2787" s="189" t="s">
        <v>1</v>
      </c>
      <c r="F2787" s="190" t="s">
        <v>2797</v>
      </c>
      <c r="H2787" s="191">
        <v>1</v>
      </c>
      <c r="I2787" s="192"/>
      <c r="L2787" s="187"/>
      <c r="M2787" s="193"/>
      <c r="N2787" s="194"/>
      <c r="O2787" s="194"/>
      <c r="P2787" s="194"/>
      <c r="Q2787" s="194"/>
      <c r="R2787" s="194"/>
      <c r="S2787" s="194"/>
      <c r="T2787" s="195"/>
      <c r="AT2787" s="189" t="s">
        <v>369</v>
      </c>
      <c r="AU2787" s="189" t="s">
        <v>85</v>
      </c>
      <c r="AV2787" s="13" t="s">
        <v>85</v>
      </c>
      <c r="AW2787" s="13" t="s">
        <v>29</v>
      </c>
      <c r="AX2787" s="13" t="s">
        <v>72</v>
      </c>
      <c r="AY2787" s="189" t="s">
        <v>360</v>
      </c>
    </row>
    <row r="2788" spans="2:51" s="14" customFormat="1">
      <c r="B2788" s="196"/>
      <c r="D2788" s="188" t="s">
        <v>369</v>
      </c>
      <c r="E2788" s="197" t="s">
        <v>1</v>
      </c>
      <c r="F2788" s="198" t="s">
        <v>2537</v>
      </c>
      <c r="H2788" s="197" t="s">
        <v>1</v>
      </c>
      <c r="I2788" s="199"/>
      <c r="L2788" s="196"/>
      <c r="M2788" s="200"/>
      <c r="N2788" s="201"/>
      <c r="O2788" s="201"/>
      <c r="P2788" s="201"/>
      <c r="Q2788" s="201"/>
      <c r="R2788" s="201"/>
      <c r="S2788" s="201"/>
      <c r="T2788" s="202"/>
      <c r="AT2788" s="197" t="s">
        <v>369</v>
      </c>
      <c r="AU2788" s="197" t="s">
        <v>85</v>
      </c>
      <c r="AV2788" s="14" t="s">
        <v>79</v>
      </c>
      <c r="AW2788" s="14" t="s">
        <v>29</v>
      </c>
      <c r="AX2788" s="14" t="s">
        <v>72</v>
      </c>
      <c r="AY2788" s="197" t="s">
        <v>360</v>
      </c>
    </row>
    <row r="2789" spans="2:51" s="14" customFormat="1">
      <c r="B2789" s="196"/>
      <c r="D2789" s="188" t="s">
        <v>369</v>
      </c>
      <c r="E2789" s="197" t="s">
        <v>1</v>
      </c>
      <c r="F2789" s="198" t="s">
        <v>758</v>
      </c>
      <c r="H2789" s="197" t="s">
        <v>1</v>
      </c>
      <c r="I2789" s="199"/>
      <c r="L2789" s="196"/>
      <c r="M2789" s="200"/>
      <c r="N2789" s="201"/>
      <c r="O2789" s="201"/>
      <c r="P2789" s="201"/>
      <c r="Q2789" s="201"/>
      <c r="R2789" s="201"/>
      <c r="S2789" s="201"/>
      <c r="T2789" s="202"/>
      <c r="AT2789" s="197" t="s">
        <v>369</v>
      </c>
      <c r="AU2789" s="197" t="s">
        <v>85</v>
      </c>
      <c r="AV2789" s="14" t="s">
        <v>79</v>
      </c>
      <c r="AW2789" s="14" t="s">
        <v>29</v>
      </c>
      <c r="AX2789" s="14" t="s">
        <v>72</v>
      </c>
      <c r="AY2789" s="197" t="s">
        <v>360</v>
      </c>
    </row>
    <row r="2790" spans="2:51" s="13" customFormat="1">
      <c r="B2790" s="187"/>
      <c r="D2790" s="188" t="s">
        <v>369</v>
      </c>
      <c r="E2790" s="189" t="s">
        <v>1</v>
      </c>
      <c r="F2790" s="190" t="s">
        <v>2798</v>
      </c>
      <c r="H2790" s="191">
        <v>2</v>
      </c>
      <c r="I2790" s="192"/>
      <c r="L2790" s="187"/>
      <c r="M2790" s="193"/>
      <c r="N2790" s="194"/>
      <c r="O2790" s="194"/>
      <c r="P2790" s="194"/>
      <c r="Q2790" s="194"/>
      <c r="R2790" s="194"/>
      <c r="S2790" s="194"/>
      <c r="T2790" s="195"/>
      <c r="AT2790" s="189" t="s">
        <v>369</v>
      </c>
      <c r="AU2790" s="189" t="s">
        <v>85</v>
      </c>
      <c r="AV2790" s="13" t="s">
        <v>85</v>
      </c>
      <c r="AW2790" s="13" t="s">
        <v>29</v>
      </c>
      <c r="AX2790" s="13" t="s">
        <v>72</v>
      </c>
      <c r="AY2790" s="189" t="s">
        <v>360</v>
      </c>
    </row>
    <row r="2791" spans="2:51" s="14" customFormat="1">
      <c r="B2791" s="196"/>
      <c r="D2791" s="188" t="s">
        <v>369</v>
      </c>
      <c r="E2791" s="197" t="s">
        <v>1</v>
      </c>
      <c r="F2791" s="198" t="s">
        <v>2799</v>
      </c>
      <c r="H2791" s="197" t="s">
        <v>1</v>
      </c>
      <c r="I2791" s="199"/>
      <c r="L2791" s="196"/>
      <c r="M2791" s="200"/>
      <c r="N2791" s="201"/>
      <c r="O2791" s="201"/>
      <c r="P2791" s="201"/>
      <c r="Q2791" s="201"/>
      <c r="R2791" s="201"/>
      <c r="S2791" s="201"/>
      <c r="T2791" s="202"/>
      <c r="AT2791" s="197" t="s">
        <v>369</v>
      </c>
      <c r="AU2791" s="197" t="s">
        <v>85</v>
      </c>
      <c r="AV2791" s="14" t="s">
        <v>79</v>
      </c>
      <c r="AW2791" s="14" t="s">
        <v>29</v>
      </c>
      <c r="AX2791" s="14" t="s">
        <v>72</v>
      </c>
      <c r="AY2791" s="197" t="s">
        <v>360</v>
      </c>
    </row>
    <row r="2792" spans="2:51" s="14" customFormat="1">
      <c r="B2792" s="196"/>
      <c r="D2792" s="188" t="s">
        <v>369</v>
      </c>
      <c r="E2792" s="197" t="s">
        <v>1</v>
      </c>
      <c r="F2792" s="198" t="s">
        <v>754</v>
      </c>
      <c r="H2792" s="197" t="s">
        <v>1</v>
      </c>
      <c r="I2792" s="199"/>
      <c r="L2792" s="196"/>
      <c r="M2792" s="200"/>
      <c r="N2792" s="201"/>
      <c r="O2792" s="201"/>
      <c r="P2792" s="201"/>
      <c r="Q2792" s="201"/>
      <c r="R2792" s="201"/>
      <c r="S2792" s="201"/>
      <c r="T2792" s="202"/>
      <c r="AT2792" s="197" t="s">
        <v>369</v>
      </c>
      <c r="AU2792" s="197" t="s">
        <v>85</v>
      </c>
      <c r="AV2792" s="14" t="s">
        <v>79</v>
      </c>
      <c r="AW2792" s="14" t="s">
        <v>29</v>
      </c>
      <c r="AX2792" s="14" t="s">
        <v>72</v>
      </c>
      <c r="AY2792" s="197" t="s">
        <v>360</v>
      </c>
    </row>
    <row r="2793" spans="2:51" s="13" customFormat="1">
      <c r="B2793" s="187"/>
      <c r="D2793" s="188" t="s">
        <v>369</v>
      </c>
      <c r="E2793" s="189" t="s">
        <v>1</v>
      </c>
      <c r="F2793" s="190" t="s">
        <v>2800</v>
      </c>
      <c r="H2793" s="191">
        <v>7</v>
      </c>
      <c r="I2793" s="192"/>
      <c r="L2793" s="187"/>
      <c r="M2793" s="193"/>
      <c r="N2793" s="194"/>
      <c r="O2793" s="194"/>
      <c r="P2793" s="194"/>
      <c r="Q2793" s="194"/>
      <c r="R2793" s="194"/>
      <c r="S2793" s="194"/>
      <c r="T2793" s="195"/>
      <c r="AT2793" s="189" t="s">
        <v>369</v>
      </c>
      <c r="AU2793" s="189" t="s">
        <v>85</v>
      </c>
      <c r="AV2793" s="13" t="s">
        <v>85</v>
      </c>
      <c r="AW2793" s="13" t="s">
        <v>29</v>
      </c>
      <c r="AX2793" s="13" t="s">
        <v>72</v>
      </c>
      <c r="AY2793" s="189" t="s">
        <v>360</v>
      </c>
    </row>
    <row r="2794" spans="2:51" s="14" customFormat="1">
      <c r="B2794" s="196"/>
      <c r="D2794" s="188" t="s">
        <v>369</v>
      </c>
      <c r="E2794" s="197" t="s">
        <v>1</v>
      </c>
      <c r="F2794" s="198" t="s">
        <v>758</v>
      </c>
      <c r="H2794" s="197" t="s">
        <v>1</v>
      </c>
      <c r="I2794" s="199"/>
      <c r="L2794" s="196"/>
      <c r="M2794" s="200"/>
      <c r="N2794" s="201"/>
      <c r="O2794" s="201"/>
      <c r="P2794" s="201"/>
      <c r="Q2794" s="201"/>
      <c r="R2794" s="201"/>
      <c r="S2794" s="201"/>
      <c r="T2794" s="202"/>
      <c r="AT2794" s="197" t="s">
        <v>369</v>
      </c>
      <c r="AU2794" s="197" t="s">
        <v>85</v>
      </c>
      <c r="AV2794" s="14" t="s">
        <v>79</v>
      </c>
      <c r="AW2794" s="14" t="s">
        <v>29</v>
      </c>
      <c r="AX2794" s="14" t="s">
        <v>72</v>
      </c>
      <c r="AY2794" s="197" t="s">
        <v>360</v>
      </c>
    </row>
    <row r="2795" spans="2:51" s="13" customFormat="1">
      <c r="B2795" s="187"/>
      <c r="D2795" s="188" t="s">
        <v>369</v>
      </c>
      <c r="E2795" s="189" t="s">
        <v>1</v>
      </c>
      <c r="F2795" s="190" t="s">
        <v>2801</v>
      </c>
      <c r="H2795" s="191">
        <v>11</v>
      </c>
      <c r="I2795" s="192"/>
      <c r="L2795" s="187"/>
      <c r="M2795" s="193"/>
      <c r="N2795" s="194"/>
      <c r="O2795" s="194"/>
      <c r="P2795" s="194"/>
      <c r="Q2795" s="194"/>
      <c r="R2795" s="194"/>
      <c r="S2795" s="194"/>
      <c r="T2795" s="195"/>
      <c r="AT2795" s="189" t="s">
        <v>369</v>
      </c>
      <c r="AU2795" s="189" t="s">
        <v>85</v>
      </c>
      <c r="AV2795" s="13" t="s">
        <v>85</v>
      </c>
      <c r="AW2795" s="13" t="s">
        <v>29</v>
      </c>
      <c r="AX2795" s="13" t="s">
        <v>72</v>
      </c>
      <c r="AY2795" s="189" t="s">
        <v>360</v>
      </c>
    </row>
    <row r="2796" spans="2:51" s="14" customFormat="1">
      <c r="B2796" s="196"/>
      <c r="D2796" s="188" t="s">
        <v>369</v>
      </c>
      <c r="E2796" s="197" t="s">
        <v>1</v>
      </c>
      <c r="F2796" s="198" t="s">
        <v>762</v>
      </c>
      <c r="H2796" s="197" t="s">
        <v>1</v>
      </c>
      <c r="I2796" s="199"/>
      <c r="L2796" s="196"/>
      <c r="M2796" s="200"/>
      <c r="N2796" s="201"/>
      <c r="O2796" s="201"/>
      <c r="P2796" s="201"/>
      <c r="Q2796" s="201"/>
      <c r="R2796" s="201"/>
      <c r="S2796" s="201"/>
      <c r="T2796" s="202"/>
      <c r="AT2796" s="197" t="s">
        <v>369</v>
      </c>
      <c r="AU2796" s="197" t="s">
        <v>85</v>
      </c>
      <c r="AV2796" s="14" t="s">
        <v>79</v>
      </c>
      <c r="AW2796" s="14" t="s">
        <v>29</v>
      </c>
      <c r="AX2796" s="14" t="s">
        <v>72</v>
      </c>
      <c r="AY2796" s="197" t="s">
        <v>360</v>
      </c>
    </row>
    <row r="2797" spans="2:51" s="13" customFormat="1">
      <c r="B2797" s="187"/>
      <c r="D2797" s="188" t="s">
        <v>369</v>
      </c>
      <c r="E2797" s="189" t="s">
        <v>1</v>
      </c>
      <c r="F2797" s="190" t="s">
        <v>2802</v>
      </c>
      <c r="H2797" s="191">
        <v>12</v>
      </c>
      <c r="I2797" s="192"/>
      <c r="L2797" s="187"/>
      <c r="M2797" s="193"/>
      <c r="N2797" s="194"/>
      <c r="O2797" s="194"/>
      <c r="P2797" s="194"/>
      <c r="Q2797" s="194"/>
      <c r="R2797" s="194"/>
      <c r="S2797" s="194"/>
      <c r="T2797" s="195"/>
      <c r="AT2797" s="189" t="s">
        <v>369</v>
      </c>
      <c r="AU2797" s="189" t="s">
        <v>85</v>
      </c>
      <c r="AV2797" s="13" t="s">
        <v>85</v>
      </c>
      <c r="AW2797" s="13" t="s">
        <v>29</v>
      </c>
      <c r="AX2797" s="13" t="s">
        <v>72</v>
      </c>
      <c r="AY2797" s="189" t="s">
        <v>360</v>
      </c>
    </row>
    <row r="2798" spans="2:51" s="14" customFormat="1">
      <c r="B2798" s="196"/>
      <c r="D2798" s="188" t="s">
        <v>369</v>
      </c>
      <c r="E2798" s="197" t="s">
        <v>1</v>
      </c>
      <c r="F2798" s="198" t="s">
        <v>787</v>
      </c>
      <c r="H2798" s="197" t="s">
        <v>1</v>
      </c>
      <c r="I2798" s="199"/>
      <c r="L2798" s="196"/>
      <c r="M2798" s="200"/>
      <c r="N2798" s="201"/>
      <c r="O2798" s="201"/>
      <c r="P2798" s="201"/>
      <c r="Q2798" s="201"/>
      <c r="R2798" s="201"/>
      <c r="S2798" s="201"/>
      <c r="T2798" s="202"/>
      <c r="AT2798" s="197" t="s">
        <v>369</v>
      </c>
      <c r="AU2798" s="197" t="s">
        <v>85</v>
      </c>
      <c r="AV2798" s="14" t="s">
        <v>79</v>
      </c>
      <c r="AW2798" s="14" t="s">
        <v>29</v>
      </c>
      <c r="AX2798" s="14" t="s">
        <v>72</v>
      </c>
      <c r="AY2798" s="197" t="s">
        <v>360</v>
      </c>
    </row>
    <row r="2799" spans="2:51" s="13" customFormat="1">
      <c r="B2799" s="187"/>
      <c r="D2799" s="188" t="s">
        <v>369</v>
      </c>
      <c r="E2799" s="189" t="s">
        <v>1</v>
      </c>
      <c r="F2799" s="190" t="s">
        <v>2803</v>
      </c>
      <c r="H2799" s="191">
        <v>15</v>
      </c>
      <c r="I2799" s="192"/>
      <c r="L2799" s="187"/>
      <c r="M2799" s="193"/>
      <c r="N2799" s="194"/>
      <c r="O2799" s="194"/>
      <c r="P2799" s="194"/>
      <c r="Q2799" s="194"/>
      <c r="R2799" s="194"/>
      <c r="S2799" s="194"/>
      <c r="T2799" s="195"/>
      <c r="AT2799" s="189" t="s">
        <v>369</v>
      </c>
      <c r="AU2799" s="189" t="s">
        <v>85</v>
      </c>
      <c r="AV2799" s="13" t="s">
        <v>85</v>
      </c>
      <c r="AW2799" s="13" t="s">
        <v>29</v>
      </c>
      <c r="AX2799" s="13" t="s">
        <v>72</v>
      </c>
      <c r="AY2799" s="189" t="s">
        <v>360</v>
      </c>
    </row>
    <row r="2800" spans="2:51" s="14" customFormat="1">
      <c r="B2800" s="196"/>
      <c r="D2800" s="188" t="s">
        <v>369</v>
      </c>
      <c r="E2800" s="197" t="s">
        <v>1</v>
      </c>
      <c r="F2800" s="198" t="s">
        <v>2804</v>
      </c>
      <c r="H2800" s="197" t="s">
        <v>1</v>
      </c>
      <c r="I2800" s="199"/>
      <c r="L2800" s="196"/>
      <c r="M2800" s="200"/>
      <c r="N2800" s="201"/>
      <c r="O2800" s="201"/>
      <c r="P2800" s="201"/>
      <c r="Q2800" s="201"/>
      <c r="R2800" s="201"/>
      <c r="S2800" s="201"/>
      <c r="T2800" s="202"/>
      <c r="AT2800" s="197" t="s">
        <v>369</v>
      </c>
      <c r="AU2800" s="197" t="s">
        <v>85</v>
      </c>
      <c r="AV2800" s="14" t="s">
        <v>79</v>
      </c>
      <c r="AW2800" s="14" t="s">
        <v>29</v>
      </c>
      <c r="AX2800" s="14" t="s">
        <v>72</v>
      </c>
      <c r="AY2800" s="197" t="s">
        <v>360</v>
      </c>
    </row>
    <row r="2801" spans="2:51" s="14" customFormat="1">
      <c r="B2801" s="196"/>
      <c r="D2801" s="188" t="s">
        <v>369</v>
      </c>
      <c r="E2801" s="197" t="s">
        <v>1</v>
      </c>
      <c r="F2801" s="198" t="s">
        <v>754</v>
      </c>
      <c r="H2801" s="197" t="s">
        <v>1</v>
      </c>
      <c r="I2801" s="199"/>
      <c r="L2801" s="196"/>
      <c r="M2801" s="200"/>
      <c r="N2801" s="201"/>
      <c r="O2801" s="201"/>
      <c r="P2801" s="201"/>
      <c r="Q2801" s="201"/>
      <c r="R2801" s="201"/>
      <c r="S2801" s="201"/>
      <c r="T2801" s="202"/>
      <c r="AT2801" s="197" t="s">
        <v>369</v>
      </c>
      <c r="AU2801" s="197" t="s">
        <v>85</v>
      </c>
      <c r="AV2801" s="14" t="s">
        <v>79</v>
      </c>
      <c r="AW2801" s="14" t="s">
        <v>29</v>
      </c>
      <c r="AX2801" s="14" t="s">
        <v>72</v>
      </c>
      <c r="AY2801" s="197" t="s">
        <v>360</v>
      </c>
    </row>
    <row r="2802" spans="2:51" s="13" customFormat="1">
      <c r="B2802" s="187"/>
      <c r="D2802" s="188" t="s">
        <v>369</v>
      </c>
      <c r="E2802" s="189" t="s">
        <v>1</v>
      </c>
      <c r="F2802" s="190" t="s">
        <v>2779</v>
      </c>
      <c r="H2802" s="191">
        <v>1</v>
      </c>
      <c r="I2802" s="192"/>
      <c r="L2802" s="187"/>
      <c r="M2802" s="193"/>
      <c r="N2802" s="194"/>
      <c r="O2802" s="194"/>
      <c r="P2802" s="194"/>
      <c r="Q2802" s="194"/>
      <c r="R2802" s="194"/>
      <c r="S2802" s="194"/>
      <c r="T2802" s="195"/>
      <c r="AT2802" s="189" t="s">
        <v>369</v>
      </c>
      <c r="AU2802" s="189" t="s">
        <v>85</v>
      </c>
      <c r="AV2802" s="13" t="s">
        <v>85</v>
      </c>
      <c r="AW2802" s="13" t="s">
        <v>29</v>
      </c>
      <c r="AX2802" s="13" t="s">
        <v>72</v>
      </c>
      <c r="AY2802" s="189" t="s">
        <v>360</v>
      </c>
    </row>
    <row r="2803" spans="2:51" s="14" customFormat="1">
      <c r="B2803" s="196"/>
      <c r="D2803" s="188" t="s">
        <v>369</v>
      </c>
      <c r="E2803" s="197" t="s">
        <v>1</v>
      </c>
      <c r="F2803" s="198" t="s">
        <v>2537</v>
      </c>
      <c r="H2803" s="197" t="s">
        <v>1</v>
      </c>
      <c r="I2803" s="199"/>
      <c r="L2803" s="196"/>
      <c r="M2803" s="200"/>
      <c r="N2803" s="201"/>
      <c r="O2803" s="201"/>
      <c r="P2803" s="201"/>
      <c r="Q2803" s="201"/>
      <c r="R2803" s="201"/>
      <c r="S2803" s="201"/>
      <c r="T2803" s="202"/>
      <c r="AT2803" s="197" t="s">
        <v>369</v>
      </c>
      <c r="AU2803" s="197" t="s">
        <v>85</v>
      </c>
      <c r="AV2803" s="14" t="s">
        <v>79</v>
      </c>
      <c r="AW2803" s="14" t="s">
        <v>29</v>
      </c>
      <c r="AX2803" s="14" t="s">
        <v>72</v>
      </c>
      <c r="AY2803" s="197" t="s">
        <v>360</v>
      </c>
    </row>
    <row r="2804" spans="2:51" s="14" customFormat="1">
      <c r="B2804" s="196"/>
      <c r="D2804" s="188" t="s">
        <v>369</v>
      </c>
      <c r="E2804" s="197" t="s">
        <v>1</v>
      </c>
      <c r="F2804" s="198" t="s">
        <v>762</v>
      </c>
      <c r="H2804" s="197" t="s">
        <v>1</v>
      </c>
      <c r="I2804" s="199"/>
      <c r="L2804" s="196"/>
      <c r="M2804" s="200"/>
      <c r="N2804" s="201"/>
      <c r="O2804" s="201"/>
      <c r="P2804" s="201"/>
      <c r="Q2804" s="201"/>
      <c r="R2804" s="201"/>
      <c r="S2804" s="201"/>
      <c r="T2804" s="202"/>
      <c r="AT2804" s="197" t="s">
        <v>369</v>
      </c>
      <c r="AU2804" s="197" t="s">
        <v>85</v>
      </c>
      <c r="AV2804" s="14" t="s">
        <v>79</v>
      </c>
      <c r="AW2804" s="14" t="s">
        <v>29</v>
      </c>
      <c r="AX2804" s="14" t="s">
        <v>72</v>
      </c>
      <c r="AY2804" s="197" t="s">
        <v>360</v>
      </c>
    </row>
    <row r="2805" spans="2:51" s="13" customFormat="1">
      <c r="B2805" s="187"/>
      <c r="D2805" s="188" t="s">
        <v>369</v>
      </c>
      <c r="E2805" s="189" t="s">
        <v>1</v>
      </c>
      <c r="F2805" s="190" t="s">
        <v>2784</v>
      </c>
      <c r="H2805" s="191">
        <v>2</v>
      </c>
      <c r="I2805" s="192"/>
      <c r="L2805" s="187"/>
      <c r="M2805" s="193"/>
      <c r="N2805" s="194"/>
      <c r="O2805" s="194"/>
      <c r="P2805" s="194"/>
      <c r="Q2805" s="194"/>
      <c r="R2805" s="194"/>
      <c r="S2805" s="194"/>
      <c r="T2805" s="195"/>
      <c r="AT2805" s="189" t="s">
        <v>369</v>
      </c>
      <c r="AU2805" s="189" t="s">
        <v>85</v>
      </c>
      <c r="AV2805" s="13" t="s">
        <v>85</v>
      </c>
      <c r="AW2805" s="13" t="s">
        <v>29</v>
      </c>
      <c r="AX2805" s="13" t="s">
        <v>72</v>
      </c>
      <c r="AY2805" s="189" t="s">
        <v>360</v>
      </c>
    </row>
    <row r="2806" spans="2:51" s="16" customFormat="1">
      <c r="B2806" s="211"/>
      <c r="D2806" s="188" t="s">
        <v>369</v>
      </c>
      <c r="E2806" s="212" t="s">
        <v>1</v>
      </c>
      <c r="F2806" s="213" t="s">
        <v>581</v>
      </c>
      <c r="H2806" s="214">
        <v>120</v>
      </c>
      <c r="I2806" s="215"/>
      <c r="L2806" s="211"/>
      <c r="M2806" s="216"/>
      <c r="N2806" s="217"/>
      <c r="O2806" s="217"/>
      <c r="P2806" s="217"/>
      <c r="Q2806" s="217"/>
      <c r="R2806" s="217"/>
      <c r="S2806" s="217"/>
      <c r="T2806" s="218"/>
      <c r="AT2806" s="212" t="s">
        <v>369</v>
      </c>
      <c r="AU2806" s="212" t="s">
        <v>85</v>
      </c>
      <c r="AV2806" s="16" t="s">
        <v>282</v>
      </c>
      <c r="AW2806" s="16" t="s">
        <v>29</v>
      </c>
      <c r="AX2806" s="16" t="s">
        <v>72</v>
      </c>
      <c r="AY2806" s="212" t="s">
        <v>360</v>
      </c>
    </row>
    <row r="2807" spans="2:51" s="14" customFormat="1">
      <c r="B2807" s="196"/>
      <c r="D2807" s="188" t="s">
        <v>369</v>
      </c>
      <c r="E2807" s="197" t="s">
        <v>1</v>
      </c>
      <c r="F2807" s="198" t="s">
        <v>2805</v>
      </c>
      <c r="H2807" s="197" t="s">
        <v>1</v>
      </c>
      <c r="I2807" s="199"/>
      <c r="L2807" s="196"/>
      <c r="M2807" s="200"/>
      <c r="N2807" s="201"/>
      <c r="O2807" s="201"/>
      <c r="P2807" s="201"/>
      <c r="Q2807" s="201"/>
      <c r="R2807" s="201"/>
      <c r="S2807" s="201"/>
      <c r="T2807" s="202"/>
      <c r="AT2807" s="197" t="s">
        <v>369</v>
      </c>
      <c r="AU2807" s="197" t="s">
        <v>85</v>
      </c>
      <c r="AV2807" s="14" t="s">
        <v>79</v>
      </c>
      <c r="AW2807" s="14" t="s">
        <v>29</v>
      </c>
      <c r="AX2807" s="14" t="s">
        <v>72</v>
      </c>
      <c r="AY2807" s="197" t="s">
        <v>360</v>
      </c>
    </row>
    <row r="2808" spans="2:51" s="14" customFormat="1">
      <c r="B2808" s="196"/>
      <c r="D2808" s="188" t="s">
        <v>369</v>
      </c>
      <c r="E2808" s="197" t="s">
        <v>1</v>
      </c>
      <c r="F2808" s="198" t="s">
        <v>758</v>
      </c>
      <c r="H2808" s="197" t="s">
        <v>1</v>
      </c>
      <c r="I2808" s="199"/>
      <c r="L2808" s="196"/>
      <c r="M2808" s="200"/>
      <c r="N2808" s="201"/>
      <c r="O2808" s="201"/>
      <c r="P2808" s="201"/>
      <c r="Q2808" s="201"/>
      <c r="R2808" s="201"/>
      <c r="S2808" s="201"/>
      <c r="T2808" s="202"/>
      <c r="AT2808" s="197" t="s">
        <v>369</v>
      </c>
      <c r="AU2808" s="197" t="s">
        <v>85</v>
      </c>
      <c r="AV2808" s="14" t="s">
        <v>79</v>
      </c>
      <c r="AW2808" s="14" t="s">
        <v>29</v>
      </c>
      <c r="AX2808" s="14" t="s">
        <v>72</v>
      </c>
      <c r="AY2808" s="197" t="s">
        <v>360</v>
      </c>
    </row>
    <row r="2809" spans="2:51" s="13" customFormat="1">
      <c r="B2809" s="187"/>
      <c r="D2809" s="188" t="s">
        <v>369</v>
      </c>
      <c r="E2809" s="189" t="s">
        <v>1</v>
      </c>
      <c r="F2809" s="190" t="s">
        <v>2787</v>
      </c>
      <c r="H2809" s="191">
        <v>3</v>
      </c>
      <c r="I2809" s="192"/>
      <c r="L2809" s="187"/>
      <c r="M2809" s="193"/>
      <c r="N2809" s="194"/>
      <c r="O2809" s="194"/>
      <c r="P2809" s="194"/>
      <c r="Q2809" s="194"/>
      <c r="R2809" s="194"/>
      <c r="S2809" s="194"/>
      <c r="T2809" s="195"/>
      <c r="AT2809" s="189" t="s">
        <v>369</v>
      </c>
      <c r="AU2809" s="189" t="s">
        <v>85</v>
      </c>
      <c r="AV2809" s="13" t="s">
        <v>85</v>
      </c>
      <c r="AW2809" s="13" t="s">
        <v>29</v>
      </c>
      <c r="AX2809" s="13" t="s">
        <v>72</v>
      </c>
      <c r="AY2809" s="189" t="s">
        <v>360</v>
      </c>
    </row>
    <row r="2810" spans="2:51" s="14" customFormat="1">
      <c r="B2810" s="196"/>
      <c r="D2810" s="188" t="s">
        <v>369</v>
      </c>
      <c r="E2810" s="197" t="s">
        <v>1</v>
      </c>
      <c r="F2810" s="198" t="s">
        <v>787</v>
      </c>
      <c r="H2810" s="197" t="s">
        <v>1</v>
      </c>
      <c r="I2810" s="199"/>
      <c r="L2810" s="196"/>
      <c r="M2810" s="200"/>
      <c r="N2810" s="201"/>
      <c r="O2810" s="201"/>
      <c r="P2810" s="201"/>
      <c r="Q2810" s="201"/>
      <c r="R2810" s="201"/>
      <c r="S2810" s="201"/>
      <c r="T2810" s="202"/>
      <c r="AT2810" s="197" t="s">
        <v>369</v>
      </c>
      <c r="AU2810" s="197" t="s">
        <v>85</v>
      </c>
      <c r="AV2810" s="14" t="s">
        <v>79</v>
      </c>
      <c r="AW2810" s="14" t="s">
        <v>29</v>
      </c>
      <c r="AX2810" s="14" t="s">
        <v>72</v>
      </c>
      <c r="AY2810" s="197" t="s">
        <v>360</v>
      </c>
    </row>
    <row r="2811" spans="2:51" s="13" customFormat="1">
      <c r="B2811" s="187"/>
      <c r="D2811" s="188" t="s">
        <v>369</v>
      </c>
      <c r="E2811" s="189" t="s">
        <v>1</v>
      </c>
      <c r="F2811" s="190" t="s">
        <v>2777</v>
      </c>
      <c r="H2811" s="191">
        <v>3</v>
      </c>
      <c r="I2811" s="192"/>
      <c r="L2811" s="187"/>
      <c r="M2811" s="193"/>
      <c r="N2811" s="194"/>
      <c r="O2811" s="194"/>
      <c r="P2811" s="194"/>
      <c r="Q2811" s="194"/>
      <c r="R2811" s="194"/>
      <c r="S2811" s="194"/>
      <c r="T2811" s="195"/>
      <c r="AT2811" s="189" t="s">
        <v>369</v>
      </c>
      <c r="AU2811" s="189" t="s">
        <v>85</v>
      </c>
      <c r="AV2811" s="13" t="s">
        <v>85</v>
      </c>
      <c r="AW2811" s="13" t="s">
        <v>29</v>
      </c>
      <c r="AX2811" s="13" t="s">
        <v>72</v>
      </c>
      <c r="AY2811" s="189" t="s">
        <v>360</v>
      </c>
    </row>
    <row r="2812" spans="2:51" s="16" customFormat="1">
      <c r="B2812" s="211"/>
      <c r="D2812" s="188" t="s">
        <v>369</v>
      </c>
      <c r="E2812" s="212" t="s">
        <v>1</v>
      </c>
      <c r="F2812" s="213" t="s">
        <v>581</v>
      </c>
      <c r="H2812" s="214">
        <v>6</v>
      </c>
      <c r="I2812" s="215"/>
      <c r="L2812" s="211"/>
      <c r="M2812" s="216"/>
      <c r="N2812" s="217"/>
      <c r="O2812" s="217"/>
      <c r="P2812" s="217"/>
      <c r="Q2812" s="217"/>
      <c r="R2812" s="217"/>
      <c r="S2812" s="217"/>
      <c r="T2812" s="218"/>
      <c r="AT2812" s="212" t="s">
        <v>369</v>
      </c>
      <c r="AU2812" s="212" t="s">
        <v>85</v>
      </c>
      <c r="AV2812" s="16" t="s">
        <v>282</v>
      </c>
      <c r="AW2812" s="16" t="s">
        <v>29</v>
      </c>
      <c r="AX2812" s="16" t="s">
        <v>72</v>
      </c>
      <c r="AY2812" s="212" t="s">
        <v>360</v>
      </c>
    </row>
    <row r="2813" spans="2:51" s="14" customFormat="1">
      <c r="B2813" s="196"/>
      <c r="D2813" s="188" t="s">
        <v>369</v>
      </c>
      <c r="E2813" s="197" t="s">
        <v>1</v>
      </c>
      <c r="F2813" s="198" t="s">
        <v>2806</v>
      </c>
      <c r="H2813" s="197" t="s">
        <v>1</v>
      </c>
      <c r="I2813" s="199"/>
      <c r="L2813" s="196"/>
      <c r="M2813" s="200"/>
      <c r="N2813" s="201"/>
      <c r="O2813" s="201"/>
      <c r="P2813" s="201"/>
      <c r="Q2813" s="201"/>
      <c r="R2813" s="201"/>
      <c r="S2813" s="201"/>
      <c r="T2813" s="202"/>
      <c r="AT2813" s="197" t="s">
        <v>369</v>
      </c>
      <c r="AU2813" s="197" t="s">
        <v>85</v>
      </c>
      <c r="AV2813" s="14" t="s">
        <v>79</v>
      </c>
      <c r="AW2813" s="14" t="s">
        <v>29</v>
      </c>
      <c r="AX2813" s="14" t="s">
        <v>72</v>
      </c>
      <c r="AY2813" s="197" t="s">
        <v>360</v>
      </c>
    </row>
    <row r="2814" spans="2:51" s="13" customFormat="1">
      <c r="B2814" s="187"/>
      <c r="D2814" s="188" t="s">
        <v>369</v>
      </c>
      <c r="E2814" s="189" t="s">
        <v>1</v>
      </c>
      <c r="F2814" s="190" t="s">
        <v>2807</v>
      </c>
      <c r="H2814" s="191">
        <v>2</v>
      </c>
      <c r="I2814" s="192"/>
      <c r="L2814" s="187"/>
      <c r="M2814" s="193"/>
      <c r="N2814" s="194"/>
      <c r="O2814" s="194"/>
      <c r="P2814" s="194"/>
      <c r="Q2814" s="194"/>
      <c r="R2814" s="194"/>
      <c r="S2814" s="194"/>
      <c r="T2814" s="195"/>
      <c r="AT2814" s="189" t="s">
        <v>369</v>
      </c>
      <c r="AU2814" s="189" t="s">
        <v>85</v>
      </c>
      <c r="AV2814" s="13" t="s">
        <v>85</v>
      </c>
      <c r="AW2814" s="13" t="s">
        <v>29</v>
      </c>
      <c r="AX2814" s="13" t="s">
        <v>72</v>
      </c>
      <c r="AY2814" s="189" t="s">
        <v>360</v>
      </c>
    </row>
    <row r="2815" spans="2:51" s="13" customFormat="1">
      <c r="B2815" s="187"/>
      <c r="D2815" s="188" t="s">
        <v>369</v>
      </c>
      <c r="E2815" s="189" t="s">
        <v>1</v>
      </c>
      <c r="F2815" s="190" t="s">
        <v>2808</v>
      </c>
      <c r="H2815" s="191">
        <v>2</v>
      </c>
      <c r="I2815" s="192"/>
      <c r="L2815" s="187"/>
      <c r="M2815" s="193"/>
      <c r="N2815" s="194"/>
      <c r="O2815" s="194"/>
      <c r="P2815" s="194"/>
      <c r="Q2815" s="194"/>
      <c r="R2815" s="194"/>
      <c r="S2815" s="194"/>
      <c r="T2815" s="195"/>
      <c r="AT2815" s="189" t="s">
        <v>369</v>
      </c>
      <c r="AU2815" s="189" t="s">
        <v>85</v>
      </c>
      <c r="AV2815" s="13" t="s">
        <v>85</v>
      </c>
      <c r="AW2815" s="13" t="s">
        <v>29</v>
      </c>
      <c r="AX2815" s="13" t="s">
        <v>72</v>
      </c>
      <c r="AY2815" s="189" t="s">
        <v>360</v>
      </c>
    </row>
    <row r="2816" spans="2:51" s="13" customFormat="1">
      <c r="B2816" s="187"/>
      <c r="D2816" s="188" t="s">
        <v>369</v>
      </c>
      <c r="E2816" s="189" t="s">
        <v>1</v>
      </c>
      <c r="F2816" s="190" t="s">
        <v>2809</v>
      </c>
      <c r="H2816" s="191">
        <v>2</v>
      </c>
      <c r="I2816" s="192"/>
      <c r="L2816" s="187"/>
      <c r="M2816" s="193"/>
      <c r="N2816" s="194"/>
      <c r="O2816" s="194"/>
      <c r="P2816" s="194"/>
      <c r="Q2816" s="194"/>
      <c r="R2816" s="194"/>
      <c r="S2816" s="194"/>
      <c r="T2816" s="195"/>
      <c r="AT2816" s="189" t="s">
        <v>369</v>
      </c>
      <c r="AU2816" s="189" t="s">
        <v>85</v>
      </c>
      <c r="AV2816" s="13" t="s">
        <v>85</v>
      </c>
      <c r="AW2816" s="13" t="s">
        <v>29</v>
      </c>
      <c r="AX2816" s="13" t="s">
        <v>72</v>
      </c>
      <c r="AY2816" s="189" t="s">
        <v>360</v>
      </c>
    </row>
    <row r="2817" spans="1:65" s="16" customFormat="1">
      <c r="B2817" s="211"/>
      <c r="D2817" s="188" t="s">
        <v>369</v>
      </c>
      <c r="E2817" s="212" t="s">
        <v>1</v>
      </c>
      <c r="F2817" s="213" t="s">
        <v>581</v>
      </c>
      <c r="H2817" s="214">
        <v>6</v>
      </c>
      <c r="I2817" s="215"/>
      <c r="L2817" s="211"/>
      <c r="M2817" s="216"/>
      <c r="N2817" s="217"/>
      <c r="O2817" s="217"/>
      <c r="P2817" s="217"/>
      <c r="Q2817" s="217"/>
      <c r="R2817" s="217"/>
      <c r="S2817" s="217"/>
      <c r="T2817" s="218"/>
      <c r="AT2817" s="212" t="s">
        <v>369</v>
      </c>
      <c r="AU2817" s="212" t="s">
        <v>85</v>
      </c>
      <c r="AV2817" s="16" t="s">
        <v>282</v>
      </c>
      <c r="AW2817" s="16" t="s">
        <v>29</v>
      </c>
      <c r="AX2817" s="16" t="s">
        <v>72</v>
      </c>
      <c r="AY2817" s="212" t="s">
        <v>360</v>
      </c>
    </row>
    <row r="2818" spans="1:65" s="15" customFormat="1">
      <c r="B2818" s="203"/>
      <c r="D2818" s="188" t="s">
        <v>369</v>
      </c>
      <c r="E2818" s="204" t="s">
        <v>1</v>
      </c>
      <c r="F2818" s="205" t="s">
        <v>386</v>
      </c>
      <c r="H2818" s="206">
        <v>159</v>
      </c>
      <c r="I2818" s="207"/>
      <c r="L2818" s="203"/>
      <c r="M2818" s="208"/>
      <c r="N2818" s="209"/>
      <c r="O2818" s="209"/>
      <c r="P2818" s="209"/>
      <c r="Q2818" s="209"/>
      <c r="R2818" s="209"/>
      <c r="S2818" s="209"/>
      <c r="T2818" s="210"/>
      <c r="AT2818" s="204" t="s">
        <v>369</v>
      </c>
      <c r="AU2818" s="204" t="s">
        <v>85</v>
      </c>
      <c r="AV2818" s="15" t="s">
        <v>367</v>
      </c>
      <c r="AW2818" s="15" t="s">
        <v>29</v>
      </c>
      <c r="AX2818" s="15" t="s">
        <v>79</v>
      </c>
      <c r="AY2818" s="204" t="s">
        <v>360</v>
      </c>
    </row>
    <row r="2819" spans="1:65" s="2" customFormat="1" ht="37.9" customHeight="1">
      <c r="A2819" s="33"/>
      <c r="B2819" s="139"/>
      <c r="C2819" s="173" t="s">
        <v>2810</v>
      </c>
      <c r="D2819" s="173" t="s">
        <v>363</v>
      </c>
      <c r="E2819" s="174" t="s">
        <v>2811</v>
      </c>
      <c r="F2819" s="175" t="s">
        <v>2812</v>
      </c>
      <c r="G2819" s="176" t="s">
        <v>375</v>
      </c>
      <c r="H2819" s="177">
        <v>5</v>
      </c>
      <c r="I2819" s="178"/>
      <c r="J2819" s="179">
        <f>ROUND(I2819*H2819,2)</f>
        <v>0</v>
      </c>
      <c r="K2819" s="180"/>
      <c r="L2819" s="34"/>
      <c r="M2819" s="181" t="s">
        <v>1</v>
      </c>
      <c r="N2819" s="182" t="s">
        <v>38</v>
      </c>
      <c r="O2819" s="60"/>
      <c r="P2819" s="183">
        <f>O2819*H2819</f>
        <v>0</v>
      </c>
      <c r="Q2819" s="183">
        <v>0</v>
      </c>
      <c r="R2819" s="183">
        <f>Q2819*H2819</f>
        <v>0</v>
      </c>
      <c r="S2819" s="183">
        <v>0</v>
      </c>
      <c r="T2819" s="184">
        <f>S2819*H2819</f>
        <v>0</v>
      </c>
      <c r="U2819" s="33"/>
      <c r="V2819" s="33"/>
      <c r="W2819" s="33"/>
      <c r="X2819" s="33"/>
      <c r="Y2819" s="33"/>
      <c r="Z2819" s="33"/>
      <c r="AA2819" s="33"/>
      <c r="AB2819" s="33"/>
      <c r="AC2819" s="33"/>
      <c r="AD2819" s="33"/>
      <c r="AE2819" s="33"/>
      <c r="AR2819" s="185" t="s">
        <v>367</v>
      </c>
      <c r="AT2819" s="185" t="s">
        <v>363</v>
      </c>
      <c r="AU2819" s="185" t="s">
        <v>85</v>
      </c>
      <c r="AY2819" s="18" t="s">
        <v>360</v>
      </c>
      <c r="BE2819" s="186">
        <f>IF(N2819="základná",J2819,0)</f>
        <v>0</v>
      </c>
      <c r="BF2819" s="186">
        <f>IF(N2819="znížená",J2819,0)</f>
        <v>0</v>
      </c>
      <c r="BG2819" s="186">
        <f>IF(N2819="zákl. prenesená",J2819,0)</f>
        <v>0</v>
      </c>
      <c r="BH2819" s="186">
        <f>IF(N2819="zníž. prenesená",J2819,0)</f>
        <v>0</v>
      </c>
      <c r="BI2819" s="186">
        <f>IF(N2819="nulová",J2819,0)</f>
        <v>0</v>
      </c>
      <c r="BJ2819" s="18" t="s">
        <v>85</v>
      </c>
      <c r="BK2819" s="186">
        <f>ROUND(I2819*H2819,2)</f>
        <v>0</v>
      </c>
      <c r="BL2819" s="18" t="s">
        <v>367</v>
      </c>
      <c r="BM2819" s="185" t="s">
        <v>2813</v>
      </c>
    </row>
    <row r="2820" spans="1:65" s="13" customFormat="1">
      <c r="B2820" s="187"/>
      <c r="D2820" s="188" t="s">
        <v>369</v>
      </c>
      <c r="E2820" s="189" t="s">
        <v>1</v>
      </c>
      <c r="F2820" s="190" t="s">
        <v>2814</v>
      </c>
      <c r="H2820" s="191">
        <v>5</v>
      </c>
      <c r="I2820" s="192"/>
      <c r="L2820" s="187"/>
      <c r="M2820" s="193"/>
      <c r="N2820" s="194"/>
      <c r="O2820" s="194"/>
      <c r="P2820" s="194"/>
      <c r="Q2820" s="194"/>
      <c r="R2820" s="194"/>
      <c r="S2820" s="194"/>
      <c r="T2820" s="195"/>
      <c r="AT2820" s="189" t="s">
        <v>369</v>
      </c>
      <c r="AU2820" s="189" t="s">
        <v>85</v>
      </c>
      <c r="AV2820" s="13" t="s">
        <v>85</v>
      </c>
      <c r="AW2820" s="13" t="s">
        <v>29</v>
      </c>
      <c r="AX2820" s="13" t="s">
        <v>72</v>
      </c>
      <c r="AY2820" s="189" t="s">
        <v>360</v>
      </c>
    </row>
    <row r="2821" spans="1:65" s="15" customFormat="1">
      <c r="B2821" s="203"/>
      <c r="D2821" s="188" t="s">
        <v>369</v>
      </c>
      <c r="E2821" s="204" t="s">
        <v>1</v>
      </c>
      <c r="F2821" s="205" t="s">
        <v>386</v>
      </c>
      <c r="H2821" s="206">
        <v>5</v>
      </c>
      <c r="I2821" s="207"/>
      <c r="L2821" s="203"/>
      <c r="M2821" s="208"/>
      <c r="N2821" s="209"/>
      <c r="O2821" s="209"/>
      <c r="P2821" s="209"/>
      <c r="Q2821" s="209"/>
      <c r="R2821" s="209"/>
      <c r="S2821" s="209"/>
      <c r="T2821" s="210"/>
      <c r="AT2821" s="204" t="s">
        <v>369</v>
      </c>
      <c r="AU2821" s="204" t="s">
        <v>85</v>
      </c>
      <c r="AV2821" s="15" t="s">
        <v>367</v>
      </c>
      <c r="AW2821" s="15" t="s">
        <v>29</v>
      </c>
      <c r="AX2821" s="15" t="s">
        <v>79</v>
      </c>
      <c r="AY2821" s="204" t="s">
        <v>360</v>
      </c>
    </row>
    <row r="2822" spans="1:65" s="2" customFormat="1" ht="24.2" customHeight="1">
      <c r="A2822" s="33"/>
      <c r="B2822" s="139"/>
      <c r="C2822" s="173" t="s">
        <v>2815</v>
      </c>
      <c r="D2822" s="173" t="s">
        <v>363</v>
      </c>
      <c r="E2822" s="174" t="s">
        <v>2816</v>
      </c>
      <c r="F2822" s="175" t="s">
        <v>2817</v>
      </c>
      <c r="G2822" s="176" t="s">
        <v>375</v>
      </c>
      <c r="H2822" s="177">
        <v>11</v>
      </c>
      <c r="I2822" s="178"/>
      <c r="J2822" s="179">
        <f>ROUND(I2822*H2822,2)</f>
        <v>0</v>
      </c>
      <c r="K2822" s="180"/>
      <c r="L2822" s="34"/>
      <c r="M2822" s="181" t="s">
        <v>1</v>
      </c>
      <c r="N2822" s="182" t="s">
        <v>38</v>
      </c>
      <c r="O2822" s="60"/>
      <c r="P2822" s="183">
        <f>O2822*H2822</f>
        <v>0</v>
      </c>
      <c r="Q2822" s="183">
        <v>0</v>
      </c>
      <c r="R2822" s="183">
        <f>Q2822*H2822</f>
        <v>0</v>
      </c>
      <c r="S2822" s="183">
        <v>0</v>
      </c>
      <c r="T2822" s="184">
        <f>S2822*H2822</f>
        <v>0</v>
      </c>
      <c r="U2822" s="33"/>
      <c r="V2822" s="33"/>
      <c r="W2822" s="33"/>
      <c r="X2822" s="33"/>
      <c r="Y2822" s="33"/>
      <c r="Z2822" s="33"/>
      <c r="AA2822" s="33"/>
      <c r="AB2822" s="33"/>
      <c r="AC2822" s="33"/>
      <c r="AD2822" s="33"/>
      <c r="AE2822" s="33"/>
      <c r="AR2822" s="185" t="s">
        <v>367</v>
      </c>
      <c r="AT2822" s="185" t="s">
        <v>363</v>
      </c>
      <c r="AU2822" s="185" t="s">
        <v>85</v>
      </c>
      <c r="AY2822" s="18" t="s">
        <v>360</v>
      </c>
      <c r="BE2822" s="186">
        <f>IF(N2822="základná",J2822,0)</f>
        <v>0</v>
      </c>
      <c r="BF2822" s="186">
        <f>IF(N2822="znížená",J2822,0)</f>
        <v>0</v>
      </c>
      <c r="BG2822" s="186">
        <f>IF(N2822="zákl. prenesená",J2822,0)</f>
        <v>0</v>
      </c>
      <c r="BH2822" s="186">
        <f>IF(N2822="zníž. prenesená",J2822,0)</f>
        <v>0</v>
      </c>
      <c r="BI2822" s="186">
        <f>IF(N2822="nulová",J2822,0)</f>
        <v>0</v>
      </c>
      <c r="BJ2822" s="18" t="s">
        <v>85</v>
      </c>
      <c r="BK2822" s="186">
        <f>ROUND(I2822*H2822,2)</f>
        <v>0</v>
      </c>
      <c r="BL2822" s="18" t="s">
        <v>367</v>
      </c>
      <c r="BM2822" s="185" t="s">
        <v>2818</v>
      </c>
    </row>
    <row r="2823" spans="1:65" s="14" customFormat="1">
      <c r="B2823" s="196"/>
      <c r="D2823" s="188" t="s">
        <v>369</v>
      </c>
      <c r="E2823" s="197" t="s">
        <v>1</v>
      </c>
      <c r="F2823" s="198" t="s">
        <v>758</v>
      </c>
      <c r="H2823" s="197" t="s">
        <v>1</v>
      </c>
      <c r="I2823" s="199"/>
      <c r="L2823" s="196"/>
      <c r="M2823" s="200"/>
      <c r="N2823" s="201"/>
      <c r="O2823" s="201"/>
      <c r="P2823" s="201"/>
      <c r="Q2823" s="201"/>
      <c r="R2823" s="201"/>
      <c r="S2823" s="201"/>
      <c r="T2823" s="202"/>
      <c r="AT2823" s="197" t="s">
        <v>369</v>
      </c>
      <c r="AU2823" s="197" t="s">
        <v>85</v>
      </c>
      <c r="AV2823" s="14" t="s">
        <v>79</v>
      </c>
      <c r="AW2823" s="14" t="s">
        <v>29</v>
      </c>
      <c r="AX2823" s="14" t="s">
        <v>72</v>
      </c>
      <c r="AY2823" s="197" t="s">
        <v>360</v>
      </c>
    </row>
    <row r="2824" spans="1:65" s="13" customFormat="1">
      <c r="B2824" s="187"/>
      <c r="D2824" s="188" t="s">
        <v>369</v>
      </c>
      <c r="E2824" s="189" t="s">
        <v>1</v>
      </c>
      <c r="F2824" s="190" t="s">
        <v>282</v>
      </c>
      <c r="H2824" s="191">
        <v>3</v>
      </c>
      <c r="I2824" s="192"/>
      <c r="L2824" s="187"/>
      <c r="M2824" s="193"/>
      <c r="N2824" s="194"/>
      <c r="O2824" s="194"/>
      <c r="P2824" s="194"/>
      <c r="Q2824" s="194"/>
      <c r="R2824" s="194"/>
      <c r="S2824" s="194"/>
      <c r="T2824" s="195"/>
      <c r="AT2824" s="189" t="s">
        <v>369</v>
      </c>
      <c r="AU2824" s="189" t="s">
        <v>85</v>
      </c>
      <c r="AV2824" s="13" t="s">
        <v>85</v>
      </c>
      <c r="AW2824" s="13" t="s">
        <v>29</v>
      </c>
      <c r="AX2824" s="13" t="s">
        <v>72</v>
      </c>
      <c r="AY2824" s="189" t="s">
        <v>360</v>
      </c>
    </row>
    <row r="2825" spans="1:65" s="14" customFormat="1">
      <c r="B2825" s="196"/>
      <c r="D2825" s="188" t="s">
        <v>369</v>
      </c>
      <c r="E2825" s="197" t="s">
        <v>1</v>
      </c>
      <c r="F2825" s="198" t="s">
        <v>762</v>
      </c>
      <c r="H2825" s="197" t="s">
        <v>1</v>
      </c>
      <c r="I2825" s="199"/>
      <c r="L2825" s="196"/>
      <c r="M2825" s="200"/>
      <c r="N2825" s="201"/>
      <c r="O2825" s="201"/>
      <c r="P2825" s="201"/>
      <c r="Q2825" s="201"/>
      <c r="R2825" s="201"/>
      <c r="S2825" s="201"/>
      <c r="T2825" s="202"/>
      <c r="AT2825" s="197" t="s">
        <v>369</v>
      </c>
      <c r="AU2825" s="197" t="s">
        <v>85</v>
      </c>
      <c r="AV2825" s="14" t="s">
        <v>79</v>
      </c>
      <c r="AW2825" s="14" t="s">
        <v>29</v>
      </c>
      <c r="AX2825" s="14" t="s">
        <v>72</v>
      </c>
      <c r="AY2825" s="197" t="s">
        <v>360</v>
      </c>
    </row>
    <row r="2826" spans="1:65" s="13" customFormat="1">
      <c r="B2826" s="187"/>
      <c r="D2826" s="188" t="s">
        <v>369</v>
      </c>
      <c r="E2826" s="189" t="s">
        <v>1</v>
      </c>
      <c r="F2826" s="190" t="s">
        <v>367</v>
      </c>
      <c r="H2826" s="191">
        <v>4</v>
      </c>
      <c r="I2826" s="192"/>
      <c r="L2826" s="187"/>
      <c r="M2826" s="193"/>
      <c r="N2826" s="194"/>
      <c r="O2826" s="194"/>
      <c r="P2826" s="194"/>
      <c r="Q2826" s="194"/>
      <c r="R2826" s="194"/>
      <c r="S2826" s="194"/>
      <c r="T2826" s="195"/>
      <c r="AT2826" s="189" t="s">
        <v>369</v>
      </c>
      <c r="AU2826" s="189" t="s">
        <v>85</v>
      </c>
      <c r="AV2826" s="13" t="s">
        <v>85</v>
      </c>
      <c r="AW2826" s="13" t="s">
        <v>29</v>
      </c>
      <c r="AX2826" s="13" t="s">
        <v>72</v>
      </c>
      <c r="AY2826" s="189" t="s">
        <v>360</v>
      </c>
    </row>
    <row r="2827" spans="1:65" s="14" customFormat="1">
      <c r="B2827" s="196"/>
      <c r="D2827" s="188" t="s">
        <v>369</v>
      </c>
      <c r="E2827" s="197" t="s">
        <v>1</v>
      </c>
      <c r="F2827" s="198" t="s">
        <v>787</v>
      </c>
      <c r="H2827" s="197" t="s">
        <v>1</v>
      </c>
      <c r="I2827" s="199"/>
      <c r="L2827" s="196"/>
      <c r="M2827" s="200"/>
      <c r="N2827" s="201"/>
      <c r="O2827" s="201"/>
      <c r="P2827" s="201"/>
      <c r="Q2827" s="201"/>
      <c r="R2827" s="201"/>
      <c r="S2827" s="201"/>
      <c r="T2827" s="202"/>
      <c r="AT2827" s="197" t="s">
        <v>369</v>
      </c>
      <c r="AU2827" s="197" t="s">
        <v>85</v>
      </c>
      <c r="AV2827" s="14" t="s">
        <v>79</v>
      </c>
      <c r="AW2827" s="14" t="s">
        <v>29</v>
      </c>
      <c r="AX2827" s="14" t="s">
        <v>72</v>
      </c>
      <c r="AY2827" s="197" t="s">
        <v>360</v>
      </c>
    </row>
    <row r="2828" spans="1:65" s="13" customFormat="1">
      <c r="B2828" s="187"/>
      <c r="D2828" s="188" t="s">
        <v>369</v>
      </c>
      <c r="E2828" s="189" t="s">
        <v>1</v>
      </c>
      <c r="F2828" s="190" t="s">
        <v>367</v>
      </c>
      <c r="H2828" s="191">
        <v>4</v>
      </c>
      <c r="I2828" s="192"/>
      <c r="L2828" s="187"/>
      <c r="M2828" s="193"/>
      <c r="N2828" s="194"/>
      <c r="O2828" s="194"/>
      <c r="P2828" s="194"/>
      <c r="Q2828" s="194"/>
      <c r="R2828" s="194"/>
      <c r="S2828" s="194"/>
      <c r="T2828" s="195"/>
      <c r="AT2828" s="189" t="s">
        <v>369</v>
      </c>
      <c r="AU2828" s="189" t="s">
        <v>85</v>
      </c>
      <c r="AV2828" s="13" t="s">
        <v>85</v>
      </c>
      <c r="AW2828" s="13" t="s">
        <v>29</v>
      </c>
      <c r="AX2828" s="13" t="s">
        <v>72</v>
      </c>
      <c r="AY2828" s="189" t="s">
        <v>360</v>
      </c>
    </row>
    <row r="2829" spans="1:65" s="15" customFormat="1">
      <c r="B2829" s="203"/>
      <c r="D2829" s="188" t="s">
        <v>369</v>
      </c>
      <c r="E2829" s="204" t="s">
        <v>1</v>
      </c>
      <c r="F2829" s="205" t="s">
        <v>386</v>
      </c>
      <c r="H2829" s="206">
        <v>11</v>
      </c>
      <c r="I2829" s="207"/>
      <c r="L2829" s="203"/>
      <c r="M2829" s="208"/>
      <c r="N2829" s="209"/>
      <c r="O2829" s="209"/>
      <c r="P2829" s="209"/>
      <c r="Q2829" s="209"/>
      <c r="R2829" s="209"/>
      <c r="S2829" s="209"/>
      <c r="T2829" s="210"/>
      <c r="AT2829" s="204" t="s">
        <v>369</v>
      </c>
      <c r="AU2829" s="204" t="s">
        <v>85</v>
      </c>
      <c r="AV2829" s="15" t="s">
        <v>367</v>
      </c>
      <c r="AW2829" s="15" t="s">
        <v>29</v>
      </c>
      <c r="AX2829" s="15" t="s">
        <v>79</v>
      </c>
      <c r="AY2829" s="204" t="s">
        <v>360</v>
      </c>
    </row>
    <row r="2830" spans="1:65" s="2" customFormat="1" ht="37.9" customHeight="1">
      <c r="A2830" s="33"/>
      <c r="B2830" s="139"/>
      <c r="C2830" s="173" t="s">
        <v>2819</v>
      </c>
      <c r="D2830" s="173" t="s">
        <v>363</v>
      </c>
      <c r="E2830" s="174" t="s">
        <v>2820</v>
      </c>
      <c r="F2830" s="175" t="s">
        <v>2821</v>
      </c>
      <c r="G2830" s="176" t="s">
        <v>375</v>
      </c>
      <c r="H2830" s="177">
        <v>10</v>
      </c>
      <c r="I2830" s="178"/>
      <c r="J2830" s="179">
        <f>ROUND(I2830*H2830,2)</f>
        <v>0</v>
      </c>
      <c r="K2830" s="180"/>
      <c r="L2830" s="34"/>
      <c r="M2830" s="181" t="s">
        <v>1</v>
      </c>
      <c r="N2830" s="182" t="s">
        <v>38</v>
      </c>
      <c r="O2830" s="60"/>
      <c r="P2830" s="183">
        <f>O2830*H2830</f>
        <v>0</v>
      </c>
      <c r="Q2830" s="183">
        <v>0</v>
      </c>
      <c r="R2830" s="183">
        <f>Q2830*H2830</f>
        <v>0</v>
      </c>
      <c r="S2830" s="183">
        <v>0</v>
      </c>
      <c r="T2830" s="184">
        <f>S2830*H2830</f>
        <v>0</v>
      </c>
      <c r="U2830" s="33"/>
      <c r="V2830" s="33"/>
      <c r="W2830" s="33"/>
      <c r="X2830" s="33"/>
      <c r="Y2830" s="33"/>
      <c r="Z2830" s="33"/>
      <c r="AA2830" s="33"/>
      <c r="AB2830" s="33"/>
      <c r="AC2830" s="33"/>
      <c r="AD2830" s="33"/>
      <c r="AE2830" s="33"/>
      <c r="AR2830" s="185" t="s">
        <v>367</v>
      </c>
      <c r="AT2830" s="185" t="s">
        <v>363</v>
      </c>
      <c r="AU2830" s="185" t="s">
        <v>85</v>
      </c>
      <c r="AY2830" s="18" t="s">
        <v>360</v>
      </c>
      <c r="BE2830" s="186">
        <f>IF(N2830="základná",J2830,0)</f>
        <v>0</v>
      </c>
      <c r="BF2830" s="186">
        <f>IF(N2830="znížená",J2830,0)</f>
        <v>0</v>
      </c>
      <c r="BG2830" s="186">
        <f>IF(N2830="zákl. prenesená",J2830,0)</f>
        <v>0</v>
      </c>
      <c r="BH2830" s="186">
        <f>IF(N2830="zníž. prenesená",J2830,0)</f>
        <v>0</v>
      </c>
      <c r="BI2830" s="186">
        <f>IF(N2830="nulová",J2830,0)</f>
        <v>0</v>
      </c>
      <c r="BJ2830" s="18" t="s">
        <v>85</v>
      </c>
      <c r="BK2830" s="186">
        <f>ROUND(I2830*H2830,2)</f>
        <v>0</v>
      </c>
      <c r="BL2830" s="18" t="s">
        <v>367</v>
      </c>
      <c r="BM2830" s="185" t="s">
        <v>2822</v>
      </c>
    </row>
    <row r="2831" spans="1:65" s="14" customFormat="1">
      <c r="B2831" s="196"/>
      <c r="D2831" s="188" t="s">
        <v>369</v>
      </c>
      <c r="E2831" s="197" t="s">
        <v>1</v>
      </c>
      <c r="F2831" s="198" t="s">
        <v>2823</v>
      </c>
      <c r="H2831" s="197" t="s">
        <v>1</v>
      </c>
      <c r="I2831" s="199"/>
      <c r="L2831" s="196"/>
      <c r="M2831" s="200"/>
      <c r="N2831" s="201"/>
      <c r="O2831" s="201"/>
      <c r="P2831" s="201"/>
      <c r="Q2831" s="201"/>
      <c r="R2831" s="201"/>
      <c r="S2831" s="201"/>
      <c r="T2831" s="202"/>
      <c r="AT2831" s="197" t="s">
        <v>369</v>
      </c>
      <c r="AU2831" s="197" t="s">
        <v>85</v>
      </c>
      <c r="AV2831" s="14" t="s">
        <v>79</v>
      </c>
      <c r="AW2831" s="14" t="s">
        <v>29</v>
      </c>
      <c r="AX2831" s="14" t="s">
        <v>72</v>
      </c>
      <c r="AY2831" s="197" t="s">
        <v>360</v>
      </c>
    </row>
    <row r="2832" spans="1:65" s="14" customFormat="1">
      <c r="B2832" s="196"/>
      <c r="D2832" s="188" t="s">
        <v>369</v>
      </c>
      <c r="E2832" s="197" t="s">
        <v>1</v>
      </c>
      <c r="F2832" s="198" t="s">
        <v>754</v>
      </c>
      <c r="H2832" s="197" t="s">
        <v>1</v>
      </c>
      <c r="I2832" s="199"/>
      <c r="L2832" s="196"/>
      <c r="M2832" s="200"/>
      <c r="N2832" s="201"/>
      <c r="O2832" s="201"/>
      <c r="P2832" s="201"/>
      <c r="Q2832" s="201"/>
      <c r="R2832" s="201"/>
      <c r="S2832" s="201"/>
      <c r="T2832" s="202"/>
      <c r="AT2832" s="197" t="s">
        <v>369</v>
      </c>
      <c r="AU2832" s="197" t="s">
        <v>85</v>
      </c>
      <c r="AV2832" s="14" t="s">
        <v>79</v>
      </c>
      <c r="AW2832" s="14" t="s">
        <v>29</v>
      </c>
      <c r="AX2832" s="14" t="s">
        <v>72</v>
      </c>
      <c r="AY2832" s="197" t="s">
        <v>360</v>
      </c>
    </row>
    <row r="2833" spans="1:65" s="13" customFormat="1">
      <c r="B2833" s="187"/>
      <c r="D2833" s="188" t="s">
        <v>369</v>
      </c>
      <c r="E2833" s="189" t="s">
        <v>1</v>
      </c>
      <c r="F2833" s="190" t="s">
        <v>79</v>
      </c>
      <c r="H2833" s="191">
        <v>1</v>
      </c>
      <c r="I2833" s="192"/>
      <c r="L2833" s="187"/>
      <c r="M2833" s="193"/>
      <c r="N2833" s="194"/>
      <c r="O2833" s="194"/>
      <c r="P2833" s="194"/>
      <c r="Q2833" s="194"/>
      <c r="R2833" s="194"/>
      <c r="S2833" s="194"/>
      <c r="T2833" s="195"/>
      <c r="AT2833" s="189" t="s">
        <v>369</v>
      </c>
      <c r="AU2833" s="189" t="s">
        <v>85</v>
      </c>
      <c r="AV2833" s="13" t="s">
        <v>85</v>
      </c>
      <c r="AW2833" s="13" t="s">
        <v>29</v>
      </c>
      <c r="AX2833" s="13" t="s">
        <v>72</v>
      </c>
      <c r="AY2833" s="189" t="s">
        <v>360</v>
      </c>
    </row>
    <row r="2834" spans="1:65" s="14" customFormat="1">
      <c r="B2834" s="196"/>
      <c r="D2834" s="188" t="s">
        <v>369</v>
      </c>
      <c r="E2834" s="197" t="s">
        <v>1</v>
      </c>
      <c r="F2834" s="198" t="s">
        <v>758</v>
      </c>
      <c r="H2834" s="197" t="s">
        <v>1</v>
      </c>
      <c r="I2834" s="199"/>
      <c r="L2834" s="196"/>
      <c r="M2834" s="200"/>
      <c r="N2834" s="201"/>
      <c r="O2834" s="201"/>
      <c r="P2834" s="201"/>
      <c r="Q2834" s="201"/>
      <c r="R2834" s="201"/>
      <c r="S2834" s="201"/>
      <c r="T2834" s="202"/>
      <c r="AT2834" s="197" t="s">
        <v>369</v>
      </c>
      <c r="AU2834" s="197" t="s">
        <v>85</v>
      </c>
      <c r="AV2834" s="14" t="s">
        <v>79</v>
      </c>
      <c r="AW2834" s="14" t="s">
        <v>29</v>
      </c>
      <c r="AX2834" s="14" t="s">
        <v>72</v>
      </c>
      <c r="AY2834" s="197" t="s">
        <v>360</v>
      </c>
    </row>
    <row r="2835" spans="1:65" s="13" customFormat="1">
      <c r="B2835" s="187"/>
      <c r="D2835" s="188" t="s">
        <v>369</v>
      </c>
      <c r="E2835" s="189" t="s">
        <v>1</v>
      </c>
      <c r="F2835" s="190" t="s">
        <v>456</v>
      </c>
      <c r="H2835" s="191">
        <v>9</v>
      </c>
      <c r="I2835" s="192"/>
      <c r="L2835" s="187"/>
      <c r="M2835" s="193"/>
      <c r="N2835" s="194"/>
      <c r="O2835" s="194"/>
      <c r="P2835" s="194"/>
      <c r="Q2835" s="194"/>
      <c r="R2835" s="194"/>
      <c r="S2835" s="194"/>
      <c r="T2835" s="195"/>
      <c r="AT2835" s="189" t="s">
        <v>369</v>
      </c>
      <c r="AU2835" s="189" t="s">
        <v>85</v>
      </c>
      <c r="AV2835" s="13" t="s">
        <v>85</v>
      </c>
      <c r="AW2835" s="13" t="s">
        <v>29</v>
      </c>
      <c r="AX2835" s="13" t="s">
        <v>72</v>
      </c>
      <c r="AY2835" s="189" t="s">
        <v>360</v>
      </c>
    </row>
    <row r="2836" spans="1:65" s="15" customFormat="1">
      <c r="B2836" s="203"/>
      <c r="D2836" s="188" t="s">
        <v>369</v>
      </c>
      <c r="E2836" s="204" t="s">
        <v>1</v>
      </c>
      <c r="F2836" s="205" t="s">
        <v>386</v>
      </c>
      <c r="H2836" s="206">
        <v>10</v>
      </c>
      <c r="I2836" s="207"/>
      <c r="L2836" s="203"/>
      <c r="M2836" s="208"/>
      <c r="N2836" s="209"/>
      <c r="O2836" s="209"/>
      <c r="P2836" s="209"/>
      <c r="Q2836" s="209"/>
      <c r="R2836" s="209"/>
      <c r="S2836" s="209"/>
      <c r="T2836" s="210"/>
      <c r="AT2836" s="204" t="s">
        <v>369</v>
      </c>
      <c r="AU2836" s="204" t="s">
        <v>85</v>
      </c>
      <c r="AV2836" s="15" t="s">
        <v>367</v>
      </c>
      <c r="AW2836" s="15" t="s">
        <v>29</v>
      </c>
      <c r="AX2836" s="15" t="s">
        <v>79</v>
      </c>
      <c r="AY2836" s="204" t="s">
        <v>360</v>
      </c>
    </row>
    <row r="2837" spans="1:65" s="2" customFormat="1" ht="49.15" customHeight="1">
      <c r="A2837" s="33"/>
      <c r="B2837" s="139"/>
      <c r="C2837" s="173" t="s">
        <v>2824</v>
      </c>
      <c r="D2837" s="173" t="s">
        <v>363</v>
      </c>
      <c r="E2837" s="174" t="s">
        <v>2825</v>
      </c>
      <c r="F2837" s="175" t="s">
        <v>2826</v>
      </c>
      <c r="G2837" s="176" t="s">
        <v>375</v>
      </c>
      <c r="H2837" s="177">
        <v>1</v>
      </c>
      <c r="I2837" s="178"/>
      <c r="J2837" s="179">
        <f>ROUND(I2837*H2837,2)</f>
        <v>0</v>
      </c>
      <c r="K2837" s="180"/>
      <c r="L2837" s="34"/>
      <c r="M2837" s="181" t="s">
        <v>1</v>
      </c>
      <c r="N2837" s="182" t="s">
        <v>38</v>
      </c>
      <c r="O2837" s="60"/>
      <c r="P2837" s="183">
        <f>O2837*H2837</f>
        <v>0</v>
      </c>
      <c r="Q2837" s="183">
        <v>0</v>
      </c>
      <c r="R2837" s="183">
        <f>Q2837*H2837</f>
        <v>0</v>
      </c>
      <c r="S2837" s="183">
        <v>0</v>
      </c>
      <c r="T2837" s="184">
        <f>S2837*H2837</f>
        <v>0</v>
      </c>
      <c r="U2837" s="33"/>
      <c r="V2837" s="33"/>
      <c r="W2837" s="33"/>
      <c r="X2837" s="33"/>
      <c r="Y2837" s="33"/>
      <c r="Z2837" s="33"/>
      <c r="AA2837" s="33"/>
      <c r="AB2837" s="33"/>
      <c r="AC2837" s="33"/>
      <c r="AD2837" s="33"/>
      <c r="AE2837" s="33"/>
      <c r="AR2837" s="185" t="s">
        <v>367</v>
      </c>
      <c r="AT2837" s="185" t="s">
        <v>363</v>
      </c>
      <c r="AU2837" s="185" t="s">
        <v>85</v>
      </c>
      <c r="AY2837" s="18" t="s">
        <v>360</v>
      </c>
      <c r="BE2837" s="186">
        <f>IF(N2837="základná",J2837,0)</f>
        <v>0</v>
      </c>
      <c r="BF2837" s="186">
        <f>IF(N2837="znížená",J2837,0)</f>
        <v>0</v>
      </c>
      <c r="BG2837" s="186">
        <f>IF(N2837="zákl. prenesená",J2837,0)</f>
        <v>0</v>
      </c>
      <c r="BH2837" s="186">
        <f>IF(N2837="zníž. prenesená",J2837,0)</f>
        <v>0</v>
      </c>
      <c r="BI2837" s="186">
        <f>IF(N2837="nulová",J2837,0)</f>
        <v>0</v>
      </c>
      <c r="BJ2837" s="18" t="s">
        <v>85</v>
      </c>
      <c r="BK2837" s="186">
        <f>ROUND(I2837*H2837,2)</f>
        <v>0</v>
      </c>
      <c r="BL2837" s="18" t="s">
        <v>367</v>
      </c>
      <c r="BM2837" s="185" t="s">
        <v>2827</v>
      </c>
    </row>
    <row r="2838" spans="1:65" s="2" customFormat="1" ht="24.2" customHeight="1">
      <c r="A2838" s="33"/>
      <c r="B2838" s="139"/>
      <c r="C2838" s="173" t="s">
        <v>2828</v>
      </c>
      <c r="D2838" s="173" t="s">
        <v>363</v>
      </c>
      <c r="E2838" s="174" t="s">
        <v>2829</v>
      </c>
      <c r="F2838" s="175" t="s">
        <v>2830</v>
      </c>
      <c r="G2838" s="176" t="s">
        <v>375</v>
      </c>
      <c r="H2838" s="177">
        <v>2</v>
      </c>
      <c r="I2838" s="178"/>
      <c r="J2838" s="179">
        <f>ROUND(I2838*H2838,2)</f>
        <v>0</v>
      </c>
      <c r="K2838" s="180"/>
      <c r="L2838" s="34"/>
      <c r="M2838" s="181" t="s">
        <v>1</v>
      </c>
      <c r="N2838" s="182" t="s">
        <v>38</v>
      </c>
      <c r="O2838" s="60"/>
      <c r="P2838" s="183">
        <f>O2838*H2838</f>
        <v>0</v>
      </c>
      <c r="Q2838" s="183">
        <v>0</v>
      </c>
      <c r="R2838" s="183">
        <f>Q2838*H2838</f>
        <v>0</v>
      </c>
      <c r="S2838" s="183">
        <v>0</v>
      </c>
      <c r="T2838" s="184">
        <f>S2838*H2838</f>
        <v>0</v>
      </c>
      <c r="U2838" s="33"/>
      <c r="V2838" s="33"/>
      <c r="W2838" s="33"/>
      <c r="X2838" s="33"/>
      <c r="Y2838" s="33"/>
      <c r="Z2838" s="33"/>
      <c r="AA2838" s="33"/>
      <c r="AB2838" s="33"/>
      <c r="AC2838" s="33"/>
      <c r="AD2838" s="33"/>
      <c r="AE2838" s="33"/>
      <c r="AR2838" s="185" t="s">
        <v>367</v>
      </c>
      <c r="AT2838" s="185" t="s">
        <v>363</v>
      </c>
      <c r="AU2838" s="185" t="s">
        <v>85</v>
      </c>
      <c r="AY2838" s="18" t="s">
        <v>360</v>
      </c>
      <c r="BE2838" s="186">
        <f>IF(N2838="základná",J2838,0)</f>
        <v>0</v>
      </c>
      <c r="BF2838" s="186">
        <f>IF(N2838="znížená",J2838,0)</f>
        <v>0</v>
      </c>
      <c r="BG2838" s="186">
        <f>IF(N2838="zákl. prenesená",J2838,0)</f>
        <v>0</v>
      </c>
      <c r="BH2838" s="186">
        <f>IF(N2838="zníž. prenesená",J2838,0)</f>
        <v>0</v>
      </c>
      <c r="BI2838" s="186">
        <f>IF(N2838="nulová",J2838,0)</f>
        <v>0</v>
      </c>
      <c r="BJ2838" s="18" t="s">
        <v>85</v>
      </c>
      <c r="BK2838" s="186">
        <f>ROUND(I2838*H2838,2)</f>
        <v>0</v>
      </c>
      <c r="BL2838" s="18" t="s">
        <v>367</v>
      </c>
      <c r="BM2838" s="185" t="s">
        <v>2831</v>
      </c>
    </row>
    <row r="2839" spans="1:65" s="14" customFormat="1">
      <c r="B2839" s="196"/>
      <c r="D2839" s="188" t="s">
        <v>369</v>
      </c>
      <c r="E2839" s="197" t="s">
        <v>1</v>
      </c>
      <c r="F2839" s="198" t="s">
        <v>2832</v>
      </c>
      <c r="H2839" s="197" t="s">
        <v>1</v>
      </c>
      <c r="I2839" s="199"/>
      <c r="L2839" s="196"/>
      <c r="M2839" s="200"/>
      <c r="N2839" s="201"/>
      <c r="O2839" s="201"/>
      <c r="P2839" s="201"/>
      <c r="Q2839" s="201"/>
      <c r="R2839" s="201"/>
      <c r="S2839" s="201"/>
      <c r="T2839" s="202"/>
      <c r="AT2839" s="197" t="s">
        <v>369</v>
      </c>
      <c r="AU2839" s="197" t="s">
        <v>85</v>
      </c>
      <c r="AV2839" s="14" t="s">
        <v>79</v>
      </c>
      <c r="AW2839" s="14" t="s">
        <v>29</v>
      </c>
      <c r="AX2839" s="14" t="s">
        <v>72</v>
      </c>
      <c r="AY2839" s="197" t="s">
        <v>360</v>
      </c>
    </row>
    <row r="2840" spans="1:65" s="13" customFormat="1">
      <c r="B2840" s="187"/>
      <c r="D2840" s="188" t="s">
        <v>369</v>
      </c>
      <c r="E2840" s="189" t="s">
        <v>1</v>
      </c>
      <c r="F2840" s="190" t="s">
        <v>85</v>
      </c>
      <c r="H2840" s="191">
        <v>2</v>
      </c>
      <c r="I2840" s="192"/>
      <c r="L2840" s="187"/>
      <c r="M2840" s="193"/>
      <c r="N2840" s="194"/>
      <c r="O2840" s="194"/>
      <c r="P2840" s="194"/>
      <c r="Q2840" s="194"/>
      <c r="R2840" s="194"/>
      <c r="S2840" s="194"/>
      <c r="T2840" s="195"/>
      <c r="AT2840" s="189" t="s">
        <v>369</v>
      </c>
      <c r="AU2840" s="189" t="s">
        <v>85</v>
      </c>
      <c r="AV2840" s="13" t="s">
        <v>85</v>
      </c>
      <c r="AW2840" s="13" t="s">
        <v>29</v>
      </c>
      <c r="AX2840" s="13" t="s">
        <v>72</v>
      </c>
      <c r="AY2840" s="189" t="s">
        <v>360</v>
      </c>
    </row>
    <row r="2841" spans="1:65" s="15" customFormat="1">
      <c r="B2841" s="203"/>
      <c r="D2841" s="188" t="s">
        <v>369</v>
      </c>
      <c r="E2841" s="204" t="s">
        <v>1</v>
      </c>
      <c r="F2841" s="205" t="s">
        <v>386</v>
      </c>
      <c r="H2841" s="206">
        <v>2</v>
      </c>
      <c r="I2841" s="207"/>
      <c r="L2841" s="203"/>
      <c r="M2841" s="208"/>
      <c r="N2841" s="209"/>
      <c r="O2841" s="209"/>
      <c r="P2841" s="209"/>
      <c r="Q2841" s="209"/>
      <c r="R2841" s="209"/>
      <c r="S2841" s="209"/>
      <c r="T2841" s="210"/>
      <c r="AT2841" s="204" t="s">
        <v>369</v>
      </c>
      <c r="AU2841" s="204" t="s">
        <v>85</v>
      </c>
      <c r="AV2841" s="15" t="s">
        <v>367</v>
      </c>
      <c r="AW2841" s="15" t="s">
        <v>29</v>
      </c>
      <c r="AX2841" s="15" t="s">
        <v>79</v>
      </c>
      <c r="AY2841" s="204" t="s">
        <v>360</v>
      </c>
    </row>
    <row r="2842" spans="1:65" s="2" customFormat="1" ht="33" customHeight="1">
      <c r="A2842" s="33"/>
      <c r="B2842" s="139"/>
      <c r="C2842" s="173" t="s">
        <v>2833</v>
      </c>
      <c r="D2842" s="173" t="s">
        <v>363</v>
      </c>
      <c r="E2842" s="174" t="s">
        <v>2834</v>
      </c>
      <c r="F2842" s="175" t="s">
        <v>2835</v>
      </c>
      <c r="G2842" s="176" t="s">
        <v>375</v>
      </c>
      <c r="H2842" s="177">
        <v>4</v>
      </c>
      <c r="I2842" s="178"/>
      <c r="J2842" s="179">
        <f>ROUND(I2842*H2842,2)</f>
        <v>0</v>
      </c>
      <c r="K2842" s="180"/>
      <c r="L2842" s="34"/>
      <c r="M2842" s="181" t="s">
        <v>1</v>
      </c>
      <c r="N2842" s="182" t="s">
        <v>38</v>
      </c>
      <c r="O2842" s="60"/>
      <c r="P2842" s="183">
        <f>O2842*H2842</f>
        <v>0</v>
      </c>
      <c r="Q2842" s="183">
        <v>0</v>
      </c>
      <c r="R2842" s="183">
        <f>Q2842*H2842</f>
        <v>0</v>
      </c>
      <c r="S2842" s="183">
        <v>0</v>
      </c>
      <c r="T2842" s="184">
        <f>S2842*H2842</f>
        <v>0</v>
      </c>
      <c r="U2842" s="33"/>
      <c r="V2842" s="33"/>
      <c r="W2842" s="33"/>
      <c r="X2842" s="33"/>
      <c r="Y2842" s="33"/>
      <c r="Z2842" s="33"/>
      <c r="AA2842" s="33"/>
      <c r="AB2842" s="33"/>
      <c r="AC2842" s="33"/>
      <c r="AD2842" s="33"/>
      <c r="AE2842" s="33"/>
      <c r="AR2842" s="185" t="s">
        <v>367</v>
      </c>
      <c r="AT2842" s="185" t="s">
        <v>363</v>
      </c>
      <c r="AU2842" s="185" t="s">
        <v>85</v>
      </c>
      <c r="AY2842" s="18" t="s">
        <v>360</v>
      </c>
      <c r="BE2842" s="186">
        <f>IF(N2842="základná",J2842,0)</f>
        <v>0</v>
      </c>
      <c r="BF2842" s="186">
        <f>IF(N2842="znížená",J2842,0)</f>
        <v>0</v>
      </c>
      <c r="BG2842" s="186">
        <f>IF(N2842="zákl. prenesená",J2842,0)</f>
        <v>0</v>
      </c>
      <c r="BH2842" s="186">
        <f>IF(N2842="zníž. prenesená",J2842,0)</f>
        <v>0</v>
      </c>
      <c r="BI2842" s="186">
        <f>IF(N2842="nulová",J2842,0)</f>
        <v>0</v>
      </c>
      <c r="BJ2842" s="18" t="s">
        <v>85</v>
      </c>
      <c r="BK2842" s="186">
        <f>ROUND(I2842*H2842,2)</f>
        <v>0</v>
      </c>
      <c r="BL2842" s="18" t="s">
        <v>367</v>
      </c>
      <c r="BM2842" s="185" t="s">
        <v>2836</v>
      </c>
    </row>
    <row r="2843" spans="1:65" s="14" customFormat="1">
      <c r="B2843" s="196"/>
      <c r="D2843" s="188" t="s">
        <v>369</v>
      </c>
      <c r="E2843" s="197" t="s">
        <v>1</v>
      </c>
      <c r="F2843" s="198" t="s">
        <v>754</v>
      </c>
      <c r="H2843" s="197" t="s">
        <v>1</v>
      </c>
      <c r="I2843" s="199"/>
      <c r="L2843" s="196"/>
      <c r="M2843" s="200"/>
      <c r="N2843" s="201"/>
      <c r="O2843" s="201"/>
      <c r="P2843" s="201"/>
      <c r="Q2843" s="201"/>
      <c r="R2843" s="201"/>
      <c r="S2843" s="201"/>
      <c r="T2843" s="202"/>
      <c r="AT2843" s="197" t="s">
        <v>369</v>
      </c>
      <c r="AU2843" s="197" t="s">
        <v>85</v>
      </c>
      <c r="AV2843" s="14" t="s">
        <v>79</v>
      </c>
      <c r="AW2843" s="14" t="s">
        <v>29</v>
      </c>
      <c r="AX2843" s="14" t="s">
        <v>72</v>
      </c>
      <c r="AY2843" s="197" t="s">
        <v>360</v>
      </c>
    </row>
    <row r="2844" spans="1:65" s="13" customFormat="1">
      <c r="B2844" s="187"/>
      <c r="D2844" s="188" t="s">
        <v>369</v>
      </c>
      <c r="E2844" s="189" t="s">
        <v>1</v>
      </c>
      <c r="F2844" s="190" t="s">
        <v>85</v>
      </c>
      <c r="H2844" s="191">
        <v>2</v>
      </c>
      <c r="I2844" s="192"/>
      <c r="L2844" s="187"/>
      <c r="M2844" s="193"/>
      <c r="N2844" s="194"/>
      <c r="O2844" s="194"/>
      <c r="P2844" s="194"/>
      <c r="Q2844" s="194"/>
      <c r="R2844" s="194"/>
      <c r="S2844" s="194"/>
      <c r="T2844" s="195"/>
      <c r="AT2844" s="189" t="s">
        <v>369</v>
      </c>
      <c r="AU2844" s="189" t="s">
        <v>85</v>
      </c>
      <c r="AV2844" s="13" t="s">
        <v>85</v>
      </c>
      <c r="AW2844" s="13" t="s">
        <v>29</v>
      </c>
      <c r="AX2844" s="13" t="s">
        <v>72</v>
      </c>
      <c r="AY2844" s="189" t="s">
        <v>360</v>
      </c>
    </row>
    <row r="2845" spans="1:65" s="14" customFormat="1">
      <c r="B2845" s="196"/>
      <c r="D2845" s="188" t="s">
        <v>369</v>
      </c>
      <c r="E2845" s="197" t="s">
        <v>1</v>
      </c>
      <c r="F2845" s="198" t="s">
        <v>758</v>
      </c>
      <c r="H2845" s="197" t="s">
        <v>1</v>
      </c>
      <c r="I2845" s="199"/>
      <c r="L2845" s="196"/>
      <c r="M2845" s="200"/>
      <c r="N2845" s="201"/>
      <c r="O2845" s="201"/>
      <c r="P2845" s="201"/>
      <c r="Q2845" s="201"/>
      <c r="R2845" s="201"/>
      <c r="S2845" s="201"/>
      <c r="T2845" s="202"/>
      <c r="AT2845" s="197" t="s">
        <v>369</v>
      </c>
      <c r="AU2845" s="197" t="s">
        <v>85</v>
      </c>
      <c r="AV2845" s="14" t="s">
        <v>79</v>
      </c>
      <c r="AW2845" s="14" t="s">
        <v>29</v>
      </c>
      <c r="AX2845" s="14" t="s">
        <v>72</v>
      </c>
      <c r="AY2845" s="197" t="s">
        <v>360</v>
      </c>
    </row>
    <row r="2846" spans="1:65" s="13" customFormat="1">
      <c r="B2846" s="187"/>
      <c r="D2846" s="188" t="s">
        <v>369</v>
      </c>
      <c r="E2846" s="189" t="s">
        <v>1</v>
      </c>
      <c r="F2846" s="190" t="s">
        <v>85</v>
      </c>
      <c r="H2846" s="191">
        <v>2</v>
      </c>
      <c r="I2846" s="192"/>
      <c r="L2846" s="187"/>
      <c r="M2846" s="193"/>
      <c r="N2846" s="194"/>
      <c r="O2846" s="194"/>
      <c r="P2846" s="194"/>
      <c r="Q2846" s="194"/>
      <c r="R2846" s="194"/>
      <c r="S2846" s="194"/>
      <c r="T2846" s="195"/>
      <c r="AT2846" s="189" t="s">
        <v>369</v>
      </c>
      <c r="AU2846" s="189" t="s">
        <v>85</v>
      </c>
      <c r="AV2846" s="13" t="s">
        <v>85</v>
      </c>
      <c r="AW2846" s="13" t="s">
        <v>29</v>
      </c>
      <c r="AX2846" s="13" t="s">
        <v>72</v>
      </c>
      <c r="AY2846" s="189" t="s">
        <v>360</v>
      </c>
    </row>
    <row r="2847" spans="1:65" s="15" customFormat="1">
      <c r="B2847" s="203"/>
      <c r="D2847" s="188" t="s">
        <v>369</v>
      </c>
      <c r="E2847" s="204" t="s">
        <v>1</v>
      </c>
      <c r="F2847" s="205" t="s">
        <v>386</v>
      </c>
      <c r="H2847" s="206">
        <v>4</v>
      </c>
      <c r="I2847" s="207"/>
      <c r="L2847" s="203"/>
      <c r="M2847" s="208"/>
      <c r="N2847" s="209"/>
      <c r="O2847" s="209"/>
      <c r="P2847" s="209"/>
      <c r="Q2847" s="209"/>
      <c r="R2847" s="209"/>
      <c r="S2847" s="209"/>
      <c r="T2847" s="210"/>
      <c r="AT2847" s="204" t="s">
        <v>369</v>
      </c>
      <c r="AU2847" s="204" t="s">
        <v>85</v>
      </c>
      <c r="AV2847" s="15" t="s">
        <v>367</v>
      </c>
      <c r="AW2847" s="15" t="s">
        <v>29</v>
      </c>
      <c r="AX2847" s="15" t="s">
        <v>79</v>
      </c>
      <c r="AY2847" s="204" t="s">
        <v>360</v>
      </c>
    </row>
    <row r="2848" spans="1:65" s="2" customFormat="1" ht="33" customHeight="1">
      <c r="A2848" s="33"/>
      <c r="B2848" s="139"/>
      <c r="C2848" s="173" t="s">
        <v>2837</v>
      </c>
      <c r="D2848" s="173" t="s">
        <v>363</v>
      </c>
      <c r="E2848" s="174" t="s">
        <v>2838</v>
      </c>
      <c r="F2848" s="175" t="s">
        <v>2839</v>
      </c>
      <c r="G2848" s="176" t="s">
        <v>375</v>
      </c>
      <c r="H2848" s="177">
        <v>1</v>
      </c>
      <c r="I2848" s="178"/>
      <c r="J2848" s="179">
        <f>ROUND(I2848*H2848,2)</f>
        <v>0</v>
      </c>
      <c r="K2848" s="180"/>
      <c r="L2848" s="34"/>
      <c r="M2848" s="181" t="s">
        <v>1</v>
      </c>
      <c r="N2848" s="182" t="s">
        <v>38</v>
      </c>
      <c r="O2848" s="60"/>
      <c r="P2848" s="183">
        <f>O2848*H2848</f>
        <v>0</v>
      </c>
      <c r="Q2848" s="183">
        <v>0</v>
      </c>
      <c r="R2848" s="183">
        <f>Q2848*H2848</f>
        <v>0</v>
      </c>
      <c r="S2848" s="183">
        <v>0</v>
      </c>
      <c r="T2848" s="184">
        <f>S2848*H2848</f>
        <v>0</v>
      </c>
      <c r="U2848" s="33"/>
      <c r="V2848" s="33"/>
      <c r="W2848" s="33"/>
      <c r="X2848" s="33"/>
      <c r="Y2848" s="33"/>
      <c r="Z2848" s="33"/>
      <c r="AA2848" s="33"/>
      <c r="AB2848" s="33"/>
      <c r="AC2848" s="33"/>
      <c r="AD2848" s="33"/>
      <c r="AE2848" s="33"/>
      <c r="AR2848" s="185" t="s">
        <v>367</v>
      </c>
      <c r="AT2848" s="185" t="s">
        <v>363</v>
      </c>
      <c r="AU2848" s="185" t="s">
        <v>85</v>
      </c>
      <c r="AY2848" s="18" t="s">
        <v>360</v>
      </c>
      <c r="BE2848" s="186">
        <f>IF(N2848="základná",J2848,0)</f>
        <v>0</v>
      </c>
      <c r="BF2848" s="186">
        <f>IF(N2848="znížená",J2848,0)</f>
        <v>0</v>
      </c>
      <c r="BG2848" s="186">
        <f>IF(N2848="zákl. prenesená",J2848,0)</f>
        <v>0</v>
      </c>
      <c r="BH2848" s="186">
        <f>IF(N2848="zníž. prenesená",J2848,0)</f>
        <v>0</v>
      </c>
      <c r="BI2848" s="186">
        <f>IF(N2848="nulová",J2848,0)</f>
        <v>0</v>
      </c>
      <c r="BJ2848" s="18" t="s">
        <v>85</v>
      </c>
      <c r="BK2848" s="186">
        <f>ROUND(I2848*H2848,2)</f>
        <v>0</v>
      </c>
      <c r="BL2848" s="18" t="s">
        <v>367</v>
      </c>
      <c r="BM2848" s="185" t="s">
        <v>2840</v>
      </c>
    </row>
    <row r="2849" spans="1:65" s="14" customFormat="1">
      <c r="B2849" s="196"/>
      <c r="D2849" s="188" t="s">
        <v>369</v>
      </c>
      <c r="E2849" s="197" t="s">
        <v>1</v>
      </c>
      <c r="F2849" s="198" t="s">
        <v>758</v>
      </c>
      <c r="H2849" s="197" t="s">
        <v>1</v>
      </c>
      <c r="I2849" s="199"/>
      <c r="L2849" s="196"/>
      <c r="M2849" s="200"/>
      <c r="N2849" s="201"/>
      <c r="O2849" s="201"/>
      <c r="P2849" s="201"/>
      <c r="Q2849" s="201"/>
      <c r="R2849" s="201"/>
      <c r="S2849" s="201"/>
      <c r="T2849" s="202"/>
      <c r="AT2849" s="197" t="s">
        <v>369</v>
      </c>
      <c r="AU2849" s="197" t="s">
        <v>85</v>
      </c>
      <c r="AV2849" s="14" t="s">
        <v>79</v>
      </c>
      <c r="AW2849" s="14" t="s">
        <v>29</v>
      </c>
      <c r="AX2849" s="14" t="s">
        <v>72</v>
      </c>
      <c r="AY2849" s="197" t="s">
        <v>360</v>
      </c>
    </row>
    <row r="2850" spans="1:65" s="13" customFormat="1">
      <c r="B2850" s="187"/>
      <c r="D2850" s="188" t="s">
        <v>369</v>
      </c>
      <c r="E2850" s="189" t="s">
        <v>1</v>
      </c>
      <c r="F2850" s="190" t="s">
        <v>79</v>
      </c>
      <c r="H2850" s="191">
        <v>1</v>
      </c>
      <c r="I2850" s="192"/>
      <c r="L2850" s="187"/>
      <c r="M2850" s="193"/>
      <c r="N2850" s="194"/>
      <c r="O2850" s="194"/>
      <c r="P2850" s="194"/>
      <c r="Q2850" s="194"/>
      <c r="R2850" s="194"/>
      <c r="S2850" s="194"/>
      <c r="T2850" s="195"/>
      <c r="AT2850" s="189" t="s">
        <v>369</v>
      </c>
      <c r="AU2850" s="189" t="s">
        <v>85</v>
      </c>
      <c r="AV2850" s="13" t="s">
        <v>85</v>
      </c>
      <c r="AW2850" s="13" t="s">
        <v>29</v>
      </c>
      <c r="AX2850" s="13" t="s">
        <v>72</v>
      </c>
      <c r="AY2850" s="189" t="s">
        <v>360</v>
      </c>
    </row>
    <row r="2851" spans="1:65" s="15" customFormat="1">
      <c r="B2851" s="203"/>
      <c r="D2851" s="188" t="s">
        <v>369</v>
      </c>
      <c r="E2851" s="204" t="s">
        <v>1</v>
      </c>
      <c r="F2851" s="205" t="s">
        <v>386</v>
      </c>
      <c r="H2851" s="206">
        <v>1</v>
      </c>
      <c r="I2851" s="207"/>
      <c r="L2851" s="203"/>
      <c r="M2851" s="208"/>
      <c r="N2851" s="209"/>
      <c r="O2851" s="209"/>
      <c r="P2851" s="209"/>
      <c r="Q2851" s="209"/>
      <c r="R2851" s="209"/>
      <c r="S2851" s="209"/>
      <c r="T2851" s="210"/>
      <c r="AT2851" s="204" t="s">
        <v>369</v>
      </c>
      <c r="AU2851" s="204" t="s">
        <v>85</v>
      </c>
      <c r="AV2851" s="15" t="s">
        <v>367</v>
      </c>
      <c r="AW2851" s="15" t="s">
        <v>29</v>
      </c>
      <c r="AX2851" s="15" t="s">
        <v>79</v>
      </c>
      <c r="AY2851" s="204" t="s">
        <v>360</v>
      </c>
    </row>
    <row r="2852" spans="1:65" s="2" customFormat="1" ht="24.2" customHeight="1">
      <c r="A2852" s="33"/>
      <c r="B2852" s="139"/>
      <c r="C2852" s="173" t="s">
        <v>2841</v>
      </c>
      <c r="D2852" s="173" t="s">
        <v>363</v>
      </c>
      <c r="E2852" s="174" t="s">
        <v>2842</v>
      </c>
      <c r="F2852" s="175" t="s">
        <v>2843</v>
      </c>
      <c r="G2852" s="176" t="s">
        <v>375</v>
      </c>
      <c r="H2852" s="177">
        <v>1</v>
      </c>
      <c r="I2852" s="178"/>
      <c r="J2852" s="179">
        <f>ROUND(I2852*H2852,2)</f>
        <v>0</v>
      </c>
      <c r="K2852" s="180"/>
      <c r="L2852" s="34"/>
      <c r="M2852" s="181" t="s">
        <v>1</v>
      </c>
      <c r="N2852" s="182" t="s">
        <v>38</v>
      </c>
      <c r="O2852" s="60"/>
      <c r="P2852" s="183">
        <f>O2852*H2852</f>
        <v>0</v>
      </c>
      <c r="Q2852" s="183">
        <v>0</v>
      </c>
      <c r="R2852" s="183">
        <f>Q2852*H2852</f>
        <v>0</v>
      </c>
      <c r="S2852" s="183">
        <v>0</v>
      </c>
      <c r="T2852" s="184">
        <f>S2852*H2852</f>
        <v>0</v>
      </c>
      <c r="U2852" s="33"/>
      <c r="V2852" s="33"/>
      <c r="W2852" s="33"/>
      <c r="X2852" s="33"/>
      <c r="Y2852" s="33"/>
      <c r="Z2852" s="33"/>
      <c r="AA2852" s="33"/>
      <c r="AB2852" s="33"/>
      <c r="AC2852" s="33"/>
      <c r="AD2852" s="33"/>
      <c r="AE2852" s="33"/>
      <c r="AR2852" s="185" t="s">
        <v>367</v>
      </c>
      <c r="AT2852" s="185" t="s">
        <v>363</v>
      </c>
      <c r="AU2852" s="185" t="s">
        <v>85</v>
      </c>
      <c r="AY2852" s="18" t="s">
        <v>360</v>
      </c>
      <c r="BE2852" s="186">
        <f>IF(N2852="základná",J2852,0)</f>
        <v>0</v>
      </c>
      <c r="BF2852" s="186">
        <f>IF(N2852="znížená",J2852,0)</f>
        <v>0</v>
      </c>
      <c r="BG2852" s="186">
        <f>IF(N2852="zákl. prenesená",J2852,0)</f>
        <v>0</v>
      </c>
      <c r="BH2852" s="186">
        <f>IF(N2852="zníž. prenesená",J2852,0)</f>
        <v>0</v>
      </c>
      <c r="BI2852" s="186">
        <f>IF(N2852="nulová",J2852,0)</f>
        <v>0</v>
      </c>
      <c r="BJ2852" s="18" t="s">
        <v>85</v>
      </c>
      <c r="BK2852" s="186">
        <f>ROUND(I2852*H2852,2)</f>
        <v>0</v>
      </c>
      <c r="BL2852" s="18" t="s">
        <v>367</v>
      </c>
      <c r="BM2852" s="185" t="s">
        <v>2844</v>
      </c>
    </row>
    <row r="2853" spans="1:65" s="14" customFormat="1">
      <c r="B2853" s="196"/>
      <c r="D2853" s="188" t="s">
        <v>369</v>
      </c>
      <c r="E2853" s="197" t="s">
        <v>1</v>
      </c>
      <c r="F2853" s="198" t="s">
        <v>758</v>
      </c>
      <c r="H2853" s="197" t="s">
        <v>1</v>
      </c>
      <c r="I2853" s="199"/>
      <c r="L2853" s="196"/>
      <c r="M2853" s="200"/>
      <c r="N2853" s="201"/>
      <c r="O2853" s="201"/>
      <c r="P2853" s="201"/>
      <c r="Q2853" s="201"/>
      <c r="R2853" s="201"/>
      <c r="S2853" s="201"/>
      <c r="T2853" s="202"/>
      <c r="AT2853" s="197" t="s">
        <v>369</v>
      </c>
      <c r="AU2853" s="197" t="s">
        <v>85</v>
      </c>
      <c r="AV2853" s="14" t="s">
        <v>79</v>
      </c>
      <c r="AW2853" s="14" t="s">
        <v>29</v>
      </c>
      <c r="AX2853" s="14" t="s">
        <v>72</v>
      </c>
      <c r="AY2853" s="197" t="s">
        <v>360</v>
      </c>
    </row>
    <row r="2854" spans="1:65" s="13" customFormat="1">
      <c r="B2854" s="187"/>
      <c r="D2854" s="188" t="s">
        <v>369</v>
      </c>
      <c r="E2854" s="189" t="s">
        <v>1</v>
      </c>
      <c r="F2854" s="190" t="s">
        <v>79</v>
      </c>
      <c r="H2854" s="191">
        <v>1</v>
      </c>
      <c r="I2854" s="192"/>
      <c r="L2854" s="187"/>
      <c r="M2854" s="193"/>
      <c r="N2854" s="194"/>
      <c r="O2854" s="194"/>
      <c r="P2854" s="194"/>
      <c r="Q2854" s="194"/>
      <c r="R2854" s="194"/>
      <c r="S2854" s="194"/>
      <c r="T2854" s="195"/>
      <c r="AT2854" s="189" t="s">
        <v>369</v>
      </c>
      <c r="AU2854" s="189" t="s">
        <v>85</v>
      </c>
      <c r="AV2854" s="13" t="s">
        <v>85</v>
      </c>
      <c r="AW2854" s="13" t="s">
        <v>29</v>
      </c>
      <c r="AX2854" s="13" t="s">
        <v>72</v>
      </c>
      <c r="AY2854" s="189" t="s">
        <v>360</v>
      </c>
    </row>
    <row r="2855" spans="1:65" s="15" customFormat="1">
      <c r="B2855" s="203"/>
      <c r="D2855" s="188" t="s">
        <v>369</v>
      </c>
      <c r="E2855" s="204" t="s">
        <v>1</v>
      </c>
      <c r="F2855" s="205" t="s">
        <v>386</v>
      </c>
      <c r="H2855" s="206">
        <v>1</v>
      </c>
      <c r="I2855" s="207"/>
      <c r="L2855" s="203"/>
      <c r="M2855" s="208"/>
      <c r="N2855" s="209"/>
      <c r="O2855" s="209"/>
      <c r="P2855" s="209"/>
      <c r="Q2855" s="209"/>
      <c r="R2855" s="209"/>
      <c r="S2855" s="209"/>
      <c r="T2855" s="210"/>
      <c r="AT2855" s="204" t="s">
        <v>369</v>
      </c>
      <c r="AU2855" s="204" t="s">
        <v>85</v>
      </c>
      <c r="AV2855" s="15" t="s">
        <v>367</v>
      </c>
      <c r="AW2855" s="15" t="s">
        <v>29</v>
      </c>
      <c r="AX2855" s="15" t="s">
        <v>79</v>
      </c>
      <c r="AY2855" s="204" t="s">
        <v>360</v>
      </c>
    </row>
    <row r="2856" spans="1:65" s="2" customFormat="1" ht="37.9" customHeight="1">
      <c r="A2856" s="33"/>
      <c r="B2856" s="139"/>
      <c r="C2856" s="173" t="s">
        <v>2845</v>
      </c>
      <c r="D2856" s="173" t="s">
        <v>363</v>
      </c>
      <c r="E2856" s="174" t="s">
        <v>2846</v>
      </c>
      <c r="F2856" s="175" t="s">
        <v>2847</v>
      </c>
      <c r="G2856" s="176" t="s">
        <v>375</v>
      </c>
      <c r="H2856" s="177">
        <v>2</v>
      </c>
      <c r="I2856" s="178"/>
      <c r="J2856" s="179">
        <f>ROUND(I2856*H2856,2)</f>
        <v>0</v>
      </c>
      <c r="K2856" s="180"/>
      <c r="L2856" s="34"/>
      <c r="M2856" s="181" t="s">
        <v>1</v>
      </c>
      <c r="N2856" s="182" t="s">
        <v>38</v>
      </c>
      <c r="O2856" s="60"/>
      <c r="P2856" s="183">
        <f>O2856*H2856</f>
        <v>0</v>
      </c>
      <c r="Q2856" s="183">
        <v>0</v>
      </c>
      <c r="R2856" s="183">
        <f>Q2856*H2856</f>
        <v>0</v>
      </c>
      <c r="S2856" s="183">
        <v>0</v>
      </c>
      <c r="T2856" s="184">
        <f>S2856*H2856</f>
        <v>0</v>
      </c>
      <c r="U2856" s="33"/>
      <c r="V2856" s="33"/>
      <c r="W2856" s="33"/>
      <c r="X2856" s="33"/>
      <c r="Y2856" s="33"/>
      <c r="Z2856" s="33"/>
      <c r="AA2856" s="33"/>
      <c r="AB2856" s="33"/>
      <c r="AC2856" s="33"/>
      <c r="AD2856" s="33"/>
      <c r="AE2856" s="33"/>
      <c r="AR2856" s="185" t="s">
        <v>367</v>
      </c>
      <c r="AT2856" s="185" t="s">
        <v>363</v>
      </c>
      <c r="AU2856" s="185" t="s">
        <v>85</v>
      </c>
      <c r="AY2856" s="18" t="s">
        <v>360</v>
      </c>
      <c r="BE2856" s="186">
        <f>IF(N2856="základná",J2856,0)</f>
        <v>0</v>
      </c>
      <c r="BF2856" s="186">
        <f>IF(N2856="znížená",J2856,0)</f>
        <v>0</v>
      </c>
      <c r="BG2856" s="186">
        <f>IF(N2856="zákl. prenesená",J2856,0)</f>
        <v>0</v>
      </c>
      <c r="BH2856" s="186">
        <f>IF(N2856="zníž. prenesená",J2856,0)</f>
        <v>0</v>
      </c>
      <c r="BI2856" s="186">
        <f>IF(N2856="nulová",J2856,0)</f>
        <v>0</v>
      </c>
      <c r="BJ2856" s="18" t="s">
        <v>85</v>
      </c>
      <c r="BK2856" s="186">
        <f>ROUND(I2856*H2856,2)</f>
        <v>0</v>
      </c>
      <c r="BL2856" s="18" t="s">
        <v>367</v>
      </c>
      <c r="BM2856" s="185" t="s">
        <v>2848</v>
      </c>
    </row>
    <row r="2857" spans="1:65" s="14" customFormat="1">
      <c r="B2857" s="196"/>
      <c r="D2857" s="188" t="s">
        <v>369</v>
      </c>
      <c r="E2857" s="197" t="s">
        <v>1</v>
      </c>
      <c r="F2857" s="198" t="s">
        <v>754</v>
      </c>
      <c r="H2857" s="197" t="s">
        <v>1</v>
      </c>
      <c r="I2857" s="199"/>
      <c r="L2857" s="196"/>
      <c r="M2857" s="200"/>
      <c r="N2857" s="201"/>
      <c r="O2857" s="201"/>
      <c r="P2857" s="201"/>
      <c r="Q2857" s="201"/>
      <c r="R2857" s="201"/>
      <c r="S2857" s="201"/>
      <c r="T2857" s="202"/>
      <c r="AT2857" s="197" t="s">
        <v>369</v>
      </c>
      <c r="AU2857" s="197" t="s">
        <v>85</v>
      </c>
      <c r="AV2857" s="14" t="s">
        <v>79</v>
      </c>
      <c r="AW2857" s="14" t="s">
        <v>29</v>
      </c>
      <c r="AX2857" s="14" t="s">
        <v>72</v>
      </c>
      <c r="AY2857" s="197" t="s">
        <v>360</v>
      </c>
    </row>
    <row r="2858" spans="1:65" s="13" customFormat="1">
      <c r="B2858" s="187"/>
      <c r="D2858" s="188" t="s">
        <v>369</v>
      </c>
      <c r="E2858" s="189" t="s">
        <v>1</v>
      </c>
      <c r="F2858" s="190" t="s">
        <v>85</v>
      </c>
      <c r="H2858" s="191">
        <v>2</v>
      </c>
      <c r="I2858" s="192"/>
      <c r="L2858" s="187"/>
      <c r="M2858" s="193"/>
      <c r="N2858" s="194"/>
      <c r="O2858" s="194"/>
      <c r="P2858" s="194"/>
      <c r="Q2858" s="194"/>
      <c r="R2858" s="194"/>
      <c r="S2858" s="194"/>
      <c r="T2858" s="195"/>
      <c r="AT2858" s="189" t="s">
        <v>369</v>
      </c>
      <c r="AU2858" s="189" t="s">
        <v>85</v>
      </c>
      <c r="AV2858" s="13" t="s">
        <v>85</v>
      </c>
      <c r="AW2858" s="13" t="s">
        <v>29</v>
      </c>
      <c r="AX2858" s="13" t="s">
        <v>72</v>
      </c>
      <c r="AY2858" s="189" t="s">
        <v>360</v>
      </c>
    </row>
    <row r="2859" spans="1:65" s="15" customFormat="1">
      <c r="B2859" s="203"/>
      <c r="D2859" s="188" t="s">
        <v>369</v>
      </c>
      <c r="E2859" s="204" t="s">
        <v>1</v>
      </c>
      <c r="F2859" s="205" t="s">
        <v>386</v>
      </c>
      <c r="H2859" s="206">
        <v>2</v>
      </c>
      <c r="I2859" s="207"/>
      <c r="L2859" s="203"/>
      <c r="M2859" s="208"/>
      <c r="N2859" s="209"/>
      <c r="O2859" s="209"/>
      <c r="P2859" s="209"/>
      <c r="Q2859" s="209"/>
      <c r="R2859" s="209"/>
      <c r="S2859" s="209"/>
      <c r="T2859" s="210"/>
      <c r="AT2859" s="204" t="s">
        <v>369</v>
      </c>
      <c r="AU2859" s="204" t="s">
        <v>85</v>
      </c>
      <c r="AV2859" s="15" t="s">
        <v>367</v>
      </c>
      <c r="AW2859" s="15" t="s">
        <v>29</v>
      </c>
      <c r="AX2859" s="15" t="s">
        <v>79</v>
      </c>
      <c r="AY2859" s="204" t="s">
        <v>360</v>
      </c>
    </row>
    <row r="2860" spans="1:65" s="2" customFormat="1" ht="33" customHeight="1">
      <c r="A2860" s="33"/>
      <c r="B2860" s="139"/>
      <c r="C2860" s="173" t="s">
        <v>2849</v>
      </c>
      <c r="D2860" s="173" t="s">
        <v>363</v>
      </c>
      <c r="E2860" s="174" t="s">
        <v>2850</v>
      </c>
      <c r="F2860" s="175" t="s">
        <v>2851</v>
      </c>
      <c r="G2860" s="176" t="s">
        <v>375</v>
      </c>
      <c r="H2860" s="177">
        <v>1</v>
      </c>
      <c r="I2860" s="178"/>
      <c r="J2860" s="179">
        <f>ROUND(I2860*H2860,2)</f>
        <v>0</v>
      </c>
      <c r="K2860" s="180"/>
      <c r="L2860" s="34"/>
      <c r="M2860" s="181" t="s">
        <v>1</v>
      </c>
      <c r="N2860" s="182" t="s">
        <v>38</v>
      </c>
      <c r="O2860" s="60"/>
      <c r="P2860" s="183">
        <f>O2860*H2860</f>
        <v>0</v>
      </c>
      <c r="Q2860" s="183">
        <v>0</v>
      </c>
      <c r="R2860" s="183">
        <f>Q2860*H2860</f>
        <v>0</v>
      </c>
      <c r="S2860" s="183">
        <v>0</v>
      </c>
      <c r="T2860" s="184">
        <f>S2860*H2860</f>
        <v>0</v>
      </c>
      <c r="U2860" s="33"/>
      <c r="V2860" s="33"/>
      <c r="W2860" s="33"/>
      <c r="X2860" s="33"/>
      <c r="Y2860" s="33"/>
      <c r="Z2860" s="33"/>
      <c r="AA2860" s="33"/>
      <c r="AB2860" s="33"/>
      <c r="AC2860" s="33"/>
      <c r="AD2860" s="33"/>
      <c r="AE2860" s="33"/>
      <c r="AR2860" s="185" t="s">
        <v>367</v>
      </c>
      <c r="AT2860" s="185" t="s">
        <v>363</v>
      </c>
      <c r="AU2860" s="185" t="s">
        <v>85</v>
      </c>
      <c r="AY2860" s="18" t="s">
        <v>360</v>
      </c>
      <c r="BE2860" s="186">
        <f>IF(N2860="základná",J2860,0)</f>
        <v>0</v>
      </c>
      <c r="BF2860" s="186">
        <f>IF(N2860="znížená",J2860,0)</f>
        <v>0</v>
      </c>
      <c r="BG2860" s="186">
        <f>IF(N2860="zákl. prenesená",J2860,0)</f>
        <v>0</v>
      </c>
      <c r="BH2860" s="186">
        <f>IF(N2860="zníž. prenesená",J2860,0)</f>
        <v>0</v>
      </c>
      <c r="BI2860" s="186">
        <f>IF(N2860="nulová",J2860,0)</f>
        <v>0</v>
      </c>
      <c r="BJ2860" s="18" t="s">
        <v>85</v>
      </c>
      <c r="BK2860" s="186">
        <f>ROUND(I2860*H2860,2)</f>
        <v>0</v>
      </c>
      <c r="BL2860" s="18" t="s">
        <v>367</v>
      </c>
      <c r="BM2860" s="185" t="s">
        <v>2852</v>
      </c>
    </row>
    <row r="2861" spans="1:65" s="14" customFormat="1">
      <c r="B2861" s="196"/>
      <c r="D2861" s="188" t="s">
        <v>369</v>
      </c>
      <c r="E2861" s="197" t="s">
        <v>1</v>
      </c>
      <c r="F2861" s="198" t="s">
        <v>2853</v>
      </c>
      <c r="H2861" s="197" t="s">
        <v>1</v>
      </c>
      <c r="I2861" s="199"/>
      <c r="L2861" s="196"/>
      <c r="M2861" s="200"/>
      <c r="N2861" s="201"/>
      <c r="O2861" s="201"/>
      <c r="P2861" s="201"/>
      <c r="Q2861" s="201"/>
      <c r="R2861" s="201"/>
      <c r="S2861" s="201"/>
      <c r="T2861" s="202"/>
      <c r="AT2861" s="197" t="s">
        <v>369</v>
      </c>
      <c r="AU2861" s="197" t="s">
        <v>85</v>
      </c>
      <c r="AV2861" s="14" t="s">
        <v>79</v>
      </c>
      <c r="AW2861" s="14" t="s">
        <v>29</v>
      </c>
      <c r="AX2861" s="14" t="s">
        <v>72</v>
      </c>
      <c r="AY2861" s="197" t="s">
        <v>360</v>
      </c>
    </row>
    <row r="2862" spans="1:65" s="13" customFormat="1">
      <c r="B2862" s="187"/>
      <c r="D2862" s="188" t="s">
        <v>369</v>
      </c>
      <c r="E2862" s="189" t="s">
        <v>1</v>
      </c>
      <c r="F2862" s="190" t="s">
        <v>79</v>
      </c>
      <c r="H2862" s="191">
        <v>1</v>
      </c>
      <c r="I2862" s="192"/>
      <c r="L2862" s="187"/>
      <c r="M2862" s="193"/>
      <c r="N2862" s="194"/>
      <c r="O2862" s="194"/>
      <c r="P2862" s="194"/>
      <c r="Q2862" s="194"/>
      <c r="R2862" s="194"/>
      <c r="S2862" s="194"/>
      <c r="T2862" s="195"/>
      <c r="AT2862" s="189" t="s">
        <v>369</v>
      </c>
      <c r="AU2862" s="189" t="s">
        <v>85</v>
      </c>
      <c r="AV2862" s="13" t="s">
        <v>85</v>
      </c>
      <c r="AW2862" s="13" t="s">
        <v>29</v>
      </c>
      <c r="AX2862" s="13" t="s">
        <v>72</v>
      </c>
      <c r="AY2862" s="189" t="s">
        <v>360</v>
      </c>
    </row>
    <row r="2863" spans="1:65" s="15" customFormat="1">
      <c r="B2863" s="203"/>
      <c r="D2863" s="188" t="s">
        <v>369</v>
      </c>
      <c r="E2863" s="204" t="s">
        <v>1</v>
      </c>
      <c r="F2863" s="205" t="s">
        <v>386</v>
      </c>
      <c r="H2863" s="206">
        <v>1</v>
      </c>
      <c r="I2863" s="207"/>
      <c r="L2863" s="203"/>
      <c r="M2863" s="208"/>
      <c r="N2863" s="209"/>
      <c r="O2863" s="209"/>
      <c r="P2863" s="209"/>
      <c r="Q2863" s="209"/>
      <c r="R2863" s="209"/>
      <c r="S2863" s="209"/>
      <c r="T2863" s="210"/>
      <c r="AT2863" s="204" t="s">
        <v>369</v>
      </c>
      <c r="AU2863" s="204" t="s">
        <v>85</v>
      </c>
      <c r="AV2863" s="15" t="s">
        <v>367</v>
      </c>
      <c r="AW2863" s="15" t="s">
        <v>29</v>
      </c>
      <c r="AX2863" s="15" t="s">
        <v>79</v>
      </c>
      <c r="AY2863" s="204" t="s">
        <v>360</v>
      </c>
    </row>
    <row r="2864" spans="1:65" s="2" customFormat="1" ht="24.2" customHeight="1">
      <c r="A2864" s="33"/>
      <c r="B2864" s="139"/>
      <c r="C2864" s="173" t="s">
        <v>2854</v>
      </c>
      <c r="D2864" s="173" t="s">
        <v>363</v>
      </c>
      <c r="E2864" s="174" t="s">
        <v>2855</v>
      </c>
      <c r="F2864" s="175" t="s">
        <v>2856</v>
      </c>
      <c r="G2864" s="176" t="s">
        <v>375</v>
      </c>
      <c r="H2864" s="177">
        <v>1</v>
      </c>
      <c r="I2864" s="178"/>
      <c r="J2864" s="179">
        <f>ROUND(I2864*H2864,2)</f>
        <v>0</v>
      </c>
      <c r="K2864" s="180"/>
      <c r="L2864" s="34"/>
      <c r="M2864" s="181" t="s">
        <v>1</v>
      </c>
      <c r="N2864" s="182" t="s">
        <v>38</v>
      </c>
      <c r="O2864" s="60"/>
      <c r="P2864" s="183">
        <f>O2864*H2864</f>
        <v>0</v>
      </c>
      <c r="Q2864" s="183">
        <v>0</v>
      </c>
      <c r="R2864" s="183">
        <f>Q2864*H2864</f>
        <v>0</v>
      </c>
      <c r="S2864" s="183">
        <v>0</v>
      </c>
      <c r="T2864" s="184">
        <f>S2864*H2864</f>
        <v>0</v>
      </c>
      <c r="U2864" s="33"/>
      <c r="V2864" s="33"/>
      <c r="W2864" s="33"/>
      <c r="X2864" s="33"/>
      <c r="Y2864" s="33"/>
      <c r="Z2864" s="33"/>
      <c r="AA2864" s="33"/>
      <c r="AB2864" s="33"/>
      <c r="AC2864" s="33"/>
      <c r="AD2864" s="33"/>
      <c r="AE2864" s="33"/>
      <c r="AR2864" s="185" t="s">
        <v>367</v>
      </c>
      <c r="AT2864" s="185" t="s">
        <v>363</v>
      </c>
      <c r="AU2864" s="185" t="s">
        <v>85</v>
      </c>
      <c r="AY2864" s="18" t="s">
        <v>360</v>
      </c>
      <c r="BE2864" s="186">
        <f>IF(N2864="základná",J2864,0)</f>
        <v>0</v>
      </c>
      <c r="BF2864" s="186">
        <f>IF(N2864="znížená",J2864,0)</f>
        <v>0</v>
      </c>
      <c r="BG2864" s="186">
        <f>IF(N2864="zákl. prenesená",J2864,0)</f>
        <v>0</v>
      </c>
      <c r="BH2864" s="186">
        <f>IF(N2864="zníž. prenesená",J2864,0)</f>
        <v>0</v>
      </c>
      <c r="BI2864" s="186">
        <f>IF(N2864="nulová",J2864,0)</f>
        <v>0</v>
      </c>
      <c r="BJ2864" s="18" t="s">
        <v>85</v>
      </c>
      <c r="BK2864" s="186">
        <f>ROUND(I2864*H2864,2)</f>
        <v>0</v>
      </c>
      <c r="BL2864" s="18" t="s">
        <v>367</v>
      </c>
      <c r="BM2864" s="185" t="s">
        <v>2857</v>
      </c>
    </row>
    <row r="2865" spans="1:65" s="14" customFormat="1">
      <c r="B2865" s="196"/>
      <c r="D2865" s="188" t="s">
        <v>369</v>
      </c>
      <c r="E2865" s="197" t="s">
        <v>1</v>
      </c>
      <c r="F2865" s="198" t="s">
        <v>1737</v>
      </c>
      <c r="H2865" s="197" t="s">
        <v>1</v>
      </c>
      <c r="I2865" s="199"/>
      <c r="L2865" s="196"/>
      <c r="M2865" s="200"/>
      <c r="N2865" s="201"/>
      <c r="O2865" s="201"/>
      <c r="P2865" s="201"/>
      <c r="Q2865" s="201"/>
      <c r="R2865" s="201"/>
      <c r="S2865" s="201"/>
      <c r="T2865" s="202"/>
      <c r="AT2865" s="197" t="s">
        <v>369</v>
      </c>
      <c r="AU2865" s="197" t="s">
        <v>85</v>
      </c>
      <c r="AV2865" s="14" t="s">
        <v>79</v>
      </c>
      <c r="AW2865" s="14" t="s">
        <v>29</v>
      </c>
      <c r="AX2865" s="14" t="s">
        <v>72</v>
      </c>
      <c r="AY2865" s="197" t="s">
        <v>360</v>
      </c>
    </row>
    <row r="2866" spans="1:65" s="13" customFormat="1">
      <c r="B2866" s="187"/>
      <c r="D2866" s="188" t="s">
        <v>369</v>
      </c>
      <c r="E2866" s="189" t="s">
        <v>1</v>
      </c>
      <c r="F2866" s="190" t="s">
        <v>79</v>
      </c>
      <c r="H2866" s="191">
        <v>1</v>
      </c>
      <c r="I2866" s="192"/>
      <c r="L2866" s="187"/>
      <c r="M2866" s="193"/>
      <c r="N2866" s="194"/>
      <c r="O2866" s="194"/>
      <c r="P2866" s="194"/>
      <c r="Q2866" s="194"/>
      <c r="R2866" s="194"/>
      <c r="S2866" s="194"/>
      <c r="T2866" s="195"/>
      <c r="AT2866" s="189" t="s">
        <v>369</v>
      </c>
      <c r="AU2866" s="189" t="s">
        <v>85</v>
      </c>
      <c r="AV2866" s="13" t="s">
        <v>85</v>
      </c>
      <c r="AW2866" s="13" t="s">
        <v>29</v>
      </c>
      <c r="AX2866" s="13" t="s">
        <v>72</v>
      </c>
      <c r="AY2866" s="189" t="s">
        <v>360</v>
      </c>
    </row>
    <row r="2867" spans="1:65" s="15" customFormat="1">
      <c r="B2867" s="203"/>
      <c r="D2867" s="188" t="s">
        <v>369</v>
      </c>
      <c r="E2867" s="204" t="s">
        <v>1</v>
      </c>
      <c r="F2867" s="205" t="s">
        <v>386</v>
      </c>
      <c r="H2867" s="206">
        <v>1</v>
      </c>
      <c r="I2867" s="207"/>
      <c r="L2867" s="203"/>
      <c r="M2867" s="208"/>
      <c r="N2867" s="209"/>
      <c r="O2867" s="209"/>
      <c r="P2867" s="209"/>
      <c r="Q2867" s="209"/>
      <c r="R2867" s="209"/>
      <c r="S2867" s="209"/>
      <c r="T2867" s="210"/>
      <c r="AT2867" s="204" t="s">
        <v>369</v>
      </c>
      <c r="AU2867" s="204" t="s">
        <v>85</v>
      </c>
      <c r="AV2867" s="15" t="s">
        <v>367</v>
      </c>
      <c r="AW2867" s="15" t="s">
        <v>29</v>
      </c>
      <c r="AX2867" s="15" t="s">
        <v>79</v>
      </c>
      <c r="AY2867" s="204" t="s">
        <v>360</v>
      </c>
    </row>
    <row r="2868" spans="1:65" s="2" customFormat="1" ht="24.2" customHeight="1">
      <c r="A2868" s="33"/>
      <c r="B2868" s="139"/>
      <c r="C2868" s="173" t="s">
        <v>2858</v>
      </c>
      <c r="D2868" s="173" t="s">
        <v>363</v>
      </c>
      <c r="E2868" s="174" t="s">
        <v>2859</v>
      </c>
      <c r="F2868" s="175" t="s">
        <v>2860</v>
      </c>
      <c r="G2868" s="176" t="s">
        <v>375</v>
      </c>
      <c r="H2868" s="177">
        <v>84</v>
      </c>
      <c r="I2868" s="178"/>
      <c r="J2868" s="179">
        <f>ROUND(I2868*H2868,2)</f>
        <v>0</v>
      </c>
      <c r="K2868" s="180"/>
      <c r="L2868" s="34"/>
      <c r="M2868" s="181" t="s">
        <v>1</v>
      </c>
      <c r="N2868" s="182" t="s">
        <v>38</v>
      </c>
      <c r="O2868" s="60"/>
      <c r="P2868" s="183">
        <f>O2868*H2868</f>
        <v>0</v>
      </c>
      <c r="Q2868" s="183">
        <v>0</v>
      </c>
      <c r="R2868" s="183">
        <f>Q2868*H2868</f>
        <v>0</v>
      </c>
      <c r="S2868" s="183">
        <v>0</v>
      </c>
      <c r="T2868" s="184">
        <f>S2868*H2868</f>
        <v>0</v>
      </c>
      <c r="U2868" s="33"/>
      <c r="V2868" s="33"/>
      <c r="W2868" s="33"/>
      <c r="X2868" s="33"/>
      <c r="Y2868" s="33"/>
      <c r="Z2868" s="33"/>
      <c r="AA2868" s="33"/>
      <c r="AB2868" s="33"/>
      <c r="AC2868" s="33"/>
      <c r="AD2868" s="33"/>
      <c r="AE2868" s="33"/>
      <c r="AR2868" s="185" t="s">
        <v>367</v>
      </c>
      <c r="AT2868" s="185" t="s">
        <v>363</v>
      </c>
      <c r="AU2868" s="185" t="s">
        <v>85</v>
      </c>
      <c r="AY2868" s="18" t="s">
        <v>360</v>
      </c>
      <c r="BE2868" s="186">
        <f>IF(N2868="základná",J2868,0)</f>
        <v>0</v>
      </c>
      <c r="BF2868" s="186">
        <f>IF(N2868="znížená",J2868,0)</f>
        <v>0</v>
      </c>
      <c r="BG2868" s="186">
        <f>IF(N2868="zákl. prenesená",J2868,0)</f>
        <v>0</v>
      </c>
      <c r="BH2868" s="186">
        <f>IF(N2868="zníž. prenesená",J2868,0)</f>
        <v>0</v>
      </c>
      <c r="BI2868" s="186">
        <f>IF(N2868="nulová",J2868,0)</f>
        <v>0</v>
      </c>
      <c r="BJ2868" s="18" t="s">
        <v>85</v>
      </c>
      <c r="BK2868" s="186">
        <f>ROUND(I2868*H2868,2)</f>
        <v>0</v>
      </c>
      <c r="BL2868" s="18" t="s">
        <v>367</v>
      </c>
      <c r="BM2868" s="185" t="s">
        <v>2861</v>
      </c>
    </row>
    <row r="2869" spans="1:65" s="14" customFormat="1">
      <c r="B2869" s="196"/>
      <c r="D2869" s="188" t="s">
        <v>369</v>
      </c>
      <c r="E2869" s="197" t="s">
        <v>1</v>
      </c>
      <c r="F2869" s="198" t="s">
        <v>754</v>
      </c>
      <c r="H2869" s="197" t="s">
        <v>1</v>
      </c>
      <c r="I2869" s="199"/>
      <c r="L2869" s="196"/>
      <c r="M2869" s="200"/>
      <c r="N2869" s="201"/>
      <c r="O2869" s="201"/>
      <c r="P2869" s="201"/>
      <c r="Q2869" s="201"/>
      <c r="R2869" s="201"/>
      <c r="S2869" s="201"/>
      <c r="T2869" s="202"/>
      <c r="AT2869" s="197" t="s">
        <v>369</v>
      </c>
      <c r="AU2869" s="197" t="s">
        <v>85</v>
      </c>
      <c r="AV2869" s="14" t="s">
        <v>79</v>
      </c>
      <c r="AW2869" s="14" t="s">
        <v>29</v>
      </c>
      <c r="AX2869" s="14" t="s">
        <v>72</v>
      </c>
      <c r="AY2869" s="197" t="s">
        <v>360</v>
      </c>
    </row>
    <row r="2870" spans="1:65" s="13" customFormat="1">
      <c r="B2870" s="187"/>
      <c r="D2870" s="188" t="s">
        <v>369</v>
      </c>
      <c r="E2870" s="189" t="s">
        <v>1</v>
      </c>
      <c r="F2870" s="190" t="s">
        <v>472</v>
      </c>
      <c r="H2870" s="191">
        <v>12</v>
      </c>
      <c r="I2870" s="192"/>
      <c r="L2870" s="187"/>
      <c r="M2870" s="193"/>
      <c r="N2870" s="194"/>
      <c r="O2870" s="194"/>
      <c r="P2870" s="194"/>
      <c r="Q2870" s="194"/>
      <c r="R2870" s="194"/>
      <c r="S2870" s="194"/>
      <c r="T2870" s="195"/>
      <c r="AT2870" s="189" t="s">
        <v>369</v>
      </c>
      <c r="AU2870" s="189" t="s">
        <v>85</v>
      </c>
      <c r="AV2870" s="13" t="s">
        <v>85</v>
      </c>
      <c r="AW2870" s="13" t="s">
        <v>29</v>
      </c>
      <c r="AX2870" s="13" t="s">
        <v>72</v>
      </c>
      <c r="AY2870" s="189" t="s">
        <v>360</v>
      </c>
    </row>
    <row r="2871" spans="1:65" s="14" customFormat="1">
      <c r="B2871" s="196"/>
      <c r="D2871" s="188" t="s">
        <v>369</v>
      </c>
      <c r="E2871" s="197" t="s">
        <v>1</v>
      </c>
      <c r="F2871" s="198" t="s">
        <v>758</v>
      </c>
      <c r="H2871" s="197" t="s">
        <v>1</v>
      </c>
      <c r="I2871" s="199"/>
      <c r="L2871" s="196"/>
      <c r="M2871" s="200"/>
      <c r="N2871" s="201"/>
      <c r="O2871" s="201"/>
      <c r="P2871" s="201"/>
      <c r="Q2871" s="201"/>
      <c r="R2871" s="201"/>
      <c r="S2871" s="201"/>
      <c r="T2871" s="202"/>
      <c r="AT2871" s="197" t="s">
        <v>369</v>
      </c>
      <c r="AU2871" s="197" t="s">
        <v>85</v>
      </c>
      <c r="AV2871" s="14" t="s">
        <v>79</v>
      </c>
      <c r="AW2871" s="14" t="s">
        <v>29</v>
      </c>
      <c r="AX2871" s="14" t="s">
        <v>72</v>
      </c>
      <c r="AY2871" s="197" t="s">
        <v>360</v>
      </c>
    </row>
    <row r="2872" spans="1:65" s="13" customFormat="1">
      <c r="B2872" s="187"/>
      <c r="D2872" s="188" t="s">
        <v>369</v>
      </c>
      <c r="E2872" s="189" t="s">
        <v>1</v>
      </c>
      <c r="F2872" s="190" t="s">
        <v>525</v>
      </c>
      <c r="H2872" s="191">
        <v>18</v>
      </c>
      <c r="I2872" s="192"/>
      <c r="L2872" s="187"/>
      <c r="M2872" s="193"/>
      <c r="N2872" s="194"/>
      <c r="O2872" s="194"/>
      <c r="P2872" s="194"/>
      <c r="Q2872" s="194"/>
      <c r="R2872" s="194"/>
      <c r="S2872" s="194"/>
      <c r="T2872" s="195"/>
      <c r="AT2872" s="189" t="s">
        <v>369</v>
      </c>
      <c r="AU2872" s="189" t="s">
        <v>85</v>
      </c>
      <c r="AV2872" s="13" t="s">
        <v>85</v>
      </c>
      <c r="AW2872" s="13" t="s">
        <v>29</v>
      </c>
      <c r="AX2872" s="13" t="s">
        <v>72</v>
      </c>
      <c r="AY2872" s="189" t="s">
        <v>360</v>
      </c>
    </row>
    <row r="2873" spans="1:65" s="14" customFormat="1">
      <c r="B2873" s="196"/>
      <c r="D2873" s="188" t="s">
        <v>369</v>
      </c>
      <c r="E2873" s="197" t="s">
        <v>1</v>
      </c>
      <c r="F2873" s="198" t="s">
        <v>762</v>
      </c>
      <c r="H2873" s="197" t="s">
        <v>1</v>
      </c>
      <c r="I2873" s="199"/>
      <c r="L2873" s="196"/>
      <c r="M2873" s="200"/>
      <c r="N2873" s="201"/>
      <c r="O2873" s="201"/>
      <c r="P2873" s="201"/>
      <c r="Q2873" s="201"/>
      <c r="R2873" s="201"/>
      <c r="S2873" s="201"/>
      <c r="T2873" s="202"/>
      <c r="AT2873" s="197" t="s">
        <v>369</v>
      </c>
      <c r="AU2873" s="197" t="s">
        <v>85</v>
      </c>
      <c r="AV2873" s="14" t="s">
        <v>79</v>
      </c>
      <c r="AW2873" s="14" t="s">
        <v>29</v>
      </c>
      <c r="AX2873" s="14" t="s">
        <v>72</v>
      </c>
      <c r="AY2873" s="197" t="s">
        <v>360</v>
      </c>
    </row>
    <row r="2874" spans="1:65" s="13" customFormat="1">
      <c r="B2874" s="187"/>
      <c r="D2874" s="188" t="s">
        <v>369</v>
      </c>
      <c r="E2874" s="189" t="s">
        <v>1</v>
      </c>
      <c r="F2874" s="190" t="s">
        <v>531</v>
      </c>
      <c r="H2874" s="191">
        <v>19</v>
      </c>
      <c r="I2874" s="192"/>
      <c r="L2874" s="187"/>
      <c r="M2874" s="193"/>
      <c r="N2874" s="194"/>
      <c r="O2874" s="194"/>
      <c r="P2874" s="194"/>
      <c r="Q2874" s="194"/>
      <c r="R2874" s="194"/>
      <c r="S2874" s="194"/>
      <c r="T2874" s="195"/>
      <c r="AT2874" s="189" t="s">
        <v>369</v>
      </c>
      <c r="AU2874" s="189" t="s">
        <v>85</v>
      </c>
      <c r="AV2874" s="13" t="s">
        <v>85</v>
      </c>
      <c r="AW2874" s="13" t="s">
        <v>29</v>
      </c>
      <c r="AX2874" s="13" t="s">
        <v>72</v>
      </c>
      <c r="AY2874" s="189" t="s">
        <v>360</v>
      </c>
    </row>
    <row r="2875" spans="1:65" s="14" customFormat="1">
      <c r="B2875" s="196"/>
      <c r="D2875" s="188" t="s">
        <v>369</v>
      </c>
      <c r="E2875" s="197" t="s">
        <v>1</v>
      </c>
      <c r="F2875" s="198" t="s">
        <v>787</v>
      </c>
      <c r="H2875" s="197" t="s">
        <v>1</v>
      </c>
      <c r="I2875" s="199"/>
      <c r="L2875" s="196"/>
      <c r="M2875" s="200"/>
      <c r="N2875" s="201"/>
      <c r="O2875" s="201"/>
      <c r="P2875" s="201"/>
      <c r="Q2875" s="201"/>
      <c r="R2875" s="201"/>
      <c r="S2875" s="201"/>
      <c r="T2875" s="202"/>
      <c r="AT2875" s="197" t="s">
        <v>369</v>
      </c>
      <c r="AU2875" s="197" t="s">
        <v>85</v>
      </c>
      <c r="AV2875" s="14" t="s">
        <v>79</v>
      </c>
      <c r="AW2875" s="14" t="s">
        <v>29</v>
      </c>
      <c r="AX2875" s="14" t="s">
        <v>72</v>
      </c>
      <c r="AY2875" s="197" t="s">
        <v>360</v>
      </c>
    </row>
    <row r="2876" spans="1:65" s="13" customFormat="1">
      <c r="B2876" s="187"/>
      <c r="D2876" s="188" t="s">
        <v>369</v>
      </c>
      <c r="E2876" s="189" t="s">
        <v>1</v>
      </c>
      <c r="F2876" s="190" t="s">
        <v>502</v>
      </c>
      <c r="H2876" s="191">
        <v>15</v>
      </c>
      <c r="I2876" s="192"/>
      <c r="L2876" s="187"/>
      <c r="M2876" s="193"/>
      <c r="N2876" s="194"/>
      <c r="O2876" s="194"/>
      <c r="P2876" s="194"/>
      <c r="Q2876" s="194"/>
      <c r="R2876" s="194"/>
      <c r="S2876" s="194"/>
      <c r="T2876" s="195"/>
      <c r="AT2876" s="189" t="s">
        <v>369</v>
      </c>
      <c r="AU2876" s="189" t="s">
        <v>85</v>
      </c>
      <c r="AV2876" s="13" t="s">
        <v>85</v>
      </c>
      <c r="AW2876" s="13" t="s">
        <v>29</v>
      </c>
      <c r="AX2876" s="13" t="s">
        <v>72</v>
      </c>
      <c r="AY2876" s="189" t="s">
        <v>360</v>
      </c>
    </row>
    <row r="2877" spans="1:65" s="14" customFormat="1">
      <c r="B2877" s="196"/>
      <c r="D2877" s="188" t="s">
        <v>369</v>
      </c>
      <c r="E2877" s="197" t="s">
        <v>1</v>
      </c>
      <c r="F2877" s="198" t="s">
        <v>2753</v>
      </c>
      <c r="H2877" s="197" t="s">
        <v>1</v>
      </c>
      <c r="I2877" s="199"/>
      <c r="L2877" s="196"/>
      <c r="M2877" s="200"/>
      <c r="N2877" s="201"/>
      <c r="O2877" s="201"/>
      <c r="P2877" s="201"/>
      <c r="Q2877" s="201"/>
      <c r="R2877" s="201"/>
      <c r="S2877" s="201"/>
      <c r="T2877" s="202"/>
      <c r="AT2877" s="197" t="s">
        <v>369</v>
      </c>
      <c r="AU2877" s="197" t="s">
        <v>85</v>
      </c>
      <c r="AV2877" s="14" t="s">
        <v>79</v>
      </c>
      <c r="AW2877" s="14" t="s">
        <v>29</v>
      </c>
      <c r="AX2877" s="14" t="s">
        <v>72</v>
      </c>
      <c r="AY2877" s="197" t="s">
        <v>360</v>
      </c>
    </row>
    <row r="2878" spans="1:65" s="13" customFormat="1">
      <c r="B2878" s="187"/>
      <c r="D2878" s="188" t="s">
        <v>369</v>
      </c>
      <c r="E2878" s="189" t="s">
        <v>1</v>
      </c>
      <c r="F2878" s="190" t="s">
        <v>7</v>
      </c>
      <c r="H2878" s="191">
        <v>20</v>
      </c>
      <c r="I2878" s="192"/>
      <c r="L2878" s="187"/>
      <c r="M2878" s="193"/>
      <c r="N2878" s="194"/>
      <c r="O2878" s="194"/>
      <c r="P2878" s="194"/>
      <c r="Q2878" s="194"/>
      <c r="R2878" s="194"/>
      <c r="S2878" s="194"/>
      <c r="T2878" s="195"/>
      <c r="AT2878" s="189" t="s">
        <v>369</v>
      </c>
      <c r="AU2878" s="189" t="s">
        <v>85</v>
      </c>
      <c r="AV2878" s="13" t="s">
        <v>85</v>
      </c>
      <c r="AW2878" s="13" t="s">
        <v>29</v>
      </c>
      <c r="AX2878" s="13" t="s">
        <v>72</v>
      </c>
      <c r="AY2878" s="189" t="s">
        <v>360</v>
      </c>
    </row>
    <row r="2879" spans="1:65" s="15" customFormat="1">
      <c r="B2879" s="203"/>
      <c r="D2879" s="188" t="s">
        <v>369</v>
      </c>
      <c r="E2879" s="204" t="s">
        <v>1</v>
      </c>
      <c r="F2879" s="205" t="s">
        <v>386</v>
      </c>
      <c r="H2879" s="206">
        <v>84</v>
      </c>
      <c r="I2879" s="207"/>
      <c r="L2879" s="203"/>
      <c r="M2879" s="208"/>
      <c r="N2879" s="209"/>
      <c r="O2879" s="209"/>
      <c r="P2879" s="209"/>
      <c r="Q2879" s="209"/>
      <c r="R2879" s="209"/>
      <c r="S2879" s="209"/>
      <c r="T2879" s="210"/>
      <c r="AT2879" s="204" t="s">
        <v>369</v>
      </c>
      <c r="AU2879" s="204" t="s">
        <v>85</v>
      </c>
      <c r="AV2879" s="15" t="s">
        <v>367</v>
      </c>
      <c r="AW2879" s="15" t="s">
        <v>29</v>
      </c>
      <c r="AX2879" s="15" t="s">
        <v>79</v>
      </c>
      <c r="AY2879" s="204" t="s">
        <v>360</v>
      </c>
    </row>
    <row r="2880" spans="1:65" s="2" customFormat="1" ht="44.25" customHeight="1">
      <c r="A2880" s="33"/>
      <c r="B2880" s="139"/>
      <c r="C2880" s="173" t="s">
        <v>2862</v>
      </c>
      <c r="D2880" s="173" t="s">
        <v>363</v>
      </c>
      <c r="E2880" s="174" t="s">
        <v>2863</v>
      </c>
      <c r="F2880" s="175" t="s">
        <v>2864</v>
      </c>
      <c r="G2880" s="176" t="s">
        <v>366</v>
      </c>
      <c r="H2880" s="177">
        <v>555.94600000000003</v>
      </c>
      <c r="I2880" s="178"/>
      <c r="J2880" s="179">
        <f>ROUND(I2880*H2880,2)</f>
        <v>0</v>
      </c>
      <c r="K2880" s="180"/>
      <c r="L2880" s="34"/>
      <c r="M2880" s="181" t="s">
        <v>1</v>
      </c>
      <c r="N2880" s="182" t="s">
        <v>38</v>
      </c>
      <c r="O2880" s="60"/>
      <c r="P2880" s="183">
        <f>O2880*H2880</f>
        <v>0</v>
      </c>
      <c r="Q2880" s="183">
        <v>0</v>
      </c>
      <c r="R2880" s="183">
        <f>Q2880*H2880</f>
        <v>0</v>
      </c>
      <c r="S2880" s="183">
        <v>0</v>
      </c>
      <c r="T2880" s="184">
        <f>S2880*H2880</f>
        <v>0</v>
      </c>
      <c r="U2880" s="33"/>
      <c r="V2880" s="33"/>
      <c r="W2880" s="33"/>
      <c r="X2880" s="33"/>
      <c r="Y2880" s="33"/>
      <c r="Z2880" s="33"/>
      <c r="AA2880" s="33"/>
      <c r="AB2880" s="33"/>
      <c r="AC2880" s="33"/>
      <c r="AD2880" s="33"/>
      <c r="AE2880" s="33"/>
      <c r="AR2880" s="185" t="s">
        <v>367</v>
      </c>
      <c r="AT2880" s="185" t="s">
        <v>363</v>
      </c>
      <c r="AU2880" s="185" t="s">
        <v>85</v>
      </c>
      <c r="AY2880" s="18" t="s">
        <v>360</v>
      </c>
      <c r="BE2880" s="186">
        <f>IF(N2880="základná",J2880,0)</f>
        <v>0</v>
      </c>
      <c r="BF2880" s="186">
        <f>IF(N2880="znížená",J2880,0)</f>
        <v>0</v>
      </c>
      <c r="BG2880" s="186">
        <f>IF(N2880="zákl. prenesená",J2880,0)</f>
        <v>0</v>
      </c>
      <c r="BH2880" s="186">
        <f>IF(N2880="zníž. prenesená",J2880,0)</f>
        <v>0</v>
      </c>
      <c r="BI2880" s="186">
        <f>IF(N2880="nulová",J2880,0)</f>
        <v>0</v>
      </c>
      <c r="BJ2880" s="18" t="s">
        <v>85</v>
      </c>
      <c r="BK2880" s="186">
        <f>ROUND(I2880*H2880,2)</f>
        <v>0</v>
      </c>
      <c r="BL2880" s="18" t="s">
        <v>367</v>
      </c>
      <c r="BM2880" s="185" t="s">
        <v>2865</v>
      </c>
    </row>
    <row r="2881" spans="2:51" s="14" customFormat="1">
      <c r="B2881" s="196"/>
      <c r="D2881" s="188" t="s">
        <v>369</v>
      </c>
      <c r="E2881" s="197" t="s">
        <v>1</v>
      </c>
      <c r="F2881" s="198" t="s">
        <v>2866</v>
      </c>
      <c r="H2881" s="197" t="s">
        <v>1</v>
      </c>
      <c r="I2881" s="199"/>
      <c r="L2881" s="196"/>
      <c r="M2881" s="200"/>
      <c r="N2881" s="201"/>
      <c r="O2881" s="201"/>
      <c r="P2881" s="201"/>
      <c r="Q2881" s="201"/>
      <c r="R2881" s="201"/>
      <c r="S2881" s="201"/>
      <c r="T2881" s="202"/>
      <c r="AT2881" s="197" t="s">
        <v>369</v>
      </c>
      <c r="AU2881" s="197" t="s">
        <v>85</v>
      </c>
      <c r="AV2881" s="14" t="s">
        <v>79</v>
      </c>
      <c r="AW2881" s="14" t="s">
        <v>29</v>
      </c>
      <c r="AX2881" s="14" t="s">
        <v>72</v>
      </c>
      <c r="AY2881" s="197" t="s">
        <v>360</v>
      </c>
    </row>
    <row r="2882" spans="2:51" s="14" customFormat="1">
      <c r="B2882" s="196"/>
      <c r="D2882" s="188" t="s">
        <v>369</v>
      </c>
      <c r="E2882" s="197" t="s">
        <v>1</v>
      </c>
      <c r="F2882" s="198" t="s">
        <v>754</v>
      </c>
      <c r="H2882" s="197" t="s">
        <v>1</v>
      </c>
      <c r="I2882" s="199"/>
      <c r="L2882" s="196"/>
      <c r="M2882" s="200"/>
      <c r="N2882" s="201"/>
      <c r="O2882" s="201"/>
      <c r="P2882" s="201"/>
      <c r="Q2882" s="201"/>
      <c r="R2882" s="201"/>
      <c r="S2882" s="201"/>
      <c r="T2882" s="202"/>
      <c r="AT2882" s="197" t="s">
        <v>369</v>
      </c>
      <c r="AU2882" s="197" t="s">
        <v>85</v>
      </c>
      <c r="AV2882" s="14" t="s">
        <v>79</v>
      </c>
      <c r="AW2882" s="14" t="s">
        <v>29</v>
      </c>
      <c r="AX2882" s="14" t="s">
        <v>72</v>
      </c>
      <c r="AY2882" s="197" t="s">
        <v>360</v>
      </c>
    </row>
    <row r="2883" spans="2:51" s="14" customFormat="1">
      <c r="B2883" s="196"/>
      <c r="D2883" s="188" t="s">
        <v>369</v>
      </c>
      <c r="E2883" s="197" t="s">
        <v>1</v>
      </c>
      <c r="F2883" s="198" t="s">
        <v>2867</v>
      </c>
      <c r="H2883" s="197" t="s">
        <v>1</v>
      </c>
      <c r="I2883" s="199"/>
      <c r="L2883" s="196"/>
      <c r="M2883" s="200"/>
      <c r="N2883" s="201"/>
      <c r="O2883" s="201"/>
      <c r="P2883" s="201"/>
      <c r="Q2883" s="201"/>
      <c r="R2883" s="201"/>
      <c r="S2883" s="201"/>
      <c r="T2883" s="202"/>
      <c r="AT2883" s="197" t="s">
        <v>369</v>
      </c>
      <c r="AU2883" s="197" t="s">
        <v>85</v>
      </c>
      <c r="AV2883" s="14" t="s">
        <v>79</v>
      </c>
      <c r="AW2883" s="14" t="s">
        <v>29</v>
      </c>
      <c r="AX2883" s="14" t="s">
        <v>72</v>
      </c>
      <c r="AY2883" s="197" t="s">
        <v>360</v>
      </c>
    </row>
    <row r="2884" spans="2:51" s="13" customFormat="1">
      <c r="B2884" s="187"/>
      <c r="D2884" s="188" t="s">
        <v>369</v>
      </c>
      <c r="E2884" s="189" t="s">
        <v>1</v>
      </c>
      <c r="F2884" s="190" t="s">
        <v>2868</v>
      </c>
      <c r="H2884" s="191">
        <v>89.2</v>
      </c>
      <c r="I2884" s="192"/>
      <c r="L2884" s="187"/>
      <c r="M2884" s="193"/>
      <c r="N2884" s="194"/>
      <c r="O2884" s="194"/>
      <c r="P2884" s="194"/>
      <c r="Q2884" s="194"/>
      <c r="R2884" s="194"/>
      <c r="S2884" s="194"/>
      <c r="T2884" s="195"/>
      <c r="AT2884" s="189" t="s">
        <v>369</v>
      </c>
      <c r="AU2884" s="189" t="s">
        <v>85</v>
      </c>
      <c r="AV2884" s="13" t="s">
        <v>85</v>
      </c>
      <c r="AW2884" s="13" t="s">
        <v>29</v>
      </c>
      <c r="AX2884" s="13" t="s">
        <v>72</v>
      </c>
      <c r="AY2884" s="189" t="s">
        <v>360</v>
      </c>
    </row>
    <row r="2885" spans="2:51" s="14" customFormat="1">
      <c r="B2885" s="196"/>
      <c r="D2885" s="188" t="s">
        <v>369</v>
      </c>
      <c r="E2885" s="197" t="s">
        <v>1</v>
      </c>
      <c r="F2885" s="198" t="s">
        <v>758</v>
      </c>
      <c r="H2885" s="197" t="s">
        <v>1</v>
      </c>
      <c r="I2885" s="199"/>
      <c r="L2885" s="196"/>
      <c r="M2885" s="200"/>
      <c r="N2885" s="201"/>
      <c r="O2885" s="201"/>
      <c r="P2885" s="201"/>
      <c r="Q2885" s="201"/>
      <c r="R2885" s="201"/>
      <c r="S2885" s="201"/>
      <c r="T2885" s="202"/>
      <c r="AT2885" s="197" t="s">
        <v>369</v>
      </c>
      <c r="AU2885" s="197" t="s">
        <v>85</v>
      </c>
      <c r="AV2885" s="14" t="s">
        <v>79</v>
      </c>
      <c r="AW2885" s="14" t="s">
        <v>29</v>
      </c>
      <c r="AX2885" s="14" t="s">
        <v>72</v>
      </c>
      <c r="AY2885" s="197" t="s">
        <v>360</v>
      </c>
    </row>
    <row r="2886" spans="2:51" s="14" customFormat="1">
      <c r="B2886" s="196"/>
      <c r="D2886" s="188" t="s">
        <v>369</v>
      </c>
      <c r="E2886" s="197" t="s">
        <v>1</v>
      </c>
      <c r="F2886" s="198" t="s">
        <v>2869</v>
      </c>
      <c r="H2886" s="197" t="s">
        <v>1</v>
      </c>
      <c r="I2886" s="199"/>
      <c r="L2886" s="196"/>
      <c r="M2886" s="200"/>
      <c r="N2886" s="201"/>
      <c r="O2886" s="201"/>
      <c r="P2886" s="201"/>
      <c r="Q2886" s="201"/>
      <c r="R2886" s="201"/>
      <c r="S2886" s="201"/>
      <c r="T2886" s="202"/>
      <c r="AT2886" s="197" t="s">
        <v>369</v>
      </c>
      <c r="AU2886" s="197" t="s">
        <v>85</v>
      </c>
      <c r="AV2886" s="14" t="s">
        <v>79</v>
      </c>
      <c r="AW2886" s="14" t="s">
        <v>29</v>
      </c>
      <c r="AX2886" s="14" t="s">
        <v>72</v>
      </c>
      <c r="AY2886" s="197" t="s">
        <v>360</v>
      </c>
    </row>
    <row r="2887" spans="2:51" s="13" customFormat="1">
      <c r="B2887" s="187"/>
      <c r="D2887" s="188" t="s">
        <v>369</v>
      </c>
      <c r="E2887" s="189" t="s">
        <v>1</v>
      </c>
      <c r="F2887" s="190" t="s">
        <v>2870</v>
      </c>
      <c r="H2887" s="191">
        <v>125.28</v>
      </c>
      <c r="I2887" s="192"/>
      <c r="L2887" s="187"/>
      <c r="M2887" s="193"/>
      <c r="N2887" s="194"/>
      <c r="O2887" s="194"/>
      <c r="P2887" s="194"/>
      <c r="Q2887" s="194"/>
      <c r="R2887" s="194"/>
      <c r="S2887" s="194"/>
      <c r="T2887" s="195"/>
      <c r="AT2887" s="189" t="s">
        <v>369</v>
      </c>
      <c r="AU2887" s="189" t="s">
        <v>85</v>
      </c>
      <c r="AV2887" s="13" t="s">
        <v>85</v>
      </c>
      <c r="AW2887" s="13" t="s">
        <v>29</v>
      </c>
      <c r="AX2887" s="13" t="s">
        <v>72</v>
      </c>
      <c r="AY2887" s="189" t="s">
        <v>360</v>
      </c>
    </row>
    <row r="2888" spans="2:51" s="14" customFormat="1">
      <c r="B2888" s="196"/>
      <c r="D2888" s="188" t="s">
        <v>369</v>
      </c>
      <c r="E2888" s="197" t="s">
        <v>1</v>
      </c>
      <c r="F2888" s="198" t="s">
        <v>762</v>
      </c>
      <c r="H2888" s="197" t="s">
        <v>1</v>
      </c>
      <c r="I2888" s="199"/>
      <c r="L2888" s="196"/>
      <c r="M2888" s="200"/>
      <c r="N2888" s="201"/>
      <c r="O2888" s="201"/>
      <c r="P2888" s="201"/>
      <c r="Q2888" s="201"/>
      <c r="R2888" s="201"/>
      <c r="S2888" s="201"/>
      <c r="T2888" s="202"/>
      <c r="AT2888" s="197" t="s">
        <v>369</v>
      </c>
      <c r="AU2888" s="197" t="s">
        <v>85</v>
      </c>
      <c r="AV2888" s="14" t="s">
        <v>79</v>
      </c>
      <c r="AW2888" s="14" t="s">
        <v>29</v>
      </c>
      <c r="AX2888" s="14" t="s">
        <v>72</v>
      </c>
      <c r="AY2888" s="197" t="s">
        <v>360</v>
      </c>
    </row>
    <row r="2889" spans="2:51" s="14" customFormat="1">
      <c r="B2889" s="196"/>
      <c r="D2889" s="188" t="s">
        <v>369</v>
      </c>
      <c r="E2889" s="197" t="s">
        <v>1</v>
      </c>
      <c r="F2889" s="198" t="s">
        <v>2871</v>
      </c>
      <c r="H2889" s="197" t="s">
        <v>1</v>
      </c>
      <c r="I2889" s="199"/>
      <c r="L2889" s="196"/>
      <c r="M2889" s="200"/>
      <c r="N2889" s="201"/>
      <c r="O2889" s="201"/>
      <c r="P2889" s="201"/>
      <c r="Q2889" s="201"/>
      <c r="R2889" s="201"/>
      <c r="S2889" s="201"/>
      <c r="T2889" s="202"/>
      <c r="AT2889" s="197" t="s">
        <v>369</v>
      </c>
      <c r="AU2889" s="197" t="s">
        <v>85</v>
      </c>
      <c r="AV2889" s="14" t="s">
        <v>79</v>
      </c>
      <c r="AW2889" s="14" t="s">
        <v>29</v>
      </c>
      <c r="AX2889" s="14" t="s">
        <v>72</v>
      </c>
      <c r="AY2889" s="197" t="s">
        <v>360</v>
      </c>
    </row>
    <row r="2890" spans="2:51" s="13" customFormat="1">
      <c r="B2890" s="187"/>
      <c r="D2890" s="188" t="s">
        <v>369</v>
      </c>
      <c r="E2890" s="189" t="s">
        <v>1</v>
      </c>
      <c r="F2890" s="190" t="s">
        <v>2872</v>
      </c>
      <c r="H2890" s="191">
        <v>89.11</v>
      </c>
      <c r="I2890" s="192"/>
      <c r="L2890" s="187"/>
      <c r="M2890" s="193"/>
      <c r="N2890" s="194"/>
      <c r="O2890" s="194"/>
      <c r="P2890" s="194"/>
      <c r="Q2890" s="194"/>
      <c r="R2890" s="194"/>
      <c r="S2890" s="194"/>
      <c r="T2890" s="195"/>
      <c r="AT2890" s="189" t="s">
        <v>369</v>
      </c>
      <c r="AU2890" s="189" t="s">
        <v>85</v>
      </c>
      <c r="AV2890" s="13" t="s">
        <v>85</v>
      </c>
      <c r="AW2890" s="13" t="s">
        <v>29</v>
      </c>
      <c r="AX2890" s="13" t="s">
        <v>72</v>
      </c>
      <c r="AY2890" s="189" t="s">
        <v>360</v>
      </c>
    </row>
    <row r="2891" spans="2:51" s="14" customFormat="1">
      <c r="B2891" s="196"/>
      <c r="D2891" s="188" t="s">
        <v>369</v>
      </c>
      <c r="E2891" s="197" t="s">
        <v>1</v>
      </c>
      <c r="F2891" s="198" t="s">
        <v>2873</v>
      </c>
      <c r="H2891" s="197" t="s">
        <v>1</v>
      </c>
      <c r="I2891" s="199"/>
      <c r="L2891" s="196"/>
      <c r="M2891" s="200"/>
      <c r="N2891" s="201"/>
      <c r="O2891" s="201"/>
      <c r="P2891" s="201"/>
      <c r="Q2891" s="201"/>
      <c r="R2891" s="201"/>
      <c r="S2891" s="201"/>
      <c r="T2891" s="202"/>
      <c r="AT2891" s="197" t="s">
        <v>369</v>
      </c>
      <c r="AU2891" s="197" t="s">
        <v>85</v>
      </c>
      <c r="AV2891" s="14" t="s">
        <v>79</v>
      </c>
      <c r="AW2891" s="14" t="s">
        <v>29</v>
      </c>
      <c r="AX2891" s="14" t="s">
        <v>72</v>
      </c>
      <c r="AY2891" s="197" t="s">
        <v>360</v>
      </c>
    </row>
    <row r="2892" spans="2:51" s="13" customFormat="1">
      <c r="B2892" s="187"/>
      <c r="D2892" s="188" t="s">
        <v>369</v>
      </c>
      <c r="E2892" s="189" t="s">
        <v>1</v>
      </c>
      <c r="F2892" s="190" t="s">
        <v>771</v>
      </c>
      <c r="H2892" s="191">
        <v>50</v>
      </c>
      <c r="I2892" s="192"/>
      <c r="L2892" s="187"/>
      <c r="M2892" s="193"/>
      <c r="N2892" s="194"/>
      <c r="O2892" s="194"/>
      <c r="P2892" s="194"/>
      <c r="Q2892" s="194"/>
      <c r="R2892" s="194"/>
      <c r="S2892" s="194"/>
      <c r="T2892" s="195"/>
      <c r="AT2892" s="189" t="s">
        <v>369</v>
      </c>
      <c r="AU2892" s="189" t="s">
        <v>85</v>
      </c>
      <c r="AV2892" s="13" t="s">
        <v>85</v>
      </c>
      <c r="AW2892" s="13" t="s">
        <v>29</v>
      </c>
      <c r="AX2892" s="13" t="s">
        <v>72</v>
      </c>
      <c r="AY2892" s="189" t="s">
        <v>360</v>
      </c>
    </row>
    <row r="2893" spans="2:51" s="16" customFormat="1">
      <c r="B2893" s="211"/>
      <c r="D2893" s="188" t="s">
        <v>369</v>
      </c>
      <c r="E2893" s="212" t="s">
        <v>1</v>
      </c>
      <c r="F2893" s="213" t="s">
        <v>581</v>
      </c>
      <c r="H2893" s="214">
        <v>353.59</v>
      </c>
      <c r="I2893" s="215"/>
      <c r="L2893" s="211"/>
      <c r="M2893" s="216"/>
      <c r="N2893" s="217"/>
      <c r="O2893" s="217"/>
      <c r="P2893" s="217"/>
      <c r="Q2893" s="217"/>
      <c r="R2893" s="217"/>
      <c r="S2893" s="217"/>
      <c r="T2893" s="218"/>
      <c r="AT2893" s="212" t="s">
        <v>369</v>
      </c>
      <c r="AU2893" s="212" t="s">
        <v>85</v>
      </c>
      <c r="AV2893" s="16" t="s">
        <v>282</v>
      </c>
      <c r="AW2893" s="16" t="s">
        <v>29</v>
      </c>
      <c r="AX2893" s="16" t="s">
        <v>72</v>
      </c>
      <c r="AY2893" s="212" t="s">
        <v>360</v>
      </c>
    </row>
    <row r="2894" spans="2:51" s="14" customFormat="1">
      <c r="B2894" s="196"/>
      <c r="D2894" s="188" t="s">
        <v>369</v>
      </c>
      <c r="E2894" s="197" t="s">
        <v>1</v>
      </c>
      <c r="F2894" s="198" t="s">
        <v>2874</v>
      </c>
      <c r="H2894" s="197" t="s">
        <v>1</v>
      </c>
      <c r="I2894" s="199"/>
      <c r="L2894" s="196"/>
      <c r="M2894" s="200"/>
      <c r="N2894" s="201"/>
      <c r="O2894" s="201"/>
      <c r="P2894" s="201"/>
      <c r="Q2894" s="201"/>
      <c r="R2894" s="201"/>
      <c r="S2894" s="201"/>
      <c r="T2894" s="202"/>
      <c r="AT2894" s="197" t="s">
        <v>369</v>
      </c>
      <c r="AU2894" s="197" t="s">
        <v>85</v>
      </c>
      <c r="AV2894" s="14" t="s">
        <v>79</v>
      </c>
      <c r="AW2894" s="14" t="s">
        <v>29</v>
      </c>
      <c r="AX2894" s="14" t="s">
        <v>72</v>
      </c>
      <c r="AY2894" s="197" t="s">
        <v>360</v>
      </c>
    </row>
    <row r="2895" spans="2:51" s="13" customFormat="1">
      <c r="B2895" s="187"/>
      <c r="D2895" s="188" t="s">
        <v>369</v>
      </c>
      <c r="E2895" s="189" t="s">
        <v>1</v>
      </c>
      <c r="F2895" s="190" t="s">
        <v>2875</v>
      </c>
      <c r="H2895" s="191">
        <v>122.35599999999999</v>
      </c>
      <c r="I2895" s="192"/>
      <c r="L2895" s="187"/>
      <c r="M2895" s="193"/>
      <c r="N2895" s="194"/>
      <c r="O2895" s="194"/>
      <c r="P2895" s="194"/>
      <c r="Q2895" s="194"/>
      <c r="R2895" s="194"/>
      <c r="S2895" s="194"/>
      <c r="T2895" s="195"/>
      <c r="AT2895" s="189" t="s">
        <v>369</v>
      </c>
      <c r="AU2895" s="189" t="s">
        <v>85</v>
      </c>
      <c r="AV2895" s="13" t="s">
        <v>85</v>
      </c>
      <c r="AW2895" s="13" t="s">
        <v>29</v>
      </c>
      <c r="AX2895" s="13" t="s">
        <v>72</v>
      </c>
      <c r="AY2895" s="189" t="s">
        <v>360</v>
      </c>
    </row>
    <row r="2896" spans="2:51" s="16" customFormat="1">
      <c r="B2896" s="211"/>
      <c r="D2896" s="188" t="s">
        <v>369</v>
      </c>
      <c r="E2896" s="212" t="s">
        <v>1</v>
      </c>
      <c r="F2896" s="213" t="s">
        <v>581</v>
      </c>
      <c r="H2896" s="214">
        <v>122.35599999999999</v>
      </c>
      <c r="I2896" s="215"/>
      <c r="L2896" s="211"/>
      <c r="M2896" s="216"/>
      <c r="N2896" s="217"/>
      <c r="O2896" s="217"/>
      <c r="P2896" s="217"/>
      <c r="Q2896" s="217"/>
      <c r="R2896" s="217"/>
      <c r="S2896" s="217"/>
      <c r="T2896" s="218"/>
      <c r="AT2896" s="212" t="s">
        <v>369</v>
      </c>
      <c r="AU2896" s="212" t="s">
        <v>85</v>
      </c>
      <c r="AV2896" s="16" t="s">
        <v>282</v>
      </c>
      <c r="AW2896" s="16" t="s">
        <v>29</v>
      </c>
      <c r="AX2896" s="16" t="s">
        <v>72</v>
      </c>
      <c r="AY2896" s="212" t="s">
        <v>360</v>
      </c>
    </row>
    <row r="2897" spans="1:65" s="14" customFormat="1">
      <c r="B2897" s="196"/>
      <c r="D2897" s="188" t="s">
        <v>369</v>
      </c>
      <c r="E2897" s="197" t="s">
        <v>1</v>
      </c>
      <c r="F2897" s="198" t="s">
        <v>2876</v>
      </c>
      <c r="H2897" s="197" t="s">
        <v>1</v>
      </c>
      <c r="I2897" s="199"/>
      <c r="L2897" s="196"/>
      <c r="M2897" s="200"/>
      <c r="N2897" s="201"/>
      <c r="O2897" s="201"/>
      <c r="P2897" s="201"/>
      <c r="Q2897" s="201"/>
      <c r="R2897" s="201"/>
      <c r="S2897" s="201"/>
      <c r="T2897" s="202"/>
      <c r="AT2897" s="197" t="s">
        <v>369</v>
      </c>
      <c r="AU2897" s="197" t="s">
        <v>85</v>
      </c>
      <c r="AV2897" s="14" t="s">
        <v>79</v>
      </c>
      <c r="AW2897" s="14" t="s">
        <v>29</v>
      </c>
      <c r="AX2897" s="14" t="s">
        <v>72</v>
      </c>
      <c r="AY2897" s="197" t="s">
        <v>360</v>
      </c>
    </row>
    <row r="2898" spans="1:65" s="13" customFormat="1">
      <c r="B2898" s="187"/>
      <c r="D2898" s="188" t="s">
        <v>369</v>
      </c>
      <c r="E2898" s="189" t="s">
        <v>1</v>
      </c>
      <c r="F2898" s="190" t="s">
        <v>1119</v>
      </c>
      <c r="H2898" s="191">
        <v>80</v>
      </c>
      <c r="I2898" s="192"/>
      <c r="L2898" s="187"/>
      <c r="M2898" s="193"/>
      <c r="N2898" s="194"/>
      <c r="O2898" s="194"/>
      <c r="P2898" s="194"/>
      <c r="Q2898" s="194"/>
      <c r="R2898" s="194"/>
      <c r="S2898" s="194"/>
      <c r="T2898" s="195"/>
      <c r="AT2898" s="189" t="s">
        <v>369</v>
      </c>
      <c r="AU2898" s="189" t="s">
        <v>85</v>
      </c>
      <c r="AV2898" s="13" t="s">
        <v>85</v>
      </c>
      <c r="AW2898" s="13" t="s">
        <v>29</v>
      </c>
      <c r="AX2898" s="13" t="s">
        <v>72</v>
      </c>
      <c r="AY2898" s="189" t="s">
        <v>360</v>
      </c>
    </row>
    <row r="2899" spans="1:65" s="16" customFormat="1">
      <c r="B2899" s="211"/>
      <c r="D2899" s="188" t="s">
        <v>369</v>
      </c>
      <c r="E2899" s="212" t="s">
        <v>1</v>
      </c>
      <c r="F2899" s="213" t="s">
        <v>581</v>
      </c>
      <c r="H2899" s="214">
        <v>80</v>
      </c>
      <c r="I2899" s="215"/>
      <c r="L2899" s="211"/>
      <c r="M2899" s="216"/>
      <c r="N2899" s="217"/>
      <c r="O2899" s="217"/>
      <c r="P2899" s="217"/>
      <c r="Q2899" s="217"/>
      <c r="R2899" s="217"/>
      <c r="S2899" s="217"/>
      <c r="T2899" s="218"/>
      <c r="AT2899" s="212" t="s">
        <v>369</v>
      </c>
      <c r="AU2899" s="212" t="s">
        <v>85</v>
      </c>
      <c r="AV2899" s="16" t="s">
        <v>282</v>
      </c>
      <c r="AW2899" s="16" t="s">
        <v>29</v>
      </c>
      <c r="AX2899" s="16" t="s">
        <v>72</v>
      </c>
      <c r="AY2899" s="212" t="s">
        <v>360</v>
      </c>
    </row>
    <row r="2900" spans="1:65" s="15" customFormat="1">
      <c r="B2900" s="203"/>
      <c r="D2900" s="188" t="s">
        <v>369</v>
      </c>
      <c r="E2900" s="204" t="s">
        <v>1</v>
      </c>
      <c r="F2900" s="205" t="s">
        <v>386</v>
      </c>
      <c r="H2900" s="206">
        <v>555.94600000000003</v>
      </c>
      <c r="I2900" s="207"/>
      <c r="L2900" s="203"/>
      <c r="M2900" s="208"/>
      <c r="N2900" s="209"/>
      <c r="O2900" s="209"/>
      <c r="P2900" s="209"/>
      <c r="Q2900" s="209"/>
      <c r="R2900" s="209"/>
      <c r="S2900" s="209"/>
      <c r="T2900" s="210"/>
      <c r="AT2900" s="204" t="s">
        <v>369</v>
      </c>
      <c r="AU2900" s="204" t="s">
        <v>85</v>
      </c>
      <c r="AV2900" s="15" t="s">
        <v>367</v>
      </c>
      <c r="AW2900" s="15" t="s">
        <v>29</v>
      </c>
      <c r="AX2900" s="15" t="s">
        <v>79</v>
      </c>
      <c r="AY2900" s="204" t="s">
        <v>360</v>
      </c>
    </row>
    <row r="2901" spans="1:65" s="2" customFormat="1" ht="37.9" customHeight="1">
      <c r="A2901" s="33"/>
      <c r="B2901" s="139"/>
      <c r="C2901" s="173" t="s">
        <v>2877</v>
      </c>
      <c r="D2901" s="173" t="s">
        <v>363</v>
      </c>
      <c r="E2901" s="174" t="s">
        <v>2878</v>
      </c>
      <c r="F2901" s="175" t="s">
        <v>2879</v>
      </c>
      <c r="G2901" s="176" t="s">
        <v>375</v>
      </c>
      <c r="H2901" s="177">
        <v>1</v>
      </c>
      <c r="I2901" s="178"/>
      <c r="J2901" s="179">
        <f>ROUND(I2901*H2901,2)</f>
        <v>0</v>
      </c>
      <c r="K2901" s="180"/>
      <c r="L2901" s="34"/>
      <c r="M2901" s="181" t="s">
        <v>1</v>
      </c>
      <c r="N2901" s="182" t="s">
        <v>38</v>
      </c>
      <c r="O2901" s="60"/>
      <c r="P2901" s="183">
        <f>O2901*H2901</f>
        <v>0</v>
      </c>
      <c r="Q2901" s="183">
        <v>0</v>
      </c>
      <c r="R2901" s="183">
        <f>Q2901*H2901</f>
        <v>0</v>
      </c>
      <c r="S2901" s="183">
        <v>0</v>
      </c>
      <c r="T2901" s="184">
        <f>S2901*H2901</f>
        <v>0</v>
      </c>
      <c r="U2901" s="33"/>
      <c r="V2901" s="33"/>
      <c r="W2901" s="33"/>
      <c r="X2901" s="33"/>
      <c r="Y2901" s="33"/>
      <c r="Z2901" s="33"/>
      <c r="AA2901" s="33"/>
      <c r="AB2901" s="33"/>
      <c r="AC2901" s="33"/>
      <c r="AD2901" s="33"/>
      <c r="AE2901" s="33"/>
      <c r="AR2901" s="185" t="s">
        <v>367</v>
      </c>
      <c r="AT2901" s="185" t="s">
        <v>363</v>
      </c>
      <c r="AU2901" s="185" t="s">
        <v>85</v>
      </c>
      <c r="AY2901" s="18" t="s">
        <v>360</v>
      </c>
      <c r="BE2901" s="186">
        <f>IF(N2901="základná",J2901,0)</f>
        <v>0</v>
      </c>
      <c r="BF2901" s="186">
        <f>IF(N2901="znížená",J2901,0)</f>
        <v>0</v>
      </c>
      <c r="BG2901" s="186">
        <f>IF(N2901="zákl. prenesená",J2901,0)</f>
        <v>0</v>
      </c>
      <c r="BH2901" s="186">
        <f>IF(N2901="zníž. prenesená",J2901,0)</f>
        <v>0</v>
      </c>
      <c r="BI2901" s="186">
        <f>IF(N2901="nulová",J2901,0)</f>
        <v>0</v>
      </c>
      <c r="BJ2901" s="18" t="s">
        <v>85</v>
      </c>
      <c r="BK2901" s="186">
        <f>ROUND(I2901*H2901,2)</f>
        <v>0</v>
      </c>
      <c r="BL2901" s="18" t="s">
        <v>367</v>
      </c>
      <c r="BM2901" s="185" t="s">
        <v>2880</v>
      </c>
    </row>
    <row r="2902" spans="1:65" s="2" customFormat="1" ht="24.2" customHeight="1">
      <c r="A2902" s="33"/>
      <c r="B2902" s="139"/>
      <c r="C2902" s="173" t="s">
        <v>2881</v>
      </c>
      <c r="D2902" s="173" t="s">
        <v>363</v>
      </c>
      <c r="E2902" s="174" t="s">
        <v>2882</v>
      </c>
      <c r="F2902" s="175" t="s">
        <v>2883</v>
      </c>
      <c r="G2902" s="176" t="s">
        <v>366</v>
      </c>
      <c r="H2902" s="177">
        <v>5.9329999999999998</v>
      </c>
      <c r="I2902" s="178"/>
      <c r="J2902" s="179">
        <f>ROUND(I2902*H2902,2)</f>
        <v>0</v>
      </c>
      <c r="K2902" s="180"/>
      <c r="L2902" s="34"/>
      <c r="M2902" s="181" t="s">
        <v>1</v>
      </c>
      <c r="N2902" s="182" t="s">
        <v>38</v>
      </c>
      <c r="O2902" s="60"/>
      <c r="P2902" s="183">
        <f>O2902*H2902</f>
        <v>0</v>
      </c>
      <c r="Q2902" s="183">
        <v>0</v>
      </c>
      <c r="R2902" s="183">
        <f>Q2902*H2902</f>
        <v>0</v>
      </c>
      <c r="S2902" s="183">
        <v>2.7E-2</v>
      </c>
      <c r="T2902" s="184">
        <f>S2902*H2902</f>
        <v>0.160191</v>
      </c>
      <c r="U2902" s="33"/>
      <c r="V2902" s="33"/>
      <c r="W2902" s="33"/>
      <c r="X2902" s="33"/>
      <c r="Y2902" s="33"/>
      <c r="Z2902" s="33"/>
      <c r="AA2902" s="33"/>
      <c r="AB2902" s="33"/>
      <c r="AC2902" s="33"/>
      <c r="AD2902" s="33"/>
      <c r="AE2902" s="33"/>
      <c r="AR2902" s="185" t="s">
        <v>367</v>
      </c>
      <c r="AT2902" s="185" t="s">
        <v>363</v>
      </c>
      <c r="AU2902" s="185" t="s">
        <v>85</v>
      </c>
      <c r="AY2902" s="18" t="s">
        <v>360</v>
      </c>
      <c r="BE2902" s="186">
        <f>IF(N2902="základná",J2902,0)</f>
        <v>0</v>
      </c>
      <c r="BF2902" s="186">
        <f>IF(N2902="znížená",J2902,0)</f>
        <v>0</v>
      </c>
      <c r="BG2902" s="186">
        <f>IF(N2902="zákl. prenesená",J2902,0)</f>
        <v>0</v>
      </c>
      <c r="BH2902" s="186">
        <f>IF(N2902="zníž. prenesená",J2902,0)</f>
        <v>0</v>
      </c>
      <c r="BI2902" s="186">
        <f>IF(N2902="nulová",J2902,0)</f>
        <v>0</v>
      </c>
      <c r="BJ2902" s="18" t="s">
        <v>85</v>
      </c>
      <c r="BK2902" s="186">
        <f>ROUND(I2902*H2902,2)</f>
        <v>0</v>
      </c>
      <c r="BL2902" s="18" t="s">
        <v>367</v>
      </c>
      <c r="BM2902" s="185" t="s">
        <v>2884</v>
      </c>
    </row>
    <row r="2903" spans="1:65" s="14" customFormat="1">
      <c r="B2903" s="196"/>
      <c r="D2903" s="188" t="s">
        <v>369</v>
      </c>
      <c r="E2903" s="197" t="s">
        <v>1</v>
      </c>
      <c r="F2903" s="198" t="s">
        <v>2763</v>
      </c>
      <c r="H2903" s="197" t="s">
        <v>1</v>
      </c>
      <c r="I2903" s="199"/>
      <c r="L2903" s="196"/>
      <c r="M2903" s="200"/>
      <c r="N2903" s="201"/>
      <c r="O2903" s="201"/>
      <c r="P2903" s="201"/>
      <c r="Q2903" s="201"/>
      <c r="R2903" s="201"/>
      <c r="S2903" s="201"/>
      <c r="T2903" s="202"/>
      <c r="AT2903" s="197" t="s">
        <v>369</v>
      </c>
      <c r="AU2903" s="197" t="s">
        <v>85</v>
      </c>
      <c r="AV2903" s="14" t="s">
        <v>79</v>
      </c>
      <c r="AW2903" s="14" t="s">
        <v>29</v>
      </c>
      <c r="AX2903" s="14" t="s">
        <v>72</v>
      </c>
      <c r="AY2903" s="197" t="s">
        <v>360</v>
      </c>
    </row>
    <row r="2904" spans="1:65" s="14" customFormat="1">
      <c r="B2904" s="196"/>
      <c r="D2904" s="188" t="s">
        <v>369</v>
      </c>
      <c r="E2904" s="197" t="s">
        <v>1</v>
      </c>
      <c r="F2904" s="198" t="s">
        <v>758</v>
      </c>
      <c r="H2904" s="197" t="s">
        <v>1</v>
      </c>
      <c r="I2904" s="199"/>
      <c r="L2904" s="196"/>
      <c r="M2904" s="200"/>
      <c r="N2904" s="201"/>
      <c r="O2904" s="201"/>
      <c r="P2904" s="201"/>
      <c r="Q2904" s="201"/>
      <c r="R2904" s="201"/>
      <c r="S2904" s="201"/>
      <c r="T2904" s="202"/>
      <c r="AT2904" s="197" t="s">
        <v>369</v>
      </c>
      <c r="AU2904" s="197" t="s">
        <v>85</v>
      </c>
      <c r="AV2904" s="14" t="s">
        <v>79</v>
      </c>
      <c r="AW2904" s="14" t="s">
        <v>29</v>
      </c>
      <c r="AX2904" s="14" t="s">
        <v>72</v>
      </c>
      <c r="AY2904" s="197" t="s">
        <v>360</v>
      </c>
    </row>
    <row r="2905" spans="1:65" s="13" customFormat="1">
      <c r="B2905" s="187"/>
      <c r="D2905" s="188" t="s">
        <v>369</v>
      </c>
      <c r="E2905" s="189" t="s">
        <v>1</v>
      </c>
      <c r="F2905" s="190" t="s">
        <v>2885</v>
      </c>
      <c r="H2905" s="191">
        <v>0.67500000000000004</v>
      </c>
      <c r="I2905" s="192"/>
      <c r="L2905" s="187"/>
      <c r="M2905" s="193"/>
      <c r="N2905" s="194"/>
      <c r="O2905" s="194"/>
      <c r="P2905" s="194"/>
      <c r="Q2905" s="194"/>
      <c r="R2905" s="194"/>
      <c r="S2905" s="194"/>
      <c r="T2905" s="195"/>
      <c r="AT2905" s="189" t="s">
        <v>369</v>
      </c>
      <c r="AU2905" s="189" t="s">
        <v>85</v>
      </c>
      <c r="AV2905" s="13" t="s">
        <v>85</v>
      </c>
      <c r="AW2905" s="13" t="s">
        <v>29</v>
      </c>
      <c r="AX2905" s="13" t="s">
        <v>72</v>
      </c>
      <c r="AY2905" s="189" t="s">
        <v>360</v>
      </c>
    </row>
    <row r="2906" spans="1:65" s="13" customFormat="1">
      <c r="B2906" s="187"/>
      <c r="D2906" s="188" t="s">
        <v>369</v>
      </c>
      <c r="E2906" s="189" t="s">
        <v>1</v>
      </c>
      <c r="F2906" s="190" t="s">
        <v>2886</v>
      </c>
      <c r="H2906" s="191">
        <v>4.1580000000000004</v>
      </c>
      <c r="I2906" s="192"/>
      <c r="L2906" s="187"/>
      <c r="M2906" s="193"/>
      <c r="N2906" s="194"/>
      <c r="O2906" s="194"/>
      <c r="P2906" s="194"/>
      <c r="Q2906" s="194"/>
      <c r="R2906" s="194"/>
      <c r="S2906" s="194"/>
      <c r="T2906" s="195"/>
      <c r="AT2906" s="189" t="s">
        <v>369</v>
      </c>
      <c r="AU2906" s="189" t="s">
        <v>85</v>
      </c>
      <c r="AV2906" s="13" t="s">
        <v>85</v>
      </c>
      <c r="AW2906" s="13" t="s">
        <v>29</v>
      </c>
      <c r="AX2906" s="13" t="s">
        <v>72</v>
      </c>
      <c r="AY2906" s="189" t="s">
        <v>360</v>
      </c>
    </row>
    <row r="2907" spans="1:65" s="14" customFormat="1">
      <c r="B2907" s="196"/>
      <c r="D2907" s="188" t="s">
        <v>369</v>
      </c>
      <c r="E2907" s="197" t="s">
        <v>1</v>
      </c>
      <c r="F2907" s="198" t="s">
        <v>787</v>
      </c>
      <c r="H2907" s="197" t="s">
        <v>1</v>
      </c>
      <c r="I2907" s="199"/>
      <c r="L2907" s="196"/>
      <c r="M2907" s="200"/>
      <c r="N2907" s="201"/>
      <c r="O2907" s="201"/>
      <c r="P2907" s="201"/>
      <c r="Q2907" s="201"/>
      <c r="R2907" s="201"/>
      <c r="S2907" s="201"/>
      <c r="T2907" s="202"/>
      <c r="AT2907" s="197" t="s">
        <v>369</v>
      </c>
      <c r="AU2907" s="197" t="s">
        <v>85</v>
      </c>
      <c r="AV2907" s="14" t="s">
        <v>79</v>
      </c>
      <c r="AW2907" s="14" t="s">
        <v>29</v>
      </c>
      <c r="AX2907" s="14" t="s">
        <v>72</v>
      </c>
      <c r="AY2907" s="197" t="s">
        <v>360</v>
      </c>
    </row>
    <row r="2908" spans="1:65" s="13" customFormat="1">
      <c r="B2908" s="187"/>
      <c r="D2908" s="188" t="s">
        <v>369</v>
      </c>
      <c r="E2908" s="189" t="s">
        <v>1</v>
      </c>
      <c r="F2908" s="190" t="s">
        <v>2887</v>
      </c>
      <c r="H2908" s="191">
        <v>1.1000000000000001</v>
      </c>
      <c r="I2908" s="192"/>
      <c r="L2908" s="187"/>
      <c r="M2908" s="193"/>
      <c r="N2908" s="194"/>
      <c r="O2908" s="194"/>
      <c r="P2908" s="194"/>
      <c r="Q2908" s="194"/>
      <c r="R2908" s="194"/>
      <c r="S2908" s="194"/>
      <c r="T2908" s="195"/>
      <c r="AT2908" s="189" t="s">
        <v>369</v>
      </c>
      <c r="AU2908" s="189" t="s">
        <v>85</v>
      </c>
      <c r="AV2908" s="13" t="s">
        <v>85</v>
      </c>
      <c r="AW2908" s="13" t="s">
        <v>29</v>
      </c>
      <c r="AX2908" s="13" t="s">
        <v>72</v>
      </c>
      <c r="AY2908" s="189" t="s">
        <v>360</v>
      </c>
    </row>
    <row r="2909" spans="1:65" s="16" customFormat="1">
      <c r="B2909" s="211"/>
      <c r="D2909" s="188" t="s">
        <v>369</v>
      </c>
      <c r="E2909" s="212" t="s">
        <v>1</v>
      </c>
      <c r="F2909" s="213" t="s">
        <v>581</v>
      </c>
      <c r="H2909" s="214">
        <v>5.9329999999999998</v>
      </c>
      <c r="I2909" s="215"/>
      <c r="L2909" s="211"/>
      <c r="M2909" s="216"/>
      <c r="N2909" s="217"/>
      <c r="O2909" s="217"/>
      <c r="P2909" s="217"/>
      <c r="Q2909" s="217"/>
      <c r="R2909" s="217"/>
      <c r="S2909" s="217"/>
      <c r="T2909" s="218"/>
      <c r="AT2909" s="212" t="s">
        <v>369</v>
      </c>
      <c r="AU2909" s="212" t="s">
        <v>85</v>
      </c>
      <c r="AV2909" s="16" t="s">
        <v>282</v>
      </c>
      <c r="AW2909" s="16" t="s">
        <v>29</v>
      </c>
      <c r="AX2909" s="16" t="s">
        <v>72</v>
      </c>
      <c r="AY2909" s="212" t="s">
        <v>360</v>
      </c>
    </row>
    <row r="2910" spans="1:65" s="15" customFormat="1">
      <c r="B2910" s="203"/>
      <c r="D2910" s="188" t="s">
        <v>369</v>
      </c>
      <c r="E2910" s="204" t="s">
        <v>1</v>
      </c>
      <c r="F2910" s="205" t="s">
        <v>386</v>
      </c>
      <c r="H2910" s="206">
        <v>5.9329999999999998</v>
      </c>
      <c r="I2910" s="207"/>
      <c r="L2910" s="203"/>
      <c r="M2910" s="208"/>
      <c r="N2910" s="209"/>
      <c r="O2910" s="209"/>
      <c r="P2910" s="209"/>
      <c r="Q2910" s="209"/>
      <c r="R2910" s="209"/>
      <c r="S2910" s="209"/>
      <c r="T2910" s="210"/>
      <c r="AT2910" s="204" t="s">
        <v>369</v>
      </c>
      <c r="AU2910" s="204" t="s">
        <v>85</v>
      </c>
      <c r="AV2910" s="15" t="s">
        <v>367</v>
      </c>
      <c r="AW2910" s="15" t="s">
        <v>29</v>
      </c>
      <c r="AX2910" s="15" t="s">
        <v>79</v>
      </c>
      <c r="AY2910" s="204" t="s">
        <v>360</v>
      </c>
    </row>
    <row r="2911" spans="1:65" s="2" customFormat="1" ht="24.2" customHeight="1">
      <c r="A2911" s="33"/>
      <c r="B2911" s="139"/>
      <c r="C2911" s="173" t="s">
        <v>2888</v>
      </c>
      <c r="D2911" s="173" t="s">
        <v>363</v>
      </c>
      <c r="E2911" s="174" t="s">
        <v>2889</v>
      </c>
      <c r="F2911" s="175" t="s">
        <v>2890</v>
      </c>
      <c r="G2911" s="176" t="s">
        <v>366</v>
      </c>
      <c r="H2911" s="177">
        <v>763.72500000000002</v>
      </c>
      <c r="I2911" s="178"/>
      <c r="J2911" s="179">
        <f>ROUND(I2911*H2911,2)</f>
        <v>0</v>
      </c>
      <c r="K2911" s="180"/>
      <c r="L2911" s="34"/>
      <c r="M2911" s="181" t="s">
        <v>1</v>
      </c>
      <c r="N2911" s="182" t="s">
        <v>38</v>
      </c>
      <c r="O2911" s="60"/>
      <c r="P2911" s="183">
        <f>O2911*H2911</f>
        <v>0</v>
      </c>
      <c r="Q2911" s="183">
        <v>0</v>
      </c>
      <c r="R2911" s="183">
        <f>Q2911*H2911</f>
        <v>0</v>
      </c>
      <c r="S2911" s="183">
        <v>5.3999999999999999E-2</v>
      </c>
      <c r="T2911" s="184">
        <f>S2911*H2911</f>
        <v>41.241149999999998</v>
      </c>
      <c r="U2911" s="33"/>
      <c r="V2911" s="33"/>
      <c r="W2911" s="33"/>
      <c r="X2911" s="33"/>
      <c r="Y2911" s="33"/>
      <c r="Z2911" s="33"/>
      <c r="AA2911" s="33"/>
      <c r="AB2911" s="33"/>
      <c r="AC2911" s="33"/>
      <c r="AD2911" s="33"/>
      <c r="AE2911" s="33"/>
      <c r="AR2911" s="185" t="s">
        <v>367</v>
      </c>
      <c r="AT2911" s="185" t="s">
        <v>363</v>
      </c>
      <c r="AU2911" s="185" t="s">
        <v>85</v>
      </c>
      <c r="AY2911" s="18" t="s">
        <v>360</v>
      </c>
      <c r="BE2911" s="186">
        <f>IF(N2911="základná",J2911,0)</f>
        <v>0</v>
      </c>
      <c r="BF2911" s="186">
        <f>IF(N2911="znížená",J2911,0)</f>
        <v>0</v>
      </c>
      <c r="BG2911" s="186">
        <f>IF(N2911="zákl. prenesená",J2911,0)</f>
        <v>0</v>
      </c>
      <c r="BH2911" s="186">
        <f>IF(N2911="zníž. prenesená",J2911,0)</f>
        <v>0</v>
      </c>
      <c r="BI2911" s="186">
        <f>IF(N2911="nulová",J2911,0)</f>
        <v>0</v>
      </c>
      <c r="BJ2911" s="18" t="s">
        <v>85</v>
      </c>
      <c r="BK2911" s="186">
        <f>ROUND(I2911*H2911,2)</f>
        <v>0</v>
      </c>
      <c r="BL2911" s="18" t="s">
        <v>367</v>
      </c>
      <c r="BM2911" s="185" t="s">
        <v>2891</v>
      </c>
    </row>
    <row r="2912" spans="1:65" s="14" customFormat="1">
      <c r="B2912" s="196"/>
      <c r="D2912" s="188" t="s">
        <v>369</v>
      </c>
      <c r="E2912" s="197" t="s">
        <v>1</v>
      </c>
      <c r="F2912" s="198" t="s">
        <v>2537</v>
      </c>
      <c r="H2912" s="197" t="s">
        <v>1</v>
      </c>
      <c r="I2912" s="199"/>
      <c r="L2912" s="196"/>
      <c r="M2912" s="200"/>
      <c r="N2912" s="201"/>
      <c r="O2912" s="201"/>
      <c r="P2912" s="201"/>
      <c r="Q2912" s="201"/>
      <c r="R2912" s="201"/>
      <c r="S2912" s="201"/>
      <c r="T2912" s="202"/>
      <c r="AT2912" s="197" t="s">
        <v>369</v>
      </c>
      <c r="AU2912" s="197" t="s">
        <v>85</v>
      </c>
      <c r="AV2912" s="14" t="s">
        <v>79</v>
      </c>
      <c r="AW2912" s="14" t="s">
        <v>29</v>
      </c>
      <c r="AX2912" s="14" t="s">
        <v>72</v>
      </c>
      <c r="AY2912" s="197" t="s">
        <v>360</v>
      </c>
    </row>
    <row r="2913" spans="2:51" s="14" customFormat="1">
      <c r="B2913" s="196"/>
      <c r="D2913" s="188" t="s">
        <v>369</v>
      </c>
      <c r="E2913" s="197" t="s">
        <v>1</v>
      </c>
      <c r="F2913" s="198" t="s">
        <v>754</v>
      </c>
      <c r="H2913" s="197" t="s">
        <v>1</v>
      </c>
      <c r="I2913" s="199"/>
      <c r="L2913" s="196"/>
      <c r="M2913" s="200"/>
      <c r="N2913" s="201"/>
      <c r="O2913" s="201"/>
      <c r="P2913" s="201"/>
      <c r="Q2913" s="201"/>
      <c r="R2913" s="201"/>
      <c r="S2913" s="201"/>
      <c r="T2913" s="202"/>
      <c r="AT2913" s="197" t="s">
        <v>369</v>
      </c>
      <c r="AU2913" s="197" t="s">
        <v>85</v>
      </c>
      <c r="AV2913" s="14" t="s">
        <v>79</v>
      </c>
      <c r="AW2913" s="14" t="s">
        <v>29</v>
      </c>
      <c r="AX2913" s="14" t="s">
        <v>72</v>
      </c>
      <c r="AY2913" s="197" t="s">
        <v>360</v>
      </c>
    </row>
    <row r="2914" spans="2:51" s="13" customFormat="1">
      <c r="B2914" s="187"/>
      <c r="D2914" s="188" t="s">
        <v>369</v>
      </c>
      <c r="E2914" s="189" t="s">
        <v>1</v>
      </c>
      <c r="F2914" s="190" t="s">
        <v>2892</v>
      </c>
      <c r="H2914" s="191">
        <v>1.3140000000000001</v>
      </c>
      <c r="I2914" s="192"/>
      <c r="L2914" s="187"/>
      <c r="M2914" s="193"/>
      <c r="N2914" s="194"/>
      <c r="O2914" s="194"/>
      <c r="P2914" s="194"/>
      <c r="Q2914" s="194"/>
      <c r="R2914" s="194"/>
      <c r="S2914" s="194"/>
      <c r="T2914" s="195"/>
      <c r="AT2914" s="189" t="s">
        <v>369</v>
      </c>
      <c r="AU2914" s="189" t="s">
        <v>85</v>
      </c>
      <c r="AV2914" s="13" t="s">
        <v>85</v>
      </c>
      <c r="AW2914" s="13" t="s">
        <v>29</v>
      </c>
      <c r="AX2914" s="13" t="s">
        <v>72</v>
      </c>
      <c r="AY2914" s="189" t="s">
        <v>360</v>
      </c>
    </row>
    <row r="2915" spans="2:51" s="14" customFormat="1">
      <c r="B2915" s="196"/>
      <c r="D2915" s="188" t="s">
        <v>369</v>
      </c>
      <c r="E2915" s="197" t="s">
        <v>1</v>
      </c>
      <c r="F2915" s="198" t="s">
        <v>758</v>
      </c>
      <c r="H2915" s="197" t="s">
        <v>1</v>
      </c>
      <c r="I2915" s="199"/>
      <c r="L2915" s="196"/>
      <c r="M2915" s="200"/>
      <c r="N2915" s="201"/>
      <c r="O2915" s="201"/>
      <c r="P2915" s="201"/>
      <c r="Q2915" s="201"/>
      <c r="R2915" s="201"/>
      <c r="S2915" s="201"/>
      <c r="T2915" s="202"/>
      <c r="AT2915" s="197" t="s">
        <v>369</v>
      </c>
      <c r="AU2915" s="197" t="s">
        <v>85</v>
      </c>
      <c r="AV2915" s="14" t="s">
        <v>79</v>
      </c>
      <c r="AW2915" s="14" t="s">
        <v>29</v>
      </c>
      <c r="AX2915" s="14" t="s">
        <v>72</v>
      </c>
      <c r="AY2915" s="197" t="s">
        <v>360</v>
      </c>
    </row>
    <row r="2916" spans="2:51" s="13" customFormat="1">
      <c r="B2916" s="187"/>
      <c r="D2916" s="188" t="s">
        <v>369</v>
      </c>
      <c r="E2916" s="189" t="s">
        <v>1</v>
      </c>
      <c r="F2916" s="190" t="s">
        <v>2893</v>
      </c>
      <c r="H2916" s="191">
        <v>1.4159999999999999</v>
      </c>
      <c r="I2916" s="192"/>
      <c r="L2916" s="187"/>
      <c r="M2916" s="193"/>
      <c r="N2916" s="194"/>
      <c r="O2916" s="194"/>
      <c r="P2916" s="194"/>
      <c r="Q2916" s="194"/>
      <c r="R2916" s="194"/>
      <c r="S2916" s="194"/>
      <c r="T2916" s="195"/>
      <c r="AT2916" s="189" t="s">
        <v>369</v>
      </c>
      <c r="AU2916" s="189" t="s">
        <v>85</v>
      </c>
      <c r="AV2916" s="13" t="s">
        <v>85</v>
      </c>
      <c r="AW2916" s="13" t="s">
        <v>29</v>
      </c>
      <c r="AX2916" s="13" t="s">
        <v>72</v>
      </c>
      <c r="AY2916" s="189" t="s">
        <v>360</v>
      </c>
    </row>
    <row r="2917" spans="2:51" s="16" customFormat="1">
      <c r="B2917" s="211"/>
      <c r="D2917" s="188" t="s">
        <v>369</v>
      </c>
      <c r="E2917" s="212" t="s">
        <v>1</v>
      </c>
      <c r="F2917" s="213" t="s">
        <v>581</v>
      </c>
      <c r="H2917" s="214">
        <v>2.73</v>
      </c>
      <c r="I2917" s="215"/>
      <c r="L2917" s="211"/>
      <c r="M2917" s="216"/>
      <c r="N2917" s="217"/>
      <c r="O2917" s="217"/>
      <c r="P2917" s="217"/>
      <c r="Q2917" s="217"/>
      <c r="R2917" s="217"/>
      <c r="S2917" s="217"/>
      <c r="T2917" s="218"/>
      <c r="AT2917" s="212" t="s">
        <v>369</v>
      </c>
      <c r="AU2917" s="212" t="s">
        <v>85</v>
      </c>
      <c r="AV2917" s="16" t="s">
        <v>282</v>
      </c>
      <c r="AW2917" s="16" t="s">
        <v>29</v>
      </c>
      <c r="AX2917" s="16" t="s">
        <v>72</v>
      </c>
      <c r="AY2917" s="212" t="s">
        <v>360</v>
      </c>
    </row>
    <row r="2918" spans="2:51" s="14" customFormat="1">
      <c r="B2918" s="196"/>
      <c r="D2918" s="188" t="s">
        <v>369</v>
      </c>
      <c r="E2918" s="197" t="s">
        <v>1</v>
      </c>
      <c r="F2918" s="198" t="s">
        <v>2716</v>
      </c>
      <c r="H2918" s="197" t="s">
        <v>1</v>
      </c>
      <c r="I2918" s="199"/>
      <c r="L2918" s="196"/>
      <c r="M2918" s="200"/>
      <c r="N2918" s="201"/>
      <c r="O2918" s="201"/>
      <c r="P2918" s="201"/>
      <c r="Q2918" s="201"/>
      <c r="R2918" s="201"/>
      <c r="S2918" s="201"/>
      <c r="T2918" s="202"/>
      <c r="AT2918" s="197" t="s">
        <v>369</v>
      </c>
      <c r="AU2918" s="197" t="s">
        <v>85</v>
      </c>
      <c r="AV2918" s="14" t="s">
        <v>79</v>
      </c>
      <c r="AW2918" s="14" t="s">
        <v>29</v>
      </c>
      <c r="AX2918" s="14" t="s">
        <v>72</v>
      </c>
      <c r="AY2918" s="197" t="s">
        <v>360</v>
      </c>
    </row>
    <row r="2919" spans="2:51" s="13" customFormat="1">
      <c r="B2919" s="187"/>
      <c r="D2919" s="188" t="s">
        <v>369</v>
      </c>
      <c r="E2919" s="189" t="s">
        <v>1</v>
      </c>
      <c r="F2919" s="190" t="s">
        <v>2894</v>
      </c>
      <c r="H2919" s="191">
        <v>1.7030000000000001</v>
      </c>
      <c r="I2919" s="192"/>
      <c r="L2919" s="187"/>
      <c r="M2919" s="193"/>
      <c r="N2919" s="194"/>
      <c r="O2919" s="194"/>
      <c r="P2919" s="194"/>
      <c r="Q2919" s="194"/>
      <c r="R2919" s="194"/>
      <c r="S2919" s="194"/>
      <c r="T2919" s="195"/>
      <c r="AT2919" s="189" t="s">
        <v>369</v>
      </c>
      <c r="AU2919" s="189" t="s">
        <v>85</v>
      </c>
      <c r="AV2919" s="13" t="s">
        <v>85</v>
      </c>
      <c r="AW2919" s="13" t="s">
        <v>29</v>
      </c>
      <c r="AX2919" s="13" t="s">
        <v>72</v>
      </c>
      <c r="AY2919" s="189" t="s">
        <v>360</v>
      </c>
    </row>
    <row r="2920" spans="2:51" s="16" customFormat="1">
      <c r="B2920" s="211"/>
      <c r="D2920" s="188" t="s">
        <v>369</v>
      </c>
      <c r="E2920" s="212" t="s">
        <v>1</v>
      </c>
      <c r="F2920" s="213" t="s">
        <v>581</v>
      </c>
      <c r="H2920" s="214">
        <v>1.7030000000000001</v>
      </c>
      <c r="I2920" s="215"/>
      <c r="L2920" s="211"/>
      <c r="M2920" s="216"/>
      <c r="N2920" s="217"/>
      <c r="O2920" s="217"/>
      <c r="P2920" s="217"/>
      <c r="Q2920" s="217"/>
      <c r="R2920" s="217"/>
      <c r="S2920" s="217"/>
      <c r="T2920" s="218"/>
      <c r="AT2920" s="212" t="s">
        <v>369</v>
      </c>
      <c r="AU2920" s="212" t="s">
        <v>85</v>
      </c>
      <c r="AV2920" s="16" t="s">
        <v>282</v>
      </c>
      <c r="AW2920" s="16" t="s">
        <v>29</v>
      </c>
      <c r="AX2920" s="16" t="s">
        <v>72</v>
      </c>
      <c r="AY2920" s="212" t="s">
        <v>360</v>
      </c>
    </row>
    <row r="2921" spans="2:51" s="14" customFormat="1">
      <c r="B2921" s="196"/>
      <c r="D2921" s="188" t="s">
        <v>369</v>
      </c>
      <c r="E2921" s="197" t="s">
        <v>1</v>
      </c>
      <c r="F2921" s="198" t="s">
        <v>2718</v>
      </c>
      <c r="H2921" s="197" t="s">
        <v>1</v>
      </c>
      <c r="I2921" s="199"/>
      <c r="L2921" s="196"/>
      <c r="M2921" s="200"/>
      <c r="N2921" s="201"/>
      <c r="O2921" s="201"/>
      <c r="P2921" s="201"/>
      <c r="Q2921" s="201"/>
      <c r="R2921" s="201"/>
      <c r="S2921" s="201"/>
      <c r="T2921" s="202"/>
      <c r="AT2921" s="197" t="s">
        <v>369</v>
      </c>
      <c r="AU2921" s="197" t="s">
        <v>85</v>
      </c>
      <c r="AV2921" s="14" t="s">
        <v>79</v>
      </c>
      <c r="AW2921" s="14" t="s">
        <v>29</v>
      </c>
      <c r="AX2921" s="14" t="s">
        <v>72</v>
      </c>
      <c r="AY2921" s="197" t="s">
        <v>360</v>
      </c>
    </row>
    <row r="2922" spans="2:51" s="14" customFormat="1">
      <c r="B2922" s="196"/>
      <c r="D2922" s="188" t="s">
        <v>369</v>
      </c>
      <c r="E2922" s="197" t="s">
        <v>1</v>
      </c>
      <c r="F2922" s="198" t="s">
        <v>754</v>
      </c>
      <c r="H2922" s="197" t="s">
        <v>1</v>
      </c>
      <c r="I2922" s="199"/>
      <c r="L2922" s="196"/>
      <c r="M2922" s="200"/>
      <c r="N2922" s="201"/>
      <c r="O2922" s="201"/>
      <c r="P2922" s="201"/>
      <c r="Q2922" s="201"/>
      <c r="R2922" s="201"/>
      <c r="S2922" s="201"/>
      <c r="T2922" s="202"/>
      <c r="AT2922" s="197" t="s">
        <v>369</v>
      </c>
      <c r="AU2922" s="197" t="s">
        <v>85</v>
      </c>
      <c r="AV2922" s="14" t="s">
        <v>79</v>
      </c>
      <c r="AW2922" s="14" t="s">
        <v>29</v>
      </c>
      <c r="AX2922" s="14" t="s">
        <v>72</v>
      </c>
      <c r="AY2922" s="197" t="s">
        <v>360</v>
      </c>
    </row>
    <row r="2923" spans="2:51" s="13" customFormat="1">
      <c r="B2923" s="187"/>
      <c r="D2923" s="188" t="s">
        <v>369</v>
      </c>
      <c r="E2923" s="189" t="s">
        <v>1</v>
      </c>
      <c r="F2923" s="190" t="s">
        <v>2895</v>
      </c>
      <c r="H2923" s="191">
        <v>10.625999999999999</v>
      </c>
      <c r="I2923" s="192"/>
      <c r="L2923" s="187"/>
      <c r="M2923" s="193"/>
      <c r="N2923" s="194"/>
      <c r="O2923" s="194"/>
      <c r="P2923" s="194"/>
      <c r="Q2923" s="194"/>
      <c r="R2923" s="194"/>
      <c r="S2923" s="194"/>
      <c r="T2923" s="195"/>
      <c r="AT2923" s="189" t="s">
        <v>369</v>
      </c>
      <c r="AU2923" s="189" t="s">
        <v>85</v>
      </c>
      <c r="AV2923" s="13" t="s">
        <v>85</v>
      </c>
      <c r="AW2923" s="13" t="s">
        <v>29</v>
      </c>
      <c r="AX2923" s="13" t="s">
        <v>72</v>
      </c>
      <c r="AY2923" s="189" t="s">
        <v>360</v>
      </c>
    </row>
    <row r="2924" spans="2:51" s="16" customFormat="1">
      <c r="B2924" s="211"/>
      <c r="D2924" s="188" t="s">
        <v>369</v>
      </c>
      <c r="E2924" s="212" t="s">
        <v>1</v>
      </c>
      <c r="F2924" s="213" t="s">
        <v>581</v>
      </c>
      <c r="H2924" s="214">
        <v>10.625999999999999</v>
      </c>
      <c r="I2924" s="215"/>
      <c r="L2924" s="211"/>
      <c r="M2924" s="216"/>
      <c r="N2924" s="217"/>
      <c r="O2924" s="217"/>
      <c r="P2924" s="217"/>
      <c r="Q2924" s="217"/>
      <c r="R2924" s="217"/>
      <c r="S2924" s="217"/>
      <c r="T2924" s="218"/>
      <c r="AT2924" s="212" t="s">
        <v>369</v>
      </c>
      <c r="AU2924" s="212" t="s">
        <v>85</v>
      </c>
      <c r="AV2924" s="16" t="s">
        <v>282</v>
      </c>
      <c r="AW2924" s="16" t="s">
        <v>29</v>
      </c>
      <c r="AX2924" s="16" t="s">
        <v>72</v>
      </c>
      <c r="AY2924" s="212" t="s">
        <v>360</v>
      </c>
    </row>
    <row r="2925" spans="2:51" s="14" customFormat="1">
      <c r="B2925" s="196"/>
      <c r="D2925" s="188" t="s">
        <v>369</v>
      </c>
      <c r="E2925" s="197" t="s">
        <v>1</v>
      </c>
      <c r="F2925" s="198" t="s">
        <v>2720</v>
      </c>
      <c r="H2925" s="197" t="s">
        <v>1</v>
      </c>
      <c r="I2925" s="199"/>
      <c r="L2925" s="196"/>
      <c r="M2925" s="200"/>
      <c r="N2925" s="201"/>
      <c r="O2925" s="201"/>
      <c r="P2925" s="201"/>
      <c r="Q2925" s="201"/>
      <c r="R2925" s="201"/>
      <c r="S2925" s="201"/>
      <c r="T2925" s="202"/>
      <c r="AT2925" s="197" t="s">
        <v>369</v>
      </c>
      <c r="AU2925" s="197" t="s">
        <v>85</v>
      </c>
      <c r="AV2925" s="14" t="s">
        <v>79</v>
      </c>
      <c r="AW2925" s="14" t="s">
        <v>29</v>
      </c>
      <c r="AX2925" s="14" t="s">
        <v>72</v>
      </c>
      <c r="AY2925" s="197" t="s">
        <v>360</v>
      </c>
    </row>
    <row r="2926" spans="2:51" s="14" customFormat="1">
      <c r="B2926" s="196"/>
      <c r="D2926" s="188" t="s">
        <v>369</v>
      </c>
      <c r="E2926" s="197" t="s">
        <v>1</v>
      </c>
      <c r="F2926" s="198" t="s">
        <v>2721</v>
      </c>
      <c r="H2926" s="197" t="s">
        <v>1</v>
      </c>
      <c r="I2926" s="199"/>
      <c r="L2926" s="196"/>
      <c r="M2926" s="200"/>
      <c r="N2926" s="201"/>
      <c r="O2926" s="201"/>
      <c r="P2926" s="201"/>
      <c r="Q2926" s="201"/>
      <c r="R2926" s="201"/>
      <c r="S2926" s="201"/>
      <c r="T2926" s="202"/>
      <c r="AT2926" s="197" t="s">
        <v>369</v>
      </c>
      <c r="AU2926" s="197" t="s">
        <v>85</v>
      </c>
      <c r="AV2926" s="14" t="s">
        <v>79</v>
      </c>
      <c r="AW2926" s="14" t="s">
        <v>29</v>
      </c>
      <c r="AX2926" s="14" t="s">
        <v>72</v>
      </c>
      <c r="AY2926" s="197" t="s">
        <v>360</v>
      </c>
    </row>
    <row r="2927" spans="2:51" s="13" customFormat="1">
      <c r="B2927" s="187"/>
      <c r="D2927" s="188" t="s">
        <v>369</v>
      </c>
      <c r="E2927" s="189" t="s">
        <v>1</v>
      </c>
      <c r="F2927" s="190" t="s">
        <v>2896</v>
      </c>
      <c r="H2927" s="191">
        <v>3.504</v>
      </c>
      <c r="I2927" s="192"/>
      <c r="L2927" s="187"/>
      <c r="M2927" s="193"/>
      <c r="N2927" s="194"/>
      <c r="O2927" s="194"/>
      <c r="P2927" s="194"/>
      <c r="Q2927" s="194"/>
      <c r="R2927" s="194"/>
      <c r="S2927" s="194"/>
      <c r="T2927" s="195"/>
      <c r="AT2927" s="189" t="s">
        <v>369</v>
      </c>
      <c r="AU2927" s="189" t="s">
        <v>85</v>
      </c>
      <c r="AV2927" s="13" t="s">
        <v>85</v>
      </c>
      <c r="AW2927" s="13" t="s">
        <v>29</v>
      </c>
      <c r="AX2927" s="13" t="s">
        <v>72</v>
      </c>
      <c r="AY2927" s="189" t="s">
        <v>360</v>
      </c>
    </row>
    <row r="2928" spans="2:51" s="13" customFormat="1">
      <c r="B2928" s="187"/>
      <c r="D2928" s="188" t="s">
        <v>369</v>
      </c>
      <c r="E2928" s="189" t="s">
        <v>1</v>
      </c>
      <c r="F2928" s="190" t="s">
        <v>2897</v>
      </c>
      <c r="H2928" s="191">
        <v>70.08</v>
      </c>
      <c r="I2928" s="192"/>
      <c r="L2928" s="187"/>
      <c r="M2928" s="193"/>
      <c r="N2928" s="194"/>
      <c r="O2928" s="194"/>
      <c r="P2928" s="194"/>
      <c r="Q2928" s="194"/>
      <c r="R2928" s="194"/>
      <c r="S2928" s="194"/>
      <c r="T2928" s="195"/>
      <c r="AT2928" s="189" t="s">
        <v>369</v>
      </c>
      <c r="AU2928" s="189" t="s">
        <v>85</v>
      </c>
      <c r="AV2928" s="13" t="s">
        <v>85</v>
      </c>
      <c r="AW2928" s="13" t="s">
        <v>29</v>
      </c>
      <c r="AX2928" s="13" t="s">
        <v>72</v>
      </c>
      <c r="AY2928" s="189" t="s">
        <v>360</v>
      </c>
    </row>
    <row r="2929" spans="2:51" s="13" customFormat="1">
      <c r="B2929" s="187"/>
      <c r="D2929" s="188" t="s">
        <v>369</v>
      </c>
      <c r="E2929" s="189" t="s">
        <v>1</v>
      </c>
      <c r="F2929" s="190" t="s">
        <v>2898</v>
      </c>
      <c r="H2929" s="191">
        <v>14.72</v>
      </c>
      <c r="I2929" s="192"/>
      <c r="L2929" s="187"/>
      <c r="M2929" s="193"/>
      <c r="N2929" s="194"/>
      <c r="O2929" s="194"/>
      <c r="P2929" s="194"/>
      <c r="Q2929" s="194"/>
      <c r="R2929" s="194"/>
      <c r="S2929" s="194"/>
      <c r="T2929" s="195"/>
      <c r="AT2929" s="189" t="s">
        <v>369</v>
      </c>
      <c r="AU2929" s="189" t="s">
        <v>85</v>
      </c>
      <c r="AV2929" s="13" t="s">
        <v>85</v>
      </c>
      <c r="AW2929" s="13" t="s">
        <v>29</v>
      </c>
      <c r="AX2929" s="13" t="s">
        <v>72</v>
      </c>
      <c r="AY2929" s="189" t="s">
        <v>360</v>
      </c>
    </row>
    <row r="2930" spans="2:51" s="13" customFormat="1">
      <c r="B2930" s="187"/>
      <c r="D2930" s="188" t="s">
        <v>369</v>
      </c>
      <c r="E2930" s="189" t="s">
        <v>1</v>
      </c>
      <c r="F2930" s="190" t="s">
        <v>2899</v>
      </c>
      <c r="H2930" s="191">
        <v>3.0659999999999998</v>
      </c>
      <c r="I2930" s="192"/>
      <c r="L2930" s="187"/>
      <c r="M2930" s="193"/>
      <c r="N2930" s="194"/>
      <c r="O2930" s="194"/>
      <c r="P2930" s="194"/>
      <c r="Q2930" s="194"/>
      <c r="R2930" s="194"/>
      <c r="S2930" s="194"/>
      <c r="T2930" s="195"/>
      <c r="AT2930" s="189" t="s">
        <v>369</v>
      </c>
      <c r="AU2930" s="189" t="s">
        <v>85</v>
      </c>
      <c r="AV2930" s="13" t="s">
        <v>85</v>
      </c>
      <c r="AW2930" s="13" t="s">
        <v>29</v>
      </c>
      <c r="AX2930" s="13" t="s">
        <v>72</v>
      </c>
      <c r="AY2930" s="189" t="s">
        <v>360</v>
      </c>
    </row>
    <row r="2931" spans="2:51" s="14" customFormat="1">
      <c r="B2931" s="196"/>
      <c r="D2931" s="188" t="s">
        <v>369</v>
      </c>
      <c r="E2931" s="197" t="s">
        <v>1</v>
      </c>
      <c r="F2931" s="198" t="s">
        <v>758</v>
      </c>
      <c r="H2931" s="197" t="s">
        <v>1</v>
      </c>
      <c r="I2931" s="199"/>
      <c r="L2931" s="196"/>
      <c r="M2931" s="200"/>
      <c r="N2931" s="201"/>
      <c r="O2931" s="201"/>
      <c r="P2931" s="201"/>
      <c r="Q2931" s="201"/>
      <c r="R2931" s="201"/>
      <c r="S2931" s="201"/>
      <c r="T2931" s="202"/>
      <c r="AT2931" s="197" t="s">
        <v>369</v>
      </c>
      <c r="AU2931" s="197" t="s">
        <v>85</v>
      </c>
      <c r="AV2931" s="14" t="s">
        <v>79</v>
      </c>
      <c r="AW2931" s="14" t="s">
        <v>29</v>
      </c>
      <c r="AX2931" s="14" t="s">
        <v>72</v>
      </c>
      <c r="AY2931" s="197" t="s">
        <v>360</v>
      </c>
    </row>
    <row r="2932" spans="2:51" s="13" customFormat="1">
      <c r="B2932" s="187"/>
      <c r="D2932" s="188" t="s">
        <v>369</v>
      </c>
      <c r="E2932" s="189" t="s">
        <v>1</v>
      </c>
      <c r="F2932" s="190" t="s">
        <v>2900</v>
      </c>
      <c r="H2932" s="191">
        <v>0.92400000000000004</v>
      </c>
      <c r="I2932" s="192"/>
      <c r="L2932" s="187"/>
      <c r="M2932" s="193"/>
      <c r="N2932" s="194"/>
      <c r="O2932" s="194"/>
      <c r="P2932" s="194"/>
      <c r="Q2932" s="194"/>
      <c r="R2932" s="194"/>
      <c r="S2932" s="194"/>
      <c r="T2932" s="195"/>
      <c r="AT2932" s="189" t="s">
        <v>369</v>
      </c>
      <c r="AU2932" s="189" t="s">
        <v>85</v>
      </c>
      <c r="AV2932" s="13" t="s">
        <v>85</v>
      </c>
      <c r="AW2932" s="13" t="s">
        <v>29</v>
      </c>
      <c r="AX2932" s="13" t="s">
        <v>72</v>
      </c>
      <c r="AY2932" s="189" t="s">
        <v>360</v>
      </c>
    </row>
    <row r="2933" spans="2:51" s="13" customFormat="1">
      <c r="B2933" s="187"/>
      <c r="D2933" s="188" t="s">
        <v>369</v>
      </c>
      <c r="E2933" s="189" t="s">
        <v>1</v>
      </c>
      <c r="F2933" s="190" t="s">
        <v>2901</v>
      </c>
      <c r="H2933" s="191">
        <v>8.82</v>
      </c>
      <c r="I2933" s="192"/>
      <c r="L2933" s="187"/>
      <c r="M2933" s="193"/>
      <c r="N2933" s="194"/>
      <c r="O2933" s="194"/>
      <c r="P2933" s="194"/>
      <c r="Q2933" s="194"/>
      <c r="R2933" s="194"/>
      <c r="S2933" s="194"/>
      <c r="T2933" s="195"/>
      <c r="AT2933" s="189" t="s">
        <v>369</v>
      </c>
      <c r="AU2933" s="189" t="s">
        <v>85</v>
      </c>
      <c r="AV2933" s="13" t="s">
        <v>85</v>
      </c>
      <c r="AW2933" s="13" t="s">
        <v>29</v>
      </c>
      <c r="AX2933" s="13" t="s">
        <v>72</v>
      </c>
      <c r="AY2933" s="189" t="s">
        <v>360</v>
      </c>
    </row>
    <row r="2934" spans="2:51" s="13" customFormat="1">
      <c r="B2934" s="187"/>
      <c r="D2934" s="188" t="s">
        <v>369</v>
      </c>
      <c r="E2934" s="189" t="s">
        <v>1</v>
      </c>
      <c r="F2934" s="190" t="s">
        <v>2902</v>
      </c>
      <c r="H2934" s="191">
        <v>116.62</v>
      </c>
      <c r="I2934" s="192"/>
      <c r="L2934" s="187"/>
      <c r="M2934" s="193"/>
      <c r="N2934" s="194"/>
      <c r="O2934" s="194"/>
      <c r="P2934" s="194"/>
      <c r="Q2934" s="194"/>
      <c r="R2934" s="194"/>
      <c r="S2934" s="194"/>
      <c r="T2934" s="195"/>
      <c r="AT2934" s="189" t="s">
        <v>369</v>
      </c>
      <c r="AU2934" s="189" t="s">
        <v>85</v>
      </c>
      <c r="AV2934" s="13" t="s">
        <v>85</v>
      </c>
      <c r="AW2934" s="13" t="s">
        <v>29</v>
      </c>
      <c r="AX2934" s="13" t="s">
        <v>72</v>
      </c>
      <c r="AY2934" s="189" t="s">
        <v>360</v>
      </c>
    </row>
    <row r="2935" spans="2:51" s="13" customFormat="1">
      <c r="B2935" s="187"/>
      <c r="D2935" s="188" t="s">
        <v>369</v>
      </c>
      <c r="E2935" s="189" t="s">
        <v>1</v>
      </c>
      <c r="F2935" s="190" t="s">
        <v>2903</v>
      </c>
      <c r="H2935" s="191">
        <v>2.94</v>
      </c>
      <c r="I2935" s="192"/>
      <c r="L2935" s="187"/>
      <c r="M2935" s="193"/>
      <c r="N2935" s="194"/>
      <c r="O2935" s="194"/>
      <c r="P2935" s="194"/>
      <c r="Q2935" s="194"/>
      <c r="R2935" s="194"/>
      <c r="S2935" s="194"/>
      <c r="T2935" s="195"/>
      <c r="AT2935" s="189" t="s">
        <v>369</v>
      </c>
      <c r="AU2935" s="189" t="s">
        <v>85</v>
      </c>
      <c r="AV2935" s="13" t="s">
        <v>85</v>
      </c>
      <c r="AW2935" s="13" t="s">
        <v>29</v>
      </c>
      <c r="AX2935" s="13" t="s">
        <v>72</v>
      </c>
      <c r="AY2935" s="189" t="s">
        <v>360</v>
      </c>
    </row>
    <row r="2936" spans="2:51" s="13" customFormat="1">
      <c r="B2936" s="187"/>
      <c r="D2936" s="188" t="s">
        <v>369</v>
      </c>
      <c r="E2936" s="189" t="s">
        <v>1</v>
      </c>
      <c r="F2936" s="190" t="s">
        <v>2904</v>
      </c>
      <c r="H2936" s="191">
        <v>4.32</v>
      </c>
      <c r="I2936" s="192"/>
      <c r="L2936" s="187"/>
      <c r="M2936" s="193"/>
      <c r="N2936" s="194"/>
      <c r="O2936" s="194"/>
      <c r="P2936" s="194"/>
      <c r="Q2936" s="194"/>
      <c r="R2936" s="194"/>
      <c r="S2936" s="194"/>
      <c r="T2936" s="195"/>
      <c r="AT2936" s="189" t="s">
        <v>369</v>
      </c>
      <c r="AU2936" s="189" t="s">
        <v>85</v>
      </c>
      <c r="AV2936" s="13" t="s">
        <v>85</v>
      </c>
      <c r="AW2936" s="13" t="s">
        <v>29</v>
      </c>
      <c r="AX2936" s="13" t="s">
        <v>72</v>
      </c>
      <c r="AY2936" s="189" t="s">
        <v>360</v>
      </c>
    </row>
    <row r="2937" spans="2:51" s="13" customFormat="1">
      <c r="B2937" s="187"/>
      <c r="D2937" s="188" t="s">
        <v>369</v>
      </c>
      <c r="E2937" s="189" t="s">
        <v>1</v>
      </c>
      <c r="F2937" s="190" t="s">
        <v>2905</v>
      </c>
      <c r="H2937" s="191">
        <v>18.399999999999999</v>
      </c>
      <c r="I2937" s="192"/>
      <c r="L2937" s="187"/>
      <c r="M2937" s="193"/>
      <c r="N2937" s="194"/>
      <c r="O2937" s="194"/>
      <c r="P2937" s="194"/>
      <c r="Q2937" s="194"/>
      <c r="R2937" s="194"/>
      <c r="S2937" s="194"/>
      <c r="T2937" s="195"/>
      <c r="AT2937" s="189" t="s">
        <v>369</v>
      </c>
      <c r="AU2937" s="189" t="s">
        <v>85</v>
      </c>
      <c r="AV2937" s="13" t="s">
        <v>85</v>
      </c>
      <c r="AW2937" s="13" t="s">
        <v>29</v>
      </c>
      <c r="AX2937" s="13" t="s">
        <v>72</v>
      </c>
      <c r="AY2937" s="189" t="s">
        <v>360</v>
      </c>
    </row>
    <row r="2938" spans="2:51" s="13" customFormat="1">
      <c r="B2938" s="187"/>
      <c r="D2938" s="188" t="s">
        <v>369</v>
      </c>
      <c r="E2938" s="189" t="s">
        <v>1</v>
      </c>
      <c r="F2938" s="190" t="s">
        <v>2906</v>
      </c>
      <c r="H2938" s="191">
        <v>20.58</v>
      </c>
      <c r="I2938" s="192"/>
      <c r="L2938" s="187"/>
      <c r="M2938" s="193"/>
      <c r="N2938" s="194"/>
      <c r="O2938" s="194"/>
      <c r="P2938" s="194"/>
      <c r="Q2938" s="194"/>
      <c r="R2938" s="194"/>
      <c r="S2938" s="194"/>
      <c r="T2938" s="195"/>
      <c r="AT2938" s="189" t="s">
        <v>369</v>
      </c>
      <c r="AU2938" s="189" t="s">
        <v>85</v>
      </c>
      <c r="AV2938" s="13" t="s">
        <v>85</v>
      </c>
      <c r="AW2938" s="13" t="s">
        <v>29</v>
      </c>
      <c r="AX2938" s="13" t="s">
        <v>72</v>
      </c>
      <c r="AY2938" s="189" t="s">
        <v>360</v>
      </c>
    </row>
    <row r="2939" spans="2:51" s="13" customFormat="1">
      <c r="B2939" s="187"/>
      <c r="D2939" s="188" t="s">
        <v>369</v>
      </c>
      <c r="E2939" s="189" t="s">
        <v>1</v>
      </c>
      <c r="F2939" s="190" t="s">
        <v>2907</v>
      </c>
      <c r="H2939" s="191">
        <v>3.78</v>
      </c>
      <c r="I2939" s="192"/>
      <c r="L2939" s="187"/>
      <c r="M2939" s="193"/>
      <c r="N2939" s="194"/>
      <c r="O2939" s="194"/>
      <c r="P2939" s="194"/>
      <c r="Q2939" s="194"/>
      <c r="R2939" s="194"/>
      <c r="S2939" s="194"/>
      <c r="T2939" s="195"/>
      <c r="AT2939" s="189" t="s">
        <v>369</v>
      </c>
      <c r="AU2939" s="189" t="s">
        <v>85</v>
      </c>
      <c r="AV2939" s="13" t="s">
        <v>85</v>
      </c>
      <c r="AW2939" s="13" t="s">
        <v>29</v>
      </c>
      <c r="AX2939" s="13" t="s">
        <v>72</v>
      </c>
      <c r="AY2939" s="189" t="s">
        <v>360</v>
      </c>
    </row>
    <row r="2940" spans="2:51" s="13" customFormat="1">
      <c r="B2940" s="187"/>
      <c r="D2940" s="188" t="s">
        <v>369</v>
      </c>
      <c r="E2940" s="189" t="s">
        <v>1</v>
      </c>
      <c r="F2940" s="190" t="s">
        <v>2908</v>
      </c>
      <c r="H2940" s="191">
        <v>1.89</v>
      </c>
      <c r="I2940" s="192"/>
      <c r="L2940" s="187"/>
      <c r="M2940" s="193"/>
      <c r="N2940" s="194"/>
      <c r="O2940" s="194"/>
      <c r="P2940" s="194"/>
      <c r="Q2940" s="194"/>
      <c r="R2940" s="194"/>
      <c r="S2940" s="194"/>
      <c r="T2940" s="195"/>
      <c r="AT2940" s="189" t="s">
        <v>369</v>
      </c>
      <c r="AU2940" s="189" t="s">
        <v>85</v>
      </c>
      <c r="AV2940" s="13" t="s">
        <v>85</v>
      </c>
      <c r="AW2940" s="13" t="s">
        <v>29</v>
      </c>
      <c r="AX2940" s="13" t="s">
        <v>72</v>
      </c>
      <c r="AY2940" s="189" t="s">
        <v>360</v>
      </c>
    </row>
    <row r="2941" spans="2:51" s="13" customFormat="1">
      <c r="B2941" s="187"/>
      <c r="D2941" s="188" t="s">
        <v>369</v>
      </c>
      <c r="E2941" s="189" t="s">
        <v>1</v>
      </c>
      <c r="F2941" s="190" t="s">
        <v>2909</v>
      </c>
      <c r="H2941" s="191">
        <v>2.6459999999999999</v>
      </c>
      <c r="I2941" s="192"/>
      <c r="L2941" s="187"/>
      <c r="M2941" s="193"/>
      <c r="N2941" s="194"/>
      <c r="O2941" s="194"/>
      <c r="P2941" s="194"/>
      <c r="Q2941" s="194"/>
      <c r="R2941" s="194"/>
      <c r="S2941" s="194"/>
      <c r="T2941" s="195"/>
      <c r="AT2941" s="189" t="s">
        <v>369</v>
      </c>
      <c r="AU2941" s="189" t="s">
        <v>85</v>
      </c>
      <c r="AV2941" s="13" t="s">
        <v>85</v>
      </c>
      <c r="AW2941" s="13" t="s">
        <v>29</v>
      </c>
      <c r="AX2941" s="13" t="s">
        <v>72</v>
      </c>
      <c r="AY2941" s="189" t="s">
        <v>360</v>
      </c>
    </row>
    <row r="2942" spans="2:51" s="14" customFormat="1">
      <c r="B2942" s="196"/>
      <c r="D2942" s="188" t="s">
        <v>369</v>
      </c>
      <c r="E2942" s="197" t="s">
        <v>1</v>
      </c>
      <c r="F2942" s="198" t="s">
        <v>762</v>
      </c>
      <c r="H2942" s="197" t="s">
        <v>1</v>
      </c>
      <c r="I2942" s="199"/>
      <c r="L2942" s="196"/>
      <c r="M2942" s="200"/>
      <c r="N2942" s="201"/>
      <c r="O2942" s="201"/>
      <c r="P2942" s="201"/>
      <c r="Q2942" s="201"/>
      <c r="R2942" s="201"/>
      <c r="S2942" s="201"/>
      <c r="T2942" s="202"/>
      <c r="AT2942" s="197" t="s">
        <v>369</v>
      </c>
      <c r="AU2942" s="197" t="s">
        <v>85</v>
      </c>
      <c r="AV2942" s="14" t="s">
        <v>79</v>
      </c>
      <c r="AW2942" s="14" t="s">
        <v>29</v>
      </c>
      <c r="AX2942" s="14" t="s">
        <v>72</v>
      </c>
      <c r="AY2942" s="197" t="s">
        <v>360</v>
      </c>
    </row>
    <row r="2943" spans="2:51" s="13" customFormat="1">
      <c r="B2943" s="187"/>
      <c r="D2943" s="188" t="s">
        <v>369</v>
      </c>
      <c r="E2943" s="189" t="s">
        <v>1</v>
      </c>
      <c r="F2943" s="190" t="s">
        <v>2910</v>
      </c>
      <c r="H2943" s="191">
        <v>2.2200000000000002</v>
      </c>
      <c r="I2943" s="192"/>
      <c r="L2943" s="187"/>
      <c r="M2943" s="193"/>
      <c r="N2943" s="194"/>
      <c r="O2943" s="194"/>
      <c r="P2943" s="194"/>
      <c r="Q2943" s="194"/>
      <c r="R2943" s="194"/>
      <c r="S2943" s="194"/>
      <c r="T2943" s="195"/>
      <c r="AT2943" s="189" t="s">
        <v>369</v>
      </c>
      <c r="AU2943" s="189" t="s">
        <v>85</v>
      </c>
      <c r="AV2943" s="13" t="s">
        <v>85</v>
      </c>
      <c r="AW2943" s="13" t="s">
        <v>29</v>
      </c>
      <c r="AX2943" s="13" t="s">
        <v>72</v>
      </c>
      <c r="AY2943" s="189" t="s">
        <v>360</v>
      </c>
    </row>
    <row r="2944" spans="2:51" s="13" customFormat="1">
      <c r="B2944" s="187"/>
      <c r="D2944" s="188" t="s">
        <v>369</v>
      </c>
      <c r="E2944" s="189" t="s">
        <v>1</v>
      </c>
      <c r="F2944" s="190" t="s">
        <v>2911</v>
      </c>
      <c r="H2944" s="191">
        <v>120.06399999999999</v>
      </c>
      <c r="I2944" s="192"/>
      <c r="L2944" s="187"/>
      <c r="M2944" s="193"/>
      <c r="N2944" s="194"/>
      <c r="O2944" s="194"/>
      <c r="P2944" s="194"/>
      <c r="Q2944" s="194"/>
      <c r="R2944" s="194"/>
      <c r="S2944" s="194"/>
      <c r="T2944" s="195"/>
      <c r="AT2944" s="189" t="s">
        <v>369</v>
      </c>
      <c r="AU2944" s="189" t="s">
        <v>85</v>
      </c>
      <c r="AV2944" s="13" t="s">
        <v>85</v>
      </c>
      <c r="AW2944" s="13" t="s">
        <v>29</v>
      </c>
      <c r="AX2944" s="13" t="s">
        <v>72</v>
      </c>
      <c r="AY2944" s="189" t="s">
        <v>360</v>
      </c>
    </row>
    <row r="2945" spans="2:51" s="13" customFormat="1">
      <c r="B2945" s="187"/>
      <c r="D2945" s="188" t="s">
        <v>369</v>
      </c>
      <c r="E2945" s="189" t="s">
        <v>1</v>
      </c>
      <c r="F2945" s="190" t="s">
        <v>2912</v>
      </c>
      <c r="H2945" s="191">
        <v>3.7519999999999998</v>
      </c>
      <c r="I2945" s="192"/>
      <c r="L2945" s="187"/>
      <c r="M2945" s="193"/>
      <c r="N2945" s="194"/>
      <c r="O2945" s="194"/>
      <c r="P2945" s="194"/>
      <c r="Q2945" s="194"/>
      <c r="R2945" s="194"/>
      <c r="S2945" s="194"/>
      <c r="T2945" s="195"/>
      <c r="AT2945" s="189" t="s">
        <v>369</v>
      </c>
      <c r="AU2945" s="189" t="s">
        <v>85</v>
      </c>
      <c r="AV2945" s="13" t="s">
        <v>85</v>
      </c>
      <c r="AW2945" s="13" t="s">
        <v>29</v>
      </c>
      <c r="AX2945" s="13" t="s">
        <v>72</v>
      </c>
      <c r="AY2945" s="189" t="s">
        <v>360</v>
      </c>
    </row>
    <row r="2946" spans="2:51" s="13" customFormat="1">
      <c r="B2946" s="187"/>
      <c r="D2946" s="188" t="s">
        <v>369</v>
      </c>
      <c r="E2946" s="189" t="s">
        <v>1</v>
      </c>
      <c r="F2946" s="190" t="s">
        <v>2913</v>
      </c>
      <c r="H2946" s="191">
        <v>22.277000000000001</v>
      </c>
      <c r="I2946" s="192"/>
      <c r="L2946" s="187"/>
      <c r="M2946" s="193"/>
      <c r="N2946" s="194"/>
      <c r="O2946" s="194"/>
      <c r="P2946" s="194"/>
      <c r="Q2946" s="194"/>
      <c r="R2946" s="194"/>
      <c r="S2946" s="194"/>
      <c r="T2946" s="195"/>
      <c r="AT2946" s="189" t="s">
        <v>369</v>
      </c>
      <c r="AU2946" s="189" t="s">
        <v>85</v>
      </c>
      <c r="AV2946" s="13" t="s">
        <v>85</v>
      </c>
      <c r="AW2946" s="13" t="s">
        <v>29</v>
      </c>
      <c r="AX2946" s="13" t="s">
        <v>72</v>
      </c>
      <c r="AY2946" s="189" t="s">
        <v>360</v>
      </c>
    </row>
    <row r="2947" spans="2:51" s="13" customFormat="1">
      <c r="B2947" s="187"/>
      <c r="D2947" s="188" t="s">
        <v>369</v>
      </c>
      <c r="E2947" s="189" t="s">
        <v>1</v>
      </c>
      <c r="F2947" s="190" t="s">
        <v>2914</v>
      </c>
      <c r="H2947" s="191">
        <v>4.32</v>
      </c>
      <c r="I2947" s="192"/>
      <c r="L2947" s="187"/>
      <c r="M2947" s="193"/>
      <c r="N2947" s="194"/>
      <c r="O2947" s="194"/>
      <c r="P2947" s="194"/>
      <c r="Q2947" s="194"/>
      <c r="R2947" s="194"/>
      <c r="S2947" s="194"/>
      <c r="T2947" s="195"/>
      <c r="AT2947" s="189" t="s">
        <v>369</v>
      </c>
      <c r="AU2947" s="189" t="s">
        <v>85</v>
      </c>
      <c r="AV2947" s="13" t="s">
        <v>85</v>
      </c>
      <c r="AW2947" s="13" t="s">
        <v>29</v>
      </c>
      <c r="AX2947" s="13" t="s">
        <v>72</v>
      </c>
      <c r="AY2947" s="189" t="s">
        <v>360</v>
      </c>
    </row>
    <row r="2948" spans="2:51" s="13" customFormat="1">
      <c r="B2948" s="187"/>
      <c r="D2948" s="188" t="s">
        <v>369</v>
      </c>
      <c r="E2948" s="189" t="s">
        <v>1</v>
      </c>
      <c r="F2948" s="190" t="s">
        <v>2915</v>
      </c>
      <c r="H2948" s="191">
        <v>20.58</v>
      </c>
      <c r="I2948" s="192"/>
      <c r="L2948" s="187"/>
      <c r="M2948" s="193"/>
      <c r="N2948" s="194"/>
      <c r="O2948" s="194"/>
      <c r="P2948" s="194"/>
      <c r="Q2948" s="194"/>
      <c r="R2948" s="194"/>
      <c r="S2948" s="194"/>
      <c r="T2948" s="195"/>
      <c r="AT2948" s="189" t="s">
        <v>369</v>
      </c>
      <c r="AU2948" s="189" t="s">
        <v>85</v>
      </c>
      <c r="AV2948" s="13" t="s">
        <v>85</v>
      </c>
      <c r="AW2948" s="13" t="s">
        <v>29</v>
      </c>
      <c r="AX2948" s="13" t="s">
        <v>72</v>
      </c>
      <c r="AY2948" s="189" t="s">
        <v>360</v>
      </c>
    </row>
    <row r="2949" spans="2:51" s="13" customFormat="1">
      <c r="B2949" s="187"/>
      <c r="D2949" s="188" t="s">
        <v>369</v>
      </c>
      <c r="E2949" s="189" t="s">
        <v>1</v>
      </c>
      <c r="F2949" s="190" t="s">
        <v>2916</v>
      </c>
      <c r="H2949" s="191">
        <v>19.600000000000001</v>
      </c>
      <c r="I2949" s="192"/>
      <c r="L2949" s="187"/>
      <c r="M2949" s="193"/>
      <c r="N2949" s="194"/>
      <c r="O2949" s="194"/>
      <c r="P2949" s="194"/>
      <c r="Q2949" s="194"/>
      <c r="R2949" s="194"/>
      <c r="S2949" s="194"/>
      <c r="T2949" s="195"/>
      <c r="AT2949" s="189" t="s">
        <v>369</v>
      </c>
      <c r="AU2949" s="189" t="s">
        <v>85</v>
      </c>
      <c r="AV2949" s="13" t="s">
        <v>85</v>
      </c>
      <c r="AW2949" s="13" t="s">
        <v>29</v>
      </c>
      <c r="AX2949" s="13" t="s">
        <v>72</v>
      </c>
      <c r="AY2949" s="189" t="s">
        <v>360</v>
      </c>
    </row>
    <row r="2950" spans="2:51" s="13" customFormat="1">
      <c r="B2950" s="187"/>
      <c r="D2950" s="188" t="s">
        <v>369</v>
      </c>
      <c r="E2950" s="189" t="s">
        <v>1</v>
      </c>
      <c r="F2950" s="190" t="s">
        <v>2917</v>
      </c>
      <c r="H2950" s="191">
        <v>24.01</v>
      </c>
      <c r="I2950" s="192"/>
      <c r="L2950" s="187"/>
      <c r="M2950" s="193"/>
      <c r="N2950" s="194"/>
      <c r="O2950" s="194"/>
      <c r="P2950" s="194"/>
      <c r="Q2950" s="194"/>
      <c r="R2950" s="194"/>
      <c r="S2950" s="194"/>
      <c r="T2950" s="195"/>
      <c r="AT2950" s="189" t="s">
        <v>369</v>
      </c>
      <c r="AU2950" s="189" t="s">
        <v>85</v>
      </c>
      <c r="AV2950" s="13" t="s">
        <v>85</v>
      </c>
      <c r="AW2950" s="13" t="s">
        <v>29</v>
      </c>
      <c r="AX2950" s="13" t="s">
        <v>72</v>
      </c>
      <c r="AY2950" s="189" t="s">
        <v>360</v>
      </c>
    </row>
    <row r="2951" spans="2:51" s="13" customFormat="1">
      <c r="B2951" s="187"/>
      <c r="D2951" s="188" t="s">
        <v>369</v>
      </c>
      <c r="E2951" s="189" t="s">
        <v>1</v>
      </c>
      <c r="F2951" s="190" t="s">
        <v>2907</v>
      </c>
      <c r="H2951" s="191">
        <v>3.78</v>
      </c>
      <c r="I2951" s="192"/>
      <c r="L2951" s="187"/>
      <c r="M2951" s="193"/>
      <c r="N2951" s="194"/>
      <c r="O2951" s="194"/>
      <c r="P2951" s="194"/>
      <c r="Q2951" s="194"/>
      <c r="R2951" s="194"/>
      <c r="S2951" s="194"/>
      <c r="T2951" s="195"/>
      <c r="AT2951" s="189" t="s">
        <v>369</v>
      </c>
      <c r="AU2951" s="189" t="s">
        <v>85</v>
      </c>
      <c r="AV2951" s="13" t="s">
        <v>85</v>
      </c>
      <c r="AW2951" s="13" t="s">
        <v>29</v>
      </c>
      <c r="AX2951" s="13" t="s">
        <v>72</v>
      </c>
      <c r="AY2951" s="189" t="s">
        <v>360</v>
      </c>
    </row>
    <row r="2952" spans="2:51" s="13" customFormat="1">
      <c r="B2952" s="187"/>
      <c r="D2952" s="188" t="s">
        <v>369</v>
      </c>
      <c r="E2952" s="189" t="s">
        <v>1</v>
      </c>
      <c r="F2952" s="190" t="s">
        <v>2918</v>
      </c>
      <c r="H2952" s="191">
        <v>3.36</v>
      </c>
      <c r="I2952" s="192"/>
      <c r="L2952" s="187"/>
      <c r="M2952" s="193"/>
      <c r="N2952" s="194"/>
      <c r="O2952" s="194"/>
      <c r="P2952" s="194"/>
      <c r="Q2952" s="194"/>
      <c r="R2952" s="194"/>
      <c r="S2952" s="194"/>
      <c r="T2952" s="195"/>
      <c r="AT2952" s="189" t="s">
        <v>369</v>
      </c>
      <c r="AU2952" s="189" t="s">
        <v>85</v>
      </c>
      <c r="AV2952" s="13" t="s">
        <v>85</v>
      </c>
      <c r="AW2952" s="13" t="s">
        <v>29</v>
      </c>
      <c r="AX2952" s="13" t="s">
        <v>72</v>
      </c>
      <c r="AY2952" s="189" t="s">
        <v>360</v>
      </c>
    </row>
    <row r="2953" spans="2:51" s="14" customFormat="1">
      <c r="B2953" s="196"/>
      <c r="D2953" s="188" t="s">
        <v>369</v>
      </c>
      <c r="E2953" s="197" t="s">
        <v>1</v>
      </c>
      <c r="F2953" s="198" t="s">
        <v>787</v>
      </c>
      <c r="H2953" s="197" t="s">
        <v>1</v>
      </c>
      <c r="I2953" s="199"/>
      <c r="L2953" s="196"/>
      <c r="M2953" s="200"/>
      <c r="N2953" s="201"/>
      <c r="O2953" s="201"/>
      <c r="P2953" s="201"/>
      <c r="Q2953" s="201"/>
      <c r="R2953" s="201"/>
      <c r="S2953" s="201"/>
      <c r="T2953" s="202"/>
      <c r="AT2953" s="197" t="s">
        <v>369</v>
      </c>
      <c r="AU2953" s="197" t="s">
        <v>85</v>
      </c>
      <c r="AV2953" s="14" t="s">
        <v>79</v>
      </c>
      <c r="AW2953" s="14" t="s">
        <v>29</v>
      </c>
      <c r="AX2953" s="14" t="s">
        <v>72</v>
      </c>
      <c r="AY2953" s="197" t="s">
        <v>360</v>
      </c>
    </row>
    <row r="2954" spans="2:51" s="13" customFormat="1">
      <c r="B2954" s="187"/>
      <c r="D2954" s="188" t="s">
        <v>369</v>
      </c>
      <c r="E2954" s="189" t="s">
        <v>1</v>
      </c>
      <c r="F2954" s="190" t="s">
        <v>2919</v>
      </c>
      <c r="H2954" s="191">
        <v>3.18</v>
      </c>
      <c r="I2954" s="192"/>
      <c r="L2954" s="187"/>
      <c r="M2954" s="193"/>
      <c r="N2954" s="194"/>
      <c r="O2954" s="194"/>
      <c r="P2954" s="194"/>
      <c r="Q2954" s="194"/>
      <c r="R2954" s="194"/>
      <c r="S2954" s="194"/>
      <c r="T2954" s="195"/>
      <c r="AT2954" s="189" t="s">
        <v>369</v>
      </c>
      <c r="AU2954" s="189" t="s">
        <v>85</v>
      </c>
      <c r="AV2954" s="13" t="s">
        <v>85</v>
      </c>
      <c r="AW2954" s="13" t="s">
        <v>29</v>
      </c>
      <c r="AX2954" s="13" t="s">
        <v>72</v>
      </c>
      <c r="AY2954" s="189" t="s">
        <v>360</v>
      </c>
    </row>
    <row r="2955" spans="2:51" s="13" customFormat="1">
      <c r="B2955" s="187"/>
      <c r="D2955" s="188" t="s">
        <v>369</v>
      </c>
      <c r="E2955" s="189" t="s">
        <v>1</v>
      </c>
      <c r="F2955" s="190" t="s">
        <v>2911</v>
      </c>
      <c r="H2955" s="191">
        <v>120.06399999999999</v>
      </c>
      <c r="I2955" s="192"/>
      <c r="L2955" s="187"/>
      <c r="M2955" s="193"/>
      <c r="N2955" s="194"/>
      <c r="O2955" s="194"/>
      <c r="P2955" s="194"/>
      <c r="Q2955" s="194"/>
      <c r="R2955" s="194"/>
      <c r="S2955" s="194"/>
      <c r="T2955" s="195"/>
      <c r="AT2955" s="189" t="s">
        <v>369</v>
      </c>
      <c r="AU2955" s="189" t="s">
        <v>85</v>
      </c>
      <c r="AV2955" s="13" t="s">
        <v>85</v>
      </c>
      <c r="AW2955" s="13" t="s">
        <v>29</v>
      </c>
      <c r="AX2955" s="13" t="s">
        <v>72</v>
      </c>
      <c r="AY2955" s="189" t="s">
        <v>360</v>
      </c>
    </row>
    <row r="2956" spans="2:51" s="13" customFormat="1">
      <c r="B2956" s="187"/>
      <c r="D2956" s="188" t="s">
        <v>369</v>
      </c>
      <c r="E2956" s="189" t="s">
        <v>1</v>
      </c>
      <c r="F2956" s="190" t="s">
        <v>2920</v>
      </c>
      <c r="H2956" s="191">
        <v>3.7519999999999998</v>
      </c>
      <c r="I2956" s="192"/>
      <c r="L2956" s="187"/>
      <c r="M2956" s="193"/>
      <c r="N2956" s="194"/>
      <c r="O2956" s="194"/>
      <c r="P2956" s="194"/>
      <c r="Q2956" s="194"/>
      <c r="R2956" s="194"/>
      <c r="S2956" s="194"/>
      <c r="T2956" s="195"/>
      <c r="AT2956" s="189" t="s">
        <v>369</v>
      </c>
      <c r="AU2956" s="189" t="s">
        <v>85</v>
      </c>
      <c r="AV2956" s="13" t="s">
        <v>85</v>
      </c>
      <c r="AW2956" s="13" t="s">
        <v>29</v>
      </c>
      <c r="AX2956" s="13" t="s">
        <v>72</v>
      </c>
      <c r="AY2956" s="189" t="s">
        <v>360</v>
      </c>
    </row>
    <row r="2957" spans="2:51" s="13" customFormat="1">
      <c r="B2957" s="187"/>
      <c r="D2957" s="188" t="s">
        <v>369</v>
      </c>
      <c r="E2957" s="189" t="s">
        <v>1</v>
      </c>
      <c r="F2957" s="190" t="s">
        <v>2921</v>
      </c>
      <c r="H2957" s="191">
        <v>27.335999999999999</v>
      </c>
      <c r="I2957" s="192"/>
      <c r="L2957" s="187"/>
      <c r="M2957" s="193"/>
      <c r="N2957" s="194"/>
      <c r="O2957" s="194"/>
      <c r="P2957" s="194"/>
      <c r="Q2957" s="194"/>
      <c r="R2957" s="194"/>
      <c r="S2957" s="194"/>
      <c r="T2957" s="195"/>
      <c r="AT2957" s="189" t="s">
        <v>369</v>
      </c>
      <c r="AU2957" s="189" t="s">
        <v>85</v>
      </c>
      <c r="AV2957" s="13" t="s">
        <v>85</v>
      </c>
      <c r="AW2957" s="13" t="s">
        <v>29</v>
      </c>
      <c r="AX2957" s="13" t="s">
        <v>72</v>
      </c>
      <c r="AY2957" s="189" t="s">
        <v>360</v>
      </c>
    </row>
    <row r="2958" spans="2:51" s="13" customFormat="1">
      <c r="B2958" s="187"/>
      <c r="D2958" s="188" t="s">
        <v>369</v>
      </c>
      <c r="E2958" s="189" t="s">
        <v>1</v>
      </c>
      <c r="F2958" s="190" t="s">
        <v>2922</v>
      </c>
      <c r="H2958" s="191">
        <v>6.48</v>
      </c>
      <c r="I2958" s="192"/>
      <c r="L2958" s="187"/>
      <c r="M2958" s="193"/>
      <c r="N2958" s="194"/>
      <c r="O2958" s="194"/>
      <c r="P2958" s="194"/>
      <c r="Q2958" s="194"/>
      <c r="R2958" s="194"/>
      <c r="S2958" s="194"/>
      <c r="T2958" s="195"/>
      <c r="AT2958" s="189" t="s">
        <v>369</v>
      </c>
      <c r="AU2958" s="189" t="s">
        <v>85</v>
      </c>
      <c r="AV2958" s="13" t="s">
        <v>85</v>
      </c>
      <c r="AW2958" s="13" t="s">
        <v>29</v>
      </c>
      <c r="AX2958" s="13" t="s">
        <v>72</v>
      </c>
      <c r="AY2958" s="189" t="s">
        <v>360</v>
      </c>
    </row>
    <row r="2959" spans="2:51" s="13" customFormat="1">
      <c r="B2959" s="187"/>
      <c r="D2959" s="188" t="s">
        <v>369</v>
      </c>
      <c r="E2959" s="189" t="s">
        <v>1</v>
      </c>
      <c r="F2959" s="190" t="s">
        <v>2923</v>
      </c>
      <c r="H2959" s="191">
        <v>44.59</v>
      </c>
      <c r="I2959" s="192"/>
      <c r="L2959" s="187"/>
      <c r="M2959" s="193"/>
      <c r="N2959" s="194"/>
      <c r="O2959" s="194"/>
      <c r="P2959" s="194"/>
      <c r="Q2959" s="194"/>
      <c r="R2959" s="194"/>
      <c r="S2959" s="194"/>
      <c r="T2959" s="195"/>
      <c r="AT2959" s="189" t="s">
        <v>369</v>
      </c>
      <c r="AU2959" s="189" t="s">
        <v>85</v>
      </c>
      <c r="AV2959" s="13" t="s">
        <v>85</v>
      </c>
      <c r="AW2959" s="13" t="s">
        <v>29</v>
      </c>
      <c r="AX2959" s="13" t="s">
        <v>72</v>
      </c>
      <c r="AY2959" s="189" t="s">
        <v>360</v>
      </c>
    </row>
    <row r="2960" spans="2:51" s="13" customFormat="1">
      <c r="B2960" s="187"/>
      <c r="D2960" s="188" t="s">
        <v>369</v>
      </c>
      <c r="E2960" s="189" t="s">
        <v>1</v>
      </c>
      <c r="F2960" s="190" t="s">
        <v>2924</v>
      </c>
      <c r="H2960" s="191">
        <v>19.600000000000001</v>
      </c>
      <c r="I2960" s="192"/>
      <c r="L2960" s="187"/>
      <c r="M2960" s="193"/>
      <c r="N2960" s="194"/>
      <c r="O2960" s="194"/>
      <c r="P2960" s="194"/>
      <c r="Q2960" s="194"/>
      <c r="R2960" s="194"/>
      <c r="S2960" s="194"/>
      <c r="T2960" s="195"/>
      <c r="AT2960" s="189" t="s">
        <v>369</v>
      </c>
      <c r="AU2960" s="189" t="s">
        <v>85</v>
      </c>
      <c r="AV2960" s="13" t="s">
        <v>85</v>
      </c>
      <c r="AW2960" s="13" t="s">
        <v>29</v>
      </c>
      <c r="AX2960" s="13" t="s">
        <v>72</v>
      </c>
      <c r="AY2960" s="189" t="s">
        <v>360</v>
      </c>
    </row>
    <row r="2961" spans="2:51" s="13" customFormat="1">
      <c r="B2961" s="187"/>
      <c r="D2961" s="188" t="s">
        <v>369</v>
      </c>
      <c r="E2961" s="189" t="s">
        <v>1</v>
      </c>
      <c r="F2961" s="190" t="s">
        <v>2925</v>
      </c>
      <c r="H2961" s="191">
        <v>3.78</v>
      </c>
      <c r="I2961" s="192"/>
      <c r="L2961" s="187"/>
      <c r="M2961" s="193"/>
      <c r="N2961" s="194"/>
      <c r="O2961" s="194"/>
      <c r="P2961" s="194"/>
      <c r="Q2961" s="194"/>
      <c r="R2961" s="194"/>
      <c r="S2961" s="194"/>
      <c r="T2961" s="195"/>
      <c r="AT2961" s="189" t="s">
        <v>369</v>
      </c>
      <c r="AU2961" s="189" t="s">
        <v>85</v>
      </c>
      <c r="AV2961" s="13" t="s">
        <v>85</v>
      </c>
      <c r="AW2961" s="13" t="s">
        <v>29</v>
      </c>
      <c r="AX2961" s="13" t="s">
        <v>72</v>
      </c>
      <c r="AY2961" s="189" t="s">
        <v>360</v>
      </c>
    </row>
    <row r="2962" spans="2:51" s="13" customFormat="1">
      <c r="B2962" s="187"/>
      <c r="D2962" s="188" t="s">
        <v>369</v>
      </c>
      <c r="E2962" s="189" t="s">
        <v>1</v>
      </c>
      <c r="F2962" s="190" t="s">
        <v>2926</v>
      </c>
      <c r="H2962" s="191">
        <v>3.6749999999999998</v>
      </c>
      <c r="I2962" s="192"/>
      <c r="L2962" s="187"/>
      <c r="M2962" s="193"/>
      <c r="N2962" s="194"/>
      <c r="O2962" s="194"/>
      <c r="P2962" s="194"/>
      <c r="Q2962" s="194"/>
      <c r="R2962" s="194"/>
      <c r="S2962" s="194"/>
      <c r="T2962" s="195"/>
      <c r="AT2962" s="189" t="s">
        <v>369</v>
      </c>
      <c r="AU2962" s="189" t="s">
        <v>85</v>
      </c>
      <c r="AV2962" s="13" t="s">
        <v>85</v>
      </c>
      <c r="AW2962" s="13" t="s">
        <v>29</v>
      </c>
      <c r="AX2962" s="13" t="s">
        <v>72</v>
      </c>
      <c r="AY2962" s="189" t="s">
        <v>360</v>
      </c>
    </row>
    <row r="2963" spans="2:51" s="14" customFormat="1">
      <c r="B2963" s="196"/>
      <c r="D2963" s="188" t="s">
        <v>369</v>
      </c>
      <c r="E2963" s="197" t="s">
        <v>1</v>
      </c>
      <c r="F2963" s="198" t="s">
        <v>2753</v>
      </c>
      <c r="H2963" s="197" t="s">
        <v>1</v>
      </c>
      <c r="I2963" s="199"/>
      <c r="L2963" s="196"/>
      <c r="M2963" s="200"/>
      <c r="N2963" s="201"/>
      <c r="O2963" s="201"/>
      <c r="P2963" s="201"/>
      <c r="Q2963" s="201"/>
      <c r="R2963" s="201"/>
      <c r="S2963" s="201"/>
      <c r="T2963" s="202"/>
      <c r="AT2963" s="197" t="s">
        <v>369</v>
      </c>
      <c r="AU2963" s="197" t="s">
        <v>85</v>
      </c>
      <c r="AV2963" s="14" t="s">
        <v>79</v>
      </c>
      <c r="AW2963" s="14" t="s">
        <v>29</v>
      </c>
      <c r="AX2963" s="14" t="s">
        <v>72</v>
      </c>
      <c r="AY2963" s="197" t="s">
        <v>360</v>
      </c>
    </row>
    <row r="2964" spans="2:51" s="13" customFormat="1">
      <c r="B2964" s="187"/>
      <c r="D2964" s="188" t="s">
        <v>369</v>
      </c>
      <c r="E2964" s="189" t="s">
        <v>1</v>
      </c>
      <c r="F2964" s="190" t="s">
        <v>2927</v>
      </c>
      <c r="H2964" s="191">
        <v>1.44</v>
      </c>
      <c r="I2964" s="192"/>
      <c r="L2964" s="187"/>
      <c r="M2964" s="193"/>
      <c r="N2964" s="194"/>
      <c r="O2964" s="194"/>
      <c r="P2964" s="194"/>
      <c r="Q2964" s="194"/>
      <c r="R2964" s="194"/>
      <c r="S2964" s="194"/>
      <c r="T2964" s="195"/>
      <c r="AT2964" s="189" t="s">
        <v>369</v>
      </c>
      <c r="AU2964" s="189" t="s">
        <v>85</v>
      </c>
      <c r="AV2964" s="13" t="s">
        <v>85</v>
      </c>
      <c r="AW2964" s="13" t="s">
        <v>29</v>
      </c>
      <c r="AX2964" s="13" t="s">
        <v>72</v>
      </c>
      <c r="AY2964" s="189" t="s">
        <v>360</v>
      </c>
    </row>
    <row r="2965" spans="2:51" s="13" customFormat="1">
      <c r="B2965" s="187"/>
      <c r="D2965" s="188" t="s">
        <v>369</v>
      </c>
      <c r="E2965" s="189" t="s">
        <v>1</v>
      </c>
      <c r="F2965" s="190" t="s">
        <v>2928</v>
      </c>
      <c r="H2965" s="191">
        <v>3.43</v>
      </c>
      <c r="I2965" s="192"/>
      <c r="L2965" s="187"/>
      <c r="M2965" s="193"/>
      <c r="N2965" s="194"/>
      <c r="O2965" s="194"/>
      <c r="P2965" s="194"/>
      <c r="Q2965" s="194"/>
      <c r="R2965" s="194"/>
      <c r="S2965" s="194"/>
      <c r="T2965" s="195"/>
      <c r="AT2965" s="189" t="s">
        <v>369</v>
      </c>
      <c r="AU2965" s="189" t="s">
        <v>85</v>
      </c>
      <c r="AV2965" s="13" t="s">
        <v>85</v>
      </c>
      <c r="AW2965" s="13" t="s">
        <v>29</v>
      </c>
      <c r="AX2965" s="13" t="s">
        <v>72</v>
      </c>
      <c r="AY2965" s="189" t="s">
        <v>360</v>
      </c>
    </row>
    <row r="2966" spans="2:51" s="13" customFormat="1">
      <c r="B2966" s="187"/>
      <c r="D2966" s="188" t="s">
        <v>369</v>
      </c>
      <c r="E2966" s="189" t="s">
        <v>1</v>
      </c>
      <c r="F2966" s="190" t="s">
        <v>2929</v>
      </c>
      <c r="H2966" s="191">
        <v>2.6080000000000001</v>
      </c>
      <c r="I2966" s="192"/>
      <c r="L2966" s="187"/>
      <c r="M2966" s="193"/>
      <c r="N2966" s="194"/>
      <c r="O2966" s="194"/>
      <c r="P2966" s="194"/>
      <c r="Q2966" s="194"/>
      <c r="R2966" s="194"/>
      <c r="S2966" s="194"/>
      <c r="T2966" s="195"/>
      <c r="AT2966" s="189" t="s">
        <v>369</v>
      </c>
      <c r="AU2966" s="189" t="s">
        <v>85</v>
      </c>
      <c r="AV2966" s="13" t="s">
        <v>85</v>
      </c>
      <c r="AW2966" s="13" t="s">
        <v>29</v>
      </c>
      <c r="AX2966" s="13" t="s">
        <v>72</v>
      </c>
      <c r="AY2966" s="189" t="s">
        <v>360</v>
      </c>
    </row>
    <row r="2967" spans="2:51" s="13" customFormat="1">
      <c r="B2967" s="187"/>
      <c r="D2967" s="188" t="s">
        <v>369</v>
      </c>
      <c r="E2967" s="189" t="s">
        <v>1</v>
      </c>
      <c r="F2967" s="190" t="s">
        <v>2930</v>
      </c>
      <c r="H2967" s="191">
        <v>2.1</v>
      </c>
      <c r="I2967" s="192"/>
      <c r="L2967" s="187"/>
      <c r="M2967" s="193"/>
      <c r="N2967" s="194"/>
      <c r="O2967" s="194"/>
      <c r="P2967" s="194"/>
      <c r="Q2967" s="194"/>
      <c r="R2967" s="194"/>
      <c r="S2967" s="194"/>
      <c r="T2967" s="195"/>
      <c r="AT2967" s="189" t="s">
        <v>369</v>
      </c>
      <c r="AU2967" s="189" t="s">
        <v>85</v>
      </c>
      <c r="AV2967" s="13" t="s">
        <v>85</v>
      </c>
      <c r="AW2967" s="13" t="s">
        <v>29</v>
      </c>
      <c r="AX2967" s="13" t="s">
        <v>72</v>
      </c>
      <c r="AY2967" s="189" t="s">
        <v>360</v>
      </c>
    </row>
    <row r="2968" spans="2:51" s="16" customFormat="1">
      <c r="B2968" s="211"/>
      <c r="D2968" s="188" t="s">
        <v>369</v>
      </c>
      <c r="E2968" s="212" t="s">
        <v>1</v>
      </c>
      <c r="F2968" s="213" t="s">
        <v>581</v>
      </c>
      <c r="H2968" s="214">
        <v>738.28800000000001</v>
      </c>
      <c r="I2968" s="215"/>
      <c r="L2968" s="211"/>
      <c r="M2968" s="216"/>
      <c r="N2968" s="217"/>
      <c r="O2968" s="217"/>
      <c r="P2968" s="217"/>
      <c r="Q2968" s="217"/>
      <c r="R2968" s="217"/>
      <c r="S2968" s="217"/>
      <c r="T2968" s="218"/>
      <c r="AT2968" s="212" t="s">
        <v>369</v>
      </c>
      <c r="AU2968" s="212" t="s">
        <v>85</v>
      </c>
      <c r="AV2968" s="16" t="s">
        <v>282</v>
      </c>
      <c r="AW2968" s="16" t="s">
        <v>29</v>
      </c>
      <c r="AX2968" s="16" t="s">
        <v>72</v>
      </c>
      <c r="AY2968" s="212" t="s">
        <v>360</v>
      </c>
    </row>
    <row r="2969" spans="2:51" s="14" customFormat="1">
      <c r="B2969" s="196"/>
      <c r="D2969" s="188" t="s">
        <v>369</v>
      </c>
      <c r="E2969" s="197" t="s">
        <v>1</v>
      </c>
      <c r="F2969" s="198" t="s">
        <v>2758</v>
      </c>
      <c r="H2969" s="197" t="s">
        <v>1</v>
      </c>
      <c r="I2969" s="199"/>
      <c r="L2969" s="196"/>
      <c r="M2969" s="200"/>
      <c r="N2969" s="201"/>
      <c r="O2969" s="201"/>
      <c r="P2969" s="201"/>
      <c r="Q2969" s="201"/>
      <c r="R2969" s="201"/>
      <c r="S2969" s="201"/>
      <c r="T2969" s="202"/>
      <c r="AT2969" s="197" t="s">
        <v>369</v>
      </c>
      <c r="AU2969" s="197" t="s">
        <v>85</v>
      </c>
      <c r="AV2969" s="14" t="s">
        <v>79</v>
      </c>
      <c r="AW2969" s="14" t="s">
        <v>29</v>
      </c>
      <c r="AX2969" s="14" t="s">
        <v>72</v>
      </c>
      <c r="AY2969" s="197" t="s">
        <v>360</v>
      </c>
    </row>
    <row r="2970" spans="2:51" s="14" customFormat="1">
      <c r="B2970" s="196"/>
      <c r="D2970" s="188" t="s">
        <v>369</v>
      </c>
      <c r="E2970" s="197" t="s">
        <v>1</v>
      </c>
      <c r="F2970" s="198" t="s">
        <v>754</v>
      </c>
      <c r="H2970" s="197" t="s">
        <v>1</v>
      </c>
      <c r="I2970" s="199"/>
      <c r="L2970" s="196"/>
      <c r="M2970" s="200"/>
      <c r="N2970" s="201"/>
      <c r="O2970" s="201"/>
      <c r="P2970" s="201"/>
      <c r="Q2970" s="201"/>
      <c r="R2970" s="201"/>
      <c r="S2970" s="201"/>
      <c r="T2970" s="202"/>
      <c r="AT2970" s="197" t="s">
        <v>369</v>
      </c>
      <c r="AU2970" s="197" t="s">
        <v>85</v>
      </c>
      <c r="AV2970" s="14" t="s">
        <v>79</v>
      </c>
      <c r="AW2970" s="14" t="s">
        <v>29</v>
      </c>
      <c r="AX2970" s="14" t="s">
        <v>72</v>
      </c>
      <c r="AY2970" s="197" t="s">
        <v>360</v>
      </c>
    </row>
    <row r="2971" spans="2:51" s="13" customFormat="1">
      <c r="B2971" s="187"/>
      <c r="D2971" s="188" t="s">
        <v>369</v>
      </c>
      <c r="E2971" s="189" t="s">
        <v>1</v>
      </c>
      <c r="F2971" s="190" t="s">
        <v>2931</v>
      </c>
      <c r="H2971" s="191">
        <v>1.45</v>
      </c>
      <c r="I2971" s="192"/>
      <c r="L2971" s="187"/>
      <c r="M2971" s="193"/>
      <c r="N2971" s="194"/>
      <c r="O2971" s="194"/>
      <c r="P2971" s="194"/>
      <c r="Q2971" s="194"/>
      <c r="R2971" s="194"/>
      <c r="S2971" s="194"/>
      <c r="T2971" s="195"/>
      <c r="AT2971" s="189" t="s">
        <v>369</v>
      </c>
      <c r="AU2971" s="189" t="s">
        <v>85</v>
      </c>
      <c r="AV2971" s="13" t="s">
        <v>85</v>
      </c>
      <c r="AW2971" s="13" t="s">
        <v>29</v>
      </c>
      <c r="AX2971" s="13" t="s">
        <v>72</v>
      </c>
      <c r="AY2971" s="189" t="s">
        <v>360</v>
      </c>
    </row>
    <row r="2972" spans="2:51" s="14" customFormat="1">
      <c r="B2972" s="196"/>
      <c r="D2972" s="188" t="s">
        <v>369</v>
      </c>
      <c r="E2972" s="197" t="s">
        <v>1</v>
      </c>
      <c r="F2972" s="198" t="s">
        <v>758</v>
      </c>
      <c r="H2972" s="197" t="s">
        <v>1</v>
      </c>
      <c r="I2972" s="199"/>
      <c r="L2972" s="196"/>
      <c r="M2972" s="200"/>
      <c r="N2972" s="201"/>
      <c r="O2972" s="201"/>
      <c r="P2972" s="201"/>
      <c r="Q2972" s="201"/>
      <c r="R2972" s="201"/>
      <c r="S2972" s="201"/>
      <c r="T2972" s="202"/>
      <c r="AT2972" s="197" t="s">
        <v>369</v>
      </c>
      <c r="AU2972" s="197" t="s">
        <v>85</v>
      </c>
      <c r="AV2972" s="14" t="s">
        <v>79</v>
      </c>
      <c r="AW2972" s="14" t="s">
        <v>29</v>
      </c>
      <c r="AX2972" s="14" t="s">
        <v>72</v>
      </c>
      <c r="AY2972" s="197" t="s">
        <v>360</v>
      </c>
    </row>
    <row r="2973" spans="2:51" s="13" customFormat="1">
      <c r="B2973" s="187"/>
      <c r="D2973" s="188" t="s">
        <v>369</v>
      </c>
      <c r="E2973" s="189" t="s">
        <v>1</v>
      </c>
      <c r="F2973" s="190" t="s">
        <v>2932</v>
      </c>
      <c r="H2973" s="191">
        <v>2.976</v>
      </c>
      <c r="I2973" s="192"/>
      <c r="L2973" s="187"/>
      <c r="M2973" s="193"/>
      <c r="N2973" s="194"/>
      <c r="O2973" s="194"/>
      <c r="P2973" s="194"/>
      <c r="Q2973" s="194"/>
      <c r="R2973" s="194"/>
      <c r="S2973" s="194"/>
      <c r="T2973" s="195"/>
      <c r="AT2973" s="189" t="s">
        <v>369</v>
      </c>
      <c r="AU2973" s="189" t="s">
        <v>85</v>
      </c>
      <c r="AV2973" s="13" t="s">
        <v>85</v>
      </c>
      <c r="AW2973" s="13" t="s">
        <v>29</v>
      </c>
      <c r="AX2973" s="13" t="s">
        <v>72</v>
      </c>
      <c r="AY2973" s="189" t="s">
        <v>360</v>
      </c>
    </row>
    <row r="2974" spans="2:51" s="14" customFormat="1">
      <c r="B2974" s="196"/>
      <c r="D2974" s="188" t="s">
        <v>369</v>
      </c>
      <c r="E2974" s="197" t="s">
        <v>1</v>
      </c>
      <c r="F2974" s="198" t="s">
        <v>2761</v>
      </c>
      <c r="H2974" s="197" t="s">
        <v>1</v>
      </c>
      <c r="I2974" s="199"/>
      <c r="L2974" s="196"/>
      <c r="M2974" s="200"/>
      <c r="N2974" s="201"/>
      <c r="O2974" s="201"/>
      <c r="P2974" s="201"/>
      <c r="Q2974" s="201"/>
      <c r="R2974" s="201"/>
      <c r="S2974" s="201"/>
      <c r="T2974" s="202"/>
      <c r="AT2974" s="197" t="s">
        <v>369</v>
      </c>
      <c r="AU2974" s="197" t="s">
        <v>85</v>
      </c>
      <c r="AV2974" s="14" t="s">
        <v>79</v>
      </c>
      <c r="AW2974" s="14" t="s">
        <v>29</v>
      </c>
      <c r="AX2974" s="14" t="s">
        <v>72</v>
      </c>
      <c r="AY2974" s="197" t="s">
        <v>360</v>
      </c>
    </row>
    <row r="2975" spans="2:51" s="13" customFormat="1">
      <c r="B2975" s="187"/>
      <c r="D2975" s="188" t="s">
        <v>369</v>
      </c>
      <c r="E2975" s="189" t="s">
        <v>1</v>
      </c>
      <c r="F2975" s="190" t="s">
        <v>2933</v>
      </c>
      <c r="H2975" s="191">
        <v>2.976</v>
      </c>
      <c r="I2975" s="192"/>
      <c r="L2975" s="187"/>
      <c r="M2975" s="193"/>
      <c r="N2975" s="194"/>
      <c r="O2975" s="194"/>
      <c r="P2975" s="194"/>
      <c r="Q2975" s="194"/>
      <c r="R2975" s="194"/>
      <c r="S2975" s="194"/>
      <c r="T2975" s="195"/>
      <c r="AT2975" s="189" t="s">
        <v>369</v>
      </c>
      <c r="AU2975" s="189" t="s">
        <v>85</v>
      </c>
      <c r="AV2975" s="13" t="s">
        <v>85</v>
      </c>
      <c r="AW2975" s="13" t="s">
        <v>29</v>
      </c>
      <c r="AX2975" s="13" t="s">
        <v>72</v>
      </c>
      <c r="AY2975" s="189" t="s">
        <v>360</v>
      </c>
    </row>
    <row r="2976" spans="2:51" s="14" customFormat="1">
      <c r="B2976" s="196"/>
      <c r="D2976" s="188" t="s">
        <v>369</v>
      </c>
      <c r="E2976" s="197" t="s">
        <v>1</v>
      </c>
      <c r="F2976" s="198" t="s">
        <v>787</v>
      </c>
      <c r="H2976" s="197" t="s">
        <v>1</v>
      </c>
      <c r="I2976" s="199"/>
      <c r="L2976" s="196"/>
      <c r="M2976" s="200"/>
      <c r="N2976" s="201"/>
      <c r="O2976" s="201"/>
      <c r="P2976" s="201"/>
      <c r="Q2976" s="201"/>
      <c r="R2976" s="201"/>
      <c r="S2976" s="201"/>
      <c r="T2976" s="202"/>
      <c r="AT2976" s="197" t="s">
        <v>369</v>
      </c>
      <c r="AU2976" s="197" t="s">
        <v>85</v>
      </c>
      <c r="AV2976" s="14" t="s">
        <v>79</v>
      </c>
      <c r="AW2976" s="14" t="s">
        <v>29</v>
      </c>
      <c r="AX2976" s="14" t="s">
        <v>72</v>
      </c>
      <c r="AY2976" s="197" t="s">
        <v>360</v>
      </c>
    </row>
    <row r="2977" spans="1:65" s="13" customFormat="1">
      <c r="B2977" s="187"/>
      <c r="D2977" s="188" t="s">
        <v>369</v>
      </c>
      <c r="E2977" s="189" t="s">
        <v>1</v>
      </c>
      <c r="F2977" s="190" t="s">
        <v>2933</v>
      </c>
      <c r="H2977" s="191">
        <v>2.976</v>
      </c>
      <c r="I2977" s="192"/>
      <c r="L2977" s="187"/>
      <c r="M2977" s="193"/>
      <c r="N2977" s="194"/>
      <c r="O2977" s="194"/>
      <c r="P2977" s="194"/>
      <c r="Q2977" s="194"/>
      <c r="R2977" s="194"/>
      <c r="S2977" s="194"/>
      <c r="T2977" s="195"/>
      <c r="AT2977" s="189" t="s">
        <v>369</v>
      </c>
      <c r="AU2977" s="189" t="s">
        <v>85</v>
      </c>
      <c r="AV2977" s="13" t="s">
        <v>85</v>
      </c>
      <c r="AW2977" s="13" t="s">
        <v>29</v>
      </c>
      <c r="AX2977" s="13" t="s">
        <v>72</v>
      </c>
      <c r="AY2977" s="189" t="s">
        <v>360</v>
      </c>
    </row>
    <row r="2978" spans="1:65" s="16" customFormat="1">
      <c r="B2978" s="211"/>
      <c r="D2978" s="188" t="s">
        <v>369</v>
      </c>
      <c r="E2978" s="212" t="s">
        <v>1</v>
      </c>
      <c r="F2978" s="213" t="s">
        <v>581</v>
      </c>
      <c r="H2978" s="214">
        <v>10.378</v>
      </c>
      <c r="I2978" s="215"/>
      <c r="L2978" s="211"/>
      <c r="M2978" s="216"/>
      <c r="N2978" s="217"/>
      <c r="O2978" s="217"/>
      <c r="P2978" s="217"/>
      <c r="Q2978" s="217"/>
      <c r="R2978" s="217"/>
      <c r="S2978" s="217"/>
      <c r="T2978" s="218"/>
      <c r="AT2978" s="212" t="s">
        <v>369</v>
      </c>
      <c r="AU2978" s="212" t="s">
        <v>85</v>
      </c>
      <c r="AV2978" s="16" t="s">
        <v>282</v>
      </c>
      <c r="AW2978" s="16" t="s">
        <v>29</v>
      </c>
      <c r="AX2978" s="16" t="s">
        <v>72</v>
      </c>
      <c r="AY2978" s="212" t="s">
        <v>360</v>
      </c>
    </row>
    <row r="2979" spans="1:65" s="15" customFormat="1">
      <c r="B2979" s="203"/>
      <c r="D2979" s="188" t="s">
        <v>369</v>
      </c>
      <c r="E2979" s="204" t="s">
        <v>1</v>
      </c>
      <c r="F2979" s="205" t="s">
        <v>386</v>
      </c>
      <c r="H2979" s="206">
        <v>763.72500000000002</v>
      </c>
      <c r="I2979" s="207"/>
      <c r="L2979" s="203"/>
      <c r="M2979" s="208"/>
      <c r="N2979" s="209"/>
      <c r="O2979" s="209"/>
      <c r="P2979" s="209"/>
      <c r="Q2979" s="209"/>
      <c r="R2979" s="209"/>
      <c r="S2979" s="209"/>
      <c r="T2979" s="210"/>
      <c r="AT2979" s="204" t="s">
        <v>369</v>
      </c>
      <c r="AU2979" s="204" t="s">
        <v>85</v>
      </c>
      <c r="AV2979" s="15" t="s">
        <v>367</v>
      </c>
      <c r="AW2979" s="15" t="s">
        <v>29</v>
      </c>
      <c r="AX2979" s="15" t="s">
        <v>79</v>
      </c>
      <c r="AY2979" s="204" t="s">
        <v>360</v>
      </c>
    </row>
    <row r="2980" spans="1:65" s="2" customFormat="1" ht="16.5" customHeight="1">
      <c r="A2980" s="33"/>
      <c r="B2980" s="139"/>
      <c r="C2980" s="173" t="s">
        <v>2934</v>
      </c>
      <c r="D2980" s="173" t="s">
        <v>363</v>
      </c>
      <c r="E2980" s="174" t="s">
        <v>2935</v>
      </c>
      <c r="F2980" s="175" t="s">
        <v>2936</v>
      </c>
      <c r="G2980" s="176" t="s">
        <v>366</v>
      </c>
      <c r="H2980" s="177">
        <v>16.126000000000001</v>
      </c>
      <c r="I2980" s="178"/>
      <c r="J2980" s="179">
        <f>ROUND(I2980*H2980,2)</f>
        <v>0</v>
      </c>
      <c r="K2980" s="180"/>
      <c r="L2980" s="34"/>
      <c r="M2980" s="181" t="s">
        <v>1</v>
      </c>
      <c r="N2980" s="182" t="s">
        <v>38</v>
      </c>
      <c r="O2980" s="60"/>
      <c r="P2980" s="183">
        <f>O2980*H2980</f>
        <v>0</v>
      </c>
      <c r="Q2980" s="183">
        <v>0</v>
      </c>
      <c r="R2980" s="183">
        <f>Q2980*H2980</f>
        <v>0</v>
      </c>
      <c r="S2980" s="183">
        <v>8.7999999999999995E-2</v>
      </c>
      <c r="T2980" s="184">
        <f>S2980*H2980</f>
        <v>1.4190880000000001</v>
      </c>
      <c r="U2980" s="33"/>
      <c r="V2980" s="33"/>
      <c r="W2980" s="33"/>
      <c r="X2980" s="33"/>
      <c r="Y2980" s="33"/>
      <c r="Z2980" s="33"/>
      <c r="AA2980" s="33"/>
      <c r="AB2980" s="33"/>
      <c r="AC2980" s="33"/>
      <c r="AD2980" s="33"/>
      <c r="AE2980" s="33"/>
      <c r="AR2980" s="185" t="s">
        <v>367</v>
      </c>
      <c r="AT2980" s="185" t="s">
        <v>363</v>
      </c>
      <c r="AU2980" s="185" t="s">
        <v>85</v>
      </c>
      <c r="AY2980" s="18" t="s">
        <v>360</v>
      </c>
      <c r="BE2980" s="186">
        <f>IF(N2980="základná",J2980,0)</f>
        <v>0</v>
      </c>
      <c r="BF2980" s="186">
        <f>IF(N2980="znížená",J2980,0)</f>
        <v>0</v>
      </c>
      <c r="BG2980" s="186">
        <f>IF(N2980="zákl. prenesená",J2980,0)</f>
        <v>0</v>
      </c>
      <c r="BH2980" s="186">
        <f>IF(N2980="zníž. prenesená",J2980,0)</f>
        <v>0</v>
      </c>
      <c r="BI2980" s="186">
        <f>IF(N2980="nulová",J2980,0)</f>
        <v>0</v>
      </c>
      <c r="BJ2980" s="18" t="s">
        <v>85</v>
      </c>
      <c r="BK2980" s="186">
        <f>ROUND(I2980*H2980,2)</f>
        <v>0</v>
      </c>
      <c r="BL2980" s="18" t="s">
        <v>367</v>
      </c>
      <c r="BM2980" s="185" t="s">
        <v>2937</v>
      </c>
    </row>
    <row r="2981" spans="1:65" s="14" customFormat="1">
      <c r="B2981" s="196"/>
      <c r="D2981" s="188" t="s">
        <v>369</v>
      </c>
      <c r="E2981" s="197" t="s">
        <v>1</v>
      </c>
      <c r="F2981" s="198" t="s">
        <v>2780</v>
      </c>
      <c r="H2981" s="197" t="s">
        <v>1</v>
      </c>
      <c r="I2981" s="199"/>
      <c r="L2981" s="196"/>
      <c r="M2981" s="200"/>
      <c r="N2981" s="201"/>
      <c r="O2981" s="201"/>
      <c r="P2981" s="201"/>
      <c r="Q2981" s="201"/>
      <c r="R2981" s="201"/>
      <c r="S2981" s="201"/>
      <c r="T2981" s="202"/>
      <c r="AT2981" s="197" t="s">
        <v>369</v>
      </c>
      <c r="AU2981" s="197" t="s">
        <v>85</v>
      </c>
      <c r="AV2981" s="14" t="s">
        <v>79</v>
      </c>
      <c r="AW2981" s="14" t="s">
        <v>29</v>
      </c>
      <c r="AX2981" s="14" t="s">
        <v>72</v>
      </c>
      <c r="AY2981" s="197" t="s">
        <v>360</v>
      </c>
    </row>
    <row r="2982" spans="1:65" s="14" customFormat="1">
      <c r="B2982" s="196"/>
      <c r="D2982" s="188" t="s">
        <v>369</v>
      </c>
      <c r="E2982" s="197" t="s">
        <v>1</v>
      </c>
      <c r="F2982" s="198" t="s">
        <v>754</v>
      </c>
      <c r="H2982" s="197" t="s">
        <v>1</v>
      </c>
      <c r="I2982" s="199"/>
      <c r="L2982" s="196"/>
      <c r="M2982" s="200"/>
      <c r="N2982" s="201"/>
      <c r="O2982" s="201"/>
      <c r="P2982" s="201"/>
      <c r="Q2982" s="201"/>
      <c r="R2982" s="201"/>
      <c r="S2982" s="201"/>
      <c r="T2982" s="202"/>
      <c r="AT2982" s="197" t="s">
        <v>369</v>
      </c>
      <c r="AU2982" s="197" t="s">
        <v>85</v>
      </c>
      <c r="AV2982" s="14" t="s">
        <v>79</v>
      </c>
      <c r="AW2982" s="14" t="s">
        <v>29</v>
      </c>
      <c r="AX2982" s="14" t="s">
        <v>72</v>
      </c>
      <c r="AY2982" s="197" t="s">
        <v>360</v>
      </c>
    </row>
    <row r="2983" spans="1:65" s="13" customFormat="1">
      <c r="B2983" s="187"/>
      <c r="D2983" s="188" t="s">
        <v>369</v>
      </c>
      <c r="E2983" s="189" t="s">
        <v>1</v>
      </c>
      <c r="F2983" s="190" t="s">
        <v>2938</v>
      </c>
      <c r="H2983" s="191">
        <v>3.6360000000000001</v>
      </c>
      <c r="I2983" s="192"/>
      <c r="L2983" s="187"/>
      <c r="M2983" s="193"/>
      <c r="N2983" s="194"/>
      <c r="O2983" s="194"/>
      <c r="P2983" s="194"/>
      <c r="Q2983" s="194"/>
      <c r="R2983" s="194"/>
      <c r="S2983" s="194"/>
      <c r="T2983" s="195"/>
      <c r="AT2983" s="189" t="s">
        <v>369</v>
      </c>
      <c r="AU2983" s="189" t="s">
        <v>85</v>
      </c>
      <c r="AV2983" s="13" t="s">
        <v>85</v>
      </c>
      <c r="AW2983" s="13" t="s">
        <v>29</v>
      </c>
      <c r="AX2983" s="13" t="s">
        <v>72</v>
      </c>
      <c r="AY2983" s="189" t="s">
        <v>360</v>
      </c>
    </row>
    <row r="2984" spans="1:65" s="13" customFormat="1">
      <c r="B2984" s="187"/>
      <c r="D2984" s="188" t="s">
        <v>369</v>
      </c>
      <c r="E2984" s="189" t="s">
        <v>1</v>
      </c>
      <c r="F2984" s="190" t="s">
        <v>2939</v>
      </c>
      <c r="H2984" s="191">
        <v>2.4780000000000002</v>
      </c>
      <c r="I2984" s="192"/>
      <c r="L2984" s="187"/>
      <c r="M2984" s="193"/>
      <c r="N2984" s="194"/>
      <c r="O2984" s="194"/>
      <c r="P2984" s="194"/>
      <c r="Q2984" s="194"/>
      <c r="R2984" s="194"/>
      <c r="S2984" s="194"/>
      <c r="T2984" s="195"/>
      <c r="AT2984" s="189" t="s">
        <v>369</v>
      </c>
      <c r="AU2984" s="189" t="s">
        <v>85</v>
      </c>
      <c r="AV2984" s="13" t="s">
        <v>85</v>
      </c>
      <c r="AW2984" s="13" t="s">
        <v>29</v>
      </c>
      <c r="AX2984" s="13" t="s">
        <v>72</v>
      </c>
      <c r="AY2984" s="189" t="s">
        <v>360</v>
      </c>
    </row>
    <row r="2985" spans="1:65" s="16" customFormat="1">
      <c r="B2985" s="211"/>
      <c r="D2985" s="188" t="s">
        <v>369</v>
      </c>
      <c r="E2985" s="212" t="s">
        <v>1</v>
      </c>
      <c r="F2985" s="213" t="s">
        <v>581</v>
      </c>
      <c r="H2985" s="214">
        <v>6.1139999999999999</v>
      </c>
      <c r="I2985" s="215"/>
      <c r="L2985" s="211"/>
      <c r="M2985" s="216"/>
      <c r="N2985" s="217"/>
      <c r="O2985" s="217"/>
      <c r="P2985" s="217"/>
      <c r="Q2985" s="217"/>
      <c r="R2985" s="217"/>
      <c r="S2985" s="217"/>
      <c r="T2985" s="218"/>
      <c r="AT2985" s="212" t="s">
        <v>369</v>
      </c>
      <c r="AU2985" s="212" t="s">
        <v>85</v>
      </c>
      <c r="AV2985" s="16" t="s">
        <v>282</v>
      </c>
      <c r="AW2985" s="16" t="s">
        <v>29</v>
      </c>
      <c r="AX2985" s="16" t="s">
        <v>72</v>
      </c>
      <c r="AY2985" s="212" t="s">
        <v>360</v>
      </c>
    </row>
    <row r="2986" spans="1:65" s="14" customFormat="1">
      <c r="B2986" s="196"/>
      <c r="D2986" s="188" t="s">
        <v>369</v>
      </c>
      <c r="E2986" s="197" t="s">
        <v>1</v>
      </c>
      <c r="F2986" s="198" t="s">
        <v>2806</v>
      </c>
      <c r="H2986" s="197" t="s">
        <v>1</v>
      </c>
      <c r="I2986" s="199"/>
      <c r="L2986" s="196"/>
      <c r="M2986" s="200"/>
      <c r="N2986" s="201"/>
      <c r="O2986" s="201"/>
      <c r="P2986" s="201"/>
      <c r="Q2986" s="201"/>
      <c r="R2986" s="201"/>
      <c r="S2986" s="201"/>
      <c r="T2986" s="202"/>
      <c r="AT2986" s="197" t="s">
        <v>369</v>
      </c>
      <c r="AU2986" s="197" t="s">
        <v>85</v>
      </c>
      <c r="AV2986" s="14" t="s">
        <v>79</v>
      </c>
      <c r="AW2986" s="14" t="s">
        <v>29</v>
      </c>
      <c r="AX2986" s="14" t="s">
        <v>72</v>
      </c>
      <c r="AY2986" s="197" t="s">
        <v>360</v>
      </c>
    </row>
    <row r="2987" spans="1:65" s="13" customFormat="1">
      <c r="B2987" s="187"/>
      <c r="D2987" s="188" t="s">
        <v>369</v>
      </c>
      <c r="E2987" s="189" t="s">
        <v>1</v>
      </c>
      <c r="F2987" s="190" t="s">
        <v>2940</v>
      </c>
      <c r="H2987" s="191">
        <v>5.0720000000000001</v>
      </c>
      <c r="I2987" s="192"/>
      <c r="L2987" s="187"/>
      <c r="M2987" s="193"/>
      <c r="N2987" s="194"/>
      <c r="O2987" s="194"/>
      <c r="P2987" s="194"/>
      <c r="Q2987" s="194"/>
      <c r="R2987" s="194"/>
      <c r="S2987" s="194"/>
      <c r="T2987" s="195"/>
      <c r="AT2987" s="189" t="s">
        <v>369</v>
      </c>
      <c r="AU2987" s="189" t="s">
        <v>85</v>
      </c>
      <c r="AV2987" s="13" t="s">
        <v>85</v>
      </c>
      <c r="AW2987" s="13" t="s">
        <v>29</v>
      </c>
      <c r="AX2987" s="13" t="s">
        <v>72</v>
      </c>
      <c r="AY2987" s="189" t="s">
        <v>360</v>
      </c>
    </row>
    <row r="2988" spans="1:65" s="13" customFormat="1">
      <c r="B2988" s="187"/>
      <c r="D2988" s="188" t="s">
        <v>369</v>
      </c>
      <c r="E2988" s="189" t="s">
        <v>1</v>
      </c>
      <c r="F2988" s="190" t="s">
        <v>2941</v>
      </c>
      <c r="H2988" s="191">
        <v>2.94</v>
      </c>
      <c r="I2988" s="192"/>
      <c r="L2988" s="187"/>
      <c r="M2988" s="193"/>
      <c r="N2988" s="194"/>
      <c r="O2988" s="194"/>
      <c r="P2988" s="194"/>
      <c r="Q2988" s="194"/>
      <c r="R2988" s="194"/>
      <c r="S2988" s="194"/>
      <c r="T2988" s="195"/>
      <c r="AT2988" s="189" t="s">
        <v>369</v>
      </c>
      <c r="AU2988" s="189" t="s">
        <v>85</v>
      </c>
      <c r="AV2988" s="13" t="s">
        <v>85</v>
      </c>
      <c r="AW2988" s="13" t="s">
        <v>29</v>
      </c>
      <c r="AX2988" s="13" t="s">
        <v>72</v>
      </c>
      <c r="AY2988" s="189" t="s">
        <v>360</v>
      </c>
    </row>
    <row r="2989" spans="1:65" s="13" customFormat="1">
      <c r="B2989" s="187"/>
      <c r="D2989" s="188" t="s">
        <v>369</v>
      </c>
      <c r="E2989" s="189" t="s">
        <v>1</v>
      </c>
      <c r="F2989" s="190" t="s">
        <v>2942</v>
      </c>
      <c r="H2989" s="191">
        <v>2</v>
      </c>
      <c r="I2989" s="192"/>
      <c r="L2989" s="187"/>
      <c r="M2989" s="193"/>
      <c r="N2989" s="194"/>
      <c r="O2989" s="194"/>
      <c r="P2989" s="194"/>
      <c r="Q2989" s="194"/>
      <c r="R2989" s="194"/>
      <c r="S2989" s="194"/>
      <c r="T2989" s="195"/>
      <c r="AT2989" s="189" t="s">
        <v>369</v>
      </c>
      <c r="AU2989" s="189" t="s">
        <v>85</v>
      </c>
      <c r="AV2989" s="13" t="s">
        <v>85</v>
      </c>
      <c r="AW2989" s="13" t="s">
        <v>29</v>
      </c>
      <c r="AX2989" s="13" t="s">
        <v>72</v>
      </c>
      <c r="AY2989" s="189" t="s">
        <v>360</v>
      </c>
    </row>
    <row r="2990" spans="1:65" s="16" customFormat="1">
      <c r="B2990" s="211"/>
      <c r="D2990" s="188" t="s">
        <v>369</v>
      </c>
      <c r="E2990" s="212" t="s">
        <v>1</v>
      </c>
      <c r="F2990" s="213" t="s">
        <v>581</v>
      </c>
      <c r="H2990" s="214">
        <v>10.012</v>
      </c>
      <c r="I2990" s="215"/>
      <c r="L2990" s="211"/>
      <c r="M2990" s="216"/>
      <c r="N2990" s="217"/>
      <c r="O2990" s="217"/>
      <c r="P2990" s="217"/>
      <c r="Q2990" s="217"/>
      <c r="R2990" s="217"/>
      <c r="S2990" s="217"/>
      <c r="T2990" s="218"/>
      <c r="AT2990" s="212" t="s">
        <v>369</v>
      </c>
      <c r="AU2990" s="212" t="s">
        <v>85</v>
      </c>
      <c r="AV2990" s="16" t="s">
        <v>282</v>
      </c>
      <c r="AW2990" s="16" t="s">
        <v>29</v>
      </c>
      <c r="AX2990" s="16" t="s">
        <v>72</v>
      </c>
      <c r="AY2990" s="212" t="s">
        <v>360</v>
      </c>
    </row>
    <row r="2991" spans="1:65" s="15" customFormat="1">
      <c r="B2991" s="203"/>
      <c r="D2991" s="188" t="s">
        <v>369</v>
      </c>
      <c r="E2991" s="204" t="s">
        <v>1</v>
      </c>
      <c r="F2991" s="205" t="s">
        <v>386</v>
      </c>
      <c r="H2991" s="206">
        <v>16.126000000000001</v>
      </c>
      <c r="I2991" s="207"/>
      <c r="L2991" s="203"/>
      <c r="M2991" s="208"/>
      <c r="N2991" s="209"/>
      <c r="O2991" s="209"/>
      <c r="P2991" s="209"/>
      <c r="Q2991" s="209"/>
      <c r="R2991" s="209"/>
      <c r="S2991" s="209"/>
      <c r="T2991" s="210"/>
      <c r="AT2991" s="204" t="s">
        <v>369</v>
      </c>
      <c r="AU2991" s="204" t="s">
        <v>85</v>
      </c>
      <c r="AV2991" s="15" t="s">
        <v>367</v>
      </c>
      <c r="AW2991" s="15" t="s">
        <v>29</v>
      </c>
      <c r="AX2991" s="15" t="s">
        <v>79</v>
      </c>
      <c r="AY2991" s="204" t="s">
        <v>360</v>
      </c>
    </row>
    <row r="2992" spans="1:65" s="2" customFormat="1" ht="24.2" customHeight="1">
      <c r="A2992" s="33"/>
      <c r="B2992" s="139"/>
      <c r="C2992" s="173" t="s">
        <v>2943</v>
      </c>
      <c r="D2992" s="173" t="s">
        <v>363</v>
      </c>
      <c r="E2992" s="174" t="s">
        <v>2944</v>
      </c>
      <c r="F2992" s="175" t="s">
        <v>2945</v>
      </c>
      <c r="G2992" s="176" t="s">
        <v>375</v>
      </c>
      <c r="H2992" s="177">
        <v>1</v>
      </c>
      <c r="I2992" s="178"/>
      <c r="J2992" s="179">
        <f>ROUND(I2992*H2992,2)</f>
        <v>0</v>
      </c>
      <c r="K2992" s="180"/>
      <c r="L2992" s="34"/>
      <c r="M2992" s="181" t="s">
        <v>1</v>
      </c>
      <c r="N2992" s="182" t="s">
        <v>38</v>
      </c>
      <c r="O2992" s="60"/>
      <c r="P2992" s="183">
        <f>O2992*H2992</f>
        <v>0</v>
      </c>
      <c r="Q2992" s="183">
        <v>0</v>
      </c>
      <c r="R2992" s="183">
        <f>Q2992*H2992</f>
        <v>0</v>
      </c>
      <c r="S2992" s="183">
        <v>0.03</v>
      </c>
      <c r="T2992" s="184">
        <f>S2992*H2992</f>
        <v>0.03</v>
      </c>
      <c r="U2992" s="33"/>
      <c r="V2992" s="33"/>
      <c r="W2992" s="33"/>
      <c r="X2992" s="33"/>
      <c r="Y2992" s="33"/>
      <c r="Z2992" s="33"/>
      <c r="AA2992" s="33"/>
      <c r="AB2992" s="33"/>
      <c r="AC2992" s="33"/>
      <c r="AD2992" s="33"/>
      <c r="AE2992" s="33"/>
      <c r="AR2992" s="185" t="s">
        <v>367</v>
      </c>
      <c r="AT2992" s="185" t="s">
        <v>363</v>
      </c>
      <c r="AU2992" s="185" t="s">
        <v>85</v>
      </c>
      <c r="AY2992" s="18" t="s">
        <v>360</v>
      </c>
      <c r="BE2992" s="186">
        <f>IF(N2992="základná",J2992,0)</f>
        <v>0</v>
      </c>
      <c r="BF2992" s="186">
        <f>IF(N2992="znížená",J2992,0)</f>
        <v>0</v>
      </c>
      <c r="BG2992" s="186">
        <f>IF(N2992="zákl. prenesená",J2992,0)</f>
        <v>0</v>
      </c>
      <c r="BH2992" s="186">
        <f>IF(N2992="zníž. prenesená",J2992,0)</f>
        <v>0</v>
      </c>
      <c r="BI2992" s="186">
        <f>IF(N2992="nulová",J2992,0)</f>
        <v>0</v>
      </c>
      <c r="BJ2992" s="18" t="s">
        <v>85</v>
      </c>
      <c r="BK2992" s="186">
        <f>ROUND(I2992*H2992,2)</f>
        <v>0</v>
      </c>
      <c r="BL2992" s="18" t="s">
        <v>367</v>
      </c>
      <c r="BM2992" s="185" t="s">
        <v>2946</v>
      </c>
    </row>
    <row r="2993" spans="1:65" s="14" customFormat="1">
      <c r="B2993" s="196"/>
      <c r="D2993" s="188" t="s">
        <v>369</v>
      </c>
      <c r="E2993" s="197" t="s">
        <v>1</v>
      </c>
      <c r="F2993" s="198" t="s">
        <v>2947</v>
      </c>
      <c r="H2993" s="197" t="s">
        <v>1</v>
      </c>
      <c r="I2993" s="199"/>
      <c r="L2993" s="196"/>
      <c r="M2993" s="200"/>
      <c r="N2993" s="201"/>
      <c r="O2993" s="201"/>
      <c r="P2993" s="201"/>
      <c r="Q2993" s="201"/>
      <c r="R2993" s="201"/>
      <c r="S2993" s="201"/>
      <c r="T2993" s="202"/>
      <c r="AT2993" s="197" t="s">
        <v>369</v>
      </c>
      <c r="AU2993" s="197" t="s">
        <v>85</v>
      </c>
      <c r="AV2993" s="14" t="s">
        <v>79</v>
      </c>
      <c r="AW2993" s="14" t="s">
        <v>29</v>
      </c>
      <c r="AX2993" s="14" t="s">
        <v>72</v>
      </c>
      <c r="AY2993" s="197" t="s">
        <v>360</v>
      </c>
    </row>
    <row r="2994" spans="1:65" s="14" customFormat="1">
      <c r="B2994" s="196"/>
      <c r="D2994" s="188" t="s">
        <v>369</v>
      </c>
      <c r="E2994" s="197" t="s">
        <v>1</v>
      </c>
      <c r="F2994" s="198" t="s">
        <v>754</v>
      </c>
      <c r="H2994" s="197" t="s">
        <v>1</v>
      </c>
      <c r="I2994" s="199"/>
      <c r="L2994" s="196"/>
      <c r="M2994" s="200"/>
      <c r="N2994" s="201"/>
      <c r="O2994" s="201"/>
      <c r="P2994" s="201"/>
      <c r="Q2994" s="201"/>
      <c r="R2994" s="201"/>
      <c r="S2994" s="201"/>
      <c r="T2994" s="202"/>
      <c r="AT2994" s="197" t="s">
        <v>369</v>
      </c>
      <c r="AU2994" s="197" t="s">
        <v>85</v>
      </c>
      <c r="AV2994" s="14" t="s">
        <v>79</v>
      </c>
      <c r="AW2994" s="14" t="s">
        <v>29</v>
      </c>
      <c r="AX2994" s="14" t="s">
        <v>72</v>
      </c>
      <c r="AY2994" s="197" t="s">
        <v>360</v>
      </c>
    </row>
    <row r="2995" spans="1:65" s="13" customFormat="1">
      <c r="B2995" s="187"/>
      <c r="D2995" s="188" t="s">
        <v>369</v>
      </c>
      <c r="E2995" s="189" t="s">
        <v>1</v>
      </c>
      <c r="F2995" s="190" t="s">
        <v>2948</v>
      </c>
      <c r="H2995" s="191">
        <v>1</v>
      </c>
      <c r="I2995" s="192"/>
      <c r="L2995" s="187"/>
      <c r="M2995" s="193"/>
      <c r="N2995" s="194"/>
      <c r="O2995" s="194"/>
      <c r="P2995" s="194"/>
      <c r="Q2995" s="194"/>
      <c r="R2995" s="194"/>
      <c r="S2995" s="194"/>
      <c r="T2995" s="195"/>
      <c r="AT2995" s="189" t="s">
        <v>369</v>
      </c>
      <c r="AU2995" s="189" t="s">
        <v>85</v>
      </c>
      <c r="AV2995" s="13" t="s">
        <v>85</v>
      </c>
      <c r="AW2995" s="13" t="s">
        <v>29</v>
      </c>
      <c r="AX2995" s="13" t="s">
        <v>72</v>
      </c>
      <c r="AY2995" s="189" t="s">
        <v>360</v>
      </c>
    </row>
    <row r="2996" spans="1:65" s="15" customFormat="1">
      <c r="B2996" s="203"/>
      <c r="D2996" s="188" t="s">
        <v>369</v>
      </c>
      <c r="E2996" s="204" t="s">
        <v>1</v>
      </c>
      <c r="F2996" s="205" t="s">
        <v>386</v>
      </c>
      <c r="H2996" s="206">
        <v>1</v>
      </c>
      <c r="I2996" s="207"/>
      <c r="L2996" s="203"/>
      <c r="M2996" s="208"/>
      <c r="N2996" s="209"/>
      <c r="O2996" s="209"/>
      <c r="P2996" s="209"/>
      <c r="Q2996" s="209"/>
      <c r="R2996" s="209"/>
      <c r="S2996" s="209"/>
      <c r="T2996" s="210"/>
      <c r="AT2996" s="204" t="s">
        <v>369</v>
      </c>
      <c r="AU2996" s="204" t="s">
        <v>85</v>
      </c>
      <c r="AV2996" s="15" t="s">
        <v>367</v>
      </c>
      <c r="AW2996" s="15" t="s">
        <v>29</v>
      </c>
      <c r="AX2996" s="15" t="s">
        <v>79</v>
      </c>
      <c r="AY2996" s="204" t="s">
        <v>360</v>
      </c>
    </row>
    <row r="2997" spans="1:65" s="2" customFormat="1" ht="16.5" customHeight="1">
      <c r="A2997" s="33"/>
      <c r="B2997" s="139"/>
      <c r="C2997" s="173" t="s">
        <v>2949</v>
      </c>
      <c r="D2997" s="173" t="s">
        <v>363</v>
      </c>
      <c r="E2997" s="174" t="s">
        <v>2950</v>
      </c>
      <c r="F2997" s="175" t="s">
        <v>2951</v>
      </c>
      <c r="G2997" s="176" t="s">
        <v>366</v>
      </c>
      <c r="H2997" s="177">
        <v>217.89400000000001</v>
      </c>
      <c r="I2997" s="178"/>
      <c r="J2997" s="179">
        <f>ROUND(I2997*H2997,2)</f>
        <v>0</v>
      </c>
      <c r="K2997" s="180"/>
      <c r="L2997" s="34"/>
      <c r="M2997" s="181" t="s">
        <v>1</v>
      </c>
      <c r="N2997" s="182" t="s">
        <v>38</v>
      </c>
      <c r="O2997" s="60"/>
      <c r="P2997" s="183">
        <f>O2997*H2997</f>
        <v>0</v>
      </c>
      <c r="Q2997" s="183">
        <v>0</v>
      </c>
      <c r="R2997" s="183">
        <f>Q2997*H2997</f>
        <v>0</v>
      </c>
      <c r="S2997" s="183">
        <v>7.5999999999999998E-2</v>
      </c>
      <c r="T2997" s="184">
        <f>S2997*H2997</f>
        <v>16.559944000000002</v>
      </c>
      <c r="U2997" s="33"/>
      <c r="V2997" s="33"/>
      <c r="W2997" s="33"/>
      <c r="X2997" s="33"/>
      <c r="Y2997" s="33"/>
      <c r="Z2997" s="33"/>
      <c r="AA2997" s="33"/>
      <c r="AB2997" s="33"/>
      <c r="AC2997" s="33"/>
      <c r="AD2997" s="33"/>
      <c r="AE2997" s="33"/>
      <c r="AR2997" s="185" t="s">
        <v>367</v>
      </c>
      <c r="AT2997" s="185" t="s">
        <v>363</v>
      </c>
      <c r="AU2997" s="185" t="s">
        <v>85</v>
      </c>
      <c r="AY2997" s="18" t="s">
        <v>360</v>
      </c>
      <c r="BE2997" s="186">
        <f>IF(N2997="základná",J2997,0)</f>
        <v>0</v>
      </c>
      <c r="BF2997" s="186">
        <f>IF(N2997="znížená",J2997,0)</f>
        <v>0</v>
      </c>
      <c r="BG2997" s="186">
        <f>IF(N2997="zákl. prenesená",J2997,0)</f>
        <v>0</v>
      </c>
      <c r="BH2997" s="186">
        <f>IF(N2997="zníž. prenesená",J2997,0)</f>
        <v>0</v>
      </c>
      <c r="BI2997" s="186">
        <f>IF(N2997="nulová",J2997,0)</f>
        <v>0</v>
      </c>
      <c r="BJ2997" s="18" t="s">
        <v>85</v>
      </c>
      <c r="BK2997" s="186">
        <f>ROUND(I2997*H2997,2)</f>
        <v>0</v>
      </c>
      <c r="BL2997" s="18" t="s">
        <v>367</v>
      </c>
      <c r="BM2997" s="185" t="s">
        <v>2952</v>
      </c>
    </row>
    <row r="2998" spans="1:65" s="14" customFormat="1">
      <c r="B2998" s="196"/>
      <c r="D2998" s="188" t="s">
        <v>369</v>
      </c>
      <c r="E2998" s="197" t="s">
        <v>1</v>
      </c>
      <c r="F2998" s="198" t="s">
        <v>2771</v>
      </c>
      <c r="H2998" s="197" t="s">
        <v>1</v>
      </c>
      <c r="I2998" s="199"/>
      <c r="L2998" s="196"/>
      <c r="M2998" s="200"/>
      <c r="N2998" s="201"/>
      <c r="O2998" s="201"/>
      <c r="P2998" s="201"/>
      <c r="Q2998" s="201"/>
      <c r="R2998" s="201"/>
      <c r="S2998" s="201"/>
      <c r="T2998" s="202"/>
      <c r="AT2998" s="197" t="s">
        <v>369</v>
      </c>
      <c r="AU2998" s="197" t="s">
        <v>85</v>
      </c>
      <c r="AV2998" s="14" t="s">
        <v>79</v>
      </c>
      <c r="AW2998" s="14" t="s">
        <v>29</v>
      </c>
      <c r="AX2998" s="14" t="s">
        <v>72</v>
      </c>
      <c r="AY2998" s="197" t="s">
        <v>360</v>
      </c>
    </row>
    <row r="2999" spans="1:65" s="14" customFormat="1">
      <c r="B2999" s="196"/>
      <c r="D2999" s="188" t="s">
        <v>369</v>
      </c>
      <c r="E2999" s="197" t="s">
        <v>1</v>
      </c>
      <c r="F2999" s="198" t="s">
        <v>754</v>
      </c>
      <c r="H2999" s="197" t="s">
        <v>1</v>
      </c>
      <c r="I2999" s="199"/>
      <c r="L2999" s="196"/>
      <c r="M2999" s="200"/>
      <c r="N2999" s="201"/>
      <c r="O2999" s="201"/>
      <c r="P2999" s="201"/>
      <c r="Q2999" s="201"/>
      <c r="R2999" s="201"/>
      <c r="S2999" s="201"/>
      <c r="T2999" s="202"/>
      <c r="AT2999" s="197" t="s">
        <v>369</v>
      </c>
      <c r="AU2999" s="197" t="s">
        <v>85</v>
      </c>
      <c r="AV2999" s="14" t="s">
        <v>79</v>
      </c>
      <c r="AW2999" s="14" t="s">
        <v>29</v>
      </c>
      <c r="AX2999" s="14" t="s">
        <v>72</v>
      </c>
      <c r="AY2999" s="197" t="s">
        <v>360</v>
      </c>
    </row>
    <row r="3000" spans="1:65" s="13" customFormat="1">
      <c r="B3000" s="187"/>
      <c r="D3000" s="188" t="s">
        <v>369</v>
      </c>
      <c r="E3000" s="189" t="s">
        <v>1</v>
      </c>
      <c r="F3000" s="190" t="s">
        <v>2953</v>
      </c>
      <c r="H3000" s="191">
        <v>7.3879999999999999</v>
      </c>
      <c r="I3000" s="192"/>
      <c r="L3000" s="187"/>
      <c r="M3000" s="193"/>
      <c r="N3000" s="194"/>
      <c r="O3000" s="194"/>
      <c r="P3000" s="194"/>
      <c r="Q3000" s="194"/>
      <c r="R3000" s="194"/>
      <c r="S3000" s="194"/>
      <c r="T3000" s="195"/>
      <c r="AT3000" s="189" t="s">
        <v>369</v>
      </c>
      <c r="AU3000" s="189" t="s">
        <v>85</v>
      </c>
      <c r="AV3000" s="13" t="s">
        <v>85</v>
      </c>
      <c r="AW3000" s="13" t="s">
        <v>29</v>
      </c>
      <c r="AX3000" s="13" t="s">
        <v>72</v>
      </c>
      <c r="AY3000" s="189" t="s">
        <v>360</v>
      </c>
    </row>
    <row r="3001" spans="1:65" s="13" customFormat="1">
      <c r="B3001" s="187"/>
      <c r="D3001" s="188" t="s">
        <v>369</v>
      </c>
      <c r="E3001" s="189" t="s">
        <v>1</v>
      </c>
      <c r="F3001" s="190" t="s">
        <v>2954</v>
      </c>
      <c r="H3001" s="191">
        <v>1.478</v>
      </c>
      <c r="I3001" s="192"/>
      <c r="L3001" s="187"/>
      <c r="M3001" s="193"/>
      <c r="N3001" s="194"/>
      <c r="O3001" s="194"/>
      <c r="P3001" s="194"/>
      <c r="Q3001" s="194"/>
      <c r="R3001" s="194"/>
      <c r="S3001" s="194"/>
      <c r="T3001" s="195"/>
      <c r="AT3001" s="189" t="s">
        <v>369</v>
      </c>
      <c r="AU3001" s="189" t="s">
        <v>85</v>
      </c>
      <c r="AV3001" s="13" t="s">
        <v>85</v>
      </c>
      <c r="AW3001" s="13" t="s">
        <v>29</v>
      </c>
      <c r="AX3001" s="13" t="s">
        <v>72</v>
      </c>
      <c r="AY3001" s="189" t="s">
        <v>360</v>
      </c>
    </row>
    <row r="3002" spans="1:65" s="13" customFormat="1">
      <c r="B3002" s="187"/>
      <c r="D3002" s="188" t="s">
        <v>369</v>
      </c>
      <c r="E3002" s="189" t="s">
        <v>1</v>
      </c>
      <c r="F3002" s="190" t="s">
        <v>2955</v>
      </c>
      <c r="H3002" s="191">
        <v>6.3040000000000003</v>
      </c>
      <c r="I3002" s="192"/>
      <c r="L3002" s="187"/>
      <c r="M3002" s="193"/>
      <c r="N3002" s="194"/>
      <c r="O3002" s="194"/>
      <c r="P3002" s="194"/>
      <c r="Q3002" s="194"/>
      <c r="R3002" s="194"/>
      <c r="S3002" s="194"/>
      <c r="T3002" s="195"/>
      <c r="AT3002" s="189" t="s">
        <v>369</v>
      </c>
      <c r="AU3002" s="189" t="s">
        <v>85</v>
      </c>
      <c r="AV3002" s="13" t="s">
        <v>85</v>
      </c>
      <c r="AW3002" s="13" t="s">
        <v>29</v>
      </c>
      <c r="AX3002" s="13" t="s">
        <v>72</v>
      </c>
      <c r="AY3002" s="189" t="s">
        <v>360</v>
      </c>
    </row>
    <row r="3003" spans="1:65" s="13" customFormat="1">
      <c r="B3003" s="187"/>
      <c r="D3003" s="188" t="s">
        <v>369</v>
      </c>
      <c r="E3003" s="189" t="s">
        <v>1</v>
      </c>
      <c r="F3003" s="190" t="s">
        <v>2956</v>
      </c>
      <c r="H3003" s="191">
        <v>6.3040000000000003</v>
      </c>
      <c r="I3003" s="192"/>
      <c r="L3003" s="187"/>
      <c r="M3003" s="193"/>
      <c r="N3003" s="194"/>
      <c r="O3003" s="194"/>
      <c r="P3003" s="194"/>
      <c r="Q3003" s="194"/>
      <c r="R3003" s="194"/>
      <c r="S3003" s="194"/>
      <c r="T3003" s="195"/>
      <c r="AT3003" s="189" t="s">
        <v>369</v>
      </c>
      <c r="AU3003" s="189" t="s">
        <v>85</v>
      </c>
      <c r="AV3003" s="13" t="s">
        <v>85</v>
      </c>
      <c r="AW3003" s="13" t="s">
        <v>29</v>
      </c>
      <c r="AX3003" s="13" t="s">
        <v>72</v>
      </c>
      <c r="AY3003" s="189" t="s">
        <v>360</v>
      </c>
    </row>
    <row r="3004" spans="1:65" s="14" customFormat="1">
      <c r="B3004" s="196"/>
      <c r="D3004" s="188" t="s">
        <v>369</v>
      </c>
      <c r="E3004" s="197" t="s">
        <v>1</v>
      </c>
      <c r="F3004" s="198" t="s">
        <v>758</v>
      </c>
      <c r="H3004" s="197" t="s">
        <v>1</v>
      </c>
      <c r="I3004" s="199"/>
      <c r="L3004" s="196"/>
      <c r="M3004" s="200"/>
      <c r="N3004" s="201"/>
      <c r="O3004" s="201"/>
      <c r="P3004" s="201"/>
      <c r="Q3004" s="201"/>
      <c r="R3004" s="201"/>
      <c r="S3004" s="201"/>
      <c r="T3004" s="202"/>
      <c r="AT3004" s="197" t="s">
        <v>369</v>
      </c>
      <c r="AU3004" s="197" t="s">
        <v>85</v>
      </c>
      <c r="AV3004" s="14" t="s">
        <v>79</v>
      </c>
      <c r="AW3004" s="14" t="s">
        <v>29</v>
      </c>
      <c r="AX3004" s="14" t="s">
        <v>72</v>
      </c>
      <c r="AY3004" s="197" t="s">
        <v>360</v>
      </c>
    </row>
    <row r="3005" spans="1:65" s="13" customFormat="1">
      <c r="B3005" s="187"/>
      <c r="D3005" s="188" t="s">
        <v>369</v>
      </c>
      <c r="E3005" s="189" t="s">
        <v>1</v>
      </c>
      <c r="F3005" s="190" t="s">
        <v>2957</v>
      </c>
      <c r="H3005" s="191">
        <v>1.1819999999999999</v>
      </c>
      <c r="I3005" s="192"/>
      <c r="L3005" s="187"/>
      <c r="M3005" s="193"/>
      <c r="N3005" s="194"/>
      <c r="O3005" s="194"/>
      <c r="P3005" s="194"/>
      <c r="Q3005" s="194"/>
      <c r="R3005" s="194"/>
      <c r="S3005" s="194"/>
      <c r="T3005" s="195"/>
      <c r="AT3005" s="189" t="s">
        <v>369</v>
      </c>
      <c r="AU3005" s="189" t="s">
        <v>85</v>
      </c>
      <c r="AV3005" s="13" t="s">
        <v>85</v>
      </c>
      <c r="AW3005" s="13" t="s">
        <v>29</v>
      </c>
      <c r="AX3005" s="13" t="s">
        <v>72</v>
      </c>
      <c r="AY3005" s="189" t="s">
        <v>360</v>
      </c>
    </row>
    <row r="3006" spans="1:65" s="13" customFormat="1">
      <c r="B3006" s="187"/>
      <c r="D3006" s="188" t="s">
        <v>369</v>
      </c>
      <c r="E3006" s="189" t="s">
        <v>1</v>
      </c>
      <c r="F3006" s="190" t="s">
        <v>2958</v>
      </c>
      <c r="H3006" s="191">
        <v>4.7279999999999998</v>
      </c>
      <c r="I3006" s="192"/>
      <c r="L3006" s="187"/>
      <c r="M3006" s="193"/>
      <c r="N3006" s="194"/>
      <c r="O3006" s="194"/>
      <c r="P3006" s="194"/>
      <c r="Q3006" s="194"/>
      <c r="R3006" s="194"/>
      <c r="S3006" s="194"/>
      <c r="T3006" s="195"/>
      <c r="AT3006" s="189" t="s">
        <v>369</v>
      </c>
      <c r="AU3006" s="189" t="s">
        <v>85</v>
      </c>
      <c r="AV3006" s="13" t="s">
        <v>85</v>
      </c>
      <c r="AW3006" s="13" t="s">
        <v>29</v>
      </c>
      <c r="AX3006" s="13" t="s">
        <v>72</v>
      </c>
      <c r="AY3006" s="189" t="s">
        <v>360</v>
      </c>
    </row>
    <row r="3007" spans="1:65" s="13" customFormat="1">
      <c r="B3007" s="187"/>
      <c r="D3007" s="188" t="s">
        <v>369</v>
      </c>
      <c r="E3007" s="189" t="s">
        <v>1</v>
      </c>
      <c r="F3007" s="190" t="s">
        <v>2959</v>
      </c>
      <c r="H3007" s="191">
        <v>2.9550000000000001</v>
      </c>
      <c r="I3007" s="192"/>
      <c r="L3007" s="187"/>
      <c r="M3007" s="193"/>
      <c r="N3007" s="194"/>
      <c r="O3007" s="194"/>
      <c r="P3007" s="194"/>
      <c r="Q3007" s="194"/>
      <c r="R3007" s="194"/>
      <c r="S3007" s="194"/>
      <c r="T3007" s="195"/>
      <c r="AT3007" s="189" t="s">
        <v>369</v>
      </c>
      <c r="AU3007" s="189" t="s">
        <v>85</v>
      </c>
      <c r="AV3007" s="13" t="s">
        <v>85</v>
      </c>
      <c r="AW3007" s="13" t="s">
        <v>29</v>
      </c>
      <c r="AX3007" s="13" t="s">
        <v>72</v>
      </c>
      <c r="AY3007" s="189" t="s">
        <v>360</v>
      </c>
    </row>
    <row r="3008" spans="1:65" s="14" customFormat="1">
      <c r="B3008" s="196"/>
      <c r="D3008" s="188" t="s">
        <v>369</v>
      </c>
      <c r="E3008" s="197" t="s">
        <v>1</v>
      </c>
      <c r="F3008" s="198" t="s">
        <v>762</v>
      </c>
      <c r="H3008" s="197" t="s">
        <v>1</v>
      </c>
      <c r="I3008" s="199"/>
      <c r="L3008" s="196"/>
      <c r="M3008" s="200"/>
      <c r="N3008" s="201"/>
      <c r="O3008" s="201"/>
      <c r="P3008" s="201"/>
      <c r="Q3008" s="201"/>
      <c r="R3008" s="201"/>
      <c r="S3008" s="201"/>
      <c r="T3008" s="202"/>
      <c r="AT3008" s="197" t="s">
        <v>369</v>
      </c>
      <c r="AU3008" s="197" t="s">
        <v>85</v>
      </c>
      <c r="AV3008" s="14" t="s">
        <v>79</v>
      </c>
      <c r="AW3008" s="14" t="s">
        <v>29</v>
      </c>
      <c r="AX3008" s="14" t="s">
        <v>72</v>
      </c>
      <c r="AY3008" s="197" t="s">
        <v>360</v>
      </c>
    </row>
    <row r="3009" spans="2:51" s="13" customFormat="1">
      <c r="B3009" s="187"/>
      <c r="D3009" s="188" t="s">
        <v>369</v>
      </c>
      <c r="E3009" s="189" t="s">
        <v>1</v>
      </c>
      <c r="F3009" s="190" t="s">
        <v>2960</v>
      </c>
      <c r="H3009" s="191">
        <v>1.5760000000000001</v>
      </c>
      <c r="I3009" s="192"/>
      <c r="L3009" s="187"/>
      <c r="M3009" s="193"/>
      <c r="N3009" s="194"/>
      <c r="O3009" s="194"/>
      <c r="P3009" s="194"/>
      <c r="Q3009" s="194"/>
      <c r="R3009" s="194"/>
      <c r="S3009" s="194"/>
      <c r="T3009" s="195"/>
      <c r="AT3009" s="189" t="s">
        <v>369</v>
      </c>
      <c r="AU3009" s="189" t="s">
        <v>85</v>
      </c>
      <c r="AV3009" s="13" t="s">
        <v>85</v>
      </c>
      <c r="AW3009" s="13" t="s">
        <v>29</v>
      </c>
      <c r="AX3009" s="13" t="s">
        <v>72</v>
      </c>
      <c r="AY3009" s="189" t="s">
        <v>360</v>
      </c>
    </row>
    <row r="3010" spans="2:51" s="14" customFormat="1">
      <c r="B3010" s="196"/>
      <c r="D3010" s="188" t="s">
        <v>369</v>
      </c>
      <c r="E3010" s="197" t="s">
        <v>1</v>
      </c>
      <c r="F3010" s="198" t="s">
        <v>2753</v>
      </c>
      <c r="H3010" s="197" t="s">
        <v>1</v>
      </c>
      <c r="I3010" s="199"/>
      <c r="L3010" s="196"/>
      <c r="M3010" s="200"/>
      <c r="N3010" s="201"/>
      <c r="O3010" s="201"/>
      <c r="P3010" s="201"/>
      <c r="Q3010" s="201"/>
      <c r="R3010" s="201"/>
      <c r="S3010" s="201"/>
      <c r="T3010" s="202"/>
      <c r="AT3010" s="197" t="s">
        <v>369</v>
      </c>
      <c r="AU3010" s="197" t="s">
        <v>85</v>
      </c>
      <c r="AV3010" s="14" t="s">
        <v>79</v>
      </c>
      <c r="AW3010" s="14" t="s">
        <v>29</v>
      </c>
      <c r="AX3010" s="14" t="s">
        <v>72</v>
      </c>
      <c r="AY3010" s="197" t="s">
        <v>360</v>
      </c>
    </row>
    <row r="3011" spans="2:51" s="13" customFormat="1">
      <c r="B3011" s="187"/>
      <c r="D3011" s="188" t="s">
        <v>369</v>
      </c>
      <c r="E3011" s="189" t="s">
        <v>1</v>
      </c>
      <c r="F3011" s="190" t="s">
        <v>2960</v>
      </c>
      <c r="H3011" s="191">
        <v>1.5760000000000001</v>
      </c>
      <c r="I3011" s="192"/>
      <c r="L3011" s="187"/>
      <c r="M3011" s="193"/>
      <c r="N3011" s="194"/>
      <c r="O3011" s="194"/>
      <c r="P3011" s="194"/>
      <c r="Q3011" s="194"/>
      <c r="R3011" s="194"/>
      <c r="S3011" s="194"/>
      <c r="T3011" s="195"/>
      <c r="AT3011" s="189" t="s">
        <v>369</v>
      </c>
      <c r="AU3011" s="189" t="s">
        <v>85</v>
      </c>
      <c r="AV3011" s="13" t="s">
        <v>85</v>
      </c>
      <c r="AW3011" s="13" t="s">
        <v>29</v>
      </c>
      <c r="AX3011" s="13" t="s">
        <v>72</v>
      </c>
      <c r="AY3011" s="189" t="s">
        <v>360</v>
      </c>
    </row>
    <row r="3012" spans="2:51" s="14" customFormat="1">
      <c r="B3012" s="196"/>
      <c r="D3012" s="188" t="s">
        <v>369</v>
      </c>
      <c r="E3012" s="197" t="s">
        <v>1</v>
      </c>
      <c r="F3012" s="198" t="s">
        <v>2783</v>
      </c>
      <c r="H3012" s="197" t="s">
        <v>1</v>
      </c>
      <c r="I3012" s="199"/>
      <c r="L3012" s="196"/>
      <c r="M3012" s="200"/>
      <c r="N3012" s="201"/>
      <c r="O3012" s="201"/>
      <c r="P3012" s="201"/>
      <c r="Q3012" s="201"/>
      <c r="R3012" s="201"/>
      <c r="S3012" s="201"/>
      <c r="T3012" s="202"/>
      <c r="AT3012" s="197" t="s">
        <v>369</v>
      </c>
      <c r="AU3012" s="197" t="s">
        <v>85</v>
      </c>
      <c r="AV3012" s="14" t="s">
        <v>79</v>
      </c>
      <c r="AW3012" s="14" t="s">
        <v>29</v>
      </c>
      <c r="AX3012" s="14" t="s">
        <v>72</v>
      </c>
      <c r="AY3012" s="197" t="s">
        <v>360</v>
      </c>
    </row>
    <row r="3013" spans="2:51" s="14" customFormat="1">
      <c r="B3013" s="196"/>
      <c r="D3013" s="188" t="s">
        <v>369</v>
      </c>
      <c r="E3013" s="197" t="s">
        <v>1</v>
      </c>
      <c r="F3013" s="198" t="s">
        <v>2487</v>
      </c>
      <c r="H3013" s="197" t="s">
        <v>1</v>
      </c>
      <c r="I3013" s="199"/>
      <c r="L3013" s="196"/>
      <c r="M3013" s="200"/>
      <c r="N3013" s="201"/>
      <c r="O3013" s="201"/>
      <c r="P3013" s="201"/>
      <c r="Q3013" s="201"/>
      <c r="R3013" s="201"/>
      <c r="S3013" s="201"/>
      <c r="T3013" s="202"/>
      <c r="AT3013" s="197" t="s">
        <v>369</v>
      </c>
      <c r="AU3013" s="197" t="s">
        <v>85</v>
      </c>
      <c r="AV3013" s="14" t="s">
        <v>79</v>
      </c>
      <c r="AW3013" s="14" t="s">
        <v>29</v>
      </c>
      <c r="AX3013" s="14" t="s">
        <v>72</v>
      </c>
      <c r="AY3013" s="197" t="s">
        <v>360</v>
      </c>
    </row>
    <row r="3014" spans="2:51" s="14" customFormat="1">
      <c r="B3014" s="196"/>
      <c r="D3014" s="188" t="s">
        <v>369</v>
      </c>
      <c r="E3014" s="197" t="s">
        <v>1</v>
      </c>
      <c r="F3014" s="198" t="s">
        <v>758</v>
      </c>
      <c r="H3014" s="197" t="s">
        <v>1</v>
      </c>
      <c r="I3014" s="199"/>
      <c r="L3014" s="196"/>
      <c r="M3014" s="200"/>
      <c r="N3014" s="201"/>
      <c r="O3014" s="201"/>
      <c r="P3014" s="201"/>
      <c r="Q3014" s="201"/>
      <c r="R3014" s="201"/>
      <c r="S3014" s="201"/>
      <c r="T3014" s="202"/>
      <c r="AT3014" s="197" t="s">
        <v>369</v>
      </c>
      <c r="AU3014" s="197" t="s">
        <v>85</v>
      </c>
      <c r="AV3014" s="14" t="s">
        <v>79</v>
      </c>
      <c r="AW3014" s="14" t="s">
        <v>29</v>
      </c>
      <c r="AX3014" s="14" t="s">
        <v>72</v>
      </c>
      <c r="AY3014" s="197" t="s">
        <v>360</v>
      </c>
    </row>
    <row r="3015" spans="2:51" s="13" customFormat="1">
      <c r="B3015" s="187"/>
      <c r="D3015" s="188" t="s">
        <v>369</v>
      </c>
      <c r="E3015" s="189" t="s">
        <v>1</v>
      </c>
      <c r="F3015" s="190" t="s">
        <v>2961</v>
      </c>
      <c r="H3015" s="191">
        <v>3.1520000000000001</v>
      </c>
      <c r="I3015" s="192"/>
      <c r="L3015" s="187"/>
      <c r="M3015" s="193"/>
      <c r="N3015" s="194"/>
      <c r="O3015" s="194"/>
      <c r="P3015" s="194"/>
      <c r="Q3015" s="194"/>
      <c r="R3015" s="194"/>
      <c r="S3015" s="194"/>
      <c r="T3015" s="195"/>
      <c r="AT3015" s="189" t="s">
        <v>369</v>
      </c>
      <c r="AU3015" s="189" t="s">
        <v>85</v>
      </c>
      <c r="AV3015" s="13" t="s">
        <v>85</v>
      </c>
      <c r="AW3015" s="13" t="s">
        <v>29</v>
      </c>
      <c r="AX3015" s="13" t="s">
        <v>72</v>
      </c>
      <c r="AY3015" s="189" t="s">
        <v>360</v>
      </c>
    </row>
    <row r="3016" spans="2:51" s="14" customFormat="1">
      <c r="B3016" s="196"/>
      <c r="D3016" s="188" t="s">
        <v>369</v>
      </c>
      <c r="E3016" s="197" t="s">
        <v>1</v>
      </c>
      <c r="F3016" s="198" t="s">
        <v>2495</v>
      </c>
      <c r="H3016" s="197" t="s">
        <v>1</v>
      </c>
      <c r="I3016" s="199"/>
      <c r="L3016" s="196"/>
      <c r="M3016" s="200"/>
      <c r="N3016" s="201"/>
      <c r="O3016" s="201"/>
      <c r="P3016" s="201"/>
      <c r="Q3016" s="201"/>
      <c r="R3016" s="201"/>
      <c r="S3016" s="201"/>
      <c r="T3016" s="202"/>
      <c r="AT3016" s="197" t="s">
        <v>369</v>
      </c>
      <c r="AU3016" s="197" t="s">
        <v>85</v>
      </c>
      <c r="AV3016" s="14" t="s">
        <v>79</v>
      </c>
      <c r="AW3016" s="14" t="s">
        <v>29</v>
      </c>
      <c r="AX3016" s="14" t="s">
        <v>72</v>
      </c>
      <c r="AY3016" s="197" t="s">
        <v>360</v>
      </c>
    </row>
    <row r="3017" spans="2:51" s="14" customFormat="1">
      <c r="B3017" s="196"/>
      <c r="D3017" s="188" t="s">
        <v>369</v>
      </c>
      <c r="E3017" s="197" t="s">
        <v>1</v>
      </c>
      <c r="F3017" s="198" t="s">
        <v>758</v>
      </c>
      <c r="H3017" s="197" t="s">
        <v>1</v>
      </c>
      <c r="I3017" s="199"/>
      <c r="L3017" s="196"/>
      <c r="M3017" s="200"/>
      <c r="N3017" s="201"/>
      <c r="O3017" s="201"/>
      <c r="P3017" s="201"/>
      <c r="Q3017" s="201"/>
      <c r="R3017" s="201"/>
      <c r="S3017" s="201"/>
      <c r="T3017" s="202"/>
      <c r="AT3017" s="197" t="s">
        <v>369</v>
      </c>
      <c r="AU3017" s="197" t="s">
        <v>85</v>
      </c>
      <c r="AV3017" s="14" t="s">
        <v>79</v>
      </c>
      <c r="AW3017" s="14" t="s">
        <v>29</v>
      </c>
      <c r="AX3017" s="14" t="s">
        <v>72</v>
      </c>
      <c r="AY3017" s="197" t="s">
        <v>360</v>
      </c>
    </row>
    <row r="3018" spans="2:51" s="13" customFormat="1">
      <c r="B3018" s="187"/>
      <c r="D3018" s="188" t="s">
        <v>369</v>
      </c>
      <c r="E3018" s="189" t="s">
        <v>1</v>
      </c>
      <c r="F3018" s="190" t="s">
        <v>2962</v>
      </c>
      <c r="H3018" s="191">
        <v>4.7279999999999998</v>
      </c>
      <c r="I3018" s="192"/>
      <c r="L3018" s="187"/>
      <c r="M3018" s="193"/>
      <c r="N3018" s="194"/>
      <c r="O3018" s="194"/>
      <c r="P3018" s="194"/>
      <c r="Q3018" s="194"/>
      <c r="R3018" s="194"/>
      <c r="S3018" s="194"/>
      <c r="T3018" s="195"/>
      <c r="AT3018" s="189" t="s">
        <v>369</v>
      </c>
      <c r="AU3018" s="189" t="s">
        <v>85</v>
      </c>
      <c r="AV3018" s="13" t="s">
        <v>85</v>
      </c>
      <c r="AW3018" s="13" t="s">
        <v>29</v>
      </c>
      <c r="AX3018" s="13" t="s">
        <v>72</v>
      </c>
      <c r="AY3018" s="189" t="s">
        <v>360</v>
      </c>
    </row>
    <row r="3019" spans="2:51" s="14" customFormat="1">
      <c r="B3019" s="196"/>
      <c r="D3019" s="188" t="s">
        <v>369</v>
      </c>
      <c r="E3019" s="197" t="s">
        <v>1</v>
      </c>
      <c r="F3019" s="198" t="s">
        <v>2502</v>
      </c>
      <c r="H3019" s="197" t="s">
        <v>1</v>
      </c>
      <c r="I3019" s="199"/>
      <c r="L3019" s="196"/>
      <c r="M3019" s="200"/>
      <c r="N3019" s="201"/>
      <c r="O3019" s="201"/>
      <c r="P3019" s="201"/>
      <c r="Q3019" s="201"/>
      <c r="R3019" s="201"/>
      <c r="S3019" s="201"/>
      <c r="T3019" s="202"/>
      <c r="AT3019" s="197" t="s">
        <v>369</v>
      </c>
      <c r="AU3019" s="197" t="s">
        <v>85</v>
      </c>
      <c r="AV3019" s="14" t="s">
        <v>79</v>
      </c>
      <c r="AW3019" s="14" t="s">
        <v>29</v>
      </c>
      <c r="AX3019" s="14" t="s">
        <v>72</v>
      </c>
      <c r="AY3019" s="197" t="s">
        <v>360</v>
      </c>
    </row>
    <row r="3020" spans="2:51" s="14" customFormat="1">
      <c r="B3020" s="196"/>
      <c r="D3020" s="188" t="s">
        <v>369</v>
      </c>
      <c r="E3020" s="197" t="s">
        <v>1</v>
      </c>
      <c r="F3020" s="198" t="s">
        <v>754</v>
      </c>
      <c r="H3020" s="197" t="s">
        <v>1</v>
      </c>
      <c r="I3020" s="199"/>
      <c r="L3020" s="196"/>
      <c r="M3020" s="200"/>
      <c r="N3020" s="201"/>
      <c r="O3020" s="201"/>
      <c r="P3020" s="201"/>
      <c r="Q3020" s="201"/>
      <c r="R3020" s="201"/>
      <c r="S3020" s="201"/>
      <c r="T3020" s="202"/>
      <c r="AT3020" s="197" t="s">
        <v>369</v>
      </c>
      <c r="AU3020" s="197" t="s">
        <v>85</v>
      </c>
      <c r="AV3020" s="14" t="s">
        <v>79</v>
      </c>
      <c r="AW3020" s="14" t="s">
        <v>29</v>
      </c>
      <c r="AX3020" s="14" t="s">
        <v>72</v>
      </c>
      <c r="AY3020" s="197" t="s">
        <v>360</v>
      </c>
    </row>
    <row r="3021" spans="2:51" s="13" customFormat="1">
      <c r="B3021" s="187"/>
      <c r="D3021" s="188" t="s">
        <v>369</v>
      </c>
      <c r="E3021" s="189" t="s">
        <v>1</v>
      </c>
      <c r="F3021" s="190" t="s">
        <v>2963</v>
      </c>
      <c r="H3021" s="191">
        <v>3.1520000000000001</v>
      </c>
      <c r="I3021" s="192"/>
      <c r="L3021" s="187"/>
      <c r="M3021" s="193"/>
      <c r="N3021" s="194"/>
      <c r="O3021" s="194"/>
      <c r="P3021" s="194"/>
      <c r="Q3021" s="194"/>
      <c r="R3021" s="194"/>
      <c r="S3021" s="194"/>
      <c r="T3021" s="195"/>
      <c r="AT3021" s="189" t="s">
        <v>369</v>
      </c>
      <c r="AU3021" s="189" t="s">
        <v>85</v>
      </c>
      <c r="AV3021" s="13" t="s">
        <v>85</v>
      </c>
      <c r="AW3021" s="13" t="s">
        <v>29</v>
      </c>
      <c r="AX3021" s="13" t="s">
        <v>72</v>
      </c>
      <c r="AY3021" s="189" t="s">
        <v>360</v>
      </c>
    </row>
    <row r="3022" spans="2:51" s="13" customFormat="1">
      <c r="B3022" s="187"/>
      <c r="D3022" s="188" t="s">
        <v>369</v>
      </c>
      <c r="E3022" s="189" t="s">
        <v>1</v>
      </c>
      <c r="F3022" s="190" t="s">
        <v>2964</v>
      </c>
      <c r="H3022" s="191">
        <v>4.7279999999999998</v>
      </c>
      <c r="I3022" s="192"/>
      <c r="L3022" s="187"/>
      <c r="M3022" s="193"/>
      <c r="N3022" s="194"/>
      <c r="O3022" s="194"/>
      <c r="P3022" s="194"/>
      <c r="Q3022" s="194"/>
      <c r="R3022" s="194"/>
      <c r="S3022" s="194"/>
      <c r="T3022" s="195"/>
      <c r="AT3022" s="189" t="s">
        <v>369</v>
      </c>
      <c r="AU3022" s="189" t="s">
        <v>85</v>
      </c>
      <c r="AV3022" s="13" t="s">
        <v>85</v>
      </c>
      <c r="AW3022" s="13" t="s">
        <v>29</v>
      </c>
      <c r="AX3022" s="13" t="s">
        <v>72</v>
      </c>
      <c r="AY3022" s="189" t="s">
        <v>360</v>
      </c>
    </row>
    <row r="3023" spans="2:51" s="13" customFormat="1">
      <c r="B3023" s="187"/>
      <c r="D3023" s="188" t="s">
        <v>369</v>
      </c>
      <c r="E3023" s="189" t="s">
        <v>1</v>
      </c>
      <c r="F3023" s="190" t="s">
        <v>2962</v>
      </c>
      <c r="H3023" s="191">
        <v>4.7279999999999998</v>
      </c>
      <c r="I3023" s="192"/>
      <c r="L3023" s="187"/>
      <c r="M3023" s="193"/>
      <c r="N3023" s="194"/>
      <c r="O3023" s="194"/>
      <c r="P3023" s="194"/>
      <c r="Q3023" s="194"/>
      <c r="R3023" s="194"/>
      <c r="S3023" s="194"/>
      <c r="T3023" s="195"/>
      <c r="AT3023" s="189" t="s">
        <v>369</v>
      </c>
      <c r="AU3023" s="189" t="s">
        <v>85</v>
      </c>
      <c r="AV3023" s="13" t="s">
        <v>85</v>
      </c>
      <c r="AW3023" s="13" t="s">
        <v>29</v>
      </c>
      <c r="AX3023" s="13" t="s">
        <v>72</v>
      </c>
      <c r="AY3023" s="189" t="s">
        <v>360</v>
      </c>
    </row>
    <row r="3024" spans="2:51" s="13" customFormat="1">
      <c r="B3024" s="187"/>
      <c r="D3024" s="188" t="s">
        <v>369</v>
      </c>
      <c r="E3024" s="189" t="s">
        <v>1</v>
      </c>
      <c r="F3024" s="190" t="s">
        <v>2965</v>
      </c>
      <c r="H3024" s="191">
        <v>7.3879999999999999</v>
      </c>
      <c r="I3024" s="192"/>
      <c r="L3024" s="187"/>
      <c r="M3024" s="193"/>
      <c r="N3024" s="194"/>
      <c r="O3024" s="194"/>
      <c r="P3024" s="194"/>
      <c r="Q3024" s="194"/>
      <c r="R3024" s="194"/>
      <c r="S3024" s="194"/>
      <c r="T3024" s="195"/>
      <c r="AT3024" s="189" t="s">
        <v>369</v>
      </c>
      <c r="AU3024" s="189" t="s">
        <v>85</v>
      </c>
      <c r="AV3024" s="13" t="s">
        <v>85</v>
      </c>
      <c r="AW3024" s="13" t="s">
        <v>29</v>
      </c>
      <c r="AX3024" s="13" t="s">
        <v>72</v>
      </c>
      <c r="AY3024" s="189" t="s">
        <v>360</v>
      </c>
    </row>
    <row r="3025" spans="2:51" s="14" customFormat="1">
      <c r="B3025" s="196"/>
      <c r="D3025" s="188" t="s">
        <v>369</v>
      </c>
      <c r="E3025" s="197" t="s">
        <v>1</v>
      </c>
      <c r="F3025" s="198" t="s">
        <v>758</v>
      </c>
      <c r="H3025" s="197" t="s">
        <v>1</v>
      </c>
      <c r="I3025" s="199"/>
      <c r="L3025" s="196"/>
      <c r="M3025" s="200"/>
      <c r="N3025" s="201"/>
      <c r="O3025" s="201"/>
      <c r="P3025" s="201"/>
      <c r="Q3025" s="201"/>
      <c r="R3025" s="201"/>
      <c r="S3025" s="201"/>
      <c r="T3025" s="202"/>
      <c r="AT3025" s="197" t="s">
        <v>369</v>
      </c>
      <c r="AU3025" s="197" t="s">
        <v>85</v>
      </c>
      <c r="AV3025" s="14" t="s">
        <v>79</v>
      </c>
      <c r="AW3025" s="14" t="s">
        <v>29</v>
      </c>
      <c r="AX3025" s="14" t="s">
        <v>72</v>
      </c>
      <c r="AY3025" s="197" t="s">
        <v>360</v>
      </c>
    </row>
    <row r="3026" spans="2:51" s="13" customFormat="1">
      <c r="B3026" s="187"/>
      <c r="D3026" s="188" t="s">
        <v>369</v>
      </c>
      <c r="E3026" s="189" t="s">
        <v>1</v>
      </c>
      <c r="F3026" s="190" t="s">
        <v>2966</v>
      </c>
      <c r="H3026" s="191">
        <v>6.3040000000000003</v>
      </c>
      <c r="I3026" s="192"/>
      <c r="L3026" s="187"/>
      <c r="M3026" s="193"/>
      <c r="N3026" s="194"/>
      <c r="O3026" s="194"/>
      <c r="P3026" s="194"/>
      <c r="Q3026" s="194"/>
      <c r="R3026" s="194"/>
      <c r="S3026" s="194"/>
      <c r="T3026" s="195"/>
      <c r="AT3026" s="189" t="s">
        <v>369</v>
      </c>
      <c r="AU3026" s="189" t="s">
        <v>85</v>
      </c>
      <c r="AV3026" s="13" t="s">
        <v>85</v>
      </c>
      <c r="AW3026" s="13" t="s">
        <v>29</v>
      </c>
      <c r="AX3026" s="13" t="s">
        <v>72</v>
      </c>
      <c r="AY3026" s="189" t="s">
        <v>360</v>
      </c>
    </row>
    <row r="3027" spans="2:51" s="14" customFormat="1">
      <c r="B3027" s="196"/>
      <c r="D3027" s="188" t="s">
        <v>369</v>
      </c>
      <c r="E3027" s="197" t="s">
        <v>1</v>
      </c>
      <c r="F3027" s="198" t="s">
        <v>762</v>
      </c>
      <c r="H3027" s="197" t="s">
        <v>1</v>
      </c>
      <c r="I3027" s="199"/>
      <c r="L3027" s="196"/>
      <c r="M3027" s="200"/>
      <c r="N3027" s="201"/>
      <c r="O3027" s="201"/>
      <c r="P3027" s="201"/>
      <c r="Q3027" s="201"/>
      <c r="R3027" s="201"/>
      <c r="S3027" s="201"/>
      <c r="T3027" s="202"/>
      <c r="AT3027" s="197" t="s">
        <v>369</v>
      </c>
      <c r="AU3027" s="197" t="s">
        <v>85</v>
      </c>
      <c r="AV3027" s="14" t="s">
        <v>79</v>
      </c>
      <c r="AW3027" s="14" t="s">
        <v>29</v>
      </c>
      <c r="AX3027" s="14" t="s">
        <v>72</v>
      </c>
      <c r="AY3027" s="197" t="s">
        <v>360</v>
      </c>
    </row>
    <row r="3028" spans="2:51" s="13" customFormat="1">
      <c r="B3028" s="187"/>
      <c r="D3028" s="188" t="s">
        <v>369</v>
      </c>
      <c r="E3028" s="189" t="s">
        <v>1</v>
      </c>
      <c r="F3028" s="190" t="s">
        <v>2967</v>
      </c>
      <c r="H3028" s="191">
        <v>14.183999999999999</v>
      </c>
      <c r="I3028" s="192"/>
      <c r="L3028" s="187"/>
      <c r="M3028" s="193"/>
      <c r="N3028" s="194"/>
      <c r="O3028" s="194"/>
      <c r="P3028" s="194"/>
      <c r="Q3028" s="194"/>
      <c r="R3028" s="194"/>
      <c r="S3028" s="194"/>
      <c r="T3028" s="195"/>
      <c r="AT3028" s="189" t="s">
        <v>369</v>
      </c>
      <c r="AU3028" s="189" t="s">
        <v>85</v>
      </c>
      <c r="AV3028" s="13" t="s">
        <v>85</v>
      </c>
      <c r="AW3028" s="13" t="s">
        <v>29</v>
      </c>
      <c r="AX3028" s="13" t="s">
        <v>72</v>
      </c>
      <c r="AY3028" s="189" t="s">
        <v>360</v>
      </c>
    </row>
    <row r="3029" spans="2:51" s="13" customFormat="1">
      <c r="B3029" s="187"/>
      <c r="D3029" s="188" t="s">
        <v>369</v>
      </c>
      <c r="E3029" s="189" t="s">
        <v>1</v>
      </c>
      <c r="F3029" s="190" t="s">
        <v>2968</v>
      </c>
      <c r="H3029" s="191">
        <v>7.88</v>
      </c>
      <c r="I3029" s="192"/>
      <c r="L3029" s="187"/>
      <c r="M3029" s="193"/>
      <c r="N3029" s="194"/>
      <c r="O3029" s="194"/>
      <c r="P3029" s="194"/>
      <c r="Q3029" s="194"/>
      <c r="R3029" s="194"/>
      <c r="S3029" s="194"/>
      <c r="T3029" s="195"/>
      <c r="AT3029" s="189" t="s">
        <v>369</v>
      </c>
      <c r="AU3029" s="189" t="s">
        <v>85</v>
      </c>
      <c r="AV3029" s="13" t="s">
        <v>85</v>
      </c>
      <c r="AW3029" s="13" t="s">
        <v>29</v>
      </c>
      <c r="AX3029" s="13" t="s">
        <v>72</v>
      </c>
      <c r="AY3029" s="189" t="s">
        <v>360</v>
      </c>
    </row>
    <row r="3030" spans="2:51" s="14" customFormat="1">
      <c r="B3030" s="196"/>
      <c r="D3030" s="188" t="s">
        <v>369</v>
      </c>
      <c r="E3030" s="197" t="s">
        <v>1</v>
      </c>
      <c r="F3030" s="198" t="s">
        <v>787</v>
      </c>
      <c r="H3030" s="197" t="s">
        <v>1</v>
      </c>
      <c r="I3030" s="199"/>
      <c r="L3030" s="196"/>
      <c r="M3030" s="200"/>
      <c r="N3030" s="201"/>
      <c r="O3030" s="201"/>
      <c r="P3030" s="201"/>
      <c r="Q3030" s="201"/>
      <c r="R3030" s="201"/>
      <c r="S3030" s="201"/>
      <c r="T3030" s="202"/>
      <c r="AT3030" s="197" t="s">
        <v>369</v>
      </c>
      <c r="AU3030" s="197" t="s">
        <v>85</v>
      </c>
      <c r="AV3030" s="14" t="s">
        <v>79</v>
      </c>
      <c r="AW3030" s="14" t="s">
        <v>29</v>
      </c>
      <c r="AX3030" s="14" t="s">
        <v>72</v>
      </c>
      <c r="AY3030" s="197" t="s">
        <v>360</v>
      </c>
    </row>
    <row r="3031" spans="2:51" s="13" customFormat="1">
      <c r="B3031" s="187"/>
      <c r="D3031" s="188" t="s">
        <v>369</v>
      </c>
      <c r="E3031" s="189" t="s">
        <v>1</v>
      </c>
      <c r="F3031" s="190" t="s">
        <v>2969</v>
      </c>
      <c r="H3031" s="191">
        <v>9.4559999999999995</v>
      </c>
      <c r="I3031" s="192"/>
      <c r="L3031" s="187"/>
      <c r="M3031" s="193"/>
      <c r="N3031" s="194"/>
      <c r="O3031" s="194"/>
      <c r="P3031" s="194"/>
      <c r="Q3031" s="194"/>
      <c r="R3031" s="194"/>
      <c r="S3031" s="194"/>
      <c r="T3031" s="195"/>
      <c r="AT3031" s="189" t="s">
        <v>369</v>
      </c>
      <c r="AU3031" s="189" t="s">
        <v>85</v>
      </c>
      <c r="AV3031" s="13" t="s">
        <v>85</v>
      </c>
      <c r="AW3031" s="13" t="s">
        <v>29</v>
      </c>
      <c r="AX3031" s="13" t="s">
        <v>72</v>
      </c>
      <c r="AY3031" s="189" t="s">
        <v>360</v>
      </c>
    </row>
    <row r="3032" spans="2:51" s="13" customFormat="1">
      <c r="B3032" s="187"/>
      <c r="D3032" s="188" t="s">
        <v>369</v>
      </c>
      <c r="E3032" s="189" t="s">
        <v>1</v>
      </c>
      <c r="F3032" s="190" t="s">
        <v>2970</v>
      </c>
      <c r="H3032" s="191">
        <v>13.002000000000001</v>
      </c>
      <c r="I3032" s="192"/>
      <c r="L3032" s="187"/>
      <c r="M3032" s="193"/>
      <c r="N3032" s="194"/>
      <c r="O3032" s="194"/>
      <c r="P3032" s="194"/>
      <c r="Q3032" s="194"/>
      <c r="R3032" s="194"/>
      <c r="S3032" s="194"/>
      <c r="T3032" s="195"/>
      <c r="AT3032" s="189" t="s">
        <v>369</v>
      </c>
      <c r="AU3032" s="189" t="s">
        <v>85</v>
      </c>
      <c r="AV3032" s="13" t="s">
        <v>85</v>
      </c>
      <c r="AW3032" s="13" t="s">
        <v>29</v>
      </c>
      <c r="AX3032" s="13" t="s">
        <v>72</v>
      </c>
      <c r="AY3032" s="189" t="s">
        <v>360</v>
      </c>
    </row>
    <row r="3033" spans="2:51" s="14" customFormat="1">
      <c r="B3033" s="196"/>
      <c r="D3033" s="188" t="s">
        <v>369</v>
      </c>
      <c r="E3033" s="197" t="s">
        <v>1</v>
      </c>
      <c r="F3033" s="198" t="s">
        <v>2502</v>
      </c>
      <c r="H3033" s="197" t="s">
        <v>1</v>
      </c>
      <c r="I3033" s="199"/>
      <c r="L3033" s="196"/>
      <c r="M3033" s="200"/>
      <c r="N3033" s="201"/>
      <c r="O3033" s="201"/>
      <c r="P3033" s="201"/>
      <c r="Q3033" s="201"/>
      <c r="R3033" s="201"/>
      <c r="S3033" s="201"/>
      <c r="T3033" s="202"/>
      <c r="AT3033" s="197" t="s">
        <v>369</v>
      </c>
      <c r="AU3033" s="197" t="s">
        <v>85</v>
      </c>
      <c r="AV3033" s="14" t="s">
        <v>79</v>
      </c>
      <c r="AW3033" s="14" t="s">
        <v>29</v>
      </c>
      <c r="AX3033" s="14" t="s">
        <v>72</v>
      </c>
      <c r="AY3033" s="197" t="s">
        <v>360</v>
      </c>
    </row>
    <row r="3034" spans="2:51" s="14" customFormat="1">
      <c r="B3034" s="196"/>
      <c r="D3034" s="188" t="s">
        <v>369</v>
      </c>
      <c r="E3034" s="197" t="s">
        <v>1</v>
      </c>
      <c r="F3034" s="198" t="s">
        <v>754</v>
      </c>
      <c r="H3034" s="197" t="s">
        <v>1</v>
      </c>
      <c r="I3034" s="199"/>
      <c r="L3034" s="196"/>
      <c r="M3034" s="200"/>
      <c r="N3034" s="201"/>
      <c r="O3034" s="201"/>
      <c r="P3034" s="201"/>
      <c r="Q3034" s="201"/>
      <c r="R3034" s="201"/>
      <c r="S3034" s="201"/>
      <c r="T3034" s="202"/>
      <c r="AT3034" s="197" t="s">
        <v>369</v>
      </c>
      <c r="AU3034" s="197" t="s">
        <v>85</v>
      </c>
      <c r="AV3034" s="14" t="s">
        <v>79</v>
      </c>
      <c r="AW3034" s="14" t="s">
        <v>29</v>
      </c>
      <c r="AX3034" s="14" t="s">
        <v>72</v>
      </c>
      <c r="AY3034" s="197" t="s">
        <v>360</v>
      </c>
    </row>
    <row r="3035" spans="2:51" s="13" customFormat="1">
      <c r="B3035" s="187"/>
      <c r="D3035" s="188" t="s">
        <v>369</v>
      </c>
      <c r="E3035" s="189" t="s">
        <v>1</v>
      </c>
      <c r="F3035" s="190" t="s">
        <v>2971</v>
      </c>
      <c r="H3035" s="191">
        <v>3.5459999999999998</v>
      </c>
      <c r="I3035" s="192"/>
      <c r="L3035" s="187"/>
      <c r="M3035" s="193"/>
      <c r="N3035" s="194"/>
      <c r="O3035" s="194"/>
      <c r="P3035" s="194"/>
      <c r="Q3035" s="194"/>
      <c r="R3035" s="194"/>
      <c r="S3035" s="194"/>
      <c r="T3035" s="195"/>
      <c r="AT3035" s="189" t="s">
        <v>369</v>
      </c>
      <c r="AU3035" s="189" t="s">
        <v>85</v>
      </c>
      <c r="AV3035" s="13" t="s">
        <v>85</v>
      </c>
      <c r="AW3035" s="13" t="s">
        <v>29</v>
      </c>
      <c r="AX3035" s="13" t="s">
        <v>72</v>
      </c>
      <c r="AY3035" s="189" t="s">
        <v>360</v>
      </c>
    </row>
    <row r="3036" spans="2:51" s="13" customFormat="1">
      <c r="B3036" s="187"/>
      <c r="D3036" s="188" t="s">
        <v>369</v>
      </c>
      <c r="E3036" s="189" t="s">
        <v>1</v>
      </c>
      <c r="F3036" s="190" t="s">
        <v>2972</v>
      </c>
      <c r="H3036" s="191">
        <v>3.1520000000000001</v>
      </c>
      <c r="I3036" s="192"/>
      <c r="L3036" s="187"/>
      <c r="M3036" s="193"/>
      <c r="N3036" s="194"/>
      <c r="O3036" s="194"/>
      <c r="P3036" s="194"/>
      <c r="Q3036" s="194"/>
      <c r="R3036" s="194"/>
      <c r="S3036" s="194"/>
      <c r="T3036" s="195"/>
      <c r="AT3036" s="189" t="s">
        <v>369</v>
      </c>
      <c r="AU3036" s="189" t="s">
        <v>85</v>
      </c>
      <c r="AV3036" s="13" t="s">
        <v>85</v>
      </c>
      <c r="AW3036" s="13" t="s">
        <v>29</v>
      </c>
      <c r="AX3036" s="13" t="s">
        <v>72</v>
      </c>
      <c r="AY3036" s="189" t="s">
        <v>360</v>
      </c>
    </row>
    <row r="3037" spans="2:51" s="14" customFormat="1">
      <c r="B3037" s="196"/>
      <c r="D3037" s="188" t="s">
        <v>369</v>
      </c>
      <c r="E3037" s="197" t="s">
        <v>1</v>
      </c>
      <c r="F3037" s="198" t="s">
        <v>758</v>
      </c>
      <c r="H3037" s="197" t="s">
        <v>1</v>
      </c>
      <c r="I3037" s="199"/>
      <c r="L3037" s="196"/>
      <c r="M3037" s="200"/>
      <c r="N3037" s="201"/>
      <c r="O3037" s="201"/>
      <c r="P3037" s="201"/>
      <c r="Q3037" s="201"/>
      <c r="R3037" s="201"/>
      <c r="S3037" s="201"/>
      <c r="T3037" s="202"/>
      <c r="AT3037" s="197" t="s">
        <v>369</v>
      </c>
      <c r="AU3037" s="197" t="s">
        <v>85</v>
      </c>
      <c r="AV3037" s="14" t="s">
        <v>79</v>
      </c>
      <c r="AW3037" s="14" t="s">
        <v>29</v>
      </c>
      <c r="AX3037" s="14" t="s">
        <v>72</v>
      </c>
      <c r="AY3037" s="197" t="s">
        <v>360</v>
      </c>
    </row>
    <row r="3038" spans="2:51" s="13" customFormat="1">
      <c r="B3038" s="187"/>
      <c r="D3038" s="188" t="s">
        <v>369</v>
      </c>
      <c r="E3038" s="189" t="s">
        <v>1</v>
      </c>
      <c r="F3038" s="190" t="s">
        <v>2958</v>
      </c>
      <c r="H3038" s="191">
        <v>4.7279999999999998</v>
      </c>
      <c r="I3038" s="192"/>
      <c r="L3038" s="187"/>
      <c r="M3038" s="193"/>
      <c r="N3038" s="194"/>
      <c r="O3038" s="194"/>
      <c r="P3038" s="194"/>
      <c r="Q3038" s="194"/>
      <c r="R3038" s="194"/>
      <c r="S3038" s="194"/>
      <c r="T3038" s="195"/>
      <c r="AT3038" s="189" t="s">
        <v>369</v>
      </c>
      <c r="AU3038" s="189" t="s">
        <v>85</v>
      </c>
      <c r="AV3038" s="13" t="s">
        <v>85</v>
      </c>
      <c r="AW3038" s="13" t="s">
        <v>29</v>
      </c>
      <c r="AX3038" s="13" t="s">
        <v>72</v>
      </c>
      <c r="AY3038" s="189" t="s">
        <v>360</v>
      </c>
    </row>
    <row r="3039" spans="2:51" s="13" customFormat="1">
      <c r="B3039" s="187"/>
      <c r="D3039" s="188" t="s">
        <v>369</v>
      </c>
      <c r="E3039" s="189" t="s">
        <v>1</v>
      </c>
      <c r="F3039" s="190" t="s">
        <v>2973</v>
      </c>
      <c r="H3039" s="191">
        <v>1.379</v>
      </c>
      <c r="I3039" s="192"/>
      <c r="L3039" s="187"/>
      <c r="M3039" s="193"/>
      <c r="N3039" s="194"/>
      <c r="O3039" s="194"/>
      <c r="P3039" s="194"/>
      <c r="Q3039" s="194"/>
      <c r="R3039" s="194"/>
      <c r="S3039" s="194"/>
      <c r="T3039" s="195"/>
      <c r="AT3039" s="189" t="s">
        <v>369</v>
      </c>
      <c r="AU3039" s="189" t="s">
        <v>85</v>
      </c>
      <c r="AV3039" s="13" t="s">
        <v>85</v>
      </c>
      <c r="AW3039" s="13" t="s">
        <v>29</v>
      </c>
      <c r="AX3039" s="13" t="s">
        <v>72</v>
      </c>
      <c r="AY3039" s="189" t="s">
        <v>360</v>
      </c>
    </row>
    <row r="3040" spans="2:51" s="14" customFormat="1">
      <c r="B3040" s="196"/>
      <c r="D3040" s="188" t="s">
        <v>369</v>
      </c>
      <c r="E3040" s="197" t="s">
        <v>1</v>
      </c>
      <c r="F3040" s="198" t="s">
        <v>762</v>
      </c>
      <c r="H3040" s="197" t="s">
        <v>1</v>
      </c>
      <c r="I3040" s="199"/>
      <c r="L3040" s="196"/>
      <c r="M3040" s="200"/>
      <c r="N3040" s="201"/>
      <c r="O3040" s="201"/>
      <c r="P3040" s="201"/>
      <c r="Q3040" s="201"/>
      <c r="R3040" s="201"/>
      <c r="S3040" s="201"/>
      <c r="T3040" s="202"/>
      <c r="AT3040" s="197" t="s">
        <v>369</v>
      </c>
      <c r="AU3040" s="197" t="s">
        <v>85</v>
      </c>
      <c r="AV3040" s="14" t="s">
        <v>79</v>
      </c>
      <c r="AW3040" s="14" t="s">
        <v>29</v>
      </c>
      <c r="AX3040" s="14" t="s">
        <v>72</v>
      </c>
      <c r="AY3040" s="197" t="s">
        <v>360</v>
      </c>
    </row>
    <row r="3041" spans="2:51" s="13" customFormat="1">
      <c r="B3041" s="187"/>
      <c r="D3041" s="188" t="s">
        <v>369</v>
      </c>
      <c r="E3041" s="189" t="s">
        <v>1</v>
      </c>
      <c r="F3041" s="190" t="s">
        <v>2974</v>
      </c>
      <c r="H3041" s="191">
        <v>1.5760000000000001</v>
      </c>
      <c r="I3041" s="192"/>
      <c r="L3041" s="187"/>
      <c r="M3041" s="193"/>
      <c r="N3041" s="194"/>
      <c r="O3041" s="194"/>
      <c r="P3041" s="194"/>
      <c r="Q3041" s="194"/>
      <c r="R3041" s="194"/>
      <c r="S3041" s="194"/>
      <c r="T3041" s="195"/>
      <c r="AT3041" s="189" t="s">
        <v>369</v>
      </c>
      <c r="AU3041" s="189" t="s">
        <v>85</v>
      </c>
      <c r="AV3041" s="13" t="s">
        <v>85</v>
      </c>
      <c r="AW3041" s="13" t="s">
        <v>29</v>
      </c>
      <c r="AX3041" s="13" t="s">
        <v>72</v>
      </c>
      <c r="AY3041" s="189" t="s">
        <v>360</v>
      </c>
    </row>
    <row r="3042" spans="2:51" s="14" customFormat="1">
      <c r="B3042" s="196"/>
      <c r="D3042" s="188" t="s">
        <v>369</v>
      </c>
      <c r="E3042" s="197" t="s">
        <v>1</v>
      </c>
      <c r="F3042" s="198" t="s">
        <v>787</v>
      </c>
      <c r="H3042" s="197" t="s">
        <v>1</v>
      </c>
      <c r="I3042" s="199"/>
      <c r="L3042" s="196"/>
      <c r="M3042" s="200"/>
      <c r="N3042" s="201"/>
      <c r="O3042" s="201"/>
      <c r="P3042" s="201"/>
      <c r="Q3042" s="201"/>
      <c r="R3042" s="201"/>
      <c r="S3042" s="201"/>
      <c r="T3042" s="202"/>
      <c r="AT3042" s="197" t="s">
        <v>369</v>
      </c>
      <c r="AU3042" s="197" t="s">
        <v>85</v>
      </c>
      <c r="AV3042" s="14" t="s">
        <v>79</v>
      </c>
      <c r="AW3042" s="14" t="s">
        <v>29</v>
      </c>
      <c r="AX3042" s="14" t="s">
        <v>72</v>
      </c>
      <c r="AY3042" s="197" t="s">
        <v>360</v>
      </c>
    </row>
    <row r="3043" spans="2:51" s="13" customFormat="1">
      <c r="B3043" s="187"/>
      <c r="D3043" s="188" t="s">
        <v>369</v>
      </c>
      <c r="E3043" s="189" t="s">
        <v>1</v>
      </c>
      <c r="F3043" s="190" t="s">
        <v>2974</v>
      </c>
      <c r="H3043" s="191">
        <v>1.5760000000000001</v>
      </c>
      <c r="I3043" s="192"/>
      <c r="L3043" s="187"/>
      <c r="M3043" s="193"/>
      <c r="N3043" s="194"/>
      <c r="O3043" s="194"/>
      <c r="P3043" s="194"/>
      <c r="Q3043" s="194"/>
      <c r="R3043" s="194"/>
      <c r="S3043" s="194"/>
      <c r="T3043" s="195"/>
      <c r="AT3043" s="189" t="s">
        <v>369</v>
      </c>
      <c r="AU3043" s="189" t="s">
        <v>85</v>
      </c>
      <c r="AV3043" s="13" t="s">
        <v>85</v>
      </c>
      <c r="AW3043" s="13" t="s">
        <v>29</v>
      </c>
      <c r="AX3043" s="13" t="s">
        <v>72</v>
      </c>
      <c r="AY3043" s="189" t="s">
        <v>360</v>
      </c>
    </row>
    <row r="3044" spans="2:51" s="14" customFormat="1">
      <c r="B3044" s="196"/>
      <c r="D3044" s="188" t="s">
        <v>369</v>
      </c>
      <c r="E3044" s="197" t="s">
        <v>1</v>
      </c>
      <c r="F3044" s="198" t="s">
        <v>2537</v>
      </c>
      <c r="H3044" s="197" t="s">
        <v>1</v>
      </c>
      <c r="I3044" s="199"/>
      <c r="L3044" s="196"/>
      <c r="M3044" s="200"/>
      <c r="N3044" s="201"/>
      <c r="O3044" s="201"/>
      <c r="P3044" s="201"/>
      <c r="Q3044" s="201"/>
      <c r="R3044" s="201"/>
      <c r="S3044" s="201"/>
      <c r="T3044" s="202"/>
      <c r="AT3044" s="197" t="s">
        <v>369</v>
      </c>
      <c r="AU3044" s="197" t="s">
        <v>85</v>
      </c>
      <c r="AV3044" s="14" t="s">
        <v>79</v>
      </c>
      <c r="AW3044" s="14" t="s">
        <v>29</v>
      </c>
      <c r="AX3044" s="14" t="s">
        <v>72</v>
      </c>
      <c r="AY3044" s="197" t="s">
        <v>360</v>
      </c>
    </row>
    <row r="3045" spans="2:51" s="14" customFormat="1">
      <c r="B3045" s="196"/>
      <c r="D3045" s="188" t="s">
        <v>369</v>
      </c>
      <c r="E3045" s="197" t="s">
        <v>1</v>
      </c>
      <c r="F3045" s="198" t="s">
        <v>758</v>
      </c>
      <c r="H3045" s="197" t="s">
        <v>1</v>
      </c>
      <c r="I3045" s="199"/>
      <c r="L3045" s="196"/>
      <c r="M3045" s="200"/>
      <c r="N3045" s="201"/>
      <c r="O3045" s="201"/>
      <c r="P3045" s="201"/>
      <c r="Q3045" s="201"/>
      <c r="R3045" s="201"/>
      <c r="S3045" s="201"/>
      <c r="T3045" s="202"/>
      <c r="AT3045" s="197" t="s">
        <v>369</v>
      </c>
      <c r="AU3045" s="197" t="s">
        <v>85</v>
      </c>
      <c r="AV3045" s="14" t="s">
        <v>79</v>
      </c>
      <c r="AW3045" s="14" t="s">
        <v>29</v>
      </c>
      <c r="AX3045" s="14" t="s">
        <v>72</v>
      </c>
      <c r="AY3045" s="197" t="s">
        <v>360</v>
      </c>
    </row>
    <row r="3046" spans="2:51" s="13" customFormat="1">
      <c r="B3046" s="187"/>
      <c r="D3046" s="188" t="s">
        <v>369</v>
      </c>
      <c r="E3046" s="189" t="s">
        <v>1</v>
      </c>
      <c r="F3046" s="190" t="s">
        <v>2975</v>
      </c>
      <c r="H3046" s="191">
        <v>3.44</v>
      </c>
      <c r="I3046" s="192"/>
      <c r="L3046" s="187"/>
      <c r="M3046" s="193"/>
      <c r="N3046" s="194"/>
      <c r="O3046" s="194"/>
      <c r="P3046" s="194"/>
      <c r="Q3046" s="194"/>
      <c r="R3046" s="194"/>
      <c r="S3046" s="194"/>
      <c r="T3046" s="195"/>
      <c r="AT3046" s="189" t="s">
        <v>369</v>
      </c>
      <c r="AU3046" s="189" t="s">
        <v>85</v>
      </c>
      <c r="AV3046" s="13" t="s">
        <v>85</v>
      </c>
      <c r="AW3046" s="13" t="s">
        <v>29</v>
      </c>
      <c r="AX3046" s="13" t="s">
        <v>72</v>
      </c>
      <c r="AY3046" s="189" t="s">
        <v>360</v>
      </c>
    </row>
    <row r="3047" spans="2:51" s="14" customFormat="1">
      <c r="B3047" s="196"/>
      <c r="D3047" s="188" t="s">
        <v>369</v>
      </c>
      <c r="E3047" s="197" t="s">
        <v>1</v>
      </c>
      <c r="F3047" s="198" t="s">
        <v>2799</v>
      </c>
      <c r="H3047" s="197" t="s">
        <v>1</v>
      </c>
      <c r="I3047" s="199"/>
      <c r="L3047" s="196"/>
      <c r="M3047" s="200"/>
      <c r="N3047" s="201"/>
      <c r="O3047" s="201"/>
      <c r="P3047" s="201"/>
      <c r="Q3047" s="201"/>
      <c r="R3047" s="201"/>
      <c r="S3047" s="201"/>
      <c r="T3047" s="202"/>
      <c r="AT3047" s="197" t="s">
        <v>369</v>
      </c>
      <c r="AU3047" s="197" t="s">
        <v>85</v>
      </c>
      <c r="AV3047" s="14" t="s">
        <v>79</v>
      </c>
      <c r="AW3047" s="14" t="s">
        <v>29</v>
      </c>
      <c r="AX3047" s="14" t="s">
        <v>72</v>
      </c>
      <c r="AY3047" s="197" t="s">
        <v>360</v>
      </c>
    </row>
    <row r="3048" spans="2:51" s="14" customFormat="1">
      <c r="B3048" s="196"/>
      <c r="D3048" s="188" t="s">
        <v>369</v>
      </c>
      <c r="E3048" s="197" t="s">
        <v>1</v>
      </c>
      <c r="F3048" s="198" t="s">
        <v>754</v>
      </c>
      <c r="H3048" s="197" t="s">
        <v>1</v>
      </c>
      <c r="I3048" s="199"/>
      <c r="L3048" s="196"/>
      <c r="M3048" s="200"/>
      <c r="N3048" s="201"/>
      <c r="O3048" s="201"/>
      <c r="P3048" s="201"/>
      <c r="Q3048" s="201"/>
      <c r="R3048" s="201"/>
      <c r="S3048" s="201"/>
      <c r="T3048" s="202"/>
      <c r="AT3048" s="197" t="s">
        <v>369</v>
      </c>
      <c r="AU3048" s="197" t="s">
        <v>85</v>
      </c>
      <c r="AV3048" s="14" t="s">
        <v>79</v>
      </c>
      <c r="AW3048" s="14" t="s">
        <v>29</v>
      </c>
      <c r="AX3048" s="14" t="s">
        <v>72</v>
      </c>
      <c r="AY3048" s="197" t="s">
        <v>360</v>
      </c>
    </row>
    <row r="3049" spans="2:51" s="13" customFormat="1">
      <c r="B3049" s="187"/>
      <c r="D3049" s="188" t="s">
        <v>369</v>
      </c>
      <c r="E3049" s="189" t="s">
        <v>1</v>
      </c>
      <c r="F3049" s="190" t="s">
        <v>2976</v>
      </c>
      <c r="H3049" s="191">
        <v>11.032</v>
      </c>
      <c r="I3049" s="192"/>
      <c r="L3049" s="187"/>
      <c r="M3049" s="193"/>
      <c r="N3049" s="194"/>
      <c r="O3049" s="194"/>
      <c r="P3049" s="194"/>
      <c r="Q3049" s="194"/>
      <c r="R3049" s="194"/>
      <c r="S3049" s="194"/>
      <c r="T3049" s="195"/>
      <c r="AT3049" s="189" t="s">
        <v>369</v>
      </c>
      <c r="AU3049" s="189" t="s">
        <v>85</v>
      </c>
      <c r="AV3049" s="13" t="s">
        <v>85</v>
      </c>
      <c r="AW3049" s="13" t="s">
        <v>29</v>
      </c>
      <c r="AX3049" s="13" t="s">
        <v>72</v>
      </c>
      <c r="AY3049" s="189" t="s">
        <v>360</v>
      </c>
    </row>
    <row r="3050" spans="2:51" s="14" customFormat="1">
      <c r="B3050" s="196"/>
      <c r="D3050" s="188" t="s">
        <v>369</v>
      </c>
      <c r="E3050" s="197" t="s">
        <v>1</v>
      </c>
      <c r="F3050" s="198" t="s">
        <v>758</v>
      </c>
      <c r="H3050" s="197" t="s">
        <v>1</v>
      </c>
      <c r="I3050" s="199"/>
      <c r="L3050" s="196"/>
      <c r="M3050" s="200"/>
      <c r="N3050" s="201"/>
      <c r="O3050" s="201"/>
      <c r="P3050" s="201"/>
      <c r="Q3050" s="201"/>
      <c r="R3050" s="201"/>
      <c r="S3050" s="201"/>
      <c r="T3050" s="202"/>
      <c r="AT3050" s="197" t="s">
        <v>369</v>
      </c>
      <c r="AU3050" s="197" t="s">
        <v>85</v>
      </c>
      <c r="AV3050" s="14" t="s">
        <v>79</v>
      </c>
      <c r="AW3050" s="14" t="s">
        <v>29</v>
      </c>
      <c r="AX3050" s="14" t="s">
        <v>72</v>
      </c>
      <c r="AY3050" s="197" t="s">
        <v>360</v>
      </c>
    </row>
    <row r="3051" spans="2:51" s="13" customFormat="1">
      <c r="B3051" s="187"/>
      <c r="D3051" s="188" t="s">
        <v>369</v>
      </c>
      <c r="E3051" s="189" t="s">
        <v>1</v>
      </c>
      <c r="F3051" s="190" t="s">
        <v>2977</v>
      </c>
      <c r="H3051" s="191">
        <v>17.335999999999999</v>
      </c>
      <c r="I3051" s="192"/>
      <c r="L3051" s="187"/>
      <c r="M3051" s="193"/>
      <c r="N3051" s="194"/>
      <c r="O3051" s="194"/>
      <c r="P3051" s="194"/>
      <c r="Q3051" s="194"/>
      <c r="R3051" s="194"/>
      <c r="S3051" s="194"/>
      <c r="T3051" s="195"/>
      <c r="AT3051" s="189" t="s">
        <v>369</v>
      </c>
      <c r="AU3051" s="189" t="s">
        <v>85</v>
      </c>
      <c r="AV3051" s="13" t="s">
        <v>85</v>
      </c>
      <c r="AW3051" s="13" t="s">
        <v>29</v>
      </c>
      <c r="AX3051" s="13" t="s">
        <v>72</v>
      </c>
      <c r="AY3051" s="189" t="s">
        <v>360</v>
      </c>
    </row>
    <row r="3052" spans="2:51" s="14" customFormat="1">
      <c r="B3052" s="196"/>
      <c r="D3052" s="188" t="s">
        <v>369</v>
      </c>
      <c r="E3052" s="197" t="s">
        <v>1</v>
      </c>
      <c r="F3052" s="198" t="s">
        <v>762</v>
      </c>
      <c r="H3052" s="197" t="s">
        <v>1</v>
      </c>
      <c r="I3052" s="199"/>
      <c r="L3052" s="196"/>
      <c r="M3052" s="200"/>
      <c r="N3052" s="201"/>
      <c r="O3052" s="201"/>
      <c r="P3052" s="201"/>
      <c r="Q3052" s="201"/>
      <c r="R3052" s="201"/>
      <c r="S3052" s="201"/>
      <c r="T3052" s="202"/>
      <c r="AT3052" s="197" t="s">
        <v>369</v>
      </c>
      <c r="AU3052" s="197" t="s">
        <v>85</v>
      </c>
      <c r="AV3052" s="14" t="s">
        <v>79</v>
      </c>
      <c r="AW3052" s="14" t="s">
        <v>29</v>
      </c>
      <c r="AX3052" s="14" t="s">
        <v>72</v>
      </c>
      <c r="AY3052" s="197" t="s">
        <v>360</v>
      </c>
    </row>
    <row r="3053" spans="2:51" s="13" customFormat="1">
      <c r="B3053" s="187"/>
      <c r="D3053" s="188" t="s">
        <v>369</v>
      </c>
      <c r="E3053" s="189" t="s">
        <v>1</v>
      </c>
      <c r="F3053" s="190" t="s">
        <v>2978</v>
      </c>
      <c r="H3053" s="191">
        <v>18.911999999999999</v>
      </c>
      <c r="I3053" s="192"/>
      <c r="L3053" s="187"/>
      <c r="M3053" s="193"/>
      <c r="N3053" s="194"/>
      <c r="O3053" s="194"/>
      <c r="P3053" s="194"/>
      <c r="Q3053" s="194"/>
      <c r="R3053" s="194"/>
      <c r="S3053" s="194"/>
      <c r="T3053" s="195"/>
      <c r="AT3053" s="189" t="s">
        <v>369</v>
      </c>
      <c r="AU3053" s="189" t="s">
        <v>85</v>
      </c>
      <c r="AV3053" s="13" t="s">
        <v>85</v>
      </c>
      <c r="AW3053" s="13" t="s">
        <v>29</v>
      </c>
      <c r="AX3053" s="13" t="s">
        <v>72</v>
      </c>
      <c r="AY3053" s="189" t="s">
        <v>360</v>
      </c>
    </row>
    <row r="3054" spans="2:51" s="14" customFormat="1">
      <c r="B3054" s="196"/>
      <c r="D3054" s="188" t="s">
        <v>369</v>
      </c>
      <c r="E3054" s="197" t="s">
        <v>1</v>
      </c>
      <c r="F3054" s="198" t="s">
        <v>787</v>
      </c>
      <c r="H3054" s="197" t="s">
        <v>1</v>
      </c>
      <c r="I3054" s="199"/>
      <c r="L3054" s="196"/>
      <c r="M3054" s="200"/>
      <c r="N3054" s="201"/>
      <c r="O3054" s="201"/>
      <c r="P3054" s="201"/>
      <c r="Q3054" s="201"/>
      <c r="R3054" s="201"/>
      <c r="S3054" s="201"/>
      <c r="T3054" s="202"/>
      <c r="AT3054" s="197" t="s">
        <v>369</v>
      </c>
      <c r="AU3054" s="197" t="s">
        <v>85</v>
      </c>
      <c r="AV3054" s="14" t="s">
        <v>79</v>
      </c>
      <c r="AW3054" s="14" t="s">
        <v>29</v>
      </c>
      <c r="AX3054" s="14" t="s">
        <v>72</v>
      </c>
      <c r="AY3054" s="197" t="s">
        <v>360</v>
      </c>
    </row>
    <row r="3055" spans="2:51" s="13" customFormat="1">
      <c r="B3055" s="187"/>
      <c r="D3055" s="188" t="s">
        <v>369</v>
      </c>
      <c r="E3055" s="189" t="s">
        <v>1</v>
      </c>
      <c r="F3055" s="190" t="s">
        <v>2979</v>
      </c>
      <c r="H3055" s="191">
        <v>23.64</v>
      </c>
      <c r="I3055" s="192"/>
      <c r="L3055" s="187"/>
      <c r="M3055" s="193"/>
      <c r="N3055" s="194"/>
      <c r="O3055" s="194"/>
      <c r="P3055" s="194"/>
      <c r="Q3055" s="194"/>
      <c r="R3055" s="194"/>
      <c r="S3055" s="194"/>
      <c r="T3055" s="195"/>
      <c r="AT3055" s="189" t="s">
        <v>369</v>
      </c>
      <c r="AU3055" s="189" t="s">
        <v>85</v>
      </c>
      <c r="AV3055" s="13" t="s">
        <v>85</v>
      </c>
      <c r="AW3055" s="13" t="s">
        <v>29</v>
      </c>
      <c r="AX3055" s="13" t="s">
        <v>72</v>
      </c>
      <c r="AY3055" s="189" t="s">
        <v>360</v>
      </c>
    </row>
    <row r="3056" spans="2:51" s="14" customFormat="1">
      <c r="B3056" s="196"/>
      <c r="D3056" s="188" t="s">
        <v>369</v>
      </c>
      <c r="E3056" s="197" t="s">
        <v>1</v>
      </c>
      <c r="F3056" s="198" t="s">
        <v>2804</v>
      </c>
      <c r="H3056" s="197" t="s">
        <v>1</v>
      </c>
      <c r="I3056" s="199"/>
      <c r="L3056" s="196"/>
      <c r="M3056" s="200"/>
      <c r="N3056" s="201"/>
      <c r="O3056" s="201"/>
      <c r="P3056" s="201"/>
      <c r="Q3056" s="201"/>
      <c r="R3056" s="201"/>
      <c r="S3056" s="201"/>
      <c r="T3056" s="202"/>
      <c r="AT3056" s="197" t="s">
        <v>369</v>
      </c>
      <c r="AU3056" s="197" t="s">
        <v>85</v>
      </c>
      <c r="AV3056" s="14" t="s">
        <v>79</v>
      </c>
      <c r="AW3056" s="14" t="s">
        <v>29</v>
      </c>
      <c r="AX3056" s="14" t="s">
        <v>72</v>
      </c>
      <c r="AY3056" s="197" t="s">
        <v>360</v>
      </c>
    </row>
    <row r="3057" spans="2:51" s="14" customFormat="1">
      <c r="B3057" s="196"/>
      <c r="D3057" s="188" t="s">
        <v>369</v>
      </c>
      <c r="E3057" s="197" t="s">
        <v>1</v>
      </c>
      <c r="F3057" s="198" t="s">
        <v>754</v>
      </c>
      <c r="H3057" s="197" t="s">
        <v>1</v>
      </c>
      <c r="I3057" s="199"/>
      <c r="L3057" s="196"/>
      <c r="M3057" s="200"/>
      <c r="N3057" s="201"/>
      <c r="O3057" s="201"/>
      <c r="P3057" s="201"/>
      <c r="Q3057" s="201"/>
      <c r="R3057" s="201"/>
      <c r="S3057" s="201"/>
      <c r="T3057" s="202"/>
      <c r="AT3057" s="197" t="s">
        <v>369</v>
      </c>
      <c r="AU3057" s="197" t="s">
        <v>85</v>
      </c>
      <c r="AV3057" s="14" t="s">
        <v>79</v>
      </c>
      <c r="AW3057" s="14" t="s">
        <v>29</v>
      </c>
      <c r="AX3057" s="14" t="s">
        <v>72</v>
      </c>
      <c r="AY3057" s="197" t="s">
        <v>360</v>
      </c>
    </row>
    <row r="3058" spans="2:51" s="13" customFormat="1">
      <c r="B3058" s="187"/>
      <c r="D3058" s="188" t="s">
        <v>369</v>
      </c>
      <c r="E3058" s="189" t="s">
        <v>1</v>
      </c>
      <c r="F3058" s="190" t="s">
        <v>2960</v>
      </c>
      <c r="H3058" s="191">
        <v>1.5760000000000001</v>
      </c>
      <c r="I3058" s="192"/>
      <c r="L3058" s="187"/>
      <c r="M3058" s="193"/>
      <c r="N3058" s="194"/>
      <c r="O3058" s="194"/>
      <c r="P3058" s="194"/>
      <c r="Q3058" s="194"/>
      <c r="R3058" s="194"/>
      <c r="S3058" s="194"/>
      <c r="T3058" s="195"/>
      <c r="AT3058" s="189" t="s">
        <v>369</v>
      </c>
      <c r="AU3058" s="189" t="s">
        <v>85</v>
      </c>
      <c r="AV3058" s="13" t="s">
        <v>85</v>
      </c>
      <c r="AW3058" s="13" t="s">
        <v>29</v>
      </c>
      <c r="AX3058" s="13" t="s">
        <v>72</v>
      </c>
      <c r="AY3058" s="189" t="s">
        <v>360</v>
      </c>
    </row>
    <row r="3059" spans="2:51" s="14" customFormat="1">
      <c r="B3059" s="196"/>
      <c r="D3059" s="188" t="s">
        <v>369</v>
      </c>
      <c r="E3059" s="197" t="s">
        <v>1</v>
      </c>
      <c r="F3059" s="198" t="s">
        <v>2537</v>
      </c>
      <c r="H3059" s="197" t="s">
        <v>1</v>
      </c>
      <c r="I3059" s="199"/>
      <c r="L3059" s="196"/>
      <c r="M3059" s="200"/>
      <c r="N3059" s="201"/>
      <c r="O3059" s="201"/>
      <c r="P3059" s="201"/>
      <c r="Q3059" s="201"/>
      <c r="R3059" s="201"/>
      <c r="S3059" s="201"/>
      <c r="T3059" s="202"/>
      <c r="AT3059" s="197" t="s">
        <v>369</v>
      </c>
      <c r="AU3059" s="197" t="s">
        <v>85</v>
      </c>
      <c r="AV3059" s="14" t="s">
        <v>79</v>
      </c>
      <c r="AW3059" s="14" t="s">
        <v>29</v>
      </c>
      <c r="AX3059" s="14" t="s">
        <v>72</v>
      </c>
      <c r="AY3059" s="197" t="s">
        <v>360</v>
      </c>
    </row>
    <row r="3060" spans="2:51" s="14" customFormat="1">
      <c r="B3060" s="196"/>
      <c r="D3060" s="188" t="s">
        <v>369</v>
      </c>
      <c r="E3060" s="197" t="s">
        <v>1</v>
      </c>
      <c r="F3060" s="198" t="s">
        <v>762</v>
      </c>
      <c r="H3060" s="197" t="s">
        <v>1</v>
      </c>
      <c r="I3060" s="199"/>
      <c r="L3060" s="196"/>
      <c r="M3060" s="200"/>
      <c r="N3060" s="201"/>
      <c r="O3060" s="201"/>
      <c r="P3060" s="201"/>
      <c r="Q3060" s="201"/>
      <c r="R3060" s="201"/>
      <c r="S3060" s="201"/>
      <c r="T3060" s="202"/>
      <c r="AT3060" s="197" t="s">
        <v>369</v>
      </c>
      <c r="AU3060" s="197" t="s">
        <v>85</v>
      </c>
      <c r="AV3060" s="14" t="s">
        <v>79</v>
      </c>
      <c r="AW3060" s="14" t="s">
        <v>29</v>
      </c>
      <c r="AX3060" s="14" t="s">
        <v>72</v>
      </c>
      <c r="AY3060" s="197" t="s">
        <v>360</v>
      </c>
    </row>
    <row r="3061" spans="2:51" s="13" customFormat="1">
      <c r="B3061" s="187"/>
      <c r="D3061" s="188" t="s">
        <v>369</v>
      </c>
      <c r="E3061" s="189" t="s">
        <v>1</v>
      </c>
      <c r="F3061" s="190" t="s">
        <v>2961</v>
      </c>
      <c r="H3061" s="191">
        <v>3.1520000000000001</v>
      </c>
      <c r="I3061" s="192"/>
      <c r="L3061" s="187"/>
      <c r="M3061" s="193"/>
      <c r="N3061" s="194"/>
      <c r="O3061" s="194"/>
      <c r="P3061" s="194"/>
      <c r="Q3061" s="194"/>
      <c r="R3061" s="194"/>
      <c r="S3061" s="194"/>
      <c r="T3061" s="195"/>
      <c r="AT3061" s="189" t="s">
        <v>369</v>
      </c>
      <c r="AU3061" s="189" t="s">
        <v>85</v>
      </c>
      <c r="AV3061" s="13" t="s">
        <v>85</v>
      </c>
      <c r="AW3061" s="13" t="s">
        <v>29</v>
      </c>
      <c r="AX3061" s="13" t="s">
        <v>72</v>
      </c>
      <c r="AY3061" s="189" t="s">
        <v>360</v>
      </c>
    </row>
    <row r="3062" spans="2:51" s="16" customFormat="1">
      <c r="B3062" s="211"/>
      <c r="D3062" s="188" t="s">
        <v>369</v>
      </c>
      <c r="E3062" s="212" t="s">
        <v>1</v>
      </c>
      <c r="F3062" s="213" t="s">
        <v>581</v>
      </c>
      <c r="H3062" s="214">
        <v>207.238</v>
      </c>
      <c r="I3062" s="215"/>
      <c r="L3062" s="211"/>
      <c r="M3062" s="216"/>
      <c r="N3062" s="217"/>
      <c r="O3062" s="217"/>
      <c r="P3062" s="217"/>
      <c r="Q3062" s="217"/>
      <c r="R3062" s="217"/>
      <c r="S3062" s="217"/>
      <c r="T3062" s="218"/>
      <c r="AT3062" s="212" t="s">
        <v>369</v>
      </c>
      <c r="AU3062" s="212" t="s">
        <v>85</v>
      </c>
      <c r="AV3062" s="16" t="s">
        <v>282</v>
      </c>
      <c r="AW3062" s="16" t="s">
        <v>29</v>
      </c>
      <c r="AX3062" s="16" t="s">
        <v>72</v>
      </c>
      <c r="AY3062" s="212" t="s">
        <v>360</v>
      </c>
    </row>
    <row r="3063" spans="2:51" s="14" customFormat="1">
      <c r="B3063" s="196"/>
      <c r="D3063" s="188" t="s">
        <v>369</v>
      </c>
      <c r="E3063" s="197" t="s">
        <v>1</v>
      </c>
      <c r="F3063" s="198" t="s">
        <v>2805</v>
      </c>
      <c r="H3063" s="197" t="s">
        <v>1</v>
      </c>
      <c r="I3063" s="199"/>
      <c r="L3063" s="196"/>
      <c r="M3063" s="200"/>
      <c r="N3063" s="201"/>
      <c r="O3063" s="201"/>
      <c r="P3063" s="201"/>
      <c r="Q3063" s="201"/>
      <c r="R3063" s="201"/>
      <c r="S3063" s="201"/>
      <c r="T3063" s="202"/>
      <c r="AT3063" s="197" t="s">
        <v>369</v>
      </c>
      <c r="AU3063" s="197" t="s">
        <v>85</v>
      </c>
      <c r="AV3063" s="14" t="s">
        <v>79</v>
      </c>
      <c r="AW3063" s="14" t="s">
        <v>29</v>
      </c>
      <c r="AX3063" s="14" t="s">
        <v>72</v>
      </c>
      <c r="AY3063" s="197" t="s">
        <v>360</v>
      </c>
    </row>
    <row r="3064" spans="2:51" s="14" customFormat="1">
      <c r="B3064" s="196"/>
      <c r="D3064" s="188" t="s">
        <v>369</v>
      </c>
      <c r="E3064" s="197" t="s">
        <v>1</v>
      </c>
      <c r="F3064" s="198" t="s">
        <v>758</v>
      </c>
      <c r="H3064" s="197" t="s">
        <v>1</v>
      </c>
      <c r="I3064" s="199"/>
      <c r="L3064" s="196"/>
      <c r="M3064" s="200"/>
      <c r="N3064" s="201"/>
      <c r="O3064" s="201"/>
      <c r="P3064" s="201"/>
      <c r="Q3064" s="201"/>
      <c r="R3064" s="201"/>
      <c r="S3064" s="201"/>
      <c r="T3064" s="202"/>
      <c r="AT3064" s="197" t="s">
        <v>369</v>
      </c>
      <c r="AU3064" s="197" t="s">
        <v>85</v>
      </c>
      <c r="AV3064" s="14" t="s">
        <v>79</v>
      </c>
      <c r="AW3064" s="14" t="s">
        <v>29</v>
      </c>
      <c r="AX3064" s="14" t="s">
        <v>72</v>
      </c>
      <c r="AY3064" s="197" t="s">
        <v>360</v>
      </c>
    </row>
    <row r="3065" spans="2:51" s="13" customFormat="1">
      <c r="B3065" s="187"/>
      <c r="D3065" s="188" t="s">
        <v>369</v>
      </c>
      <c r="E3065" s="189" t="s">
        <v>1</v>
      </c>
      <c r="F3065" s="190" t="s">
        <v>2958</v>
      </c>
      <c r="H3065" s="191">
        <v>4.7279999999999998</v>
      </c>
      <c r="I3065" s="192"/>
      <c r="L3065" s="187"/>
      <c r="M3065" s="193"/>
      <c r="N3065" s="194"/>
      <c r="O3065" s="194"/>
      <c r="P3065" s="194"/>
      <c r="Q3065" s="194"/>
      <c r="R3065" s="194"/>
      <c r="S3065" s="194"/>
      <c r="T3065" s="195"/>
      <c r="AT3065" s="189" t="s">
        <v>369</v>
      </c>
      <c r="AU3065" s="189" t="s">
        <v>85</v>
      </c>
      <c r="AV3065" s="13" t="s">
        <v>85</v>
      </c>
      <c r="AW3065" s="13" t="s">
        <v>29</v>
      </c>
      <c r="AX3065" s="13" t="s">
        <v>72</v>
      </c>
      <c r="AY3065" s="189" t="s">
        <v>360</v>
      </c>
    </row>
    <row r="3066" spans="2:51" s="14" customFormat="1">
      <c r="B3066" s="196"/>
      <c r="D3066" s="188" t="s">
        <v>369</v>
      </c>
      <c r="E3066" s="197" t="s">
        <v>1</v>
      </c>
      <c r="F3066" s="198" t="s">
        <v>787</v>
      </c>
      <c r="H3066" s="197" t="s">
        <v>1</v>
      </c>
      <c r="I3066" s="199"/>
      <c r="L3066" s="196"/>
      <c r="M3066" s="200"/>
      <c r="N3066" s="201"/>
      <c r="O3066" s="201"/>
      <c r="P3066" s="201"/>
      <c r="Q3066" s="201"/>
      <c r="R3066" s="201"/>
      <c r="S3066" s="201"/>
      <c r="T3066" s="202"/>
      <c r="AT3066" s="197" t="s">
        <v>369</v>
      </c>
      <c r="AU3066" s="197" t="s">
        <v>85</v>
      </c>
      <c r="AV3066" s="14" t="s">
        <v>79</v>
      </c>
      <c r="AW3066" s="14" t="s">
        <v>29</v>
      </c>
      <c r="AX3066" s="14" t="s">
        <v>72</v>
      </c>
      <c r="AY3066" s="197" t="s">
        <v>360</v>
      </c>
    </row>
    <row r="3067" spans="2:51" s="13" customFormat="1">
      <c r="B3067" s="187"/>
      <c r="D3067" s="188" t="s">
        <v>369</v>
      </c>
      <c r="E3067" s="189" t="s">
        <v>1</v>
      </c>
      <c r="F3067" s="190" t="s">
        <v>2958</v>
      </c>
      <c r="H3067" s="191">
        <v>4.7279999999999998</v>
      </c>
      <c r="I3067" s="192"/>
      <c r="L3067" s="187"/>
      <c r="M3067" s="193"/>
      <c r="N3067" s="194"/>
      <c r="O3067" s="194"/>
      <c r="P3067" s="194"/>
      <c r="Q3067" s="194"/>
      <c r="R3067" s="194"/>
      <c r="S3067" s="194"/>
      <c r="T3067" s="195"/>
      <c r="AT3067" s="189" t="s">
        <v>369</v>
      </c>
      <c r="AU3067" s="189" t="s">
        <v>85</v>
      </c>
      <c r="AV3067" s="13" t="s">
        <v>85</v>
      </c>
      <c r="AW3067" s="13" t="s">
        <v>29</v>
      </c>
      <c r="AX3067" s="13" t="s">
        <v>72</v>
      </c>
      <c r="AY3067" s="189" t="s">
        <v>360</v>
      </c>
    </row>
    <row r="3068" spans="2:51" s="16" customFormat="1">
      <c r="B3068" s="211"/>
      <c r="D3068" s="188" t="s">
        <v>369</v>
      </c>
      <c r="E3068" s="212" t="s">
        <v>1</v>
      </c>
      <c r="F3068" s="213" t="s">
        <v>581</v>
      </c>
      <c r="H3068" s="214">
        <v>9.4559999999999995</v>
      </c>
      <c r="I3068" s="215"/>
      <c r="L3068" s="211"/>
      <c r="M3068" s="216"/>
      <c r="N3068" s="217"/>
      <c r="O3068" s="217"/>
      <c r="P3068" s="217"/>
      <c r="Q3068" s="217"/>
      <c r="R3068" s="217"/>
      <c r="S3068" s="217"/>
      <c r="T3068" s="218"/>
      <c r="AT3068" s="212" t="s">
        <v>369</v>
      </c>
      <c r="AU3068" s="212" t="s">
        <v>85</v>
      </c>
      <c r="AV3068" s="16" t="s">
        <v>282</v>
      </c>
      <c r="AW3068" s="16" t="s">
        <v>29</v>
      </c>
      <c r="AX3068" s="16" t="s">
        <v>72</v>
      </c>
      <c r="AY3068" s="212" t="s">
        <v>360</v>
      </c>
    </row>
    <row r="3069" spans="2:51" s="14" customFormat="1">
      <c r="B3069" s="196"/>
      <c r="D3069" s="188" t="s">
        <v>369</v>
      </c>
      <c r="E3069" s="197" t="s">
        <v>1</v>
      </c>
      <c r="F3069" s="198" t="s">
        <v>2947</v>
      </c>
      <c r="H3069" s="197" t="s">
        <v>1</v>
      </c>
      <c r="I3069" s="199"/>
      <c r="L3069" s="196"/>
      <c r="M3069" s="200"/>
      <c r="N3069" s="201"/>
      <c r="O3069" s="201"/>
      <c r="P3069" s="201"/>
      <c r="Q3069" s="201"/>
      <c r="R3069" s="201"/>
      <c r="S3069" s="201"/>
      <c r="T3069" s="202"/>
      <c r="AT3069" s="197" t="s">
        <v>369</v>
      </c>
      <c r="AU3069" s="197" t="s">
        <v>85</v>
      </c>
      <c r="AV3069" s="14" t="s">
        <v>79</v>
      </c>
      <c r="AW3069" s="14" t="s">
        <v>29</v>
      </c>
      <c r="AX3069" s="14" t="s">
        <v>72</v>
      </c>
      <c r="AY3069" s="197" t="s">
        <v>360</v>
      </c>
    </row>
    <row r="3070" spans="2:51" s="14" customFormat="1">
      <c r="B3070" s="196"/>
      <c r="D3070" s="188" t="s">
        <v>369</v>
      </c>
      <c r="E3070" s="197" t="s">
        <v>1</v>
      </c>
      <c r="F3070" s="198" t="s">
        <v>754</v>
      </c>
      <c r="H3070" s="197" t="s">
        <v>1</v>
      </c>
      <c r="I3070" s="199"/>
      <c r="L3070" s="196"/>
      <c r="M3070" s="200"/>
      <c r="N3070" s="201"/>
      <c r="O3070" s="201"/>
      <c r="P3070" s="201"/>
      <c r="Q3070" s="201"/>
      <c r="R3070" s="201"/>
      <c r="S3070" s="201"/>
      <c r="T3070" s="202"/>
      <c r="AT3070" s="197" t="s">
        <v>369</v>
      </c>
      <c r="AU3070" s="197" t="s">
        <v>85</v>
      </c>
      <c r="AV3070" s="14" t="s">
        <v>79</v>
      </c>
      <c r="AW3070" s="14" t="s">
        <v>29</v>
      </c>
      <c r="AX3070" s="14" t="s">
        <v>72</v>
      </c>
      <c r="AY3070" s="197" t="s">
        <v>360</v>
      </c>
    </row>
    <row r="3071" spans="2:51" s="13" customFormat="1">
      <c r="B3071" s="187"/>
      <c r="D3071" s="188" t="s">
        <v>369</v>
      </c>
      <c r="E3071" s="189" t="s">
        <v>1</v>
      </c>
      <c r="F3071" s="190" t="s">
        <v>2980</v>
      </c>
      <c r="H3071" s="191">
        <v>1.2</v>
      </c>
      <c r="I3071" s="192"/>
      <c r="L3071" s="187"/>
      <c r="M3071" s="193"/>
      <c r="N3071" s="194"/>
      <c r="O3071" s="194"/>
      <c r="P3071" s="194"/>
      <c r="Q3071" s="194"/>
      <c r="R3071" s="194"/>
      <c r="S3071" s="194"/>
      <c r="T3071" s="195"/>
      <c r="AT3071" s="189" t="s">
        <v>369</v>
      </c>
      <c r="AU3071" s="189" t="s">
        <v>85</v>
      </c>
      <c r="AV3071" s="13" t="s">
        <v>85</v>
      </c>
      <c r="AW3071" s="13" t="s">
        <v>29</v>
      </c>
      <c r="AX3071" s="13" t="s">
        <v>72</v>
      </c>
      <c r="AY3071" s="189" t="s">
        <v>360</v>
      </c>
    </row>
    <row r="3072" spans="2:51" s="16" customFormat="1">
      <c r="B3072" s="211"/>
      <c r="D3072" s="188" t="s">
        <v>369</v>
      </c>
      <c r="E3072" s="212" t="s">
        <v>1</v>
      </c>
      <c r="F3072" s="213" t="s">
        <v>581</v>
      </c>
      <c r="H3072" s="214">
        <v>1.2</v>
      </c>
      <c r="I3072" s="215"/>
      <c r="L3072" s="211"/>
      <c r="M3072" s="216"/>
      <c r="N3072" s="217"/>
      <c r="O3072" s="217"/>
      <c r="P3072" s="217"/>
      <c r="Q3072" s="217"/>
      <c r="R3072" s="217"/>
      <c r="S3072" s="217"/>
      <c r="T3072" s="218"/>
      <c r="AT3072" s="212" t="s">
        <v>369</v>
      </c>
      <c r="AU3072" s="212" t="s">
        <v>85</v>
      </c>
      <c r="AV3072" s="16" t="s">
        <v>282</v>
      </c>
      <c r="AW3072" s="16" t="s">
        <v>29</v>
      </c>
      <c r="AX3072" s="16" t="s">
        <v>72</v>
      </c>
      <c r="AY3072" s="212" t="s">
        <v>360</v>
      </c>
    </row>
    <row r="3073" spans="1:65" s="15" customFormat="1">
      <c r="B3073" s="203"/>
      <c r="D3073" s="188" t="s">
        <v>369</v>
      </c>
      <c r="E3073" s="204" t="s">
        <v>1</v>
      </c>
      <c r="F3073" s="205" t="s">
        <v>386</v>
      </c>
      <c r="H3073" s="206">
        <v>217.89400000000001</v>
      </c>
      <c r="I3073" s="207"/>
      <c r="L3073" s="203"/>
      <c r="M3073" s="208"/>
      <c r="N3073" s="209"/>
      <c r="O3073" s="209"/>
      <c r="P3073" s="209"/>
      <c r="Q3073" s="209"/>
      <c r="R3073" s="209"/>
      <c r="S3073" s="209"/>
      <c r="T3073" s="210"/>
      <c r="AT3073" s="204" t="s">
        <v>369</v>
      </c>
      <c r="AU3073" s="204" t="s">
        <v>85</v>
      </c>
      <c r="AV3073" s="15" t="s">
        <v>367</v>
      </c>
      <c r="AW3073" s="15" t="s">
        <v>29</v>
      </c>
      <c r="AX3073" s="15" t="s">
        <v>79</v>
      </c>
      <c r="AY3073" s="204" t="s">
        <v>360</v>
      </c>
    </row>
    <row r="3074" spans="1:65" s="2" customFormat="1" ht="24.2" customHeight="1">
      <c r="A3074" s="33"/>
      <c r="B3074" s="139"/>
      <c r="C3074" s="173" t="s">
        <v>2981</v>
      </c>
      <c r="D3074" s="173" t="s">
        <v>363</v>
      </c>
      <c r="E3074" s="174" t="s">
        <v>2982</v>
      </c>
      <c r="F3074" s="175" t="s">
        <v>2983</v>
      </c>
      <c r="G3074" s="176" t="s">
        <v>366</v>
      </c>
      <c r="H3074" s="177">
        <v>289.24099999999999</v>
      </c>
      <c r="I3074" s="178"/>
      <c r="J3074" s="179">
        <f>ROUND(I3074*H3074,2)</f>
        <v>0</v>
      </c>
      <c r="K3074" s="180"/>
      <c r="L3074" s="34"/>
      <c r="M3074" s="181" t="s">
        <v>1</v>
      </c>
      <c r="N3074" s="182" t="s">
        <v>38</v>
      </c>
      <c r="O3074" s="60"/>
      <c r="P3074" s="183">
        <f>O3074*H3074</f>
        <v>0</v>
      </c>
      <c r="Q3074" s="183">
        <v>0</v>
      </c>
      <c r="R3074" s="183">
        <f>Q3074*H3074</f>
        <v>0</v>
      </c>
      <c r="S3074" s="183">
        <v>2E-3</v>
      </c>
      <c r="T3074" s="184">
        <f>S3074*H3074</f>
        <v>0.57848199999999994</v>
      </c>
      <c r="U3074" s="33"/>
      <c r="V3074" s="33"/>
      <c r="W3074" s="33"/>
      <c r="X3074" s="33"/>
      <c r="Y3074" s="33"/>
      <c r="Z3074" s="33"/>
      <c r="AA3074" s="33"/>
      <c r="AB3074" s="33"/>
      <c r="AC3074" s="33"/>
      <c r="AD3074" s="33"/>
      <c r="AE3074" s="33"/>
      <c r="AR3074" s="185" t="s">
        <v>367</v>
      </c>
      <c r="AT3074" s="185" t="s">
        <v>363</v>
      </c>
      <c r="AU3074" s="185" t="s">
        <v>85</v>
      </c>
      <c r="AY3074" s="18" t="s">
        <v>360</v>
      </c>
      <c r="BE3074" s="186">
        <f>IF(N3074="základná",J3074,0)</f>
        <v>0</v>
      </c>
      <c r="BF3074" s="186">
        <f>IF(N3074="znížená",J3074,0)</f>
        <v>0</v>
      </c>
      <c r="BG3074" s="186">
        <f>IF(N3074="zákl. prenesená",J3074,0)</f>
        <v>0</v>
      </c>
      <c r="BH3074" s="186">
        <f>IF(N3074="zníž. prenesená",J3074,0)</f>
        <v>0</v>
      </c>
      <c r="BI3074" s="186">
        <f>IF(N3074="nulová",J3074,0)</f>
        <v>0</v>
      </c>
      <c r="BJ3074" s="18" t="s">
        <v>85</v>
      </c>
      <c r="BK3074" s="186">
        <f>ROUND(I3074*H3074,2)</f>
        <v>0</v>
      </c>
      <c r="BL3074" s="18" t="s">
        <v>367</v>
      </c>
      <c r="BM3074" s="185" t="s">
        <v>2984</v>
      </c>
    </row>
    <row r="3075" spans="1:65" s="14" customFormat="1">
      <c r="B3075" s="196"/>
      <c r="D3075" s="188" t="s">
        <v>369</v>
      </c>
      <c r="E3075" s="197" t="s">
        <v>1</v>
      </c>
      <c r="F3075" s="198" t="s">
        <v>2985</v>
      </c>
      <c r="H3075" s="197" t="s">
        <v>1</v>
      </c>
      <c r="I3075" s="199"/>
      <c r="L3075" s="196"/>
      <c r="M3075" s="200"/>
      <c r="N3075" s="201"/>
      <c r="O3075" s="201"/>
      <c r="P3075" s="201"/>
      <c r="Q3075" s="201"/>
      <c r="R3075" s="201"/>
      <c r="S3075" s="201"/>
      <c r="T3075" s="202"/>
      <c r="AT3075" s="197" t="s">
        <v>369</v>
      </c>
      <c r="AU3075" s="197" t="s">
        <v>85</v>
      </c>
      <c r="AV3075" s="14" t="s">
        <v>79</v>
      </c>
      <c r="AW3075" s="14" t="s">
        <v>29</v>
      </c>
      <c r="AX3075" s="14" t="s">
        <v>72</v>
      </c>
      <c r="AY3075" s="197" t="s">
        <v>360</v>
      </c>
    </row>
    <row r="3076" spans="1:65" s="13" customFormat="1">
      <c r="B3076" s="187"/>
      <c r="D3076" s="188" t="s">
        <v>369</v>
      </c>
      <c r="E3076" s="189" t="s">
        <v>1</v>
      </c>
      <c r="F3076" s="190" t="s">
        <v>2986</v>
      </c>
      <c r="H3076" s="191">
        <v>75.335999999999999</v>
      </c>
      <c r="I3076" s="192"/>
      <c r="L3076" s="187"/>
      <c r="M3076" s="193"/>
      <c r="N3076" s="194"/>
      <c r="O3076" s="194"/>
      <c r="P3076" s="194"/>
      <c r="Q3076" s="194"/>
      <c r="R3076" s="194"/>
      <c r="S3076" s="194"/>
      <c r="T3076" s="195"/>
      <c r="AT3076" s="189" t="s">
        <v>369</v>
      </c>
      <c r="AU3076" s="189" t="s">
        <v>85</v>
      </c>
      <c r="AV3076" s="13" t="s">
        <v>85</v>
      </c>
      <c r="AW3076" s="13" t="s">
        <v>29</v>
      </c>
      <c r="AX3076" s="13" t="s">
        <v>72</v>
      </c>
      <c r="AY3076" s="189" t="s">
        <v>360</v>
      </c>
    </row>
    <row r="3077" spans="1:65" s="13" customFormat="1">
      <c r="B3077" s="187"/>
      <c r="D3077" s="188" t="s">
        <v>369</v>
      </c>
      <c r="E3077" s="189" t="s">
        <v>1</v>
      </c>
      <c r="F3077" s="190" t="s">
        <v>2987</v>
      </c>
      <c r="H3077" s="191">
        <v>2.044</v>
      </c>
      <c r="I3077" s="192"/>
      <c r="L3077" s="187"/>
      <c r="M3077" s="193"/>
      <c r="N3077" s="194"/>
      <c r="O3077" s="194"/>
      <c r="P3077" s="194"/>
      <c r="Q3077" s="194"/>
      <c r="R3077" s="194"/>
      <c r="S3077" s="194"/>
      <c r="T3077" s="195"/>
      <c r="AT3077" s="189" t="s">
        <v>369</v>
      </c>
      <c r="AU3077" s="189" t="s">
        <v>85</v>
      </c>
      <c r="AV3077" s="13" t="s">
        <v>85</v>
      </c>
      <c r="AW3077" s="13" t="s">
        <v>29</v>
      </c>
      <c r="AX3077" s="13" t="s">
        <v>72</v>
      </c>
      <c r="AY3077" s="189" t="s">
        <v>360</v>
      </c>
    </row>
    <row r="3078" spans="1:65" s="13" customFormat="1">
      <c r="B3078" s="187"/>
      <c r="D3078" s="188" t="s">
        <v>369</v>
      </c>
      <c r="E3078" s="189" t="s">
        <v>1</v>
      </c>
      <c r="F3078" s="190" t="s">
        <v>2988</v>
      </c>
      <c r="H3078" s="191">
        <v>1.752</v>
      </c>
      <c r="I3078" s="192"/>
      <c r="L3078" s="187"/>
      <c r="M3078" s="193"/>
      <c r="N3078" s="194"/>
      <c r="O3078" s="194"/>
      <c r="P3078" s="194"/>
      <c r="Q3078" s="194"/>
      <c r="R3078" s="194"/>
      <c r="S3078" s="194"/>
      <c r="T3078" s="195"/>
      <c r="AT3078" s="189" t="s">
        <v>369</v>
      </c>
      <c r="AU3078" s="189" t="s">
        <v>85</v>
      </c>
      <c r="AV3078" s="13" t="s">
        <v>85</v>
      </c>
      <c r="AW3078" s="13" t="s">
        <v>29</v>
      </c>
      <c r="AX3078" s="13" t="s">
        <v>72</v>
      </c>
      <c r="AY3078" s="189" t="s">
        <v>360</v>
      </c>
    </row>
    <row r="3079" spans="1:65" s="13" customFormat="1">
      <c r="B3079" s="187"/>
      <c r="D3079" s="188" t="s">
        <v>369</v>
      </c>
      <c r="E3079" s="189" t="s">
        <v>1</v>
      </c>
      <c r="F3079" s="190" t="s">
        <v>2989</v>
      </c>
      <c r="H3079" s="191">
        <v>7.3440000000000003</v>
      </c>
      <c r="I3079" s="192"/>
      <c r="L3079" s="187"/>
      <c r="M3079" s="193"/>
      <c r="N3079" s="194"/>
      <c r="O3079" s="194"/>
      <c r="P3079" s="194"/>
      <c r="Q3079" s="194"/>
      <c r="R3079" s="194"/>
      <c r="S3079" s="194"/>
      <c r="T3079" s="195"/>
      <c r="AT3079" s="189" t="s">
        <v>369</v>
      </c>
      <c r="AU3079" s="189" t="s">
        <v>85</v>
      </c>
      <c r="AV3079" s="13" t="s">
        <v>85</v>
      </c>
      <c r="AW3079" s="13" t="s">
        <v>29</v>
      </c>
      <c r="AX3079" s="13" t="s">
        <v>72</v>
      </c>
      <c r="AY3079" s="189" t="s">
        <v>360</v>
      </c>
    </row>
    <row r="3080" spans="1:65" s="13" customFormat="1">
      <c r="B3080" s="187"/>
      <c r="D3080" s="188" t="s">
        <v>369</v>
      </c>
      <c r="E3080" s="189" t="s">
        <v>1</v>
      </c>
      <c r="F3080" s="190" t="s">
        <v>2990</v>
      </c>
      <c r="H3080" s="191">
        <v>13.888</v>
      </c>
      <c r="I3080" s="192"/>
      <c r="L3080" s="187"/>
      <c r="M3080" s="193"/>
      <c r="N3080" s="194"/>
      <c r="O3080" s="194"/>
      <c r="P3080" s="194"/>
      <c r="Q3080" s="194"/>
      <c r="R3080" s="194"/>
      <c r="S3080" s="194"/>
      <c r="T3080" s="195"/>
      <c r="AT3080" s="189" t="s">
        <v>369</v>
      </c>
      <c r="AU3080" s="189" t="s">
        <v>85</v>
      </c>
      <c r="AV3080" s="13" t="s">
        <v>85</v>
      </c>
      <c r="AW3080" s="13" t="s">
        <v>29</v>
      </c>
      <c r="AX3080" s="13" t="s">
        <v>72</v>
      </c>
      <c r="AY3080" s="189" t="s">
        <v>360</v>
      </c>
    </row>
    <row r="3081" spans="1:65" s="13" customFormat="1">
      <c r="B3081" s="187"/>
      <c r="D3081" s="188" t="s">
        <v>369</v>
      </c>
      <c r="E3081" s="189" t="s">
        <v>1</v>
      </c>
      <c r="F3081" s="190" t="s">
        <v>2991</v>
      </c>
      <c r="H3081" s="191">
        <v>1.1200000000000001</v>
      </c>
      <c r="I3081" s="192"/>
      <c r="L3081" s="187"/>
      <c r="M3081" s="193"/>
      <c r="N3081" s="194"/>
      <c r="O3081" s="194"/>
      <c r="P3081" s="194"/>
      <c r="Q3081" s="194"/>
      <c r="R3081" s="194"/>
      <c r="S3081" s="194"/>
      <c r="T3081" s="195"/>
      <c r="AT3081" s="189" t="s">
        <v>369</v>
      </c>
      <c r="AU3081" s="189" t="s">
        <v>85</v>
      </c>
      <c r="AV3081" s="13" t="s">
        <v>85</v>
      </c>
      <c r="AW3081" s="13" t="s">
        <v>29</v>
      </c>
      <c r="AX3081" s="13" t="s">
        <v>72</v>
      </c>
      <c r="AY3081" s="189" t="s">
        <v>360</v>
      </c>
    </row>
    <row r="3082" spans="1:65" s="13" customFormat="1">
      <c r="B3082" s="187"/>
      <c r="D3082" s="188" t="s">
        <v>369</v>
      </c>
      <c r="E3082" s="189" t="s">
        <v>1</v>
      </c>
      <c r="F3082" s="190" t="s">
        <v>2992</v>
      </c>
      <c r="H3082" s="191">
        <v>20.58</v>
      </c>
      <c r="I3082" s="192"/>
      <c r="L3082" s="187"/>
      <c r="M3082" s="193"/>
      <c r="N3082" s="194"/>
      <c r="O3082" s="194"/>
      <c r="P3082" s="194"/>
      <c r="Q3082" s="194"/>
      <c r="R3082" s="194"/>
      <c r="S3082" s="194"/>
      <c r="T3082" s="195"/>
      <c r="AT3082" s="189" t="s">
        <v>369</v>
      </c>
      <c r="AU3082" s="189" t="s">
        <v>85</v>
      </c>
      <c r="AV3082" s="13" t="s">
        <v>85</v>
      </c>
      <c r="AW3082" s="13" t="s">
        <v>29</v>
      </c>
      <c r="AX3082" s="13" t="s">
        <v>72</v>
      </c>
      <c r="AY3082" s="189" t="s">
        <v>360</v>
      </c>
    </row>
    <row r="3083" spans="1:65" s="13" customFormat="1">
      <c r="B3083" s="187"/>
      <c r="D3083" s="188" t="s">
        <v>369</v>
      </c>
      <c r="E3083" s="189" t="s">
        <v>1</v>
      </c>
      <c r="F3083" s="190" t="s">
        <v>2993</v>
      </c>
      <c r="H3083" s="191">
        <v>2.52</v>
      </c>
      <c r="I3083" s="192"/>
      <c r="L3083" s="187"/>
      <c r="M3083" s="193"/>
      <c r="N3083" s="194"/>
      <c r="O3083" s="194"/>
      <c r="P3083" s="194"/>
      <c r="Q3083" s="194"/>
      <c r="R3083" s="194"/>
      <c r="S3083" s="194"/>
      <c r="T3083" s="195"/>
      <c r="AT3083" s="189" t="s">
        <v>369</v>
      </c>
      <c r="AU3083" s="189" t="s">
        <v>85</v>
      </c>
      <c r="AV3083" s="13" t="s">
        <v>85</v>
      </c>
      <c r="AW3083" s="13" t="s">
        <v>29</v>
      </c>
      <c r="AX3083" s="13" t="s">
        <v>72</v>
      </c>
      <c r="AY3083" s="189" t="s">
        <v>360</v>
      </c>
    </row>
    <row r="3084" spans="1:65" s="13" customFormat="1">
      <c r="B3084" s="187"/>
      <c r="D3084" s="188" t="s">
        <v>369</v>
      </c>
      <c r="E3084" s="189" t="s">
        <v>1</v>
      </c>
      <c r="F3084" s="190" t="s">
        <v>2994</v>
      </c>
      <c r="H3084" s="191">
        <v>11.88</v>
      </c>
      <c r="I3084" s="192"/>
      <c r="L3084" s="187"/>
      <c r="M3084" s="193"/>
      <c r="N3084" s="194"/>
      <c r="O3084" s="194"/>
      <c r="P3084" s="194"/>
      <c r="Q3084" s="194"/>
      <c r="R3084" s="194"/>
      <c r="S3084" s="194"/>
      <c r="T3084" s="195"/>
      <c r="AT3084" s="189" t="s">
        <v>369</v>
      </c>
      <c r="AU3084" s="189" t="s">
        <v>85</v>
      </c>
      <c r="AV3084" s="13" t="s">
        <v>85</v>
      </c>
      <c r="AW3084" s="13" t="s">
        <v>29</v>
      </c>
      <c r="AX3084" s="13" t="s">
        <v>72</v>
      </c>
      <c r="AY3084" s="189" t="s">
        <v>360</v>
      </c>
    </row>
    <row r="3085" spans="1:65" s="13" customFormat="1">
      <c r="B3085" s="187"/>
      <c r="D3085" s="188" t="s">
        <v>369</v>
      </c>
      <c r="E3085" s="189" t="s">
        <v>1</v>
      </c>
      <c r="F3085" s="190" t="s">
        <v>2995</v>
      </c>
      <c r="H3085" s="191">
        <v>1.7030000000000001</v>
      </c>
      <c r="I3085" s="192"/>
      <c r="L3085" s="187"/>
      <c r="M3085" s="193"/>
      <c r="N3085" s="194"/>
      <c r="O3085" s="194"/>
      <c r="P3085" s="194"/>
      <c r="Q3085" s="194"/>
      <c r="R3085" s="194"/>
      <c r="S3085" s="194"/>
      <c r="T3085" s="195"/>
      <c r="AT3085" s="189" t="s">
        <v>369</v>
      </c>
      <c r="AU3085" s="189" t="s">
        <v>85</v>
      </c>
      <c r="AV3085" s="13" t="s">
        <v>85</v>
      </c>
      <c r="AW3085" s="13" t="s">
        <v>29</v>
      </c>
      <c r="AX3085" s="13" t="s">
        <v>72</v>
      </c>
      <c r="AY3085" s="189" t="s">
        <v>360</v>
      </c>
    </row>
    <row r="3086" spans="1:65" s="14" customFormat="1">
      <c r="B3086" s="196"/>
      <c r="D3086" s="188" t="s">
        <v>369</v>
      </c>
      <c r="E3086" s="197" t="s">
        <v>1</v>
      </c>
      <c r="F3086" s="198" t="s">
        <v>2564</v>
      </c>
      <c r="H3086" s="197" t="s">
        <v>1</v>
      </c>
      <c r="I3086" s="199"/>
      <c r="L3086" s="196"/>
      <c r="M3086" s="200"/>
      <c r="N3086" s="201"/>
      <c r="O3086" s="201"/>
      <c r="P3086" s="201"/>
      <c r="Q3086" s="201"/>
      <c r="R3086" s="201"/>
      <c r="S3086" s="201"/>
      <c r="T3086" s="202"/>
      <c r="AT3086" s="197" t="s">
        <v>369</v>
      </c>
      <c r="AU3086" s="197" t="s">
        <v>85</v>
      </c>
      <c r="AV3086" s="14" t="s">
        <v>79</v>
      </c>
      <c r="AW3086" s="14" t="s">
        <v>29</v>
      </c>
      <c r="AX3086" s="14" t="s">
        <v>72</v>
      </c>
      <c r="AY3086" s="197" t="s">
        <v>360</v>
      </c>
    </row>
    <row r="3087" spans="1:65" s="13" customFormat="1">
      <c r="B3087" s="187"/>
      <c r="D3087" s="188" t="s">
        <v>369</v>
      </c>
      <c r="E3087" s="189" t="s">
        <v>1</v>
      </c>
      <c r="F3087" s="190" t="s">
        <v>2565</v>
      </c>
      <c r="H3087" s="191">
        <v>58.012999999999998</v>
      </c>
      <c r="I3087" s="192"/>
      <c r="L3087" s="187"/>
      <c r="M3087" s="193"/>
      <c r="N3087" s="194"/>
      <c r="O3087" s="194"/>
      <c r="P3087" s="194"/>
      <c r="Q3087" s="194"/>
      <c r="R3087" s="194"/>
      <c r="S3087" s="194"/>
      <c r="T3087" s="195"/>
      <c r="AT3087" s="189" t="s">
        <v>369</v>
      </c>
      <c r="AU3087" s="189" t="s">
        <v>85</v>
      </c>
      <c r="AV3087" s="13" t="s">
        <v>85</v>
      </c>
      <c r="AW3087" s="13" t="s">
        <v>29</v>
      </c>
      <c r="AX3087" s="13" t="s">
        <v>72</v>
      </c>
      <c r="AY3087" s="189" t="s">
        <v>360</v>
      </c>
    </row>
    <row r="3088" spans="1:65" s="14" customFormat="1">
      <c r="B3088" s="196"/>
      <c r="D3088" s="188" t="s">
        <v>369</v>
      </c>
      <c r="E3088" s="197" t="s">
        <v>1</v>
      </c>
      <c r="F3088" s="198" t="s">
        <v>2996</v>
      </c>
      <c r="H3088" s="197" t="s">
        <v>1</v>
      </c>
      <c r="I3088" s="199"/>
      <c r="L3088" s="196"/>
      <c r="M3088" s="200"/>
      <c r="N3088" s="201"/>
      <c r="O3088" s="201"/>
      <c r="P3088" s="201"/>
      <c r="Q3088" s="201"/>
      <c r="R3088" s="201"/>
      <c r="S3088" s="201"/>
      <c r="T3088" s="202"/>
      <c r="AT3088" s="197" t="s">
        <v>369</v>
      </c>
      <c r="AU3088" s="197" t="s">
        <v>85</v>
      </c>
      <c r="AV3088" s="14" t="s">
        <v>79</v>
      </c>
      <c r="AW3088" s="14" t="s">
        <v>29</v>
      </c>
      <c r="AX3088" s="14" t="s">
        <v>72</v>
      </c>
      <c r="AY3088" s="197" t="s">
        <v>360</v>
      </c>
    </row>
    <row r="3089" spans="1:65" s="13" customFormat="1">
      <c r="B3089" s="187"/>
      <c r="D3089" s="188" t="s">
        <v>369</v>
      </c>
      <c r="E3089" s="189" t="s">
        <v>1</v>
      </c>
      <c r="F3089" s="190" t="s">
        <v>2997</v>
      </c>
      <c r="H3089" s="191">
        <v>10.29</v>
      </c>
      <c r="I3089" s="192"/>
      <c r="L3089" s="187"/>
      <c r="M3089" s="193"/>
      <c r="N3089" s="194"/>
      <c r="O3089" s="194"/>
      <c r="P3089" s="194"/>
      <c r="Q3089" s="194"/>
      <c r="R3089" s="194"/>
      <c r="S3089" s="194"/>
      <c r="T3089" s="195"/>
      <c r="AT3089" s="189" t="s">
        <v>369</v>
      </c>
      <c r="AU3089" s="189" t="s">
        <v>85</v>
      </c>
      <c r="AV3089" s="13" t="s">
        <v>85</v>
      </c>
      <c r="AW3089" s="13" t="s">
        <v>29</v>
      </c>
      <c r="AX3089" s="13" t="s">
        <v>72</v>
      </c>
      <c r="AY3089" s="189" t="s">
        <v>360</v>
      </c>
    </row>
    <row r="3090" spans="1:65" s="13" customFormat="1">
      <c r="B3090" s="187"/>
      <c r="D3090" s="188" t="s">
        <v>369</v>
      </c>
      <c r="E3090" s="189" t="s">
        <v>1</v>
      </c>
      <c r="F3090" s="190" t="s">
        <v>2998</v>
      </c>
      <c r="H3090" s="191">
        <v>6.6150000000000002</v>
      </c>
      <c r="I3090" s="192"/>
      <c r="L3090" s="187"/>
      <c r="M3090" s="193"/>
      <c r="N3090" s="194"/>
      <c r="O3090" s="194"/>
      <c r="P3090" s="194"/>
      <c r="Q3090" s="194"/>
      <c r="R3090" s="194"/>
      <c r="S3090" s="194"/>
      <c r="T3090" s="195"/>
      <c r="AT3090" s="189" t="s">
        <v>369</v>
      </c>
      <c r="AU3090" s="189" t="s">
        <v>85</v>
      </c>
      <c r="AV3090" s="13" t="s">
        <v>85</v>
      </c>
      <c r="AW3090" s="13" t="s">
        <v>29</v>
      </c>
      <c r="AX3090" s="13" t="s">
        <v>72</v>
      </c>
      <c r="AY3090" s="189" t="s">
        <v>360</v>
      </c>
    </row>
    <row r="3091" spans="1:65" s="13" customFormat="1">
      <c r="B3091" s="187"/>
      <c r="D3091" s="188" t="s">
        <v>369</v>
      </c>
      <c r="E3091" s="189" t="s">
        <v>1</v>
      </c>
      <c r="F3091" s="190" t="s">
        <v>2999</v>
      </c>
      <c r="H3091" s="191">
        <v>12.6</v>
      </c>
      <c r="I3091" s="192"/>
      <c r="L3091" s="187"/>
      <c r="M3091" s="193"/>
      <c r="N3091" s="194"/>
      <c r="O3091" s="194"/>
      <c r="P3091" s="194"/>
      <c r="Q3091" s="194"/>
      <c r="R3091" s="194"/>
      <c r="S3091" s="194"/>
      <c r="T3091" s="195"/>
      <c r="AT3091" s="189" t="s">
        <v>369</v>
      </c>
      <c r="AU3091" s="189" t="s">
        <v>85</v>
      </c>
      <c r="AV3091" s="13" t="s">
        <v>85</v>
      </c>
      <c r="AW3091" s="13" t="s">
        <v>29</v>
      </c>
      <c r="AX3091" s="13" t="s">
        <v>72</v>
      </c>
      <c r="AY3091" s="189" t="s">
        <v>360</v>
      </c>
    </row>
    <row r="3092" spans="1:65" s="13" customFormat="1">
      <c r="B3092" s="187"/>
      <c r="D3092" s="188" t="s">
        <v>369</v>
      </c>
      <c r="E3092" s="189" t="s">
        <v>1</v>
      </c>
      <c r="F3092" s="190" t="s">
        <v>3000</v>
      </c>
      <c r="H3092" s="191">
        <v>2.4</v>
      </c>
      <c r="I3092" s="192"/>
      <c r="L3092" s="187"/>
      <c r="M3092" s="193"/>
      <c r="N3092" s="194"/>
      <c r="O3092" s="194"/>
      <c r="P3092" s="194"/>
      <c r="Q3092" s="194"/>
      <c r="R3092" s="194"/>
      <c r="S3092" s="194"/>
      <c r="T3092" s="195"/>
      <c r="AT3092" s="189" t="s">
        <v>369</v>
      </c>
      <c r="AU3092" s="189" t="s">
        <v>85</v>
      </c>
      <c r="AV3092" s="13" t="s">
        <v>85</v>
      </c>
      <c r="AW3092" s="13" t="s">
        <v>29</v>
      </c>
      <c r="AX3092" s="13" t="s">
        <v>72</v>
      </c>
      <c r="AY3092" s="189" t="s">
        <v>360</v>
      </c>
    </row>
    <row r="3093" spans="1:65" s="13" customFormat="1">
      <c r="B3093" s="187"/>
      <c r="D3093" s="188" t="s">
        <v>369</v>
      </c>
      <c r="E3093" s="189" t="s">
        <v>1</v>
      </c>
      <c r="F3093" s="190" t="s">
        <v>3001</v>
      </c>
      <c r="H3093" s="191">
        <v>58.012999999999998</v>
      </c>
      <c r="I3093" s="192"/>
      <c r="L3093" s="187"/>
      <c r="M3093" s="193"/>
      <c r="N3093" s="194"/>
      <c r="O3093" s="194"/>
      <c r="P3093" s="194"/>
      <c r="Q3093" s="194"/>
      <c r="R3093" s="194"/>
      <c r="S3093" s="194"/>
      <c r="T3093" s="195"/>
      <c r="AT3093" s="189" t="s">
        <v>369</v>
      </c>
      <c r="AU3093" s="189" t="s">
        <v>85</v>
      </c>
      <c r="AV3093" s="13" t="s">
        <v>85</v>
      </c>
      <c r="AW3093" s="13" t="s">
        <v>29</v>
      </c>
      <c r="AX3093" s="13" t="s">
        <v>72</v>
      </c>
      <c r="AY3093" s="189" t="s">
        <v>360</v>
      </c>
    </row>
    <row r="3094" spans="1:65" s="13" customFormat="1">
      <c r="B3094" s="187"/>
      <c r="D3094" s="188" t="s">
        <v>369</v>
      </c>
      <c r="E3094" s="189" t="s">
        <v>1</v>
      </c>
      <c r="F3094" s="190" t="s">
        <v>3002</v>
      </c>
      <c r="H3094" s="191">
        <v>1.9950000000000001</v>
      </c>
      <c r="I3094" s="192"/>
      <c r="L3094" s="187"/>
      <c r="M3094" s="193"/>
      <c r="N3094" s="194"/>
      <c r="O3094" s="194"/>
      <c r="P3094" s="194"/>
      <c r="Q3094" s="194"/>
      <c r="R3094" s="194"/>
      <c r="S3094" s="194"/>
      <c r="T3094" s="195"/>
      <c r="AT3094" s="189" t="s">
        <v>369</v>
      </c>
      <c r="AU3094" s="189" t="s">
        <v>85</v>
      </c>
      <c r="AV3094" s="13" t="s">
        <v>85</v>
      </c>
      <c r="AW3094" s="13" t="s">
        <v>29</v>
      </c>
      <c r="AX3094" s="13" t="s">
        <v>72</v>
      </c>
      <c r="AY3094" s="189" t="s">
        <v>360</v>
      </c>
    </row>
    <row r="3095" spans="1:65" s="13" customFormat="1">
      <c r="B3095" s="187"/>
      <c r="D3095" s="188" t="s">
        <v>369</v>
      </c>
      <c r="E3095" s="189" t="s">
        <v>1</v>
      </c>
      <c r="F3095" s="190" t="s">
        <v>3003</v>
      </c>
      <c r="H3095" s="191">
        <v>0.44700000000000001</v>
      </c>
      <c r="I3095" s="192"/>
      <c r="L3095" s="187"/>
      <c r="M3095" s="193"/>
      <c r="N3095" s="194"/>
      <c r="O3095" s="194"/>
      <c r="P3095" s="194"/>
      <c r="Q3095" s="194"/>
      <c r="R3095" s="194"/>
      <c r="S3095" s="194"/>
      <c r="T3095" s="195"/>
      <c r="AT3095" s="189" t="s">
        <v>369</v>
      </c>
      <c r="AU3095" s="189" t="s">
        <v>85</v>
      </c>
      <c r="AV3095" s="13" t="s">
        <v>85</v>
      </c>
      <c r="AW3095" s="13" t="s">
        <v>29</v>
      </c>
      <c r="AX3095" s="13" t="s">
        <v>72</v>
      </c>
      <c r="AY3095" s="189" t="s">
        <v>360</v>
      </c>
    </row>
    <row r="3096" spans="1:65" s="13" customFormat="1">
      <c r="B3096" s="187"/>
      <c r="D3096" s="188" t="s">
        <v>369</v>
      </c>
      <c r="E3096" s="189" t="s">
        <v>1</v>
      </c>
      <c r="F3096" s="190" t="s">
        <v>3004</v>
      </c>
      <c r="H3096" s="191">
        <v>0.70099999999999996</v>
      </c>
      <c r="I3096" s="192"/>
      <c r="L3096" s="187"/>
      <c r="M3096" s="193"/>
      <c r="N3096" s="194"/>
      <c r="O3096" s="194"/>
      <c r="P3096" s="194"/>
      <c r="Q3096" s="194"/>
      <c r="R3096" s="194"/>
      <c r="S3096" s="194"/>
      <c r="T3096" s="195"/>
      <c r="AT3096" s="189" t="s">
        <v>369</v>
      </c>
      <c r="AU3096" s="189" t="s">
        <v>85</v>
      </c>
      <c r="AV3096" s="13" t="s">
        <v>85</v>
      </c>
      <c r="AW3096" s="13" t="s">
        <v>29</v>
      </c>
      <c r="AX3096" s="13" t="s">
        <v>72</v>
      </c>
      <c r="AY3096" s="189" t="s">
        <v>360</v>
      </c>
    </row>
    <row r="3097" spans="1:65" s="15" customFormat="1">
      <c r="B3097" s="203"/>
      <c r="D3097" s="188" t="s">
        <v>369</v>
      </c>
      <c r="E3097" s="204" t="s">
        <v>1</v>
      </c>
      <c r="F3097" s="205" t="s">
        <v>386</v>
      </c>
      <c r="H3097" s="206">
        <v>289.24099999999999</v>
      </c>
      <c r="I3097" s="207"/>
      <c r="L3097" s="203"/>
      <c r="M3097" s="208"/>
      <c r="N3097" s="209"/>
      <c r="O3097" s="209"/>
      <c r="P3097" s="209"/>
      <c r="Q3097" s="209"/>
      <c r="R3097" s="209"/>
      <c r="S3097" s="209"/>
      <c r="T3097" s="210"/>
      <c r="AT3097" s="204" t="s">
        <v>369</v>
      </c>
      <c r="AU3097" s="204" t="s">
        <v>85</v>
      </c>
      <c r="AV3097" s="15" t="s">
        <v>367</v>
      </c>
      <c r="AW3097" s="15" t="s">
        <v>29</v>
      </c>
      <c r="AX3097" s="15" t="s">
        <v>79</v>
      </c>
      <c r="AY3097" s="204" t="s">
        <v>360</v>
      </c>
    </row>
    <row r="3098" spans="1:65" s="2" customFormat="1" ht="37.9" customHeight="1">
      <c r="A3098" s="33"/>
      <c r="B3098" s="139"/>
      <c r="C3098" s="173" t="s">
        <v>3005</v>
      </c>
      <c r="D3098" s="173" t="s">
        <v>363</v>
      </c>
      <c r="E3098" s="174" t="s">
        <v>3006</v>
      </c>
      <c r="F3098" s="175" t="s">
        <v>3007</v>
      </c>
      <c r="G3098" s="176" t="s">
        <v>375</v>
      </c>
      <c r="H3098" s="177">
        <v>1</v>
      </c>
      <c r="I3098" s="178"/>
      <c r="J3098" s="179">
        <f>ROUND(I3098*H3098,2)</f>
        <v>0</v>
      </c>
      <c r="K3098" s="180"/>
      <c r="L3098" s="34"/>
      <c r="M3098" s="181" t="s">
        <v>1</v>
      </c>
      <c r="N3098" s="182" t="s">
        <v>38</v>
      </c>
      <c r="O3098" s="60"/>
      <c r="P3098" s="183">
        <f>O3098*H3098</f>
        <v>0</v>
      </c>
      <c r="Q3098" s="183">
        <v>0</v>
      </c>
      <c r="R3098" s="183">
        <f>Q3098*H3098</f>
        <v>0</v>
      </c>
      <c r="S3098" s="183">
        <v>0</v>
      </c>
      <c r="T3098" s="184">
        <f>S3098*H3098</f>
        <v>0</v>
      </c>
      <c r="U3098" s="33"/>
      <c r="V3098" s="33"/>
      <c r="W3098" s="33"/>
      <c r="X3098" s="33"/>
      <c r="Y3098" s="33"/>
      <c r="Z3098" s="33"/>
      <c r="AA3098" s="33"/>
      <c r="AB3098" s="33"/>
      <c r="AC3098" s="33"/>
      <c r="AD3098" s="33"/>
      <c r="AE3098" s="33"/>
      <c r="AR3098" s="185" t="s">
        <v>367</v>
      </c>
      <c r="AT3098" s="185" t="s">
        <v>363</v>
      </c>
      <c r="AU3098" s="185" t="s">
        <v>85</v>
      </c>
      <c r="AY3098" s="18" t="s">
        <v>360</v>
      </c>
      <c r="BE3098" s="186">
        <f>IF(N3098="základná",J3098,0)</f>
        <v>0</v>
      </c>
      <c r="BF3098" s="186">
        <f>IF(N3098="znížená",J3098,0)</f>
        <v>0</v>
      </c>
      <c r="BG3098" s="186">
        <f>IF(N3098="zákl. prenesená",J3098,0)</f>
        <v>0</v>
      </c>
      <c r="BH3098" s="186">
        <f>IF(N3098="zníž. prenesená",J3098,0)</f>
        <v>0</v>
      </c>
      <c r="BI3098" s="186">
        <f>IF(N3098="nulová",J3098,0)</f>
        <v>0</v>
      </c>
      <c r="BJ3098" s="18" t="s">
        <v>85</v>
      </c>
      <c r="BK3098" s="186">
        <f>ROUND(I3098*H3098,2)</f>
        <v>0</v>
      </c>
      <c r="BL3098" s="18" t="s">
        <v>367</v>
      </c>
      <c r="BM3098" s="185" t="s">
        <v>3008</v>
      </c>
    </row>
    <row r="3099" spans="1:65" s="2" customFormat="1" ht="24.2" customHeight="1">
      <c r="A3099" s="33"/>
      <c r="B3099" s="139"/>
      <c r="C3099" s="173" t="s">
        <v>3009</v>
      </c>
      <c r="D3099" s="173" t="s">
        <v>363</v>
      </c>
      <c r="E3099" s="174" t="s">
        <v>3010</v>
      </c>
      <c r="F3099" s="175" t="s">
        <v>3011</v>
      </c>
      <c r="G3099" s="176" t="s">
        <v>366</v>
      </c>
      <c r="H3099" s="177">
        <v>42.39</v>
      </c>
      <c r="I3099" s="178"/>
      <c r="J3099" s="179">
        <f>ROUND(I3099*H3099,2)</f>
        <v>0</v>
      </c>
      <c r="K3099" s="180"/>
      <c r="L3099" s="34"/>
      <c r="M3099" s="181" t="s">
        <v>1</v>
      </c>
      <c r="N3099" s="182" t="s">
        <v>38</v>
      </c>
      <c r="O3099" s="60"/>
      <c r="P3099" s="183">
        <f>O3099*H3099</f>
        <v>0</v>
      </c>
      <c r="Q3099" s="183">
        <v>0</v>
      </c>
      <c r="R3099" s="183">
        <f>Q3099*H3099</f>
        <v>0</v>
      </c>
      <c r="S3099" s="183">
        <v>0.28100000000000003</v>
      </c>
      <c r="T3099" s="184">
        <f>S3099*H3099</f>
        <v>11.911590000000002</v>
      </c>
      <c r="U3099" s="33"/>
      <c r="V3099" s="33"/>
      <c r="W3099" s="33"/>
      <c r="X3099" s="33"/>
      <c r="Y3099" s="33"/>
      <c r="Z3099" s="33"/>
      <c r="AA3099" s="33"/>
      <c r="AB3099" s="33"/>
      <c r="AC3099" s="33"/>
      <c r="AD3099" s="33"/>
      <c r="AE3099" s="33"/>
      <c r="AR3099" s="185" t="s">
        <v>367</v>
      </c>
      <c r="AT3099" s="185" t="s">
        <v>363</v>
      </c>
      <c r="AU3099" s="185" t="s">
        <v>85</v>
      </c>
      <c r="AY3099" s="18" t="s">
        <v>360</v>
      </c>
      <c r="BE3099" s="186">
        <f>IF(N3099="základná",J3099,0)</f>
        <v>0</v>
      </c>
      <c r="BF3099" s="186">
        <f>IF(N3099="znížená",J3099,0)</f>
        <v>0</v>
      </c>
      <c r="BG3099" s="186">
        <f>IF(N3099="zákl. prenesená",J3099,0)</f>
        <v>0</v>
      </c>
      <c r="BH3099" s="186">
        <f>IF(N3099="zníž. prenesená",J3099,0)</f>
        <v>0</v>
      </c>
      <c r="BI3099" s="186">
        <f>IF(N3099="nulová",J3099,0)</f>
        <v>0</v>
      </c>
      <c r="BJ3099" s="18" t="s">
        <v>85</v>
      </c>
      <c r="BK3099" s="186">
        <f>ROUND(I3099*H3099,2)</f>
        <v>0</v>
      </c>
      <c r="BL3099" s="18" t="s">
        <v>367</v>
      </c>
      <c r="BM3099" s="185" t="s">
        <v>3012</v>
      </c>
    </row>
    <row r="3100" spans="1:65" s="14" customFormat="1">
      <c r="B3100" s="196"/>
      <c r="D3100" s="188" t="s">
        <v>369</v>
      </c>
      <c r="E3100" s="197" t="s">
        <v>1</v>
      </c>
      <c r="F3100" s="198" t="s">
        <v>2799</v>
      </c>
      <c r="H3100" s="197" t="s">
        <v>1</v>
      </c>
      <c r="I3100" s="199"/>
      <c r="L3100" s="196"/>
      <c r="M3100" s="200"/>
      <c r="N3100" s="201"/>
      <c r="O3100" s="201"/>
      <c r="P3100" s="201"/>
      <c r="Q3100" s="201"/>
      <c r="R3100" s="201"/>
      <c r="S3100" s="201"/>
      <c r="T3100" s="202"/>
      <c r="AT3100" s="197" t="s">
        <v>369</v>
      </c>
      <c r="AU3100" s="197" t="s">
        <v>85</v>
      </c>
      <c r="AV3100" s="14" t="s">
        <v>79</v>
      </c>
      <c r="AW3100" s="14" t="s">
        <v>29</v>
      </c>
      <c r="AX3100" s="14" t="s">
        <v>72</v>
      </c>
      <c r="AY3100" s="197" t="s">
        <v>360</v>
      </c>
    </row>
    <row r="3101" spans="1:65" s="14" customFormat="1">
      <c r="B3101" s="196"/>
      <c r="D3101" s="188" t="s">
        <v>369</v>
      </c>
      <c r="E3101" s="197" t="s">
        <v>1</v>
      </c>
      <c r="F3101" s="198" t="s">
        <v>754</v>
      </c>
      <c r="H3101" s="197" t="s">
        <v>1</v>
      </c>
      <c r="I3101" s="199"/>
      <c r="L3101" s="196"/>
      <c r="M3101" s="200"/>
      <c r="N3101" s="201"/>
      <c r="O3101" s="201"/>
      <c r="P3101" s="201"/>
      <c r="Q3101" s="201"/>
      <c r="R3101" s="201"/>
      <c r="S3101" s="201"/>
      <c r="T3101" s="202"/>
      <c r="AT3101" s="197" t="s">
        <v>369</v>
      </c>
      <c r="AU3101" s="197" t="s">
        <v>85</v>
      </c>
      <c r="AV3101" s="14" t="s">
        <v>79</v>
      </c>
      <c r="AW3101" s="14" t="s">
        <v>29</v>
      </c>
      <c r="AX3101" s="14" t="s">
        <v>72</v>
      </c>
      <c r="AY3101" s="197" t="s">
        <v>360</v>
      </c>
    </row>
    <row r="3102" spans="1:65" s="13" customFormat="1">
      <c r="B3102" s="187"/>
      <c r="D3102" s="188" t="s">
        <v>369</v>
      </c>
      <c r="E3102" s="189" t="s">
        <v>1</v>
      </c>
      <c r="F3102" s="190" t="s">
        <v>3013</v>
      </c>
      <c r="H3102" s="191">
        <v>6.5940000000000003</v>
      </c>
      <c r="I3102" s="192"/>
      <c r="L3102" s="187"/>
      <c r="M3102" s="193"/>
      <c r="N3102" s="194"/>
      <c r="O3102" s="194"/>
      <c r="P3102" s="194"/>
      <c r="Q3102" s="194"/>
      <c r="R3102" s="194"/>
      <c r="S3102" s="194"/>
      <c r="T3102" s="195"/>
      <c r="AT3102" s="189" t="s">
        <v>369</v>
      </c>
      <c r="AU3102" s="189" t="s">
        <v>85</v>
      </c>
      <c r="AV3102" s="13" t="s">
        <v>85</v>
      </c>
      <c r="AW3102" s="13" t="s">
        <v>29</v>
      </c>
      <c r="AX3102" s="13" t="s">
        <v>72</v>
      </c>
      <c r="AY3102" s="189" t="s">
        <v>360</v>
      </c>
    </row>
    <row r="3103" spans="1:65" s="14" customFormat="1">
      <c r="B3103" s="196"/>
      <c r="D3103" s="188" t="s">
        <v>369</v>
      </c>
      <c r="E3103" s="197" t="s">
        <v>1</v>
      </c>
      <c r="F3103" s="198" t="s">
        <v>758</v>
      </c>
      <c r="H3103" s="197" t="s">
        <v>1</v>
      </c>
      <c r="I3103" s="199"/>
      <c r="L3103" s="196"/>
      <c r="M3103" s="200"/>
      <c r="N3103" s="201"/>
      <c r="O3103" s="201"/>
      <c r="P3103" s="201"/>
      <c r="Q3103" s="201"/>
      <c r="R3103" s="201"/>
      <c r="S3103" s="201"/>
      <c r="T3103" s="202"/>
      <c r="AT3103" s="197" t="s">
        <v>369</v>
      </c>
      <c r="AU3103" s="197" t="s">
        <v>85</v>
      </c>
      <c r="AV3103" s="14" t="s">
        <v>79</v>
      </c>
      <c r="AW3103" s="14" t="s">
        <v>29</v>
      </c>
      <c r="AX3103" s="14" t="s">
        <v>72</v>
      </c>
      <c r="AY3103" s="197" t="s">
        <v>360</v>
      </c>
    </row>
    <row r="3104" spans="1:65" s="13" customFormat="1">
      <c r="B3104" s="187"/>
      <c r="D3104" s="188" t="s">
        <v>369</v>
      </c>
      <c r="E3104" s="189" t="s">
        <v>1</v>
      </c>
      <c r="F3104" s="190" t="s">
        <v>3014</v>
      </c>
      <c r="H3104" s="191">
        <v>10.362</v>
      </c>
      <c r="I3104" s="192"/>
      <c r="L3104" s="187"/>
      <c r="M3104" s="193"/>
      <c r="N3104" s="194"/>
      <c r="O3104" s="194"/>
      <c r="P3104" s="194"/>
      <c r="Q3104" s="194"/>
      <c r="R3104" s="194"/>
      <c r="S3104" s="194"/>
      <c r="T3104" s="195"/>
      <c r="AT3104" s="189" t="s">
        <v>369</v>
      </c>
      <c r="AU3104" s="189" t="s">
        <v>85</v>
      </c>
      <c r="AV3104" s="13" t="s">
        <v>85</v>
      </c>
      <c r="AW3104" s="13" t="s">
        <v>29</v>
      </c>
      <c r="AX3104" s="13" t="s">
        <v>72</v>
      </c>
      <c r="AY3104" s="189" t="s">
        <v>360</v>
      </c>
    </row>
    <row r="3105" spans="1:65" s="14" customFormat="1">
      <c r="B3105" s="196"/>
      <c r="D3105" s="188" t="s">
        <v>369</v>
      </c>
      <c r="E3105" s="197" t="s">
        <v>1</v>
      </c>
      <c r="F3105" s="198" t="s">
        <v>762</v>
      </c>
      <c r="H3105" s="197" t="s">
        <v>1</v>
      </c>
      <c r="I3105" s="199"/>
      <c r="L3105" s="196"/>
      <c r="M3105" s="200"/>
      <c r="N3105" s="201"/>
      <c r="O3105" s="201"/>
      <c r="P3105" s="201"/>
      <c r="Q3105" s="201"/>
      <c r="R3105" s="201"/>
      <c r="S3105" s="201"/>
      <c r="T3105" s="202"/>
      <c r="AT3105" s="197" t="s">
        <v>369</v>
      </c>
      <c r="AU3105" s="197" t="s">
        <v>85</v>
      </c>
      <c r="AV3105" s="14" t="s">
        <v>79</v>
      </c>
      <c r="AW3105" s="14" t="s">
        <v>29</v>
      </c>
      <c r="AX3105" s="14" t="s">
        <v>72</v>
      </c>
      <c r="AY3105" s="197" t="s">
        <v>360</v>
      </c>
    </row>
    <row r="3106" spans="1:65" s="13" customFormat="1">
      <c r="B3106" s="187"/>
      <c r="D3106" s="188" t="s">
        <v>369</v>
      </c>
      <c r="E3106" s="189" t="s">
        <v>1</v>
      </c>
      <c r="F3106" s="190" t="s">
        <v>3015</v>
      </c>
      <c r="H3106" s="191">
        <v>11.304</v>
      </c>
      <c r="I3106" s="192"/>
      <c r="L3106" s="187"/>
      <c r="M3106" s="193"/>
      <c r="N3106" s="194"/>
      <c r="O3106" s="194"/>
      <c r="P3106" s="194"/>
      <c r="Q3106" s="194"/>
      <c r="R3106" s="194"/>
      <c r="S3106" s="194"/>
      <c r="T3106" s="195"/>
      <c r="AT3106" s="189" t="s">
        <v>369</v>
      </c>
      <c r="AU3106" s="189" t="s">
        <v>85</v>
      </c>
      <c r="AV3106" s="13" t="s">
        <v>85</v>
      </c>
      <c r="AW3106" s="13" t="s">
        <v>29</v>
      </c>
      <c r="AX3106" s="13" t="s">
        <v>72</v>
      </c>
      <c r="AY3106" s="189" t="s">
        <v>360</v>
      </c>
    </row>
    <row r="3107" spans="1:65" s="14" customFormat="1">
      <c r="B3107" s="196"/>
      <c r="D3107" s="188" t="s">
        <v>369</v>
      </c>
      <c r="E3107" s="197" t="s">
        <v>1</v>
      </c>
      <c r="F3107" s="198" t="s">
        <v>787</v>
      </c>
      <c r="H3107" s="197" t="s">
        <v>1</v>
      </c>
      <c r="I3107" s="199"/>
      <c r="L3107" s="196"/>
      <c r="M3107" s="200"/>
      <c r="N3107" s="201"/>
      <c r="O3107" s="201"/>
      <c r="P3107" s="201"/>
      <c r="Q3107" s="201"/>
      <c r="R3107" s="201"/>
      <c r="S3107" s="201"/>
      <c r="T3107" s="202"/>
      <c r="AT3107" s="197" t="s">
        <v>369</v>
      </c>
      <c r="AU3107" s="197" t="s">
        <v>85</v>
      </c>
      <c r="AV3107" s="14" t="s">
        <v>79</v>
      </c>
      <c r="AW3107" s="14" t="s">
        <v>29</v>
      </c>
      <c r="AX3107" s="14" t="s">
        <v>72</v>
      </c>
      <c r="AY3107" s="197" t="s">
        <v>360</v>
      </c>
    </row>
    <row r="3108" spans="1:65" s="13" customFormat="1">
      <c r="B3108" s="187"/>
      <c r="D3108" s="188" t="s">
        <v>369</v>
      </c>
      <c r="E3108" s="189" t="s">
        <v>1</v>
      </c>
      <c r="F3108" s="190" t="s">
        <v>3016</v>
      </c>
      <c r="H3108" s="191">
        <v>14.13</v>
      </c>
      <c r="I3108" s="192"/>
      <c r="L3108" s="187"/>
      <c r="M3108" s="193"/>
      <c r="N3108" s="194"/>
      <c r="O3108" s="194"/>
      <c r="P3108" s="194"/>
      <c r="Q3108" s="194"/>
      <c r="R3108" s="194"/>
      <c r="S3108" s="194"/>
      <c r="T3108" s="195"/>
      <c r="AT3108" s="189" t="s">
        <v>369</v>
      </c>
      <c r="AU3108" s="189" t="s">
        <v>85</v>
      </c>
      <c r="AV3108" s="13" t="s">
        <v>85</v>
      </c>
      <c r="AW3108" s="13" t="s">
        <v>29</v>
      </c>
      <c r="AX3108" s="13" t="s">
        <v>72</v>
      </c>
      <c r="AY3108" s="189" t="s">
        <v>360</v>
      </c>
    </row>
    <row r="3109" spans="1:65" s="16" customFormat="1">
      <c r="B3109" s="211"/>
      <c r="D3109" s="188" t="s">
        <v>369</v>
      </c>
      <c r="E3109" s="212" t="s">
        <v>1</v>
      </c>
      <c r="F3109" s="213" t="s">
        <v>581</v>
      </c>
      <c r="H3109" s="214">
        <v>42.39</v>
      </c>
      <c r="I3109" s="215"/>
      <c r="L3109" s="211"/>
      <c r="M3109" s="216"/>
      <c r="N3109" s="217"/>
      <c r="O3109" s="217"/>
      <c r="P3109" s="217"/>
      <c r="Q3109" s="217"/>
      <c r="R3109" s="217"/>
      <c r="S3109" s="217"/>
      <c r="T3109" s="218"/>
      <c r="AT3109" s="212" t="s">
        <v>369</v>
      </c>
      <c r="AU3109" s="212" t="s">
        <v>85</v>
      </c>
      <c r="AV3109" s="16" t="s">
        <v>282</v>
      </c>
      <c r="AW3109" s="16" t="s">
        <v>29</v>
      </c>
      <c r="AX3109" s="16" t="s">
        <v>72</v>
      </c>
      <c r="AY3109" s="212" t="s">
        <v>360</v>
      </c>
    </row>
    <row r="3110" spans="1:65" s="15" customFormat="1">
      <c r="B3110" s="203"/>
      <c r="D3110" s="188" t="s">
        <v>369</v>
      </c>
      <c r="E3110" s="204" t="s">
        <v>1</v>
      </c>
      <c r="F3110" s="205" t="s">
        <v>386</v>
      </c>
      <c r="H3110" s="206">
        <v>42.39</v>
      </c>
      <c r="I3110" s="207"/>
      <c r="L3110" s="203"/>
      <c r="M3110" s="208"/>
      <c r="N3110" s="209"/>
      <c r="O3110" s="209"/>
      <c r="P3110" s="209"/>
      <c r="Q3110" s="209"/>
      <c r="R3110" s="209"/>
      <c r="S3110" s="209"/>
      <c r="T3110" s="210"/>
      <c r="AT3110" s="204" t="s">
        <v>369</v>
      </c>
      <c r="AU3110" s="204" t="s">
        <v>85</v>
      </c>
      <c r="AV3110" s="15" t="s">
        <v>367</v>
      </c>
      <c r="AW3110" s="15" t="s">
        <v>29</v>
      </c>
      <c r="AX3110" s="15" t="s">
        <v>79</v>
      </c>
      <c r="AY3110" s="204" t="s">
        <v>360</v>
      </c>
    </row>
    <row r="3111" spans="1:65" s="2" customFormat="1" ht="24.2" customHeight="1">
      <c r="A3111" s="33"/>
      <c r="B3111" s="139"/>
      <c r="C3111" s="173" t="s">
        <v>3017</v>
      </c>
      <c r="D3111" s="173" t="s">
        <v>363</v>
      </c>
      <c r="E3111" s="174" t="s">
        <v>3018</v>
      </c>
      <c r="F3111" s="175" t="s">
        <v>3019</v>
      </c>
      <c r="G3111" s="176" t="s">
        <v>394</v>
      </c>
      <c r="H3111" s="177">
        <v>0.214</v>
      </c>
      <c r="I3111" s="178"/>
      <c r="J3111" s="179">
        <f>ROUND(I3111*H3111,2)</f>
        <v>0</v>
      </c>
      <c r="K3111" s="180"/>
      <c r="L3111" s="34"/>
      <c r="M3111" s="181" t="s">
        <v>1</v>
      </c>
      <c r="N3111" s="182" t="s">
        <v>38</v>
      </c>
      <c r="O3111" s="60"/>
      <c r="P3111" s="183">
        <f>O3111*H3111</f>
        <v>0</v>
      </c>
      <c r="Q3111" s="183">
        <v>0</v>
      </c>
      <c r="R3111" s="183">
        <f>Q3111*H3111</f>
        <v>0</v>
      </c>
      <c r="S3111" s="183">
        <v>1.875</v>
      </c>
      <c r="T3111" s="184">
        <f>S3111*H3111</f>
        <v>0.40125</v>
      </c>
      <c r="U3111" s="33"/>
      <c r="V3111" s="33"/>
      <c r="W3111" s="33"/>
      <c r="X3111" s="33"/>
      <c r="Y3111" s="33"/>
      <c r="Z3111" s="33"/>
      <c r="AA3111" s="33"/>
      <c r="AB3111" s="33"/>
      <c r="AC3111" s="33"/>
      <c r="AD3111" s="33"/>
      <c r="AE3111" s="33"/>
      <c r="AR3111" s="185" t="s">
        <v>367</v>
      </c>
      <c r="AT3111" s="185" t="s">
        <v>363</v>
      </c>
      <c r="AU3111" s="185" t="s">
        <v>85</v>
      </c>
      <c r="AY3111" s="18" t="s">
        <v>360</v>
      </c>
      <c r="BE3111" s="186">
        <f>IF(N3111="základná",J3111,0)</f>
        <v>0</v>
      </c>
      <c r="BF3111" s="186">
        <f>IF(N3111="znížená",J3111,0)</f>
        <v>0</v>
      </c>
      <c r="BG3111" s="186">
        <f>IF(N3111="zákl. prenesená",J3111,0)</f>
        <v>0</v>
      </c>
      <c r="BH3111" s="186">
        <f>IF(N3111="zníž. prenesená",J3111,0)</f>
        <v>0</v>
      </c>
      <c r="BI3111" s="186">
        <f>IF(N3111="nulová",J3111,0)</f>
        <v>0</v>
      </c>
      <c r="BJ3111" s="18" t="s">
        <v>85</v>
      </c>
      <c r="BK3111" s="186">
        <f>ROUND(I3111*H3111,2)</f>
        <v>0</v>
      </c>
      <c r="BL3111" s="18" t="s">
        <v>367</v>
      </c>
      <c r="BM3111" s="185" t="s">
        <v>3020</v>
      </c>
    </row>
    <row r="3112" spans="1:65" s="14" customFormat="1">
      <c r="B3112" s="196"/>
      <c r="D3112" s="188" t="s">
        <v>369</v>
      </c>
      <c r="E3112" s="197" t="s">
        <v>1</v>
      </c>
      <c r="F3112" s="198" t="s">
        <v>3021</v>
      </c>
      <c r="H3112" s="197" t="s">
        <v>1</v>
      </c>
      <c r="I3112" s="199"/>
      <c r="L3112" s="196"/>
      <c r="M3112" s="200"/>
      <c r="N3112" s="201"/>
      <c r="O3112" s="201"/>
      <c r="P3112" s="201"/>
      <c r="Q3112" s="201"/>
      <c r="R3112" s="201"/>
      <c r="S3112" s="201"/>
      <c r="T3112" s="202"/>
      <c r="AT3112" s="197" t="s">
        <v>369</v>
      </c>
      <c r="AU3112" s="197" t="s">
        <v>85</v>
      </c>
      <c r="AV3112" s="14" t="s">
        <v>79</v>
      </c>
      <c r="AW3112" s="14" t="s">
        <v>29</v>
      </c>
      <c r="AX3112" s="14" t="s">
        <v>72</v>
      </c>
      <c r="AY3112" s="197" t="s">
        <v>360</v>
      </c>
    </row>
    <row r="3113" spans="1:65" s="14" customFormat="1">
      <c r="B3113" s="196"/>
      <c r="D3113" s="188" t="s">
        <v>369</v>
      </c>
      <c r="E3113" s="197" t="s">
        <v>1</v>
      </c>
      <c r="F3113" s="198" t="s">
        <v>754</v>
      </c>
      <c r="H3113" s="197" t="s">
        <v>1</v>
      </c>
      <c r="I3113" s="199"/>
      <c r="L3113" s="196"/>
      <c r="M3113" s="200"/>
      <c r="N3113" s="201"/>
      <c r="O3113" s="201"/>
      <c r="P3113" s="201"/>
      <c r="Q3113" s="201"/>
      <c r="R3113" s="201"/>
      <c r="S3113" s="201"/>
      <c r="T3113" s="202"/>
      <c r="AT3113" s="197" t="s">
        <v>369</v>
      </c>
      <c r="AU3113" s="197" t="s">
        <v>85</v>
      </c>
      <c r="AV3113" s="14" t="s">
        <v>79</v>
      </c>
      <c r="AW3113" s="14" t="s">
        <v>29</v>
      </c>
      <c r="AX3113" s="14" t="s">
        <v>72</v>
      </c>
      <c r="AY3113" s="197" t="s">
        <v>360</v>
      </c>
    </row>
    <row r="3114" spans="1:65" s="13" customFormat="1">
      <c r="B3114" s="187"/>
      <c r="D3114" s="188" t="s">
        <v>369</v>
      </c>
      <c r="E3114" s="189" t="s">
        <v>1</v>
      </c>
      <c r="F3114" s="190" t="s">
        <v>3022</v>
      </c>
      <c r="H3114" s="191">
        <v>0.214</v>
      </c>
      <c r="I3114" s="192"/>
      <c r="L3114" s="187"/>
      <c r="M3114" s="193"/>
      <c r="N3114" s="194"/>
      <c r="O3114" s="194"/>
      <c r="P3114" s="194"/>
      <c r="Q3114" s="194"/>
      <c r="R3114" s="194"/>
      <c r="S3114" s="194"/>
      <c r="T3114" s="195"/>
      <c r="AT3114" s="189" t="s">
        <v>369</v>
      </c>
      <c r="AU3114" s="189" t="s">
        <v>85</v>
      </c>
      <c r="AV3114" s="13" t="s">
        <v>85</v>
      </c>
      <c r="AW3114" s="13" t="s">
        <v>29</v>
      </c>
      <c r="AX3114" s="13" t="s">
        <v>72</v>
      </c>
      <c r="AY3114" s="189" t="s">
        <v>360</v>
      </c>
    </row>
    <row r="3115" spans="1:65" s="15" customFormat="1">
      <c r="B3115" s="203"/>
      <c r="D3115" s="188" t="s">
        <v>369</v>
      </c>
      <c r="E3115" s="204" t="s">
        <v>1</v>
      </c>
      <c r="F3115" s="205" t="s">
        <v>386</v>
      </c>
      <c r="H3115" s="206">
        <v>0.214</v>
      </c>
      <c r="I3115" s="207"/>
      <c r="L3115" s="203"/>
      <c r="M3115" s="208"/>
      <c r="N3115" s="209"/>
      <c r="O3115" s="209"/>
      <c r="P3115" s="209"/>
      <c r="Q3115" s="209"/>
      <c r="R3115" s="209"/>
      <c r="S3115" s="209"/>
      <c r="T3115" s="210"/>
      <c r="AT3115" s="204" t="s">
        <v>369</v>
      </c>
      <c r="AU3115" s="204" t="s">
        <v>85</v>
      </c>
      <c r="AV3115" s="15" t="s">
        <v>367</v>
      </c>
      <c r="AW3115" s="15" t="s">
        <v>29</v>
      </c>
      <c r="AX3115" s="15" t="s">
        <v>79</v>
      </c>
      <c r="AY3115" s="204" t="s">
        <v>360</v>
      </c>
    </row>
    <row r="3116" spans="1:65" s="2" customFormat="1" ht="24.2" customHeight="1">
      <c r="A3116" s="33"/>
      <c r="B3116" s="139"/>
      <c r="C3116" s="173" t="s">
        <v>3023</v>
      </c>
      <c r="D3116" s="173" t="s">
        <v>363</v>
      </c>
      <c r="E3116" s="174" t="s">
        <v>3024</v>
      </c>
      <c r="F3116" s="175" t="s">
        <v>3025</v>
      </c>
      <c r="G3116" s="176" t="s">
        <v>366</v>
      </c>
      <c r="H3116" s="177">
        <v>4.07</v>
      </c>
      <c r="I3116" s="178"/>
      <c r="J3116" s="179">
        <f>ROUND(I3116*H3116,2)</f>
        <v>0</v>
      </c>
      <c r="K3116" s="180"/>
      <c r="L3116" s="34"/>
      <c r="M3116" s="181" t="s">
        <v>1</v>
      </c>
      <c r="N3116" s="182" t="s">
        <v>38</v>
      </c>
      <c r="O3116" s="60"/>
      <c r="P3116" s="183">
        <f>O3116*H3116</f>
        <v>0</v>
      </c>
      <c r="Q3116" s="183">
        <v>0</v>
      </c>
      <c r="R3116" s="183">
        <f>Q3116*H3116</f>
        <v>0</v>
      </c>
      <c r="S3116" s="183">
        <v>0.27</v>
      </c>
      <c r="T3116" s="184">
        <f>S3116*H3116</f>
        <v>1.0989000000000002</v>
      </c>
      <c r="U3116" s="33"/>
      <c r="V3116" s="33"/>
      <c r="W3116" s="33"/>
      <c r="X3116" s="33"/>
      <c r="Y3116" s="33"/>
      <c r="Z3116" s="33"/>
      <c r="AA3116" s="33"/>
      <c r="AB3116" s="33"/>
      <c r="AC3116" s="33"/>
      <c r="AD3116" s="33"/>
      <c r="AE3116" s="33"/>
      <c r="AR3116" s="185" t="s">
        <v>367</v>
      </c>
      <c r="AT3116" s="185" t="s">
        <v>363</v>
      </c>
      <c r="AU3116" s="185" t="s">
        <v>85</v>
      </c>
      <c r="AY3116" s="18" t="s">
        <v>360</v>
      </c>
      <c r="BE3116" s="186">
        <f>IF(N3116="základná",J3116,0)</f>
        <v>0</v>
      </c>
      <c r="BF3116" s="186">
        <f>IF(N3116="znížená",J3116,0)</f>
        <v>0</v>
      </c>
      <c r="BG3116" s="186">
        <f>IF(N3116="zákl. prenesená",J3116,0)</f>
        <v>0</v>
      </c>
      <c r="BH3116" s="186">
        <f>IF(N3116="zníž. prenesená",J3116,0)</f>
        <v>0</v>
      </c>
      <c r="BI3116" s="186">
        <f>IF(N3116="nulová",J3116,0)</f>
        <v>0</v>
      </c>
      <c r="BJ3116" s="18" t="s">
        <v>85</v>
      </c>
      <c r="BK3116" s="186">
        <f>ROUND(I3116*H3116,2)</f>
        <v>0</v>
      </c>
      <c r="BL3116" s="18" t="s">
        <v>367</v>
      </c>
      <c r="BM3116" s="185" t="s">
        <v>3026</v>
      </c>
    </row>
    <row r="3117" spans="1:65" s="14" customFormat="1">
      <c r="B3117" s="196"/>
      <c r="D3117" s="188" t="s">
        <v>369</v>
      </c>
      <c r="E3117" s="197" t="s">
        <v>1</v>
      </c>
      <c r="F3117" s="198" t="s">
        <v>2487</v>
      </c>
      <c r="H3117" s="197" t="s">
        <v>1</v>
      </c>
      <c r="I3117" s="199"/>
      <c r="L3117" s="196"/>
      <c r="M3117" s="200"/>
      <c r="N3117" s="201"/>
      <c r="O3117" s="201"/>
      <c r="P3117" s="201"/>
      <c r="Q3117" s="201"/>
      <c r="R3117" s="201"/>
      <c r="S3117" s="201"/>
      <c r="T3117" s="202"/>
      <c r="AT3117" s="197" t="s">
        <v>369</v>
      </c>
      <c r="AU3117" s="197" t="s">
        <v>85</v>
      </c>
      <c r="AV3117" s="14" t="s">
        <v>79</v>
      </c>
      <c r="AW3117" s="14" t="s">
        <v>29</v>
      </c>
      <c r="AX3117" s="14" t="s">
        <v>72</v>
      </c>
      <c r="AY3117" s="197" t="s">
        <v>360</v>
      </c>
    </row>
    <row r="3118" spans="1:65" s="14" customFormat="1">
      <c r="B3118" s="196"/>
      <c r="D3118" s="188" t="s">
        <v>369</v>
      </c>
      <c r="E3118" s="197" t="s">
        <v>1</v>
      </c>
      <c r="F3118" s="198" t="s">
        <v>3027</v>
      </c>
      <c r="H3118" s="197" t="s">
        <v>1</v>
      </c>
      <c r="I3118" s="199"/>
      <c r="L3118" s="196"/>
      <c r="M3118" s="200"/>
      <c r="N3118" s="201"/>
      <c r="O3118" s="201"/>
      <c r="P3118" s="201"/>
      <c r="Q3118" s="201"/>
      <c r="R3118" s="201"/>
      <c r="S3118" s="201"/>
      <c r="T3118" s="202"/>
      <c r="AT3118" s="197" t="s">
        <v>369</v>
      </c>
      <c r="AU3118" s="197" t="s">
        <v>85</v>
      </c>
      <c r="AV3118" s="14" t="s">
        <v>79</v>
      </c>
      <c r="AW3118" s="14" t="s">
        <v>29</v>
      </c>
      <c r="AX3118" s="14" t="s">
        <v>72</v>
      </c>
      <c r="AY3118" s="197" t="s">
        <v>360</v>
      </c>
    </row>
    <row r="3119" spans="1:65" s="13" customFormat="1">
      <c r="B3119" s="187"/>
      <c r="D3119" s="188" t="s">
        <v>369</v>
      </c>
      <c r="E3119" s="189" t="s">
        <v>1</v>
      </c>
      <c r="F3119" s="190" t="s">
        <v>3028</v>
      </c>
      <c r="H3119" s="191">
        <v>4.07</v>
      </c>
      <c r="I3119" s="192"/>
      <c r="L3119" s="187"/>
      <c r="M3119" s="193"/>
      <c r="N3119" s="194"/>
      <c r="O3119" s="194"/>
      <c r="P3119" s="194"/>
      <c r="Q3119" s="194"/>
      <c r="R3119" s="194"/>
      <c r="S3119" s="194"/>
      <c r="T3119" s="195"/>
      <c r="AT3119" s="189" t="s">
        <v>369</v>
      </c>
      <c r="AU3119" s="189" t="s">
        <v>85</v>
      </c>
      <c r="AV3119" s="13" t="s">
        <v>85</v>
      </c>
      <c r="AW3119" s="13" t="s">
        <v>29</v>
      </c>
      <c r="AX3119" s="13" t="s">
        <v>72</v>
      </c>
      <c r="AY3119" s="189" t="s">
        <v>360</v>
      </c>
    </row>
    <row r="3120" spans="1:65" s="15" customFormat="1">
      <c r="B3120" s="203"/>
      <c r="D3120" s="188" t="s">
        <v>369</v>
      </c>
      <c r="E3120" s="204" t="s">
        <v>1</v>
      </c>
      <c r="F3120" s="205" t="s">
        <v>386</v>
      </c>
      <c r="H3120" s="206">
        <v>4.07</v>
      </c>
      <c r="I3120" s="207"/>
      <c r="L3120" s="203"/>
      <c r="M3120" s="208"/>
      <c r="N3120" s="209"/>
      <c r="O3120" s="209"/>
      <c r="P3120" s="209"/>
      <c r="Q3120" s="209"/>
      <c r="R3120" s="209"/>
      <c r="S3120" s="209"/>
      <c r="T3120" s="210"/>
      <c r="AT3120" s="204" t="s">
        <v>369</v>
      </c>
      <c r="AU3120" s="204" t="s">
        <v>85</v>
      </c>
      <c r="AV3120" s="15" t="s">
        <v>367</v>
      </c>
      <c r="AW3120" s="15" t="s">
        <v>29</v>
      </c>
      <c r="AX3120" s="15" t="s">
        <v>79</v>
      </c>
      <c r="AY3120" s="204" t="s">
        <v>360</v>
      </c>
    </row>
    <row r="3121" spans="1:65" s="2" customFormat="1" ht="24.2" customHeight="1">
      <c r="A3121" s="33"/>
      <c r="B3121" s="139"/>
      <c r="C3121" s="173" t="s">
        <v>3029</v>
      </c>
      <c r="D3121" s="173" t="s">
        <v>363</v>
      </c>
      <c r="E3121" s="174" t="s">
        <v>3030</v>
      </c>
      <c r="F3121" s="175" t="s">
        <v>3031</v>
      </c>
      <c r="G3121" s="176" t="s">
        <v>394</v>
      </c>
      <c r="H3121" s="177">
        <v>0.70399999999999996</v>
      </c>
      <c r="I3121" s="178"/>
      <c r="J3121" s="179">
        <f>ROUND(I3121*H3121,2)</f>
        <v>0</v>
      </c>
      <c r="K3121" s="180"/>
      <c r="L3121" s="34"/>
      <c r="M3121" s="181" t="s">
        <v>1</v>
      </c>
      <c r="N3121" s="182" t="s">
        <v>38</v>
      </c>
      <c r="O3121" s="60"/>
      <c r="P3121" s="183">
        <f>O3121*H3121</f>
        <v>0</v>
      </c>
      <c r="Q3121" s="183">
        <v>0</v>
      </c>
      <c r="R3121" s="183">
        <f>Q3121*H3121</f>
        <v>0</v>
      </c>
      <c r="S3121" s="183">
        <v>1.875</v>
      </c>
      <c r="T3121" s="184">
        <f>S3121*H3121</f>
        <v>1.3199999999999998</v>
      </c>
      <c r="U3121" s="33"/>
      <c r="V3121" s="33"/>
      <c r="W3121" s="33"/>
      <c r="X3121" s="33"/>
      <c r="Y3121" s="33"/>
      <c r="Z3121" s="33"/>
      <c r="AA3121" s="33"/>
      <c r="AB3121" s="33"/>
      <c r="AC3121" s="33"/>
      <c r="AD3121" s="33"/>
      <c r="AE3121" s="33"/>
      <c r="AR3121" s="185" t="s">
        <v>367</v>
      </c>
      <c r="AT3121" s="185" t="s">
        <v>363</v>
      </c>
      <c r="AU3121" s="185" t="s">
        <v>85</v>
      </c>
      <c r="AY3121" s="18" t="s">
        <v>360</v>
      </c>
      <c r="BE3121" s="186">
        <f>IF(N3121="základná",J3121,0)</f>
        <v>0</v>
      </c>
      <c r="BF3121" s="186">
        <f>IF(N3121="znížená",J3121,0)</f>
        <v>0</v>
      </c>
      <c r="BG3121" s="186">
        <f>IF(N3121="zákl. prenesená",J3121,0)</f>
        <v>0</v>
      </c>
      <c r="BH3121" s="186">
        <f>IF(N3121="zníž. prenesená",J3121,0)</f>
        <v>0</v>
      </c>
      <c r="BI3121" s="186">
        <f>IF(N3121="nulová",J3121,0)</f>
        <v>0</v>
      </c>
      <c r="BJ3121" s="18" t="s">
        <v>85</v>
      </c>
      <c r="BK3121" s="186">
        <f>ROUND(I3121*H3121,2)</f>
        <v>0</v>
      </c>
      <c r="BL3121" s="18" t="s">
        <v>367</v>
      </c>
      <c r="BM3121" s="185" t="s">
        <v>3032</v>
      </c>
    </row>
    <row r="3122" spans="1:65" s="14" customFormat="1">
      <c r="B3122" s="196"/>
      <c r="D3122" s="188" t="s">
        <v>369</v>
      </c>
      <c r="E3122" s="197" t="s">
        <v>1</v>
      </c>
      <c r="F3122" s="198" t="s">
        <v>2804</v>
      </c>
      <c r="H3122" s="197" t="s">
        <v>1</v>
      </c>
      <c r="I3122" s="199"/>
      <c r="L3122" s="196"/>
      <c r="M3122" s="200"/>
      <c r="N3122" s="201"/>
      <c r="O3122" s="201"/>
      <c r="P3122" s="201"/>
      <c r="Q3122" s="201"/>
      <c r="R3122" s="201"/>
      <c r="S3122" s="201"/>
      <c r="T3122" s="202"/>
      <c r="AT3122" s="197" t="s">
        <v>369</v>
      </c>
      <c r="AU3122" s="197" t="s">
        <v>85</v>
      </c>
      <c r="AV3122" s="14" t="s">
        <v>79</v>
      </c>
      <c r="AW3122" s="14" t="s">
        <v>29</v>
      </c>
      <c r="AX3122" s="14" t="s">
        <v>72</v>
      </c>
      <c r="AY3122" s="197" t="s">
        <v>360</v>
      </c>
    </row>
    <row r="3123" spans="1:65" s="14" customFormat="1">
      <c r="B3123" s="196"/>
      <c r="D3123" s="188" t="s">
        <v>369</v>
      </c>
      <c r="E3123" s="197" t="s">
        <v>1</v>
      </c>
      <c r="F3123" s="198" t="s">
        <v>758</v>
      </c>
      <c r="H3123" s="197" t="s">
        <v>1</v>
      </c>
      <c r="I3123" s="199"/>
      <c r="L3123" s="196"/>
      <c r="M3123" s="200"/>
      <c r="N3123" s="201"/>
      <c r="O3123" s="201"/>
      <c r="P3123" s="201"/>
      <c r="Q3123" s="201"/>
      <c r="R3123" s="201"/>
      <c r="S3123" s="201"/>
      <c r="T3123" s="202"/>
      <c r="AT3123" s="197" t="s">
        <v>369</v>
      </c>
      <c r="AU3123" s="197" t="s">
        <v>85</v>
      </c>
      <c r="AV3123" s="14" t="s">
        <v>79</v>
      </c>
      <c r="AW3123" s="14" t="s">
        <v>29</v>
      </c>
      <c r="AX3123" s="14" t="s">
        <v>72</v>
      </c>
      <c r="AY3123" s="197" t="s">
        <v>360</v>
      </c>
    </row>
    <row r="3124" spans="1:65" s="13" customFormat="1">
      <c r="B3124" s="187"/>
      <c r="D3124" s="188" t="s">
        <v>369</v>
      </c>
      <c r="E3124" s="189" t="s">
        <v>1</v>
      </c>
      <c r="F3124" s="190" t="s">
        <v>3033</v>
      </c>
      <c r="H3124" s="191">
        <v>0.75900000000000001</v>
      </c>
      <c r="I3124" s="192"/>
      <c r="L3124" s="187"/>
      <c r="M3124" s="193"/>
      <c r="N3124" s="194"/>
      <c r="O3124" s="194"/>
      <c r="P3124" s="194"/>
      <c r="Q3124" s="194"/>
      <c r="R3124" s="194"/>
      <c r="S3124" s="194"/>
      <c r="T3124" s="195"/>
      <c r="AT3124" s="189" t="s">
        <v>369</v>
      </c>
      <c r="AU3124" s="189" t="s">
        <v>85</v>
      </c>
      <c r="AV3124" s="13" t="s">
        <v>85</v>
      </c>
      <c r="AW3124" s="13" t="s">
        <v>29</v>
      </c>
      <c r="AX3124" s="13" t="s">
        <v>72</v>
      </c>
      <c r="AY3124" s="189" t="s">
        <v>360</v>
      </c>
    </row>
    <row r="3125" spans="1:65" s="13" customFormat="1">
      <c r="B3125" s="187"/>
      <c r="D3125" s="188" t="s">
        <v>369</v>
      </c>
      <c r="E3125" s="189" t="s">
        <v>1</v>
      </c>
      <c r="F3125" s="190" t="s">
        <v>3034</v>
      </c>
      <c r="H3125" s="191">
        <v>0.70399999999999996</v>
      </c>
      <c r="I3125" s="192"/>
      <c r="L3125" s="187"/>
      <c r="M3125" s="193"/>
      <c r="N3125" s="194"/>
      <c r="O3125" s="194"/>
      <c r="P3125" s="194"/>
      <c r="Q3125" s="194"/>
      <c r="R3125" s="194"/>
      <c r="S3125" s="194"/>
      <c r="T3125" s="195"/>
      <c r="AT3125" s="189" t="s">
        <v>369</v>
      </c>
      <c r="AU3125" s="189" t="s">
        <v>85</v>
      </c>
      <c r="AV3125" s="13" t="s">
        <v>85</v>
      </c>
      <c r="AW3125" s="13" t="s">
        <v>29</v>
      </c>
      <c r="AX3125" s="13" t="s">
        <v>79</v>
      </c>
      <c r="AY3125" s="189" t="s">
        <v>360</v>
      </c>
    </row>
    <row r="3126" spans="1:65" s="2" customFormat="1" ht="24.2" customHeight="1">
      <c r="A3126" s="33"/>
      <c r="B3126" s="139"/>
      <c r="C3126" s="173" t="s">
        <v>3035</v>
      </c>
      <c r="D3126" s="173" t="s">
        <v>363</v>
      </c>
      <c r="E3126" s="174" t="s">
        <v>3036</v>
      </c>
      <c r="F3126" s="175" t="s">
        <v>3037</v>
      </c>
      <c r="G3126" s="176" t="s">
        <v>394</v>
      </c>
      <c r="H3126" s="177">
        <v>3.238</v>
      </c>
      <c r="I3126" s="178"/>
      <c r="J3126" s="179">
        <f>ROUND(I3126*H3126,2)</f>
        <v>0</v>
      </c>
      <c r="K3126" s="180"/>
      <c r="L3126" s="34"/>
      <c r="M3126" s="181" t="s">
        <v>1</v>
      </c>
      <c r="N3126" s="182" t="s">
        <v>38</v>
      </c>
      <c r="O3126" s="60"/>
      <c r="P3126" s="183">
        <f>O3126*H3126</f>
        <v>0</v>
      </c>
      <c r="Q3126" s="183">
        <v>0</v>
      </c>
      <c r="R3126" s="183">
        <f>Q3126*H3126</f>
        <v>0</v>
      </c>
      <c r="S3126" s="183">
        <v>1.875</v>
      </c>
      <c r="T3126" s="184">
        <f>S3126*H3126</f>
        <v>6.07125</v>
      </c>
      <c r="U3126" s="33"/>
      <c r="V3126" s="33"/>
      <c r="W3126" s="33"/>
      <c r="X3126" s="33"/>
      <c r="Y3126" s="33"/>
      <c r="Z3126" s="33"/>
      <c r="AA3126" s="33"/>
      <c r="AB3126" s="33"/>
      <c r="AC3126" s="33"/>
      <c r="AD3126" s="33"/>
      <c r="AE3126" s="33"/>
      <c r="AR3126" s="185" t="s">
        <v>367</v>
      </c>
      <c r="AT3126" s="185" t="s">
        <v>363</v>
      </c>
      <c r="AU3126" s="185" t="s">
        <v>85</v>
      </c>
      <c r="AY3126" s="18" t="s">
        <v>360</v>
      </c>
      <c r="BE3126" s="186">
        <f>IF(N3126="základná",J3126,0)</f>
        <v>0</v>
      </c>
      <c r="BF3126" s="186">
        <f>IF(N3126="znížená",J3126,0)</f>
        <v>0</v>
      </c>
      <c r="BG3126" s="186">
        <f>IF(N3126="zákl. prenesená",J3126,0)</f>
        <v>0</v>
      </c>
      <c r="BH3126" s="186">
        <f>IF(N3126="zníž. prenesená",J3126,0)</f>
        <v>0</v>
      </c>
      <c r="BI3126" s="186">
        <f>IF(N3126="nulová",J3126,0)</f>
        <v>0</v>
      </c>
      <c r="BJ3126" s="18" t="s">
        <v>85</v>
      </c>
      <c r="BK3126" s="186">
        <f>ROUND(I3126*H3126,2)</f>
        <v>0</v>
      </c>
      <c r="BL3126" s="18" t="s">
        <v>367</v>
      </c>
      <c r="BM3126" s="185" t="s">
        <v>3038</v>
      </c>
    </row>
    <row r="3127" spans="1:65" s="14" customFormat="1">
      <c r="B3127" s="196"/>
      <c r="D3127" s="188" t="s">
        <v>369</v>
      </c>
      <c r="E3127" s="197" t="s">
        <v>1</v>
      </c>
      <c r="F3127" s="198" t="s">
        <v>2804</v>
      </c>
      <c r="H3127" s="197" t="s">
        <v>1</v>
      </c>
      <c r="I3127" s="199"/>
      <c r="L3127" s="196"/>
      <c r="M3127" s="200"/>
      <c r="N3127" s="201"/>
      <c r="O3127" s="201"/>
      <c r="P3127" s="201"/>
      <c r="Q3127" s="201"/>
      <c r="R3127" s="201"/>
      <c r="S3127" s="201"/>
      <c r="T3127" s="202"/>
      <c r="AT3127" s="197" t="s">
        <v>369</v>
      </c>
      <c r="AU3127" s="197" t="s">
        <v>85</v>
      </c>
      <c r="AV3127" s="14" t="s">
        <v>79</v>
      </c>
      <c r="AW3127" s="14" t="s">
        <v>29</v>
      </c>
      <c r="AX3127" s="14" t="s">
        <v>72</v>
      </c>
      <c r="AY3127" s="197" t="s">
        <v>360</v>
      </c>
    </row>
    <row r="3128" spans="1:65" s="14" customFormat="1">
      <c r="B3128" s="196"/>
      <c r="D3128" s="188" t="s">
        <v>369</v>
      </c>
      <c r="E3128" s="197" t="s">
        <v>1</v>
      </c>
      <c r="F3128" s="198" t="s">
        <v>758</v>
      </c>
      <c r="H3128" s="197" t="s">
        <v>1</v>
      </c>
      <c r="I3128" s="199"/>
      <c r="L3128" s="196"/>
      <c r="M3128" s="200"/>
      <c r="N3128" s="201"/>
      <c r="O3128" s="201"/>
      <c r="P3128" s="201"/>
      <c r="Q3128" s="201"/>
      <c r="R3128" s="201"/>
      <c r="S3128" s="201"/>
      <c r="T3128" s="202"/>
      <c r="AT3128" s="197" t="s">
        <v>369</v>
      </c>
      <c r="AU3128" s="197" t="s">
        <v>85</v>
      </c>
      <c r="AV3128" s="14" t="s">
        <v>79</v>
      </c>
      <c r="AW3128" s="14" t="s">
        <v>29</v>
      </c>
      <c r="AX3128" s="14" t="s">
        <v>72</v>
      </c>
      <c r="AY3128" s="197" t="s">
        <v>360</v>
      </c>
    </row>
    <row r="3129" spans="1:65" s="13" customFormat="1">
      <c r="B3129" s="187"/>
      <c r="D3129" s="188" t="s">
        <v>369</v>
      </c>
      <c r="E3129" s="189" t="s">
        <v>1</v>
      </c>
      <c r="F3129" s="190" t="s">
        <v>3039</v>
      </c>
      <c r="H3129" s="191">
        <v>1.1639999999999999</v>
      </c>
      <c r="I3129" s="192"/>
      <c r="L3129" s="187"/>
      <c r="M3129" s="193"/>
      <c r="N3129" s="194"/>
      <c r="O3129" s="194"/>
      <c r="P3129" s="194"/>
      <c r="Q3129" s="194"/>
      <c r="R3129" s="194"/>
      <c r="S3129" s="194"/>
      <c r="T3129" s="195"/>
      <c r="AT3129" s="189" t="s">
        <v>369</v>
      </c>
      <c r="AU3129" s="189" t="s">
        <v>85</v>
      </c>
      <c r="AV3129" s="13" t="s">
        <v>85</v>
      </c>
      <c r="AW3129" s="13" t="s">
        <v>29</v>
      </c>
      <c r="AX3129" s="13" t="s">
        <v>72</v>
      </c>
      <c r="AY3129" s="189" t="s">
        <v>360</v>
      </c>
    </row>
    <row r="3130" spans="1:65" s="13" customFormat="1">
      <c r="B3130" s="187"/>
      <c r="D3130" s="188" t="s">
        <v>369</v>
      </c>
      <c r="E3130" s="189" t="s">
        <v>1</v>
      </c>
      <c r="F3130" s="190" t="s">
        <v>3040</v>
      </c>
      <c r="H3130" s="191">
        <v>2.0739999999999998</v>
      </c>
      <c r="I3130" s="192"/>
      <c r="L3130" s="187"/>
      <c r="M3130" s="193"/>
      <c r="N3130" s="194"/>
      <c r="O3130" s="194"/>
      <c r="P3130" s="194"/>
      <c r="Q3130" s="194"/>
      <c r="R3130" s="194"/>
      <c r="S3130" s="194"/>
      <c r="T3130" s="195"/>
      <c r="AT3130" s="189" t="s">
        <v>369</v>
      </c>
      <c r="AU3130" s="189" t="s">
        <v>85</v>
      </c>
      <c r="AV3130" s="13" t="s">
        <v>85</v>
      </c>
      <c r="AW3130" s="13" t="s">
        <v>29</v>
      </c>
      <c r="AX3130" s="13" t="s">
        <v>72</v>
      </c>
      <c r="AY3130" s="189" t="s">
        <v>360</v>
      </c>
    </row>
    <row r="3131" spans="1:65" s="15" customFormat="1">
      <c r="B3131" s="203"/>
      <c r="D3131" s="188" t="s">
        <v>369</v>
      </c>
      <c r="E3131" s="204" t="s">
        <v>1</v>
      </c>
      <c r="F3131" s="205" t="s">
        <v>386</v>
      </c>
      <c r="H3131" s="206">
        <v>3.238</v>
      </c>
      <c r="I3131" s="207"/>
      <c r="L3131" s="203"/>
      <c r="M3131" s="208"/>
      <c r="N3131" s="209"/>
      <c r="O3131" s="209"/>
      <c r="P3131" s="209"/>
      <c r="Q3131" s="209"/>
      <c r="R3131" s="209"/>
      <c r="S3131" s="209"/>
      <c r="T3131" s="210"/>
      <c r="AT3131" s="204" t="s">
        <v>369</v>
      </c>
      <c r="AU3131" s="204" t="s">
        <v>85</v>
      </c>
      <c r="AV3131" s="15" t="s">
        <v>367</v>
      </c>
      <c r="AW3131" s="15" t="s">
        <v>29</v>
      </c>
      <c r="AX3131" s="15" t="s">
        <v>79</v>
      </c>
      <c r="AY3131" s="204" t="s">
        <v>360</v>
      </c>
    </row>
    <row r="3132" spans="1:65" s="2" customFormat="1" ht="24.2" customHeight="1">
      <c r="A3132" s="33"/>
      <c r="B3132" s="139"/>
      <c r="C3132" s="173" t="s">
        <v>3041</v>
      </c>
      <c r="D3132" s="173" t="s">
        <v>363</v>
      </c>
      <c r="E3132" s="174" t="s">
        <v>3042</v>
      </c>
      <c r="F3132" s="175" t="s">
        <v>3043</v>
      </c>
      <c r="G3132" s="176" t="s">
        <v>394</v>
      </c>
      <c r="H3132" s="177">
        <v>39.700000000000003</v>
      </c>
      <c r="I3132" s="178"/>
      <c r="J3132" s="179">
        <f>ROUND(I3132*H3132,2)</f>
        <v>0</v>
      </c>
      <c r="K3132" s="180"/>
      <c r="L3132" s="34"/>
      <c r="M3132" s="181" t="s">
        <v>1</v>
      </c>
      <c r="N3132" s="182" t="s">
        <v>38</v>
      </c>
      <c r="O3132" s="60"/>
      <c r="P3132" s="183">
        <f>O3132*H3132</f>
        <v>0</v>
      </c>
      <c r="Q3132" s="183">
        <v>0</v>
      </c>
      <c r="R3132" s="183">
        <f>Q3132*H3132</f>
        <v>0</v>
      </c>
      <c r="S3132" s="183">
        <v>1.875</v>
      </c>
      <c r="T3132" s="184">
        <f>S3132*H3132</f>
        <v>74.4375</v>
      </c>
      <c r="U3132" s="33"/>
      <c r="V3132" s="33"/>
      <c r="W3132" s="33"/>
      <c r="X3132" s="33"/>
      <c r="Y3132" s="33"/>
      <c r="Z3132" s="33"/>
      <c r="AA3132" s="33"/>
      <c r="AB3132" s="33"/>
      <c r="AC3132" s="33"/>
      <c r="AD3132" s="33"/>
      <c r="AE3132" s="33"/>
      <c r="AR3132" s="185" t="s">
        <v>367</v>
      </c>
      <c r="AT3132" s="185" t="s">
        <v>363</v>
      </c>
      <c r="AU3132" s="185" t="s">
        <v>85</v>
      </c>
      <c r="AY3132" s="18" t="s">
        <v>360</v>
      </c>
      <c r="BE3132" s="186">
        <f>IF(N3132="základná",J3132,0)</f>
        <v>0</v>
      </c>
      <c r="BF3132" s="186">
        <f>IF(N3132="znížená",J3132,0)</f>
        <v>0</v>
      </c>
      <c r="BG3132" s="186">
        <f>IF(N3132="zákl. prenesená",J3132,0)</f>
        <v>0</v>
      </c>
      <c r="BH3132" s="186">
        <f>IF(N3132="zníž. prenesená",J3132,0)</f>
        <v>0</v>
      </c>
      <c r="BI3132" s="186">
        <f>IF(N3132="nulová",J3132,0)</f>
        <v>0</v>
      </c>
      <c r="BJ3132" s="18" t="s">
        <v>85</v>
      </c>
      <c r="BK3132" s="186">
        <f>ROUND(I3132*H3132,2)</f>
        <v>0</v>
      </c>
      <c r="BL3132" s="18" t="s">
        <v>367</v>
      </c>
      <c r="BM3132" s="185" t="s">
        <v>3044</v>
      </c>
    </row>
    <row r="3133" spans="1:65" s="14" customFormat="1">
      <c r="B3133" s="196"/>
      <c r="D3133" s="188" t="s">
        <v>369</v>
      </c>
      <c r="E3133" s="197" t="s">
        <v>1</v>
      </c>
      <c r="F3133" s="198" t="s">
        <v>3045</v>
      </c>
      <c r="H3133" s="197" t="s">
        <v>1</v>
      </c>
      <c r="I3133" s="199"/>
      <c r="L3133" s="196"/>
      <c r="M3133" s="200"/>
      <c r="N3133" s="201"/>
      <c r="O3133" s="201"/>
      <c r="P3133" s="201"/>
      <c r="Q3133" s="201"/>
      <c r="R3133" s="201"/>
      <c r="S3133" s="201"/>
      <c r="T3133" s="202"/>
      <c r="AT3133" s="197" t="s">
        <v>369</v>
      </c>
      <c r="AU3133" s="197" t="s">
        <v>85</v>
      </c>
      <c r="AV3133" s="14" t="s">
        <v>79</v>
      </c>
      <c r="AW3133" s="14" t="s">
        <v>29</v>
      </c>
      <c r="AX3133" s="14" t="s">
        <v>72</v>
      </c>
      <c r="AY3133" s="197" t="s">
        <v>360</v>
      </c>
    </row>
    <row r="3134" spans="1:65" s="14" customFormat="1">
      <c r="B3134" s="196"/>
      <c r="D3134" s="188" t="s">
        <v>369</v>
      </c>
      <c r="E3134" s="197" t="s">
        <v>1</v>
      </c>
      <c r="F3134" s="198" t="s">
        <v>758</v>
      </c>
      <c r="H3134" s="197" t="s">
        <v>1</v>
      </c>
      <c r="I3134" s="199"/>
      <c r="L3134" s="196"/>
      <c r="M3134" s="200"/>
      <c r="N3134" s="201"/>
      <c r="O3134" s="201"/>
      <c r="P3134" s="201"/>
      <c r="Q3134" s="201"/>
      <c r="R3134" s="201"/>
      <c r="S3134" s="201"/>
      <c r="T3134" s="202"/>
      <c r="AT3134" s="197" t="s">
        <v>369</v>
      </c>
      <c r="AU3134" s="197" t="s">
        <v>85</v>
      </c>
      <c r="AV3134" s="14" t="s">
        <v>79</v>
      </c>
      <c r="AW3134" s="14" t="s">
        <v>29</v>
      </c>
      <c r="AX3134" s="14" t="s">
        <v>72</v>
      </c>
      <c r="AY3134" s="197" t="s">
        <v>360</v>
      </c>
    </row>
    <row r="3135" spans="1:65" s="13" customFormat="1">
      <c r="B3135" s="187"/>
      <c r="D3135" s="188" t="s">
        <v>369</v>
      </c>
      <c r="E3135" s="189" t="s">
        <v>1</v>
      </c>
      <c r="F3135" s="190" t="s">
        <v>3046</v>
      </c>
      <c r="H3135" s="191">
        <v>1.89</v>
      </c>
      <c r="I3135" s="192"/>
      <c r="L3135" s="187"/>
      <c r="M3135" s="193"/>
      <c r="N3135" s="194"/>
      <c r="O3135" s="194"/>
      <c r="P3135" s="194"/>
      <c r="Q3135" s="194"/>
      <c r="R3135" s="194"/>
      <c r="S3135" s="194"/>
      <c r="T3135" s="195"/>
      <c r="AT3135" s="189" t="s">
        <v>369</v>
      </c>
      <c r="AU3135" s="189" t="s">
        <v>85</v>
      </c>
      <c r="AV3135" s="13" t="s">
        <v>85</v>
      </c>
      <c r="AW3135" s="13" t="s">
        <v>29</v>
      </c>
      <c r="AX3135" s="13" t="s">
        <v>72</v>
      </c>
      <c r="AY3135" s="189" t="s">
        <v>360</v>
      </c>
    </row>
    <row r="3136" spans="1:65" s="13" customFormat="1">
      <c r="B3136" s="187"/>
      <c r="D3136" s="188" t="s">
        <v>369</v>
      </c>
      <c r="E3136" s="189" t="s">
        <v>1</v>
      </c>
      <c r="F3136" s="190" t="s">
        <v>3047</v>
      </c>
      <c r="H3136" s="191">
        <v>0.62</v>
      </c>
      <c r="I3136" s="192"/>
      <c r="L3136" s="187"/>
      <c r="M3136" s="193"/>
      <c r="N3136" s="194"/>
      <c r="O3136" s="194"/>
      <c r="P3136" s="194"/>
      <c r="Q3136" s="194"/>
      <c r="R3136" s="194"/>
      <c r="S3136" s="194"/>
      <c r="T3136" s="195"/>
      <c r="AT3136" s="189" t="s">
        <v>369</v>
      </c>
      <c r="AU3136" s="189" t="s">
        <v>85</v>
      </c>
      <c r="AV3136" s="13" t="s">
        <v>85</v>
      </c>
      <c r="AW3136" s="13" t="s">
        <v>29</v>
      </c>
      <c r="AX3136" s="13" t="s">
        <v>72</v>
      </c>
      <c r="AY3136" s="189" t="s">
        <v>360</v>
      </c>
    </row>
    <row r="3137" spans="2:51" s="16" customFormat="1">
      <c r="B3137" s="211"/>
      <c r="D3137" s="188" t="s">
        <v>369</v>
      </c>
      <c r="E3137" s="212" t="s">
        <v>1</v>
      </c>
      <c r="F3137" s="213" t="s">
        <v>581</v>
      </c>
      <c r="H3137" s="214">
        <v>2.5099999999999998</v>
      </c>
      <c r="I3137" s="215"/>
      <c r="L3137" s="211"/>
      <c r="M3137" s="216"/>
      <c r="N3137" s="217"/>
      <c r="O3137" s="217"/>
      <c r="P3137" s="217"/>
      <c r="Q3137" s="217"/>
      <c r="R3137" s="217"/>
      <c r="S3137" s="217"/>
      <c r="T3137" s="218"/>
      <c r="AT3137" s="212" t="s">
        <v>369</v>
      </c>
      <c r="AU3137" s="212" t="s">
        <v>85</v>
      </c>
      <c r="AV3137" s="16" t="s">
        <v>282</v>
      </c>
      <c r="AW3137" s="16" t="s">
        <v>29</v>
      </c>
      <c r="AX3137" s="16" t="s">
        <v>72</v>
      </c>
      <c r="AY3137" s="212" t="s">
        <v>360</v>
      </c>
    </row>
    <row r="3138" spans="2:51" s="14" customFormat="1">
      <c r="B3138" s="196"/>
      <c r="D3138" s="188" t="s">
        <v>369</v>
      </c>
      <c r="E3138" s="197" t="s">
        <v>1</v>
      </c>
      <c r="F3138" s="198" t="s">
        <v>2804</v>
      </c>
      <c r="H3138" s="197" t="s">
        <v>1</v>
      </c>
      <c r="I3138" s="199"/>
      <c r="L3138" s="196"/>
      <c r="M3138" s="200"/>
      <c r="N3138" s="201"/>
      <c r="O3138" s="201"/>
      <c r="P3138" s="201"/>
      <c r="Q3138" s="201"/>
      <c r="R3138" s="201"/>
      <c r="S3138" s="201"/>
      <c r="T3138" s="202"/>
      <c r="AT3138" s="197" t="s">
        <v>369</v>
      </c>
      <c r="AU3138" s="197" t="s">
        <v>85</v>
      </c>
      <c r="AV3138" s="14" t="s">
        <v>79</v>
      </c>
      <c r="AW3138" s="14" t="s">
        <v>29</v>
      </c>
      <c r="AX3138" s="14" t="s">
        <v>72</v>
      </c>
      <c r="AY3138" s="197" t="s">
        <v>360</v>
      </c>
    </row>
    <row r="3139" spans="2:51" s="14" customFormat="1">
      <c r="B3139" s="196"/>
      <c r="D3139" s="188" t="s">
        <v>369</v>
      </c>
      <c r="E3139" s="197" t="s">
        <v>1</v>
      </c>
      <c r="F3139" s="198" t="s">
        <v>754</v>
      </c>
      <c r="H3139" s="197" t="s">
        <v>1</v>
      </c>
      <c r="I3139" s="199"/>
      <c r="L3139" s="196"/>
      <c r="M3139" s="200"/>
      <c r="N3139" s="201"/>
      <c r="O3139" s="201"/>
      <c r="P3139" s="201"/>
      <c r="Q3139" s="201"/>
      <c r="R3139" s="201"/>
      <c r="S3139" s="201"/>
      <c r="T3139" s="202"/>
      <c r="AT3139" s="197" t="s">
        <v>369</v>
      </c>
      <c r="AU3139" s="197" t="s">
        <v>85</v>
      </c>
      <c r="AV3139" s="14" t="s">
        <v>79</v>
      </c>
      <c r="AW3139" s="14" t="s">
        <v>29</v>
      </c>
      <c r="AX3139" s="14" t="s">
        <v>72</v>
      </c>
      <c r="AY3139" s="197" t="s">
        <v>360</v>
      </c>
    </row>
    <row r="3140" spans="2:51" s="13" customFormat="1">
      <c r="B3140" s="187"/>
      <c r="D3140" s="188" t="s">
        <v>369</v>
      </c>
      <c r="E3140" s="189" t="s">
        <v>1</v>
      </c>
      <c r="F3140" s="190" t="s">
        <v>3048</v>
      </c>
      <c r="H3140" s="191">
        <v>1.7390000000000001</v>
      </c>
      <c r="I3140" s="192"/>
      <c r="L3140" s="187"/>
      <c r="M3140" s="193"/>
      <c r="N3140" s="194"/>
      <c r="O3140" s="194"/>
      <c r="P3140" s="194"/>
      <c r="Q3140" s="194"/>
      <c r="R3140" s="194"/>
      <c r="S3140" s="194"/>
      <c r="T3140" s="195"/>
      <c r="AT3140" s="189" t="s">
        <v>369</v>
      </c>
      <c r="AU3140" s="189" t="s">
        <v>85</v>
      </c>
      <c r="AV3140" s="13" t="s">
        <v>85</v>
      </c>
      <c r="AW3140" s="13" t="s">
        <v>29</v>
      </c>
      <c r="AX3140" s="13" t="s">
        <v>72</v>
      </c>
      <c r="AY3140" s="189" t="s">
        <v>360</v>
      </c>
    </row>
    <row r="3141" spans="2:51" s="13" customFormat="1">
      <c r="B3141" s="187"/>
      <c r="D3141" s="188" t="s">
        <v>369</v>
      </c>
      <c r="E3141" s="189" t="s">
        <v>1</v>
      </c>
      <c r="F3141" s="190" t="s">
        <v>3049</v>
      </c>
      <c r="H3141" s="191">
        <v>1.863</v>
      </c>
      <c r="I3141" s="192"/>
      <c r="L3141" s="187"/>
      <c r="M3141" s="193"/>
      <c r="N3141" s="194"/>
      <c r="O3141" s="194"/>
      <c r="P3141" s="194"/>
      <c r="Q3141" s="194"/>
      <c r="R3141" s="194"/>
      <c r="S3141" s="194"/>
      <c r="T3141" s="195"/>
      <c r="AT3141" s="189" t="s">
        <v>369</v>
      </c>
      <c r="AU3141" s="189" t="s">
        <v>85</v>
      </c>
      <c r="AV3141" s="13" t="s">
        <v>85</v>
      </c>
      <c r="AW3141" s="13" t="s">
        <v>29</v>
      </c>
      <c r="AX3141" s="13" t="s">
        <v>72</v>
      </c>
      <c r="AY3141" s="189" t="s">
        <v>360</v>
      </c>
    </row>
    <row r="3142" spans="2:51" s="13" customFormat="1">
      <c r="B3142" s="187"/>
      <c r="D3142" s="188" t="s">
        <v>369</v>
      </c>
      <c r="E3142" s="189" t="s">
        <v>1</v>
      </c>
      <c r="F3142" s="190" t="s">
        <v>3050</v>
      </c>
      <c r="H3142" s="191">
        <v>4.1710000000000003</v>
      </c>
      <c r="I3142" s="192"/>
      <c r="L3142" s="187"/>
      <c r="M3142" s="193"/>
      <c r="N3142" s="194"/>
      <c r="O3142" s="194"/>
      <c r="P3142" s="194"/>
      <c r="Q3142" s="194"/>
      <c r="R3142" s="194"/>
      <c r="S3142" s="194"/>
      <c r="T3142" s="195"/>
      <c r="AT3142" s="189" t="s">
        <v>369</v>
      </c>
      <c r="AU3142" s="189" t="s">
        <v>85</v>
      </c>
      <c r="AV3142" s="13" t="s">
        <v>85</v>
      </c>
      <c r="AW3142" s="13" t="s">
        <v>29</v>
      </c>
      <c r="AX3142" s="13" t="s">
        <v>72</v>
      </c>
      <c r="AY3142" s="189" t="s">
        <v>360</v>
      </c>
    </row>
    <row r="3143" spans="2:51" s="13" customFormat="1">
      <c r="B3143" s="187"/>
      <c r="D3143" s="188" t="s">
        <v>369</v>
      </c>
      <c r="E3143" s="189" t="s">
        <v>1</v>
      </c>
      <c r="F3143" s="190" t="s">
        <v>3051</v>
      </c>
      <c r="H3143" s="191">
        <v>3.2509999999999999</v>
      </c>
      <c r="I3143" s="192"/>
      <c r="L3143" s="187"/>
      <c r="M3143" s="193"/>
      <c r="N3143" s="194"/>
      <c r="O3143" s="194"/>
      <c r="P3143" s="194"/>
      <c r="Q3143" s="194"/>
      <c r="R3143" s="194"/>
      <c r="S3143" s="194"/>
      <c r="T3143" s="195"/>
      <c r="AT3143" s="189" t="s">
        <v>369</v>
      </c>
      <c r="AU3143" s="189" t="s">
        <v>85</v>
      </c>
      <c r="AV3143" s="13" t="s">
        <v>85</v>
      </c>
      <c r="AW3143" s="13" t="s">
        <v>29</v>
      </c>
      <c r="AX3143" s="13" t="s">
        <v>72</v>
      </c>
      <c r="AY3143" s="189" t="s">
        <v>360</v>
      </c>
    </row>
    <row r="3144" spans="2:51" s="13" customFormat="1">
      <c r="B3144" s="187"/>
      <c r="D3144" s="188" t="s">
        <v>369</v>
      </c>
      <c r="E3144" s="189" t="s">
        <v>1</v>
      </c>
      <c r="F3144" s="190" t="s">
        <v>3052</v>
      </c>
      <c r="H3144" s="191">
        <v>1.5069999999999999</v>
      </c>
      <c r="I3144" s="192"/>
      <c r="L3144" s="187"/>
      <c r="M3144" s="193"/>
      <c r="N3144" s="194"/>
      <c r="O3144" s="194"/>
      <c r="P3144" s="194"/>
      <c r="Q3144" s="194"/>
      <c r="R3144" s="194"/>
      <c r="S3144" s="194"/>
      <c r="T3144" s="195"/>
      <c r="AT3144" s="189" t="s">
        <v>369</v>
      </c>
      <c r="AU3144" s="189" t="s">
        <v>85</v>
      </c>
      <c r="AV3144" s="13" t="s">
        <v>85</v>
      </c>
      <c r="AW3144" s="13" t="s">
        <v>29</v>
      </c>
      <c r="AX3144" s="13" t="s">
        <v>72</v>
      </c>
      <c r="AY3144" s="189" t="s">
        <v>360</v>
      </c>
    </row>
    <row r="3145" spans="2:51" s="13" customFormat="1">
      <c r="B3145" s="187"/>
      <c r="D3145" s="188" t="s">
        <v>369</v>
      </c>
      <c r="E3145" s="189" t="s">
        <v>1</v>
      </c>
      <c r="F3145" s="190" t="s">
        <v>3053</v>
      </c>
      <c r="H3145" s="191">
        <v>1.429</v>
      </c>
      <c r="I3145" s="192"/>
      <c r="L3145" s="187"/>
      <c r="M3145" s="193"/>
      <c r="N3145" s="194"/>
      <c r="O3145" s="194"/>
      <c r="P3145" s="194"/>
      <c r="Q3145" s="194"/>
      <c r="R3145" s="194"/>
      <c r="S3145" s="194"/>
      <c r="T3145" s="195"/>
      <c r="AT3145" s="189" t="s">
        <v>369</v>
      </c>
      <c r="AU3145" s="189" t="s">
        <v>85</v>
      </c>
      <c r="AV3145" s="13" t="s">
        <v>85</v>
      </c>
      <c r="AW3145" s="13" t="s">
        <v>29</v>
      </c>
      <c r="AX3145" s="13" t="s">
        <v>72</v>
      </c>
      <c r="AY3145" s="189" t="s">
        <v>360</v>
      </c>
    </row>
    <row r="3146" spans="2:51" s="14" customFormat="1">
      <c r="B3146" s="196"/>
      <c r="D3146" s="188" t="s">
        <v>369</v>
      </c>
      <c r="E3146" s="197" t="s">
        <v>1</v>
      </c>
      <c r="F3146" s="198" t="s">
        <v>762</v>
      </c>
      <c r="H3146" s="197" t="s">
        <v>1</v>
      </c>
      <c r="I3146" s="199"/>
      <c r="L3146" s="196"/>
      <c r="M3146" s="200"/>
      <c r="N3146" s="201"/>
      <c r="O3146" s="201"/>
      <c r="P3146" s="201"/>
      <c r="Q3146" s="201"/>
      <c r="R3146" s="201"/>
      <c r="S3146" s="201"/>
      <c r="T3146" s="202"/>
      <c r="AT3146" s="197" t="s">
        <v>369</v>
      </c>
      <c r="AU3146" s="197" t="s">
        <v>85</v>
      </c>
      <c r="AV3146" s="14" t="s">
        <v>79</v>
      </c>
      <c r="AW3146" s="14" t="s">
        <v>29</v>
      </c>
      <c r="AX3146" s="14" t="s">
        <v>72</v>
      </c>
      <c r="AY3146" s="197" t="s">
        <v>360</v>
      </c>
    </row>
    <row r="3147" spans="2:51" s="13" customFormat="1">
      <c r="B3147" s="187"/>
      <c r="D3147" s="188" t="s">
        <v>369</v>
      </c>
      <c r="E3147" s="189" t="s">
        <v>1</v>
      </c>
      <c r="F3147" s="190" t="s">
        <v>3054</v>
      </c>
      <c r="H3147" s="191">
        <v>5.2160000000000002</v>
      </c>
      <c r="I3147" s="192"/>
      <c r="L3147" s="187"/>
      <c r="M3147" s="193"/>
      <c r="N3147" s="194"/>
      <c r="O3147" s="194"/>
      <c r="P3147" s="194"/>
      <c r="Q3147" s="194"/>
      <c r="R3147" s="194"/>
      <c r="S3147" s="194"/>
      <c r="T3147" s="195"/>
      <c r="AT3147" s="189" t="s">
        <v>369</v>
      </c>
      <c r="AU3147" s="189" t="s">
        <v>85</v>
      </c>
      <c r="AV3147" s="13" t="s">
        <v>85</v>
      </c>
      <c r="AW3147" s="13" t="s">
        <v>29</v>
      </c>
      <c r="AX3147" s="13" t="s">
        <v>72</v>
      </c>
      <c r="AY3147" s="189" t="s">
        <v>360</v>
      </c>
    </row>
    <row r="3148" spans="2:51" s="14" customFormat="1">
      <c r="B3148" s="196"/>
      <c r="D3148" s="188" t="s">
        <v>369</v>
      </c>
      <c r="E3148" s="197" t="s">
        <v>1</v>
      </c>
      <c r="F3148" s="198" t="s">
        <v>787</v>
      </c>
      <c r="H3148" s="197" t="s">
        <v>1</v>
      </c>
      <c r="I3148" s="199"/>
      <c r="L3148" s="196"/>
      <c r="M3148" s="200"/>
      <c r="N3148" s="201"/>
      <c r="O3148" s="201"/>
      <c r="P3148" s="201"/>
      <c r="Q3148" s="201"/>
      <c r="R3148" s="201"/>
      <c r="S3148" s="201"/>
      <c r="T3148" s="202"/>
      <c r="AT3148" s="197" t="s">
        <v>369</v>
      </c>
      <c r="AU3148" s="197" t="s">
        <v>85</v>
      </c>
      <c r="AV3148" s="14" t="s">
        <v>79</v>
      </c>
      <c r="AW3148" s="14" t="s">
        <v>29</v>
      </c>
      <c r="AX3148" s="14" t="s">
        <v>72</v>
      </c>
      <c r="AY3148" s="197" t="s">
        <v>360</v>
      </c>
    </row>
    <row r="3149" spans="2:51" s="13" customFormat="1">
      <c r="B3149" s="187"/>
      <c r="D3149" s="188" t="s">
        <v>369</v>
      </c>
      <c r="E3149" s="189" t="s">
        <v>1</v>
      </c>
      <c r="F3149" s="190" t="s">
        <v>3055</v>
      </c>
      <c r="H3149" s="191">
        <v>1.4490000000000001</v>
      </c>
      <c r="I3149" s="192"/>
      <c r="L3149" s="187"/>
      <c r="M3149" s="193"/>
      <c r="N3149" s="194"/>
      <c r="O3149" s="194"/>
      <c r="P3149" s="194"/>
      <c r="Q3149" s="194"/>
      <c r="R3149" s="194"/>
      <c r="S3149" s="194"/>
      <c r="T3149" s="195"/>
      <c r="AT3149" s="189" t="s">
        <v>369</v>
      </c>
      <c r="AU3149" s="189" t="s">
        <v>85</v>
      </c>
      <c r="AV3149" s="13" t="s">
        <v>85</v>
      </c>
      <c r="AW3149" s="13" t="s">
        <v>29</v>
      </c>
      <c r="AX3149" s="13" t="s">
        <v>72</v>
      </c>
      <c r="AY3149" s="189" t="s">
        <v>360</v>
      </c>
    </row>
    <row r="3150" spans="2:51" s="13" customFormat="1">
      <c r="B3150" s="187"/>
      <c r="D3150" s="188" t="s">
        <v>369</v>
      </c>
      <c r="E3150" s="189" t="s">
        <v>1</v>
      </c>
      <c r="F3150" s="190" t="s">
        <v>3056</v>
      </c>
      <c r="H3150" s="191">
        <v>3.4780000000000002</v>
      </c>
      <c r="I3150" s="192"/>
      <c r="L3150" s="187"/>
      <c r="M3150" s="193"/>
      <c r="N3150" s="194"/>
      <c r="O3150" s="194"/>
      <c r="P3150" s="194"/>
      <c r="Q3150" s="194"/>
      <c r="R3150" s="194"/>
      <c r="S3150" s="194"/>
      <c r="T3150" s="195"/>
      <c r="AT3150" s="189" t="s">
        <v>369</v>
      </c>
      <c r="AU3150" s="189" t="s">
        <v>85</v>
      </c>
      <c r="AV3150" s="13" t="s">
        <v>85</v>
      </c>
      <c r="AW3150" s="13" t="s">
        <v>29</v>
      </c>
      <c r="AX3150" s="13" t="s">
        <v>72</v>
      </c>
      <c r="AY3150" s="189" t="s">
        <v>360</v>
      </c>
    </row>
    <row r="3151" spans="2:51" s="16" customFormat="1">
      <c r="B3151" s="211"/>
      <c r="D3151" s="188" t="s">
        <v>369</v>
      </c>
      <c r="E3151" s="212" t="s">
        <v>1</v>
      </c>
      <c r="F3151" s="213" t="s">
        <v>581</v>
      </c>
      <c r="H3151" s="214">
        <v>24.103000000000002</v>
      </c>
      <c r="I3151" s="215"/>
      <c r="L3151" s="211"/>
      <c r="M3151" s="216"/>
      <c r="N3151" s="217"/>
      <c r="O3151" s="217"/>
      <c r="P3151" s="217"/>
      <c r="Q3151" s="217"/>
      <c r="R3151" s="217"/>
      <c r="S3151" s="217"/>
      <c r="T3151" s="218"/>
      <c r="AT3151" s="212" t="s">
        <v>369</v>
      </c>
      <c r="AU3151" s="212" t="s">
        <v>85</v>
      </c>
      <c r="AV3151" s="16" t="s">
        <v>282</v>
      </c>
      <c r="AW3151" s="16" t="s">
        <v>29</v>
      </c>
      <c r="AX3151" s="16" t="s">
        <v>72</v>
      </c>
      <c r="AY3151" s="212" t="s">
        <v>360</v>
      </c>
    </row>
    <row r="3152" spans="2:51" s="14" customFormat="1">
      <c r="B3152" s="196"/>
      <c r="D3152" s="188" t="s">
        <v>369</v>
      </c>
      <c r="E3152" s="197" t="s">
        <v>1</v>
      </c>
      <c r="F3152" s="198" t="s">
        <v>2537</v>
      </c>
      <c r="H3152" s="197" t="s">
        <v>1</v>
      </c>
      <c r="I3152" s="199"/>
      <c r="L3152" s="196"/>
      <c r="M3152" s="200"/>
      <c r="N3152" s="201"/>
      <c r="O3152" s="201"/>
      <c r="P3152" s="201"/>
      <c r="Q3152" s="201"/>
      <c r="R3152" s="201"/>
      <c r="S3152" s="201"/>
      <c r="T3152" s="202"/>
      <c r="AT3152" s="197" t="s">
        <v>369</v>
      </c>
      <c r="AU3152" s="197" t="s">
        <v>85</v>
      </c>
      <c r="AV3152" s="14" t="s">
        <v>79</v>
      </c>
      <c r="AW3152" s="14" t="s">
        <v>29</v>
      </c>
      <c r="AX3152" s="14" t="s">
        <v>72</v>
      </c>
      <c r="AY3152" s="197" t="s">
        <v>360</v>
      </c>
    </row>
    <row r="3153" spans="2:51" s="14" customFormat="1">
      <c r="B3153" s="196"/>
      <c r="D3153" s="188" t="s">
        <v>369</v>
      </c>
      <c r="E3153" s="197" t="s">
        <v>1</v>
      </c>
      <c r="F3153" s="198" t="s">
        <v>762</v>
      </c>
      <c r="H3153" s="197" t="s">
        <v>1</v>
      </c>
      <c r="I3153" s="199"/>
      <c r="L3153" s="196"/>
      <c r="M3153" s="200"/>
      <c r="N3153" s="201"/>
      <c r="O3153" s="201"/>
      <c r="P3153" s="201"/>
      <c r="Q3153" s="201"/>
      <c r="R3153" s="201"/>
      <c r="S3153" s="201"/>
      <c r="T3153" s="202"/>
      <c r="AT3153" s="197" t="s">
        <v>369</v>
      </c>
      <c r="AU3153" s="197" t="s">
        <v>85</v>
      </c>
      <c r="AV3153" s="14" t="s">
        <v>79</v>
      </c>
      <c r="AW3153" s="14" t="s">
        <v>29</v>
      </c>
      <c r="AX3153" s="14" t="s">
        <v>72</v>
      </c>
      <c r="AY3153" s="197" t="s">
        <v>360</v>
      </c>
    </row>
    <row r="3154" spans="2:51" s="13" customFormat="1">
      <c r="B3154" s="187"/>
      <c r="D3154" s="188" t="s">
        <v>369</v>
      </c>
      <c r="E3154" s="189" t="s">
        <v>1</v>
      </c>
      <c r="F3154" s="190" t="s">
        <v>3057</v>
      </c>
      <c r="H3154" s="191">
        <v>2.907</v>
      </c>
      <c r="I3154" s="192"/>
      <c r="L3154" s="187"/>
      <c r="M3154" s="193"/>
      <c r="N3154" s="194"/>
      <c r="O3154" s="194"/>
      <c r="P3154" s="194"/>
      <c r="Q3154" s="194"/>
      <c r="R3154" s="194"/>
      <c r="S3154" s="194"/>
      <c r="T3154" s="195"/>
      <c r="AT3154" s="189" t="s">
        <v>369</v>
      </c>
      <c r="AU3154" s="189" t="s">
        <v>85</v>
      </c>
      <c r="AV3154" s="13" t="s">
        <v>85</v>
      </c>
      <c r="AW3154" s="13" t="s">
        <v>29</v>
      </c>
      <c r="AX3154" s="13" t="s">
        <v>72</v>
      </c>
      <c r="AY3154" s="189" t="s">
        <v>360</v>
      </c>
    </row>
    <row r="3155" spans="2:51" s="13" customFormat="1">
      <c r="B3155" s="187"/>
      <c r="D3155" s="188" t="s">
        <v>369</v>
      </c>
      <c r="E3155" s="189" t="s">
        <v>1</v>
      </c>
      <c r="F3155" s="190" t="s">
        <v>3058</v>
      </c>
      <c r="H3155" s="191">
        <v>1.3440000000000001</v>
      </c>
      <c r="I3155" s="192"/>
      <c r="L3155" s="187"/>
      <c r="M3155" s="193"/>
      <c r="N3155" s="194"/>
      <c r="O3155" s="194"/>
      <c r="P3155" s="194"/>
      <c r="Q3155" s="194"/>
      <c r="R3155" s="194"/>
      <c r="S3155" s="194"/>
      <c r="T3155" s="195"/>
      <c r="AT3155" s="189" t="s">
        <v>369</v>
      </c>
      <c r="AU3155" s="189" t="s">
        <v>85</v>
      </c>
      <c r="AV3155" s="13" t="s">
        <v>85</v>
      </c>
      <c r="AW3155" s="13" t="s">
        <v>29</v>
      </c>
      <c r="AX3155" s="13" t="s">
        <v>72</v>
      </c>
      <c r="AY3155" s="189" t="s">
        <v>360</v>
      </c>
    </row>
    <row r="3156" spans="2:51" s="16" customFormat="1">
      <c r="B3156" s="211"/>
      <c r="D3156" s="188" t="s">
        <v>369</v>
      </c>
      <c r="E3156" s="212" t="s">
        <v>1</v>
      </c>
      <c r="F3156" s="213" t="s">
        <v>581</v>
      </c>
      <c r="H3156" s="214">
        <v>4.2510000000000003</v>
      </c>
      <c r="I3156" s="215"/>
      <c r="L3156" s="211"/>
      <c r="M3156" s="216"/>
      <c r="N3156" s="217"/>
      <c r="O3156" s="217"/>
      <c r="P3156" s="217"/>
      <c r="Q3156" s="217"/>
      <c r="R3156" s="217"/>
      <c r="S3156" s="217"/>
      <c r="T3156" s="218"/>
      <c r="AT3156" s="212" t="s">
        <v>369</v>
      </c>
      <c r="AU3156" s="212" t="s">
        <v>85</v>
      </c>
      <c r="AV3156" s="16" t="s">
        <v>282</v>
      </c>
      <c r="AW3156" s="16" t="s">
        <v>29</v>
      </c>
      <c r="AX3156" s="16" t="s">
        <v>72</v>
      </c>
      <c r="AY3156" s="212" t="s">
        <v>360</v>
      </c>
    </row>
    <row r="3157" spans="2:51" s="14" customFormat="1">
      <c r="B3157" s="196"/>
      <c r="D3157" s="188" t="s">
        <v>369</v>
      </c>
      <c r="E3157" s="197" t="s">
        <v>1</v>
      </c>
      <c r="F3157" s="198" t="s">
        <v>3059</v>
      </c>
      <c r="H3157" s="197" t="s">
        <v>1</v>
      </c>
      <c r="I3157" s="199"/>
      <c r="L3157" s="196"/>
      <c r="M3157" s="200"/>
      <c r="N3157" s="201"/>
      <c r="O3157" s="201"/>
      <c r="P3157" s="201"/>
      <c r="Q3157" s="201"/>
      <c r="R3157" s="201"/>
      <c r="S3157" s="201"/>
      <c r="T3157" s="202"/>
      <c r="AT3157" s="197" t="s">
        <v>369</v>
      </c>
      <c r="AU3157" s="197" t="s">
        <v>85</v>
      </c>
      <c r="AV3157" s="14" t="s">
        <v>79</v>
      </c>
      <c r="AW3157" s="14" t="s">
        <v>29</v>
      </c>
      <c r="AX3157" s="14" t="s">
        <v>72</v>
      </c>
      <c r="AY3157" s="197" t="s">
        <v>360</v>
      </c>
    </row>
    <row r="3158" spans="2:51" s="13" customFormat="1">
      <c r="B3158" s="187"/>
      <c r="D3158" s="188" t="s">
        <v>369</v>
      </c>
      <c r="E3158" s="189" t="s">
        <v>1</v>
      </c>
      <c r="F3158" s="190" t="s">
        <v>3060</v>
      </c>
      <c r="H3158" s="191">
        <v>1.2529999999999999</v>
      </c>
      <c r="I3158" s="192"/>
      <c r="L3158" s="187"/>
      <c r="M3158" s="193"/>
      <c r="N3158" s="194"/>
      <c r="O3158" s="194"/>
      <c r="P3158" s="194"/>
      <c r="Q3158" s="194"/>
      <c r="R3158" s="194"/>
      <c r="S3158" s="194"/>
      <c r="T3158" s="195"/>
      <c r="AT3158" s="189" t="s">
        <v>369</v>
      </c>
      <c r="AU3158" s="189" t="s">
        <v>85</v>
      </c>
      <c r="AV3158" s="13" t="s">
        <v>85</v>
      </c>
      <c r="AW3158" s="13" t="s">
        <v>29</v>
      </c>
      <c r="AX3158" s="13" t="s">
        <v>72</v>
      </c>
      <c r="AY3158" s="189" t="s">
        <v>360</v>
      </c>
    </row>
    <row r="3159" spans="2:51" s="16" customFormat="1">
      <c r="B3159" s="211"/>
      <c r="D3159" s="188" t="s">
        <v>369</v>
      </c>
      <c r="E3159" s="212" t="s">
        <v>1</v>
      </c>
      <c r="F3159" s="213" t="s">
        <v>581</v>
      </c>
      <c r="H3159" s="214">
        <v>1.2529999999999999</v>
      </c>
      <c r="I3159" s="215"/>
      <c r="L3159" s="211"/>
      <c r="M3159" s="216"/>
      <c r="N3159" s="217"/>
      <c r="O3159" s="217"/>
      <c r="P3159" s="217"/>
      <c r="Q3159" s="217"/>
      <c r="R3159" s="217"/>
      <c r="S3159" s="217"/>
      <c r="T3159" s="218"/>
      <c r="AT3159" s="212" t="s">
        <v>369</v>
      </c>
      <c r="AU3159" s="212" t="s">
        <v>85</v>
      </c>
      <c r="AV3159" s="16" t="s">
        <v>282</v>
      </c>
      <c r="AW3159" s="16" t="s">
        <v>29</v>
      </c>
      <c r="AX3159" s="16" t="s">
        <v>72</v>
      </c>
      <c r="AY3159" s="212" t="s">
        <v>360</v>
      </c>
    </row>
    <row r="3160" spans="2:51" s="14" customFormat="1">
      <c r="B3160" s="196"/>
      <c r="D3160" s="188" t="s">
        <v>369</v>
      </c>
      <c r="E3160" s="197" t="s">
        <v>1</v>
      </c>
      <c r="F3160" s="198" t="s">
        <v>3061</v>
      </c>
      <c r="H3160" s="197" t="s">
        <v>1</v>
      </c>
      <c r="I3160" s="199"/>
      <c r="L3160" s="196"/>
      <c r="M3160" s="200"/>
      <c r="N3160" s="201"/>
      <c r="O3160" s="201"/>
      <c r="P3160" s="201"/>
      <c r="Q3160" s="201"/>
      <c r="R3160" s="201"/>
      <c r="S3160" s="201"/>
      <c r="T3160" s="202"/>
      <c r="AT3160" s="197" t="s">
        <v>369</v>
      </c>
      <c r="AU3160" s="197" t="s">
        <v>85</v>
      </c>
      <c r="AV3160" s="14" t="s">
        <v>79</v>
      </c>
      <c r="AW3160" s="14" t="s">
        <v>29</v>
      </c>
      <c r="AX3160" s="14" t="s">
        <v>72</v>
      </c>
      <c r="AY3160" s="197" t="s">
        <v>360</v>
      </c>
    </row>
    <row r="3161" spans="2:51" s="14" customFormat="1">
      <c r="B3161" s="196"/>
      <c r="D3161" s="188" t="s">
        <v>369</v>
      </c>
      <c r="E3161" s="197" t="s">
        <v>1</v>
      </c>
      <c r="F3161" s="198" t="s">
        <v>762</v>
      </c>
      <c r="H3161" s="197" t="s">
        <v>1</v>
      </c>
      <c r="I3161" s="199"/>
      <c r="L3161" s="196"/>
      <c r="M3161" s="200"/>
      <c r="N3161" s="201"/>
      <c r="O3161" s="201"/>
      <c r="P3161" s="201"/>
      <c r="Q3161" s="201"/>
      <c r="R3161" s="201"/>
      <c r="S3161" s="201"/>
      <c r="T3161" s="202"/>
      <c r="AT3161" s="197" t="s">
        <v>369</v>
      </c>
      <c r="AU3161" s="197" t="s">
        <v>85</v>
      </c>
      <c r="AV3161" s="14" t="s">
        <v>79</v>
      </c>
      <c r="AW3161" s="14" t="s">
        <v>29</v>
      </c>
      <c r="AX3161" s="14" t="s">
        <v>72</v>
      </c>
      <c r="AY3161" s="197" t="s">
        <v>360</v>
      </c>
    </row>
    <row r="3162" spans="2:51" s="13" customFormat="1">
      <c r="B3162" s="187"/>
      <c r="D3162" s="188" t="s">
        <v>369</v>
      </c>
      <c r="E3162" s="189" t="s">
        <v>1</v>
      </c>
      <c r="F3162" s="190" t="s">
        <v>3062</v>
      </c>
      <c r="H3162" s="191">
        <v>1.4490000000000001</v>
      </c>
      <c r="I3162" s="192"/>
      <c r="L3162" s="187"/>
      <c r="M3162" s="193"/>
      <c r="N3162" s="194"/>
      <c r="O3162" s="194"/>
      <c r="P3162" s="194"/>
      <c r="Q3162" s="194"/>
      <c r="R3162" s="194"/>
      <c r="S3162" s="194"/>
      <c r="T3162" s="195"/>
      <c r="AT3162" s="189" t="s">
        <v>369</v>
      </c>
      <c r="AU3162" s="189" t="s">
        <v>85</v>
      </c>
      <c r="AV3162" s="13" t="s">
        <v>85</v>
      </c>
      <c r="AW3162" s="13" t="s">
        <v>29</v>
      </c>
      <c r="AX3162" s="13" t="s">
        <v>72</v>
      </c>
      <c r="AY3162" s="189" t="s">
        <v>360</v>
      </c>
    </row>
    <row r="3163" spans="2:51" s="14" customFormat="1">
      <c r="B3163" s="196"/>
      <c r="D3163" s="188" t="s">
        <v>369</v>
      </c>
      <c r="E3163" s="197" t="s">
        <v>1</v>
      </c>
      <c r="F3163" s="198" t="s">
        <v>787</v>
      </c>
      <c r="H3163" s="197" t="s">
        <v>1</v>
      </c>
      <c r="I3163" s="199"/>
      <c r="L3163" s="196"/>
      <c r="M3163" s="200"/>
      <c r="N3163" s="201"/>
      <c r="O3163" s="201"/>
      <c r="P3163" s="201"/>
      <c r="Q3163" s="201"/>
      <c r="R3163" s="201"/>
      <c r="S3163" s="201"/>
      <c r="T3163" s="202"/>
      <c r="AT3163" s="197" t="s">
        <v>369</v>
      </c>
      <c r="AU3163" s="197" t="s">
        <v>85</v>
      </c>
      <c r="AV3163" s="14" t="s">
        <v>79</v>
      </c>
      <c r="AW3163" s="14" t="s">
        <v>29</v>
      </c>
      <c r="AX3163" s="14" t="s">
        <v>72</v>
      </c>
      <c r="AY3163" s="197" t="s">
        <v>360</v>
      </c>
    </row>
    <row r="3164" spans="2:51" s="13" customFormat="1">
      <c r="B3164" s="187"/>
      <c r="D3164" s="188" t="s">
        <v>369</v>
      </c>
      <c r="E3164" s="189" t="s">
        <v>1</v>
      </c>
      <c r="F3164" s="190" t="s">
        <v>3062</v>
      </c>
      <c r="H3164" s="191">
        <v>1.4490000000000001</v>
      </c>
      <c r="I3164" s="192"/>
      <c r="L3164" s="187"/>
      <c r="M3164" s="193"/>
      <c r="N3164" s="194"/>
      <c r="O3164" s="194"/>
      <c r="P3164" s="194"/>
      <c r="Q3164" s="194"/>
      <c r="R3164" s="194"/>
      <c r="S3164" s="194"/>
      <c r="T3164" s="195"/>
      <c r="AT3164" s="189" t="s">
        <v>369</v>
      </c>
      <c r="AU3164" s="189" t="s">
        <v>85</v>
      </c>
      <c r="AV3164" s="13" t="s">
        <v>85</v>
      </c>
      <c r="AW3164" s="13" t="s">
        <v>29</v>
      </c>
      <c r="AX3164" s="13" t="s">
        <v>72</v>
      </c>
      <c r="AY3164" s="189" t="s">
        <v>360</v>
      </c>
    </row>
    <row r="3165" spans="2:51" s="16" customFormat="1">
      <c r="B3165" s="211"/>
      <c r="D3165" s="188" t="s">
        <v>369</v>
      </c>
      <c r="E3165" s="212" t="s">
        <v>1</v>
      </c>
      <c r="F3165" s="213" t="s">
        <v>581</v>
      </c>
      <c r="H3165" s="214">
        <v>2.8980000000000001</v>
      </c>
      <c r="I3165" s="215"/>
      <c r="L3165" s="211"/>
      <c r="M3165" s="216"/>
      <c r="N3165" s="217"/>
      <c r="O3165" s="217"/>
      <c r="P3165" s="217"/>
      <c r="Q3165" s="217"/>
      <c r="R3165" s="217"/>
      <c r="S3165" s="217"/>
      <c r="T3165" s="218"/>
      <c r="AT3165" s="212" t="s">
        <v>369</v>
      </c>
      <c r="AU3165" s="212" t="s">
        <v>85</v>
      </c>
      <c r="AV3165" s="16" t="s">
        <v>282</v>
      </c>
      <c r="AW3165" s="16" t="s">
        <v>29</v>
      </c>
      <c r="AX3165" s="16" t="s">
        <v>72</v>
      </c>
      <c r="AY3165" s="212" t="s">
        <v>360</v>
      </c>
    </row>
    <row r="3166" spans="2:51" s="14" customFormat="1">
      <c r="B3166" s="196"/>
      <c r="D3166" s="188" t="s">
        <v>369</v>
      </c>
      <c r="E3166" s="197" t="s">
        <v>1</v>
      </c>
      <c r="F3166" s="198" t="s">
        <v>3063</v>
      </c>
      <c r="H3166" s="197" t="s">
        <v>1</v>
      </c>
      <c r="I3166" s="199"/>
      <c r="L3166" s="196"/>
      <c r="M3166" s="200"/>
      <c r="N3166" s="201"/>
      <c r="O3166" s="201"/>
      <c r="P3166" s="201"/>
      <c r="Q3166" s="201"/>
      <c r="R3166" s="201"/>
      <c r="S3166" s="201"/>
      <c r="T3166" s="202"/>
      <c r="AT3166" s="197" t="s">
        <v>369</v>
      </c>
      <c r="AU3166" s="197" t="s">
        <v>85</v>
      </c>
      <c r="AV3166" s="14" t="s">
        <v>79</v>
      </c>
      <c r="AW3166" s="14" t="s">
        <v>29</v>
      </c>
      <c r="AX3166" s="14" t="s">
        <v>72</v>
      </c>
      <c r="AY3166" s="197" t="s">
        <v>360</v>
      </c>
    </row>
    <row r="3167" spans="2:51" s="14" customFormat="1">
      <c r="B3167" s="196"/>
      <c r="D3167" s="188" t="s">
        <v>369</v>
      </c>
      <c r="E3167" s="197" t="s">
        <v>1</v>
      </c>
      <c r="F3167" s="198" t="s">
        <v>754</v>
      </c>
      <c r="H3167" s="197" t="s">
        <v>1</v>
      </c>
      <c r="I3167" s="199"/>
      <c r="L3167" s="196"/>
      <c r="M3167" s="200"/>
      <c r="N3167" s="201"/>
      <c r="O3167" s="201"/>
      <c r="P3167" s="201"/>
      <c r="Q3167" s="201"/>
      <c r="R3167" s="201"/>
      <c r="S3167" s="201"/>
      <c r="T3167" s="202"/>
      <c r="AT3167" s="197" t="s">
        <v>369</v>
      </c>
      <c r="AU3167" s="197" t="s">
        <v>85</v>
      </c>
      <c r="AV3167" s="14" t="s">
        <v>79</v>
      </c>
      <c r="AW3167" s="14" t="s">
        <v>29</v>
      </c>
      <c r="AX3167" s="14" t="s">
        <v>72</v>
      </c>
      <c r="AY3167" s="197" t="s">
        <v>360</v>
      </c>
    </row>
    <row r="3168" spans="2:51" s="13" customFormat="1">
      <c r="B3168" s="187"/>
      <c r="D3168" s="188" t="s">
        <v>369</v>
      </c>
      <c r="E3168" s="189" t="s">
        <v>1</v>
      </c>
      <c r="F3168" s="190" t="s">
        <v>3064</v>
      </c>
      <c r="H3168" s="191">
        <v>1.298</v>
      </c>
      <c r="I3168" s="192"/>
      <c r="L3168" s="187"/>
      <c r="M3168" s="193"/>
      <c r="N3168" s="194"/>
      <c r="O3168" s="194"/>
      <c r="P3168" s="194"/>
      <c r="Q3168" s="194"/>
      <c r="R3168" s="194"/>
      <c r="S3168" s="194"/>
      <c r="T3168" s="195"/>
      <c r="AT3168" s="189" t="s">
        <v>369</v>
      </c>
      <c r="AU3168" s="189" t="s">
        <v>85</v>
      </c>
      <c r="AV3168" s="13" t="s">
        <v>85</v>
      </c>
      <c r="AW3168" s="13" t="s">
        <v>29</v>
      </c>
      <c r="AX3168" s="13" t="s">
        <v>72</v>
      </c>
      <c r="AY3168" s="189" t="s">
        <v>360</v>
      </c>
    </row>
    <row r="3169" spans="1:65" s="14" customFormat="1">
      <c r="B3169" s="196"/>
      <c r="D3169" s="188" t="s">
        <v>369</v>
      </c>
      <c r="E3169" s="197" t="s">
        <v>1</v>
      </c>
      <c r="F3169" s="198" t="s">
        <v>758</v>
      </c>
      <c r="H3169" s="197" t="s">
        <v>1</v>
      </c>
      <c r="I3169" s="199"/>
      <c r="L3169" s="196"/>
      <c r="M3169" s="200"/>
      <c r="N3169" s="201"/>
      <c r="O3169" s="201"/>
      <c r="P3169" s="201"/>
      <c r="Q3169" s="201"/>
      <c r="R3169" s="201"/>
      <c r="S3169" s="201"/>
      <c r="T3169" s="202"/>
      <c r="AT3169" s="197" t="s">
        <v>369</v>
      </c>
      <c r="AU3169" s="197" t="s">
        <v>85</v>
      </c>
      <c r="AV3169" s="14" t="s">
        <v>79</v>
      </c>
      <c r="AW3169" s="14" t="s">
        <v>29</v>
      </c>
      <c r="AX3169" s="14" t="s">
        <v>72</v>
      </c>
      <c r="AY3169" s="197" t="s">
        <v>360</v>
      </c>
    </row>
    <row r="3170" spans="1:65" s="13" customFormat="1">
      <c r="B3170" s="187"/>
      <c r="D3170" s="188" t="s">
        <v>369</v>
      </c>
      <c r="E3170" s="189" t="s">
        <v>1</v>
      </c>
      <c r="F3170" s="190" t="s">
        <v>3065</v>
      </c>
      <c r="H3170" s="191">
        <v>0.60499999999999998</v>
      </c>
      <c r="I3170" s="192"/>
      <c r="L3170" s="187"/>
      <c r="M3170" s="193"/>
      <c r="N3170" s="194"/>
      <c r="O3170" s="194"/>
      <c r="P3170" s="194"/>
      <c r="Q3170" s="194"/>
      <c r="R3170" s="194"/>
      <c r="S3170" s="194"/>
      <c r="T3170" s="195"/>
      <c r="AT3170" s="189" t="s">
        <v>369</v>
      </c>
      <c r="AU3170" s="189" t="s">
        <v>85</v>
      </c>
      <c r="AV3170" s="13" t="s">
        <v>85</v>
      </c>
      <c r="AW3170" s="13" t="s">
        <v>29</v>
      </c>
      <c r="AX3170" s="13" t="s">
        <v>72</v>
      </c>
      <c r="AY3170" s="189" t="s">
        <v>360</v>
      </c>
    </row>
    <row r="3171" spans="1:65" s="14" customFormat="1">
      <c r="B3171" s="196"/>
      <c r="D3171" s="188" t="s">
        <v>369</v>
      </c>
      <c r="E3171" s="197" t="s">
        <v>1</v>
      </c>
      <c r="F3171" s="198" t="s">
        <v>762</v>
      </c>
      <c r="H3171" s="197" t="s">
        <v>1</v>
      </c>
      <c r="I3171" s="199"/>
      <c r="L3171" s="196"/>
      <c r="M3171" s="200"/>
      <c r="N3171" s="201"/>
      <c r="O3171" s="201"/>
      <c r="P3171" s="201"/>
      <c r="Q3171" s="201"/>
      <c r="R3171" s="201"/>
      <c r="S3171" s="201"/>
      <c r="T3171" s="202"/>
      <c r="AT3171" s="197" t="s">
        <v>369</v>
      </c>
      <c r="AU3171" s="197" t="s">
        <v>85</v>
      </c>
      <c r="AV3171" s="14" t="s">
        <v>79</v>
      </c>
      <c r="AW3171" s="14" t="s">
        <v>29</v>
      </c>
      <c r="AX3171" s="14" t="s">
        <v>72</v>
      </c>
      <c r="AY3171" s="197" t="s">
        <v>360</v>
      </c>
    </row>
    <row r="3172" spans="1:65" s="13" customFormat="1">
      <c r="B3172" s="187"/>
      <c r="D3172" s="188" t="s">
        <v>369</v>
      </c>
      <c r="E3172" s="189" t="s">
        <v>1</v>
      </c>
      <c r="F3172" s="190" t="s">
        <v>3066</v>
      </c>
      <c r="H3172" s="191">
        <v>0.46100000000000002</v>
      </c>
      <c r="I3172" s="192"/>
      <c r="L3172" s="187"/>
      <c r="M3172" s="193"/>
      <c r="N3172" s="194"/>
      <c r="O3172" s="194"/>
      <c r="P3172" s="194"/>
      <c r="Q3172" s="194"/>
      <c r="R3172" s="194"/>
      <c r="S3172" s="194"/>
      <c r="T3172" s="195"/>
      <c r="AT3172" s="189" t="s">
        <v>369</v>
      </c>
      <c r="AU3172" s="189" t="s">
        <v>85</v>
      </c>
      <c r="AV3172" s="13" t="s">
        <v>85</v>
      </c>
      <c r="AW3172" s="13" t="s">
        <v>29</v>
      </c>
      <c r="AX3172" s="13" t="s">
        <v>72</v>
      </c>
      <c r="AY3172" s="189" t="s">
        <v>360</v>
      </c>
    </row>
    <row r="3173" spans="1:65" s="14" customFormat="1">
      <c r="B3173" s="196"/>
      <c r="D3173" s="188" t="s">
        <v>369</v>
      </c>
      <c r="E3173" s="197" t="s">
        <v>1</v>
      </c>
      <c r="F3173" s="198" t="s">
        <v>787</v>
      </c>
      <c r="H3173" s="197" t="s">
        <v>1</v>
      </c>
      <c r="I3173" s="199"/>
      <c r="L3173" s="196"/>
      <c r="M3173" s="200"/>
      <c r="N3173" s="201"/>
      <c r="O3173" s="201"/>
      <c r="P3173" s="201"/>
      <c r="Q3173" s="201"/>
      <c r="R3173" s="201"/>
      <c r="S3173" s="201"/>
      <c r="T3173" s="202"/>
      <c r="AT3173" s="197" t="s">
        <v>369</v>
      </c>
      <c r="AU3173" s="197" t="s">
        <v>85</v>
      </c>
      <c r="AV3173" s="14" t="s">
        <v>79</v>
      </c>
      <c r="AW3173" s="14" t="s">
        <v>29</v>
      </c>
      <c r="AX3173" s="14" t="s">
        <v>72</v>
      </c>
      <c r="AY3173" s="197" t="s">
        <v>360</v>
      </c>
    </row>
    <row r="3174" spans="1:65" s="13" customFormat="1">
      <c r="B3174" s="187"/>
      <c r="D3174" s="188" t="s">
        <v>369</v>
      </c>
      <c r="E3174" s="189" t="s">
        <v>1</v>
      </c>
      <c r="F3174" s="190" t="s">
        <v>3066</v>
      </c>
      <c r="H3174" s="191">
        <v>0.46100000000000002</v>
      </c>
      <c r="I3174" s="192"/>
      <c r="L3174" s="187"/>
      <c r="M3174" s="193"/>
      <c r="N3174" s="194"/>
      <c r="O3174" s="194"/>
      <c r="P3174" s="194"/>
      <c r="Q3174" s="194"/>
      <c r="R3174" s="194"/>
      <c r="S3174" s="194"/>
      <c r="T3174" s="195"/>
      <c r="AT3174" s="189" t="s">
        <v>369</v>
      </c>
      <c r="AU3174" s="189" t="s">
        <v>85</v>
      </c>
      <c r="AV3174" s="13" t="s">
        <v>85</v>
      </c>
      <c r="AW3174" s="13" t="s">
        <v>29</v>
      </c>
      <c r="AX3174" s="13" t="s">
        <v>72</v>
      </c>
      <c r="AY3174" s="189" t="s">
        <v>360</v>
      </c>
    </row>
    <row r="3175" spans="1:65" s="16" customFormat="1">
      <c r="B3175" s="211"/>
      <c r="D3175" s="188" t="s">
        <v>369</v>
      </c>
      <c r="E3175" s="212" t="s">
        <v>1</v>
      </c>
      <c r="F3175" s="213" t="s">
        <v>581</v>
      </c>
      <c r="H3175" s="214">
        <v>2.8250000000000002</v>
      </c>
      <c r="I3175" s="215"/>
      <c r="L3175" s="211"/>
      <c r="M3175" s="216"/>
      <c r="N3175" s="217"/>
      <c r="O3175" s="217"/>
      <c r="P3175" s="217"/>
      <c r="Q3175" s="217"/>
      <c r="R3175" s="217"/>
      <c r="S3175" s="217"/>
      <c r="T3175" s="218"/>
      <c r="AT3175" s="212" t="s">
        <v>369</v>
      </c>
      <c r="AU3175" s="212" t="s">
        <v>85</v>
      </c>
      <c r="AV3175" s="16" t="s">
        <v>282</v>
      </c>
      <c r="AW3175" s="16" t="s">
        <v>29</v>
      </c>
      <c r="AX3175" s="16" t="s">
        <v>72</v>
      </c>
      <c r="AY3175" s="212" t="s">
        <v>360</v>
      </c>
    </row>
    <row r="3176" spans="1:65" s="14" customFormat="1">
      <c r="B3176" s="196"/>
      <c r="D3176" s="188" t="s">
        <v>369</v>
      </c>
      <c r="E3176" s="197" t="s">
        <v>1</v>
      </c>
      <c r="F3176" s="198" t="s">
        <v>2718</v>
      </c>
      <c r="H3176" s="197" t="s">
        <v>1</v>
      </c>
      <c r="I3176" s="199"/>
      <c r="L3176" s="196"/>
      <c r="M3176" s="200"/>
      <c r="N3176" s="201"/>
      <c r="O3176" s="201"/>
      <c r="P3176" s="201"/>
      <c r="Q3176" s="201"/>
      <c r="R3176" s="201"/>
      <c r="S3176" s="201"/>
      <c r="T3176" s="202"/>
      <c r="AT3176" s="197" t="s">
        <v>369</v>
      </c>
      <c r="AU3176" s="197" t="s">
        <v>85</v>
      </c>
      <c r="AV3176" s="14" t="s">
        <v>79</v>
      </c>
      <c r="AW3176" s="14" t="s">
        <v>29</v>
      </c>
      <c r="AX3176" s="14" t="s">
        <v>72</v>
      </c>
      <c r="AY3176" s="197" t="s">
        <v>360</v>
      </c>
    </row>
    <row r="3177" spans="1:65" s="13" customFormat="1">
      <c r="B3177" s="187"/>
      <c r="D3177" s="188" t="s">
        <v>369</v>
      </c>
      <c r="E3177" s="189" t="s">
        <v>1</v>
      </c>
      <c r="F3177" s="190" t="s">
        <v>3067</v>
      </c>
      <c r="H3177" s="191">
        <v>1.86</v>
      </c>
      <c r="I3177" s="192"/>
      <c r="L3177" s="187"/>
      <c r="M3177" s="193"/>
      <c r="N3177" s="194"/>
      <c r="O3177" s="194"/>
      <c r="P3177" s="194"/>
      <c r="Q3177" s="194"/>
      <c r="R3177" s="194"/>
      <c r="S3177" s="194"/>
      <c r="T3177" s="195"/>
      <c r="AT3177" s="189" t="s">
        <v>369</v>
      </c>
      <c r="AU3177" s="189" t="s">
        <v>85</v>
      </c>
      <c r="AV3177" s="13" t="s">
        <v>85</v>
      </c>
      <c r="AW3177" s="13" t="s">
        <v>29</v>
      </c>
      <c r="AX3177" s="13" t="s">
        <v>72</v>
      </c>
      <c r="AY3177" s="189" t="s">
        <v>360</v>
      </c>
    </row>
    <row r="3178" spans="1:65" s="16" customFormat="1">
      <c r="B3178" s="211"/>
      <c r="D3178" s="188" t="s">
        <v>369</v>
      </c>
      <c r="E3178" s="212" t="s">
        <v>1</v>
      </c>
      <c r="F3178" s="213" t="s">
        <v>581</v>
      </c>
      <c r="H3178" s="214">
        <v>1.86</v>
      </c>
      <c r="I3178" s="215"/>
      <c r="L3178" s="211"/>
      <c r="M3178" s="216"/>
      <c r="N3178" s="217"/>
      <c r="O3178" s="217"/>
      <c r="P3178" s="217"/>
      <c r="Q3178" s="217"/>
      <c r="R3178" s="217"/>
      <c r="S3178" s="217"/>
      <c r="T3178" s="218"/>
      <c r="AT3178" s="212" t="s">
        <v>369</v>
      </c>
      <c r="AU3178" s="212" t="s">
        <v>85</v>
      </c>
      <c r="AV3178" s="16" t="s">
        <v>282</v>
      </c>
      <c r="AW3178" s="16" t="s">
        <v>29</v>
      </c>
      <c r="AX3178" s="16" t="s">
        <v>72</v>
      </c>
      <c r="AY3178" s="212" t="s">
        <v>360</v>
      </c>
    </row>
    <row r="3179" spans="1:65" s="15" customFormat="1">
      <c r="B3179" s="203"/>
      <c r="D3179" s="188" t="s">
        <v>369</v>
      </c>
      <c r="E3179" s="204" t="s">
        <v>1</v>
      </c>
      <c r="F3179" s="205" t="s">
        <v>386</v>
      </c>
      <c r="H3179" s="206">
        <v>39.700000000000003</v>
      </c>
      <c r="I3179" s="207"/>
      <c r="L3179" s="203"/>
      <c r="M3179" s="208"/>
      <c r="N3179" s="209"/>
      <c r="O3179" s="209"/>
      <c r="P3179" s="209"/>
      <c r="Q3179" s="209"/>
      <c r="R3179" s="209"/>
      <c r="S3179" s="209"/>
      <c r="T3179" s="210"/>
      <c r="AT3179" s="204" t="s">
        <v>369</v>
      </c>
      <c r="AU3179" s="204" t="s">
        <v>85</v>
      </c>
      <c r="AV3179" s="15" t="s">
        <v>367</v>
      </c>
      <c r="AW3179" s="15" t="s">
        <v>29</v>
      </c>
      <c r="AX3179" s="15" t="s">
        <v>79</v>
      </c>
      <c r="AY3179" s="204" t="s">
        <v>360</v>
      </c>
    </row>
    <row r="3180" spans="1:65" s="2" customFormat="1" ht="24.2" customHeight="1">
      <c r="A3180" s="33"/>
      <c r="B3180" s="139"/>
      <c r="C3180" s="173" t="s">
        <v>3068</v>
      </c>
      <c r="D3180" s="173" t="s">
        <v>363</v>
      </c>
      <c r="E3180" s="174" t="s">
        <v>3069</v>
      </c>
      <c r="F3180" s="175" t="s">
        <v>3070</v>
      </c>
      <c r="G3180" s="176" t="s">
        <v>795</v>
      </c>
      <c r="H3180" s="177">
        <v>2.4</v>
      </c>
      <c r="I3180" s="178"/>
      <c r="J3180" s="179">
        <f>ROUND(I3180*H3180,2)</f>
        <v>0</v>
      </c>
      <c r="K3180" s="180"/>
      <c r="L3180" s="34"/>
      <c r="M3180" s="181" t="s">
        <v>1</v>
      </c>
      <c r="N3180" s="182" t="s">
        <v>38</v>
      </c>
      <c r="O3180" s="60"/>
      <c r="P3180" s="183">
        <f>O3180*H3180</f>
        <v>0</v>
      </c>
      <c r="Q3180" s="183">
        <v>4.0000000000000003E-5</v>
      </c>
      <c r="R3180" s="183">
        <f>Q3180*H3180</f>
        <v>9.6000000000000002E-5</v>
      </c>
      <c r="S3180" s="183">
        <v>0</v>
      </c>
      <c r="T3180" s="184">
        <f>S3180*H3180</f>
        <v>0</v>
      </c>
      <c r="U3180" s="33"/>
      <c r="V3180" s="33"/>
      <c r="W3180" s="33"/>
      <c r="X3180" s="33"/>
      <c r="Y3180" s="33"/>
      <c r="Z3180" s="33"/>
      <c r="AA3180" s="33"/>
      <c r="AB3180" s="33"/>
      <c r="AC3180" s="33"/>
      <c r="AD3180" s="33"/>
      <c r="AE3180" s="33"/>
      <c r="AR3180" s="185" t="s">
        <v>367</v>
      </c>
      <c r="AT3180" s="185" t="s">
        <v>363</v>
      </c>
      <c r="AU3180" s="185" t="s">
        <v>85</v>
      </c>
      <c r="AY3180" s="18" t="s">
        <v>360</v>
      </c>
      <c r="BE3180" s="186">
        <f>IF(N3180="základná",J3180,0)</f>
        <v>0</v>
      </c>
      <c r="BF3180" s="186">
        <f>IF(N3180="znížená",J3180,0)</f>
        <v>0</v>
      </c>
      <c r="BG3180" s="186">
        <f>IF(N3180="zákl. prenesená",J3180,0)</f>
        <v>0</v>
      </c>
      <c r="BH3180" s="186">
        <f>IF(N3180="zníž. prenesená",J3180,0)</f>
        <v>0</v>
      </c>
      <c r="BI3180" s="186">
        <f>IF(N3180="nulová",J3180,0)</f>
        <v>0</v>
      </c>
      <c r="BJ3180" s="18" t="s">
        <v>85</v>
      </c>
      <c r="BK3180" s="186">
        <f>ROUND(I3180*H3180,2)</f>
        <v>0</v>
      </c>
      <c r="BL3180" s="18" t="s">
        <v>367</v>
      </c>
      <c r="BM3180" s="185" t="s">
        <v>3071</v>
      </c>
    </row>
    <row r="3181" spans="1:65" s="14" customFormat="1">
      <c r="B3181" s="196"/>
      <c r="D3181" s="188" t="s">
        <v>369</v>
      </c>
      <c r="E3181" s="197" t="s">
        <v>1</v>
      </c>
      <c r="F3181" s="198" t="s">
        <v>3072</v>
      </c>
      <c r="H3181" s="197" t="s">
        <v>1</v>
      </c>
      <c r="I3181" s="199"/>
      <c r="L3181" s="196"/>
      <c r="M3181" s="200"/>
      <c r="N3181" s="201"/>
      <c r="O3181" s="201"/>
      <c r="P3181" s="201"/>
      <c r="Q3181" s="201"/>
      <c r="R3181" s="201"/>
      <c r="S3181" s="201"/>
      <c r="T3181" s="202"/>
      <c r="AT3181" s="197" t="s">
        <v>369</v>
      </c>
      <c r="AU3181" s="197" t="s">
        <v>85</v>
      </c>
      <c r="AV3181" s="14" t="s">
        <v>79</v>
      </c>
      <c r="AW3181" s="14" t="s">
        <v>29</v>
      </c>
      <c r="AX3181" s="14" t="s">
        <v>72</v>
      </c>
      <c r="AY3181" s="197" t="s">
        <v>360</v>
      </c>
    </row>
    <row r="3182" spans="1:65" s="13" customFormat="1">
      <c r="B3182" s="187"/>
      <c r="D3182" s="188" t="s">
        <v>369</v>
      </c>
      <c r="E3182" s="189" t="s">
        <v>1</v>
      </c>
      <c r="F3182" s="190" t="s">
        <v>3000</v>
      </c>
      <c r="H3182" s="191">
        <v>2.4</v>
      </c>
      <c r="I3182" s="192"/>
      <c r="L3182" s="187"/>
      <c r="M3182" s="193"/>
      <c r="N3182" s="194"/>
      <c r="O3182" s="194"/>
      <c r="P3182" s="194"/>
      <c r="Q3182" s="194"/>
      <c r="R3182" s="194"/>
      <c r="S3182" s="194"/>
      <c r="T3182" s="195"/>
      <c r="AT3182" s="189" t="s">
        <v>369</v>
      </c>
      <c r="AU3182" s="189" t="s">
        <v>85</v>
      </c>
      <c r="AV3182" s="13" t="s">
        <v>85</v>
      </c>
      <c r="AW3182" s="13" t="s">
        <v>29</v>
      </c>
      <c r="AX3182" s="13" t="s">
        <v>72</v>
      </c>
      <c r="AY3182" s="189" t="s">
        <v>360</v>
      </c>
    </row>
    <row r="3183" spans="1:65" s="15" customFormat="1">
      <c r="B3183" s="203"/>
      <c r="D3183" s="188" t="s">
        <v>369</v>
      </c>
      <c r="E3183" s="204" t="s">
        <v>1</v>
      </c>
      <c r="F3183" s="205" t="s">
        <v>386</v>
      </c>
      <c r="H3183" s="206">
        <v>2.4</v>
      </c>
      <c r="I3183" s="207"/>
      <c r="L3183" s="203"/>
      <c r="M3183" s="208"/>
      <c r="N3183" s="209"/>
      <c r="O3183" s="209"/>
      <c r="P3183" s="209"/>
      <c r="Q3183" s="209"/>
      <c r="R3183" s="209"/>
      <c r="S3183" s="209"/>
      <c r="T3183" s="210"/>
      <c r="AT3183" s="204" t="s">
        <v>369</v>
      </c>
      <c r="AU3183" s="204" t="s">
        <v>85</v>
      </c>
      <c r="AV3183" s="15" t="s">
        <v>367</v>
      </c>
      <c r="AW3183" s="15" t="s">
        <v>29</v>
      </c>
      <c r="AX3183" s="15" t="s">
        <v>79</v>
      </c>
      <c r="AY3183" s="204" t="s">
        <v>360</v>
      </c>
    </row>
    <row r="3184" spans="1:65" s="2" customFormat="1" ht="24.2" customHeight="1">
      <c r="A3184" s="33"/>
      <c r="B3184" s="139"/>
      <c r="C3184" s="173" t="s">
        <v>3073</v>
      </c>
      <c r="D3184" s="173" t="s">
        <v>363</v>
      </c>
      <c r="E3184" s="174" t="s">
        <v>3074</v>
      </c>
      <c r="F3184" s="175" t="s">
        <v>3075</v>
      </c>
      <c r="G3184" s="176" t="s">
        <v>795</v>
      </c>
      <c r="H3184" s="177">
        <v>33.56</v>
      </c>
      <c r="I3184" s="178"/>
      <c r="J3184" s="179">
        <f>ROUND(I3184*H3184,2)</f>
        <v>0</v>
      </c>
      <c r="K3184" s="180"/>
      <c r="L3184" s="34"/>
      <c r="M3184" s="181" t="s">
        <v>1</v>
      </c>
      <c r="N3184" s="182" t="s">
        <v>38</v>
      </c>
      <c r="O3184" s="60"/>
      <c r="P3184" s="183">
        <f>O3184*H3184</f>
        <v>0</v>
      </c>
      <c r="Q3184" s="183">
        <v>1E-4</v>
      </c>
      <c r="R3184" s="183">
        <f>Q3184*H3184</f>
        <v>3.3560000000000005E-3</v>
      </c>
      <c r="S3184" s="183">
        <v>0</v>
      </c>
      <c r="T3184" s="184">
        <f>S3184*H3184</f>
        <v>0</v>
      </c>
      <c r="U3184" s="33"/>
      <c r="V3184" s="33"/>
      <c r="W3184" s="33"/>
      <c r="X3184" s="33"/>
      <c r="Y3184" s="33"/>
      <c r="Z3184" s="33"/>
      <c r="AA3184" s="33"/>
      <c r="AB3184" s="33"/>
      <c r="AC3184" s="33"/>
      <c r="AD3184" s="33"/>
      <c r="AE3184" s="33"/>
      <c r="AR3184" s="185" t="s">
        <v>367</v>
      </c>
      <c r="AT3184" s="185" t="s">
        <v>363</v>
      </c>
      <c r="AU3184" s="185" t="s">
        <v>85</v>
      </c>
      <c r="AY3184" s="18" t="s">
        <v>360</v>
      </c>
      <c r="BE3184" s="186">
        <f>IF(N3184="základná",J3184,0)</f>
        <v>0</v>
      </c>
      <c r="BF3184" s="186">
        <f>IF(N3184="znížená",J3184,0)</f>
        <v>0</v>
      </c>
      <c r="BG3184" s="186">
        <f>IF(N3184="zákl. prenesená",J3184,0)</f>
        <v>0</v>
      </c>
      <c r="BH3184" s="186">
        <f>IF(N3184="zníž. prenesená",J3184,0)</f>
        <v>0</v>
      </c>
      <c r="BI3184" s="186">
        <f>IF(N3184="nulová",J3184,0)</f>
        <v>0</v>
      </c>
      <c r="BJ3184" s="18" t="s">
        <v>85</v>
      </c>
      <c r="BK3184" s="186">
        <f>ROUND(I3184*H3184,2)</f>
        <v>0</v>
      </c>
      <c r="BL3184" s="18" t="s">
        <v>367</v>
      </c>
      <c r="BM3184" s="185" t="s">
        <v>3076</v>
      </c>
    </row>
    <row r="3185" spans="1:65" s="14" customFormat="1">
      <c r="B3185" s="196"/>
      <c r="D3185" s="188" t="s">
        <v>369</v>
      </c>
      <c r="E3185" s="197" t="s">
        <v>1</v>
      </c>
      <c r="F3185" s="198" t="s">
        <v>1103</v>
      </c>
      <c r="H3185" s="197" t="s">
        <v>1</v>
      </c>
      <c r="I3185" s="199"/>
      <c r="L3185" s="196"/>
      <c r="M3185" s="200"/>
      <c r="N3185" s="201"/>
      <c r="O3185" s="201"/>
      <c r="P3185" s="201"/>
      <c r="Q3185" s="201"/>
      <c r="R3185" s="201"/>
      <c r="S3185" s="201"/>
      <c r="T3185" s="202"/>
      <c r="AT3185" s="197" t="s">
        <v>369</v>
      </c>
      <c r="AU3185" s="197" t="s">
        <v>85</v>
      </c>
      <c r="AV3185" s="14" t="s">
        <v>79</v>
      </c>
      <c r="AW3185" s="14" t="s">
        <v>29</v>
      </c>
      <c r="AX3185" s="14" t="s">
        <v>72</v>
      </c>
      <c r="AY3185" s="197" t="s">
        <v>360</v>
      </c>
    </row>
    <row r="3186" spans="1:65" s="13" customFormat="1">
      <c r="B3186" s="187"/>
      <c r="D3186" s="188" t="s">
        <v>369</v>
      </c>
      <c r="E3186" s="189" t="s">
        <v>1</v>
      </c>
      <c r="F3186" s="190" t="s">
        <v>3077</v>
      </c>
      <c r="H3186" s="191">
        <v>3.32</v>
      </c>
      <c r="I3186" s="192"/>
      <c r="L3186" s="187"/>
      <c r="M3186" s="193"/>
      <c r="N3186" s="194"/>
      <c r="O3186" s="194"/>
      <c r="P3186" s="194"/>
      <c r="Q3186" s="194"/>
      <c r="R3186" s="194"/>
      <c r="S3186" s="194"/>
      <c r="T3186" s="195"/>
      <c r="AT3186" s="189" t="s">
        <v>369</v>
      </c>
      <c r="AU3186" s="189" t="s">
        <v>85</v>
      </c>
      <c r="AV3186" s="13" t="s">
        <v>85</v>
      </c>
      <c r="AW3186" s="13" t="s">
        <v>29</v>
      </c>
      <c r="AX3186" s="13" t="s">
        <v>72</v>
      </c>
      <c r="AY3186" s="189" t="s">
        <v>360</v>
      </c>
    </row>
    <row r="3187" spans="1:65" s="14" customFormat="1">
      <c r="B3187" s="196"/>
      <c r="D3187" s="188" t="s">
        <v>369</v>
      </c>
      <c r="E3187" s="197" t="s">
        <v>1</v>
      </c>
      <c r="F3187" s="198" t="s">
        <v>1106</v>
      </c>
      <c r="H3187" s="197" t="s">
        <v>1</v>
      </c>
      <c r="I3187" s="199"/>
      <c r="L3187" s="196"/>
      <c r="M3187" s="200"/>
      <c r="N3187" s="201"/>
      <c r="O3187" s="201"/>
      <c r="P3187" s="201"/>
      <c r="Q3187" s="201"/>
      <c r="R3187" s="201"/>
      <c r="S3187" s="201"/>
      <c r="T3187" s="202"/>
      <c r="AT3187" s="197" t="s">
        <v>369</v>
      </c>
      <c r="AU3187" s="197" t="s">
        <v>85</v>
      </c>
      <c r="AV3187" s="14" t="s">
        <v>79</v>
      </c>
      <c r="AW3187" s="14" t="s">
        <v>29</v>
      </c>
      <c r="AX3187" s="14" t="s">
        <v>72</v>
      </c>
      <c r="AY3187" s="197" t="s">
        <v>360</v>
      </c>
    </row>
    <row r="3188" spans="1:65" s="14" customFormat="1">
      <c r="B3188" s="196"/>
      <c r="D3188" s="188" t="s">
        <v>369</v>
      </c>
      <c r="E3188" s="197" t="s">
        <v>1</v>
      </c>
      <c r="F3188" s="198" t="s">
        <v>1107</v>
      </c>
      <c r="H3188" s="197" t="s">
        <v>1</v>
      </c>
      <c r="I3188" s="199"/>
      <c r="L3188" s="196"/>
      <c r="M3188" s="200"/>
      <c r="N3188" s="201"/>
      <c r="O3188" s="201"/>
      <c r="P3188" s="201"/>
      <c r="Q3188" s="201"/>
      <c r="R3188" s="201"/>
      <c r="S3188" s="201"/>
      <c r="T3188" s="202"/>
      <c r="AT3188" s="197" t="s">
        <v>369</v>
      </c>
      <c r="AU3188" s="197" t="s">
        <v>85</v>
      </c>
      <c r="AV3188" s="14" t="s">
        <v>79</v>
      </c>
      <c r="AW3188" s="14" t="s">
        <v>29</v>
      </c>
      <c r="AX3188" s="14" t="s">
        <v>72</v>
      </c>
      <c r="AY3188" s="197" t="s">
        <v>360</v>
      </c>
    </row>
    <row r="3189" spans="1:65" s="13" customFormat="1">
      <c r="B3189" s="187"/>
      <c r="D3189" s="188" t="s">
        <v>369</v>
      </c>
      <c r="E3189" s="189" t="s">
        <v>1</v>
      </c>
      <c r="F3189" s="190" t="s">
        <v>3078</v>
      </c>
      <c r="H3189" s="191">
        <v>10.7</v>
      </c>
      <c r="I3189" s="192"/>
      <c r="L3189" s="187"/>
      <c r="M3189" s="193"/>
      <c r="N3189" s="194"/>
      <c r="O3189" s="194"/>
      <c r="P3189" s="194"/>
      <c r="Q3189" s="194"/>
      <c r="R3189" s="194"/>
      <c r="S3189" s="194"/>
      <c r="T3189" s="195"/>
      <c r="AT3189" s="189" t="s">
        <v>369</v>
      </c>
      <c r="AU3189" s="189" t="s">
        <v>85</v>
      </c>
      <c r="AV3189" s="13" t="s">
        <v>85</v>
      </c>
      <c r="AW3189" s="13" t="s">
        <v>29</v>
      </c>
      <c r="AX3189" s="13" t="s">
        <v>72</v>
      </c>
      <c r="AY3189" s="189" t="s">
        <v>360</v>
      </c>
    </row>
    <row r="3190" spans="1:65" s="14" customFormat="1">
      <c r="B3190" s="196"/>
      <c r="D3190" s="188" t="s">
        <v>369</v>
      </c>
      <c r="E3190" s="197" t="s">
        <v>1</v>
      </c>
      <c r="F3190" s="198" t="s">
        <v>1109</v>
      </c>
      <c r="H3190" s="197" t="s">
        <v>1</v>
      </c>
      <c r="I3190" s="199"/>
      <c r="L3190" s="196"/>
      <c r="M3190" s="200"/>
      <c r="N3190" s="201"/>
      <c r="O3190" s="201"/>
      <c r="P3190" s="201"/>
      <c r="Q3190" s="201"/>
      <c r="R3190" s="201"/>
      <c r="S3190" s="201"/>
      <c r="T3190" s="202"/>
      <c r="AT3190" s="197" t="s">
        <v>369</v>
      </c>
      <c r="AU3190" s="197" t="s">
        <v>85</v>
      </c>
      <c r="AV3190" s="14" t="s">
        <v>79</v>
      </c>
      <c r="AW3190" s="14" t="s">
        <v>29</v>
      </c>
      <c r="AX3190" s="14" t="s">
        <v>72</v>
      </c>
      <c r="AY3190" s="197" t="s">
        <v>360</v>
      </c>
    </row>
    <row r="3191" spans="1:65" s="13" customFormat="1">
      <c r="B3191" s="187"/>
      <c r="D3191" s="188" t="s">
        <v>369</v>
      </c>
      <c r="E3191" s="189" t="s">
        <v>1</v>
      </c>
      <c r="F3191" s="190" t="s">
        <v>3079</v>
      </c>
      <c r="H3191" s="191">
        <v>10</v>
      </c>
      <c r="I3191" s="192"/>
      <c r="L3191" s="187"/>
      <c r="M3191" s="193"/>
      <c r="N3191" s="194"/>
      <c r="O3191" s="194"/>
      <c r="P3191" s="194"/>
      <c r="Q3191" s="194"/>
      <c r="R3191" s="194"/>
      <c r="S3191" s="194"/>
      <c r="T3191" s="195"/>
      <c r="AT3191" s="189" t="s">
        <v>369</v>
      </c>
      <c r="AU3191" s="189" t="s">
        <v>85</v>
      </c>
      <c r="AV3191" s="13" t="s">
        <v>85</v>
      </c>
      <c r="AW3191" s="13" t="s">
        <v>29</v>
      </c>
      <c r="AX3191" s="13" t="s">
        <v>72</v>
      </c>
      <c r="AY3191" s="189" t="s">
        <v>360</v>
      </c>
    </row>
    <row r="3192" spans="1:65" s="14" customFormat="1">
      <c r="B3192" s="196"/>
      <c r="D3192" s="188" t="s">
        <v>369</v>
      </c>
      <c r="E3192" s="197" t="s">
        <v>1</v>
      </c>
      <c r="F3192" s="198" t="s">
        <v>1111</v>
      </c>
      <c r="H3192" s="197" t="s">
        <v>1</v>
      </c>
      <c r="I3192" s="199"/>
      <c r="L3192" s="196"/>
      <c r="M3192" s="200"/>
      <c r="N3192" s="201"/>
      <c r="O3192" s="201"/>
      <c r="P3192" s="201"/>
      <c r="Q3192" s="201"/>
      <c r="R3192" s="201"/>
      <c r="S3192" s="201"/>
      <c r="T3192" s="202"/>
      <c r="AT3192" s="197" t="s">
        <v>369</v>
      </c>
      <c r="AU3192" s="197" t="s">
        <v>85</v>
      </c>
      <c r="AV3192" s="14" t="s">
        <v>79</v>
      </c>
      <c r="AW3192" s="14" t="s">
        <v>29</v>
      </c>
      <c r="AX3192" s="14" t="s">
        <v>72</v>
      </c>
      <c r="AY3192" s="197" t="s">
        <v>360</v>
      </c>
    </row>
    <row r="3193" spans="1:65" s="13" customFormat="1">
      <c r="B3193" s="187"/>
      <c r="D3193" s="188" t="s">
        <v>369</v>
      </c>
      <c r="E3193" s="189" t="s">
        <v>1</v>
      </c>
      <c r="F3193" s="190" t="s">
        <v>2350</v>
      </c>
      <c r="H3193" s="191">
        <v>9.5399999999999991</v>
      </c>
      <c r="I3193" s="192"/>
      <c r="L3193" s="187"/>
      <c r="M3193" s="193"/>
      <c r="N3193" s="194"/>
      <c r="O3193" s="194"/>
      <c r="P3193" s="194"/>
      <c r="Q3193" s="194"/>
      <c r="R3193" s="194"/>
      <c r="S3193" s="194"/>
      <c r="T3193" s="195"/>
      <c r="AT3193" s="189" t="s">
        <v>369</v>
      </c>
      <c r="AU3193" s="189" t="s">
        <v>85</v>
      </c>
      <c r="AV3193" s="13" t="s">
        <v>85</v>
      </c>
      <c r="AW3193" s="13" t="s">
        <v>29</v>
      </c>
      <c r="AX3193" s="13" t="s">
        <v>72</v>
      </c>
      <c r="AY3193" s="189" t="s">
        <v>360</v>
      </c>
    </row>
    <row r="3194" spans="1:65" s="15" customFormat="1">
      <c r="B3194" s="203"/>
      <c r="D3194" s="188" t="s">
        <v>369</v>
      </c>
      <c r="E3194" s="204" t="s">
        <v>1</v>
      </c>
      <c r="F3194" s="205" t="s">
        <v>386</v>
      </c>
      <c r="H3194" s="206">
        <v>33.56</v>
      </c>
      <c r="I3194" s="207"/>
      <c r="L3194" s="203"/>
      <c r="M3194" s="208"/>
      <c r="N3194" s="209"/>
      <c r="O3194" s="209"/>
      <c r="P3194" s="209"/>
      <c r="Q3194" s="209"/>
      <c r="R3194" s="209"/>
      <c r="S3194" s="209"/>
      <c r="T3194" s="210"/>
      <c r="AT3194" s="204" t="s">
        <v>369</v>
      </c>
      <c r="AU3194" s="204" t="s">
        <v>85</v>
      </c>
      <c r="AV3194" s="15" t="s">
        <v>367</v>
      </c>
      <c r="AW3194" s="15" t="s">
        <v>29</v>
      </c>
      <c r="AX3194" s="15" t="s">
        <v>79</v>
      </c>
      <c r="AY3194" s="204" t="s">
        <v>360</v>
      </c>
    </row>
    <row r="3195" spans="1:65" s="14" customFormat="1" ht="22.5">
      <c r="B3195" s="196"/>
      <c r="D3195" s="188" t="s">
        <v>369</v>
      </c>
      <c r="E3195" s="197" t="s">
        <v>1</v>
      </c>
      <c r="F3195" s="198" t="s">
        <v>3080</v>
      </c>
      <c r="H3195" s="197" t="s">
        <v>1</v>
      </c>
      <c r="I3195" s="199"/>
      <c r="L3195" s="196"/>
      <c r="M3195" s="200"/>
      <c r="N3195" s="201"/>
      <c r="O3195" s="201"/>
      <c r="P3195" s="201"/>
      <c r="Q3195" s="201"/>
      <c r="R3195" s="201"/>
      <c r="S3195" s="201"/>
      <c r="T3195" s="202"/>
      <c r="AT3195" s="197" t="s">
        <v>369</v>
      </c>
      <c r="AU3195" s="197" t="s">
        <v>85</v>
      </c>
      <c r="AV3195" s="14" t="s">
        <v>79</v>
      </c>
      <c r="AW3195" s="14" t="s">
        <v>29</v>
      </c>
      <c r="AX3195" s="14" t="s">
        <v>72</v>
      </c>
      <c r="AY3195" s="197" t="s">
        <v>360</v>
      </c>
    </row>
    <row r="3196" spans="1:65" s="2" customFormat="1" ht="33" customHeight="1">
      <c r="A3196" s="33"/>
      <c r="B3196" s="139"/>
      <c r="C3196" s="173" t="s">
        <v>3081</v>
      </c>
      <c r="D3196" s="173" t="s">
        <v>363</v>
      </c>
      <c r="E3196" s="174" t="s">
        <v>3082</v>
      </c>
      <c r="F3196" s="175" t="s">
        <v>3083</v>
      </c>
      <c r="G3196" s="176" t="s">
        <v>366</v>
      </c>
      <c r="H3196" s="177">
        <v>1261.7049999999999</v>
      </c>
      <c r="I3196" s="178"/>
      <c r="J3196" s="179">
        <f>ROUND(I3196*H3196,2)</f>
        <v>0</v>
      </c>
      <c r="K3196" s="180"/>
      <c r="L3196" s="34"/>
      <c r="M3196" s="181" t="s">
        <v>1</v>
      </c>
      <c r="N3196" s="182" t="s">
        <v>38</v>
      </c>
      <c r="O3196" s="60"/>
      <c r="P3196" s="183">
        <f>O3196*H3196</f>
        <v>0</v>
      </c>
      <c r="Q3196" s="183">
        <v>0</v>
      </c>
      <c r="R3196" s="183">
        <f>Q3196*H3196</f>
        <v>0</v>
      </c>
      <c r="S3196" s="183">
        <v>0</v>
      </c>
      <c r="T3196" s="184">
        <f>S3196*H3196</f>
        <v>0</v>
      </c>
      <c r="U3196" s="33"/>
      <c r="V3196" s="33"/>
      <c r="W3196" s="33"/>
      <c r="X3196" s="33"/>
      <c r="Y3196" s="33"/>
      <c r="Z3196" s="33"/>
      <c r="AA3196" s="33"/>
      <c r="AB3196" s="33"/>
      <c r="AC3196" s="33"/>
      <c r="AD3196" s="33"/>
      <c r="AE3196" s="33"/>
      <c r="AR3196" s="185" t="s">
        <v>367</v>
      </c>
      <c r="AT3196" s="185" t="s">
        <v>363</v>
      </c>
      <c r="AU3196" s="185" t="s">
        <v>85</v>
      </c>
      <c r="AY3196" s="18" t="s">
        <v>360</v>
      </c>
      <c r="BE3196" s="186">
        <f>IF(N3196="základná",J3196,0)</f>
        <v>0</v>
      </c>
      <c r="BF3196" s="186">
        <f>IF(N3196="znížená",J3196,0)</f>
        <v>0</v>
      </c>
      <c r="BG3196" s="186">
        <f>IF(N3196="zákl. prenesená",J3196,0)</f>
        <v>0</v>
      </c>
      <c r="BH3196" s="186">
        <f>IF(N3196="zníž. prenesená",J3196,0)</f>
        <v>0</v>
      </c>
      <c r="BI3196" s="186">
        <f>IF(N3196="nulová",J3196,0)</f>
        <v>0</v>
      </c>
      <c r="BJ3196" s="18" t="s">
        <v>85</v>
      </c>
      <c r="BK3196" s="186">
        <f>ROUND(I3196*H3196,2)</f>
        <v>0</v>
      </c>
      <c r="BL3196" s="18" t="s">
        <v>367</v>
      </c>
      <c r="BM3196" s="185" t="s">
        <v>3084</v>
      </c>
    </row>
    <row r="3197" spans="1:65" s="14" customFormat="1">
      <c r="B3197" s="196"/>
      <c r="D3197" s="188" t="s">
        <v>369</v>
      </c>
      <c r="E3197" s="197" t="s">
        <v>1</v>
      </c>
      <c r="F3197" s="198" t="s">
        <v>3085</v>
      </c>
      <c r="H3197" s="197" t="s">
        <v>1</v>
      </c>
      <c r="I3197" s="199"/>
      <c r="L3197" s="196"/>
      <c r="M3197" s="200"/>
      <c r="N3197" s="201"/>
      <c r="O3197" s="201"/>
      <c r="P3197" s="201"/>
      <c r="Q3197" s="201"/>
      <c r="R3197" s="201"/>
      <c r="S3197" s="201"/>
      <c r="T3197" s="202"/>
      <c r="AT3197" s="197" t="s">
        <v>369</v>
      </c>
      <c r="AU3197" s="197" t="s">
        <v>85</v>
      </c>
      <c r="AV3197" s="14" t="s">
        <v>79</v>
      </c>
      <c r="AW3197" s="14" t="s">
        <v>29</v>
      </c>
      <c r="AX3197" s="14" t="s">
        <v>72</v>
      </c>
      <c r="AY3197" s="197" t="s">
        <v>360</v>
      </c>
    </row>
    <row r="3198" spans="1:65" s="13" customFormat="1">
      <c r="B3198" s="187"/>
      <c r="D3198" s="188" t="s">
        <v>369</v>
      </c>
      <c r="E3198" s="189" t="s">
        <v>1</v>
      </c>
      <c r="F3198" s="190" t="s">
        <v>194</v>
      </c>
      <c r="H3198" s="191">
        <v>6.86</v>
      </c>
      <c r="I3198" s="192"/>
      <c r="L3198" s="187"/>
      <c r="M3198" s="193"/>
      <c r="N3198" s="194"/>
      <c r="O3198" s="194"/>
      <c r="P3198" s="194"/>
      <c r="Q3198" s="194"/>
      <c r="R3198" s="194"/>
      <c r="S3198" s="194"/>
      <c r="T3198" s="195"/>
      <c r="AT3198" s="189" t="s">
        <v>369</v>
      </c>
      <c r="AU3198" s="189" t="s">
        <v>85</v>
      </c>
      <c r="AV3198" s="13" t="s">
        <v>85</v>
      </c>
      <c r="AW3198" s="13" t="s">
        <v>29</v>
      </c>
      <c r="AX3198" s="13" t="s">
        <v>72</v>
      </c>
      <c r="AY3198" s="189" t="s">
        <v>360</v>
      </c>
    </row>
    <row r="3199" spans="1:65" s="14" customFormat="1">
      <c r="B3199" s="196"/>
      <c r="D3199" s="188" t="s">
        <v>369</v>
      </c>
      <c r="E3199" s="197" t="s">
        <v>1</v>
      </c>
      <c r="F3199" s="198" t="s">
        <v>3086</v>
      </c>
      <c r="H3199" s="197" t="s">
        <v>1</v>
      </c>
      <c r="I3199" s="199"/>
      <c r="L3199" s="196"/>
      <c r="M3199" s="200"/>
      <c r="N3199" s="201"/>
      <c r="O3199" s="201"/>
      <c r="P3199" s="201"/>
      <c r="Q3199" s="201"/>
      <c r="R3199" s="201"/>
      <c r="S3199" s="201"/>
      <c r="T3199" s="202"/>
      <c r="AT3199" s="197" t="s">
        <v>369</v>
      </c>
      <c r="AU3199" s="197" t="s">
        <v>85</v>
      </c>
      <c r="AV3199" s="14" t="s">
        <v>79</v>
      </c>
      <c r="AW3199" s="14" t="s">
        <v>29</v>
      </c>
      <c r="AX3199" s="14" t="s">
        <v>72</v>
      </c>
      <c r="AY3199" s="197" t="s">
        <v>360</v>
      </c>
    </row>
    <row r="3200" spans="1:65" s="13" customFormat="1">
      <c r="B3200" s="187"/>
      <c r="D3200" s="188" t="s">
        <v>369</v>
      </c>
      <c r="E3200" s="189" t="s">
        <v>3087</v>
      </c>
      <c r="F3200" s="190" t="s">
        <v>3088</v>
      </c>
      <c r="H3200" s="191">
        <v>1254.845</v>
      </c>
      <c r="I3200" s="192"/>
      <c r="L3200" s="187"/>
      <c r="M3200" s="193"/>
      <c r="N3200" s="194"/>
      <c r="O3200" s="194"/>
      <c r="P3200" s="194"/>
      <c r="Q3200" s="194"/>
      <c r="R3200" s="194"/>
      <c r="S3200" s="194"/>
      <c r="T3200" s="195"/>
      <c r="AT3200" s="189" t="s">
        <v>369</v>
      </c>
      <c r="AU3200" s="189" t="s">
        <v>85</v>
      </c>
      <c r="AV3200" s="13" t="s">
        <v>85</v>
      </c>
      <c r="AW3200" s="13" t="s">
        <v>29</v>
      </c>
      <c r="AX3200" s="13" t="s">
        <v>72</v>
      </c>
      <c r="AY3200" s="189" t="s">
        <v>360</v>
      </c>
    </row>
    <row r="3201" spans="1:65" s="15" customFormat="1">
      <c r="B3201" s="203"/>
      <c r="D3201" s="188" t="s">
        <v>369</v>
      </c>
      <c r="E3201" s="204" t="s">
        <v>1</v>
      </c>
      <c r="F3201" s="205" t="s">
        <v>386</v>
      </c>
      <c r="H3201" s="206">
        <v>1261.7049999999999</v>
      </c>
      <c r="I3201" s="207"/>
      <c r="L3201" s="203"/>
      <c r="M3201" s="208"/>
      <c r="N3201" s="209"/>
      <c r="O3201" s="209"/>
      <c r="P3201" s="209"/>
      <c r="Q3201" s="209"/>
      <c r="R3201" s="209"/>
      <c r="S3201" s="209"/>
      <c r="T3201" s="210"/>
      <c r="AT3201" s="204" t="s">
        <v>369</v>
      </c>
      <c r="AU3201" s="204" t="s">
        <v>85</v>
      </c>
      <c r="AV3201" s="15" t="s">
        <v>367</v>
      </c>
      <c r="AW3201" s="15" t="s">
        <v>29</v>
      </c>
      <c r="AX3201" s="15" t="s">
        <v>79</v>
      </c>
      <c r="AY3201" s="204" t="s">
        <v>360</v>
      </c>
    </row>
    <row r="3202" spans="1:65" s="2" customFormat="1" ht="21.75" customHeight="1">
      <c r="A3202" s="33"/>
      <c r="B3202" s="139"/>
      <c r="C3202" s="173" t="s">
        <v>3089</v>
      </c>
      <c r="D3202" s="173" t="s">
        <v>363</v>
      </c>
      <c r="E3202" s="174" t="s">
        <v>3090</v>
      </c>
      <c r="F3202" s="175" t="s">
        <v>3091</v>
      </c>
      <c r="G3202" s="176" t="s">
        <v>366</v>
      </c>
      <c r="H3202" s="177">
        <v>427.89699999999999</v>
      </c>
      <c r="I3202" s="178"/>
      <c r="J3202" s="179">
        <f>ROUND(I3202*H3202,2)</f>
        <v>0</v>
      </c>
      <c r="K3202" s="180"/>
      <c r="L3202" s="34"/>
      <c r="M3202" s="181" t="s">
        <v>1</v>
      </c>
      <c r="N3202" s="182" t="s">
        <v>38</v>
      </c>
      <c r="O3202" s="60"/>
      <c r="P3202" s="183">
        <f>O3202*H3202</f>
        <v>0</v>
      </c>
      <c r="Q3202" s="183">
        <v>0</v>
      </c>
      <c r="R3202" s="183">
        <f>Q3202*H3202</f>
        <v>0</v>
      </c>
      <c r="S3202" s="183">
        <v>0</v>
      </c>
      <c r="T3202" s="184">
        <f>S3202*H3202</f>
        <v>0</v>
      </c>
      <c r="U3202" s="33"/>
      <c r="V3202" s="33"/>
      <c r="W3202" s="33"/>
      <c r="X3202" s="33"/>
      <c r="Y3202" s="33"/>
      <c r="Z3202" s="33"/>
      <c r="AA3202" s="33"/>
      <c r="AB3202" s="33"/>
      <c r="AC3202" s="33"/>
      <c r="AD3202" s="33"/>
      <c r="AE3202" s="33"/>
      <c r="AR3202" s="185" t="s">
        <v>367</v>
      </c>
      <c r="AT3202" s="185" t="s">
        <v>363</v>
      </c>
      <c r="AU3202" s="185" t="s">
        <v>85</v>
      </c>
      <c r="AY3202" s="18" t="s">
        <v>360</v>
      </c>
      <c r="BE3202" s="186">
        <f>IF(N3202="základná",J3202,0)</f>
        <v>0</v>
      </c>
      <c r="BF3202" s="186">
        <f>IF(N3202="znížená",J3202,0)</f>
        <v>0</v>
      </c>
      <c r="BG3202" s="186">
        <f>IF(N3202="zákl. prenesená",J3202,0)</f>
        <v>0</v>
      </c>
      <c r="BH3202" s="186">
        <f>IF(N3202="zníž. prenesená",J3202,0)</f>
        <v>0</v>
      </c>
      <c r="BI3202" s="186">
        <f>IF(N3202="nulová",J3202,0)</f>
        <v>0</v>
      </c>
      <c r="BJ3202" s="18" t="s">
        <v>85</v>
      </c>
      <c r="BK3202" s="186">
        <f>ROUND(I3202*H3202,2)</f>
        <v>0</v>
      </c>
      <c r="BL3202" s="18" t="s">
        <v>367</v>
      </c>
      <c r="BM3202" s="185" t="s">
        <v>3092</v>
      </c>
    </row>
    <row r="3203" spans="1:65" s="14" customFormat="1">
      <c r="B3203" s="196"/>
      <c r="D3203" s="188" t="s">
        <v>369</v>
      </c>
      <c r="E3203" s="197" t="s">
        <v>1</v>
      </c>
      <c r="F3203" s="198" t="s">
        <v>3093</v>
      </c>
      <c r="H3203" s="197" t="s">
        <v>1</v>
      </c>
      <c r="I3203" s="199"/>
      <c r="L3203" s="196"/>
      <c r="M3203" s="200"/>
      <c r="N3203" s="201"/>
      <c r="O3203" s="201"/>
      <c r="P3203" s="201"/>
      <c r="Q3203" s="201"/>
      <c r="R3203" s="201"/>
      <c r="S3203" s="201"/>
      <c r="T3203" s="202"/>
      <c r="AT3203" s="197" t="s">
        <v>369</v>
      </c>
      <c r="AU3203" s="197" t="s">
        <v>85</v>
      </c>
      <c r="AV3203" s="14" t="s">
        <v>79</v>
      </c>
      <c r="AW3203" s="14" t="s">
        <v>29</v>
      </c>
      <c r="AX3203" s="14" t="s">
        <v>72</v>
      </c>
      <c r="AY3203" s="197" t="s">
        <v>360</v>
      </c>
    </row>
    <row r="3204" spans="1:65" s="13" customFormat="1">
      <c r="B3204" s="187"/>
      <c r="D3204" s="188" t="s">
        <v>369</v>
      </c>
      <c r="E3204" s="189" t="s">
        <v>1</v>
      </c>
      <c r="F3204" s="190" t="s">
        <v>97</v>
      </c>
      <c r="H3204" s="191">
        <v>427.89699999999999</v>
      </c>
      <c r="I3204" s="192"/>
      <c r="L3204" s="187"/>
      <c r="M3204" s="193"/>
      <c r="N3204" s="194"/>
      <c r="O3204" s="194"/>
      <c r="P3204" s="194"/>
      <c r="Q3204" s="194"/>
      <c r="R3204" s="194"/>
      <c r="S3204" s="194"/>
      <c r="T3204" s="195"/>
      <c r="AT3204" s="189" t="s">
        <v>369</v>
      </c>
      <c r="AU3204" s="189" t="s">
        <v>85</v>
      </c>
      <c r="AV3204" s="13" t="s">
        <v>85</v>
      </c>
      <c r="AW3204" s="13" t="s">
        <v>29</v>
      </c>
      <c r="AX3204" s="13" t="s">
        <v>72</v>
      </c>
      <c r="AY3204" s="189" t="s">
        <v>360</v>
      </c>
    </row>
    <row r="3205" spans="1:65" s="15" customFormat="1">
      <c r="B3205" s="203"/>
      <c r="D3205" s="188" t="s">
        <v>369</v>
      </c>
      <c r="E3205" s="204" t="s">
        <v>1</v>
      </c>
      <c r="F3205" s="205" t="s">
        <v>386</v>
      </c>
      <c r="H3205" s="206">
        <v>427.89699999999999</v>
      </c>
      <c r="I3205" s="207"/>
      <c r="L3205" s="203"/>
      <c r="M3205" s="208"/>
      <c r="N3205" s="209"/>
      <c r="O3205" s="209"/>
      <c r="P3205" s="209"/>
      <c r="Q3205" s="209"/>
      <c r="R3205" s="209"/>
      <c r="S3205" s="209"/>
      <c r="T3205" s="210"/>
      <c r="AT3205" s="204" t="s">
        <v>369</v>
      </c>
      <c r="AU3205" s="204" t="s">
        <v>85</v>
      </c>
      <c r="AV3205" s="15" t="s">
        <v>367</v>
      </c>
      <c r="AW3205" s="15" t="s">
        <v>29</v>
      </c>
      <c r="AX3205" s="15" t="s">
        <v>79</v>
      </c>
      <c r="AY3205" s="204" t="s">
        <v>360</v>
      </c>
    </row>
    <row r="3206" spans="1:65" s="2" customFormat="1" ht="24.2" customHeight="1">
      <c r="A3206" s="33"/>
      <c r="B3206" s="139"/>
      <c r="C3206" s="173" t="s">
        <v>3094</v>
      </c>
      <c r="D3206" s="173" t="s">
        <v>363</v>
      </c>
      <c r="E3206" s="174" t="s">
        <v>3095</v>
      </c>
      <c r="F3206" s="175" t="s">
        <v>3096</v>
      </c>
      <c r="G3206" s="176" t="s">
        <v>375</v>
      </c>
      <c r="H3206" s="177">
        <v>2</v>
      </c>
      <c r="I3206" s="178"/>
      <c r="J3206" s="179">
        <f>ROUND(I3206*H3206,2)</f>
        <v>0</v>
      </c>
      <c r="K3206" s="180"/>
      <c r="L3206" s="34"/>
      <c r="M3206" s="181" t="s">
        <v>1</v>
      </c>
      <c r="N3206" s="182" t="s">
        <v>38</v>
      </c>
      <c r="O3206" s="60"/>
      <c r="P3206" s="183">
        <f>O3206*H3206</f>
        <v>0</v>
      </c>
      <c r="Q3206" s="183">
        <v>0</v>
      </c>
      <c r="R3206" s="183">
        <f>Q3206*H3206</f>
        <v>0</v>
      </c>
      <c r="S3206" s="183">
        <v>1.4999999999999999E-2</v>
      </c>
      <c r="T3206" s="184">
        <f>S3206*H3206</f>
        <v>0.03</v>
      </c>
      <c r="U3206" s="33"/>
      <c r="V3206" s="33"/>
      <c r="W3206" s="33"/>
      <c r="X3206" s="33"/>
      <c r="Y3206" s="33"/>
      <c r="Z3206" s="33"/>
      <c r="AA3206" s="33"/>
      <c r="AB3206" s="33"/>
      <c r="AC3206" s="33"/>
      <c r="AD3206" s="33"/>
      <c r="AE3206" s="33"/>
      <c r="AR3206" s="185" t="s">
        <v>367</v>
      </c>
      <c r="AT3206" s="185" t="s">
        <v>363</v>
      </c>
      <c r="AU3206" s="185" t="s">
        <v>85</v>
      </c>
      <c r="AY3206" s="18" t="s">
        <v>360</v>
      </c>
      <c r="BE3206" s="186">
        <f>IF(N3206="základná",J3206,0)</f>
        <v>0</v>
      </c>
      <c r="BF3206" s="186">
        <f>IF(N3206="znížená",J3206,0)</f>
        <v>0</v>
      </c>
      <c r="BG3206" s="186">
        <f>IF(N3206="zákl. prenesená",J3206,0)</f>
        <v>0</v>
      </c>
      <c r="BH3206" s="186">
        <f>IF(N3206="zníž. prenesená",J3206,0)</f>
        <v>0</v>
      </c>
      <c r="BI3206" s="186">
        <f>IF(N3206="nulová",J3206,0)</f>
        <v>0</v>
      </c>
      <c r="BJ3206" s="18" t="s">
        <v>85</v>
      </c>
      <c r="BK3206" s="186">
        <f>ROUND(I3206*H3206,2)</f>
        <v>0</v>
      </c>
      <c r="BL3206" s="18" t="s">
        <v>367</v>
      </c>
      <c r="BM3206" s="185" t="s">
        <v>3097</v>
      </c>
    </row>
    <row r="3207" spans="1:65" s="14" customFormat="1">
      <c r="B3207" s="196"/>
      <c r="D3207" s="188" t="s">
        <v>369</v>
      </c>
      <c r="E3207" s="197" t="s">
        <v>1</v>
      </c>
      <c r="F3207" s="198" t="s">
        <v>3098</v>
      </c>
      <c r="H3207" s="197" t="s">
        <v>1</v>
      </c>
      <c r="I3207" s="199"/>
      <c r="L3207" s="196"/>
      <c r="M3207" s="200"/>
      <c r="N3207" s="201"/>
      <c r="O3207" s="201"/>
      <c r="P3207" s="201"/>
      <c r="Q3207" s="201"/>
      <c r="R3207" s="201"/>
      <c r="S3207" s="201"/>
      <c r="T3207" s="202"/>
      <c r="AT3207" s="197" t="s">
        <v>369</v>
      </c>
      <c r="AU3207" s="197" t="s">
        <v>85</v>
      </c>
      <c r="AV3207" s="14" t="s">
        <v>79</v>
      </c>
      <c r="AW3207" s="14" t="s">
        <v>29</v>
      </c>
      <c r="AX3207" s="14" t="s">
        <v>72</v>
      </c>
      <c r="AY3207" s="197" t="s">
        <v>360</v>
      </c>
    </row>
    <row r="3208" spans="1:65" s="14" customFormat="1">
      <c r="B3208" s="196"/>
      <c r="D3208" s="188" t="s">
        <v>369</v>
      </c>
      <c r="E3208" s="197" t="s">
        <v>1</v>
      </c>
      <c r="F3208" s="198" t="s">
        <v>3099</v>
      </c>
      <c r="H3208" s="197" t="s">
        <v>1</v>
      </c>
      <c r="I3208" s="199"/>
      <c r="L3208" s="196"/>
      <c r="M3208" s="200"/>
      <c r="N3208" s="201"/>
      <c r="O3208" s="201"/>
      <c r="P3208" s="201"/>
      <c r="Q3208" s="201"/>
      <c r="R3208" s="201"/>
      <c r="S3208" s="201"/>
      <c r="T3208" s="202"/>
      <c r="AT3208" s="197" t="s">
        <v>369</v>
      </c>
      <c r="AU3208" s="197" t="s">
        <v>85</v>
      </c>
      <c r="AV3208" s="14" t="s">
        <v>79</v>
      </c>
      <c r="AW3208" s="14" t="s">
        <v>29</v>
      </c>
      <c r="AX3208" s="14" t="s">
        <v>72</v>
      </c>
      <c r="AY3208" s="197" t="s">
        <v>360</v>
      </c>
    </row>
    <row r="3209" spans="1:65" s="13" customFormat="1">
      <c r="B3209" s="187"/>
      <c r="D3209" s="188" t="s">
        <v>369</v>
      </c>
      <c r="E3209" s="189" t="s">
        <v>1</v>
      </c>
      <c r="F3209" s="190" t="s">
        <v>85</v>
      </c>
      <c r="H3209" s="191">
        <v>2</v>
      </c>
      <c r="I3209" s="192"/>
      <c r="L3209" s="187"/>
      <c r="M3209" s="193"/>
      <c r="N3209" s="194"/>
      <c r="O3209" s="194"/>
      <c r="P3209" s="194"/>
      <c r="Q3209" s="194"/>
      <c r="R3209" s="194"/>
      <c r="S3209" s="194"/>
      <c r="T3209" s="195"/>
      <c r="AT3209" s="189" t="s">
        <v>369</v>
      </c>
      <c r="AU3209" s="189" t="s">
        <v>85</v>
      </c>
      <c r="AV3209" s="13" t="s">
        <v>85</v>
      </c>
      <c r="AW3209" s="13" t="s">
        <v>29</v>
      </c>
      <c r="AX3209" s="13" t="s">
        <v>72</v>
      </c>
      <c r="AY3209" s="189" t="s">
        <v>360</v>
      </c>
    </row>
    <row r="3210" spans="1:65" s="15" customFormat="1">
      <c r="B3210" s="203"/>
      <c r="D3210" s="188" t="s">
        <v>369</v>
      </c>
      <c r="E3210" s="204" t="s">
        <v>1</v>
      </c>
      <c r="F3210" s="205" t="s">
        <v>386</v>
      </c>
      <c r="H3210" s="206">
        <v>2</v>
      </c>
      <c r="I3210" s="207"/>
      <c r="L3210" s="203"/>
      <c r="M3210" s="208"/>
      <c r="N3210" s="209"/>
      <c r="O3210" s="209"/>
      <c r="P3210" s="209"/>
      <c r="Q3210" s="209"/>
      <c r="R3210" s="209"/>
      <c r="S3210" s="209"/>
      <c r="T3210" s="210"/>
      <c r="AT3210" s="204" t="s">
        <v>369</v>
      </c>
      <c r="AU3210" s="204" t="s">
        <v>85</v>
      </c>
      <c r="AV3210" s="15" t="s">
        <v>367</v>
      </c>
      <c r="AW3210" s="15" t="s">
        <v>29</v>
      </c>
      <c r="AX3210" s="15" t="s">
        <v>79</v>
      </c>
      <c r="AY3210" s="204" t="s">
        <v>360</v>
      </c>
    </row>
    <row r="3211" spans="1:65" s="2" customFormat="1" ht="24.2" customHeight="1">
      <c r="A3211" s="33"/>
      <c r="B3211" s="139"/>
      <c r="C3211" s="173" t="s">
        <v>3100</v>
      </c>
      <c r="D3211" s="173" t="s">
        <v>363</v>
      </c>
      <c r="E3211" s="174" t="s">
        <v>3101</v>
      </c>
      <c r="F3211" s="175" t="s">
        <v>3102</v>
      </c>
      <c r="G3211" s="176" t="s">
        <v>375</v>
      </c>
      <c r="H3211" s="177">
        <v>45</v>
      </c>
      <c r="I3211" s="178"/>
      <c r="J3211" s="179">
        <f>ROUND(I3211*H3211,2)</f>
        <v>0</v>
      </c>
      <c r="K3211" s="180"/>
      <c r="L3211" s="34"/>
      <c r="M3211" s="181" t="s">
        <v>1</v>
      </c>
      <c r="N3211" s="182" t="s">
        <v>38</v>
      </c>
      <c r="O3211" s="60"/>
      <c r="P3211" s="183">
        <f>O3211*H3211</f>
        <v>0</v>
      </c>
      <c r="Q3211" s="183">
        <v>0</v>
      </c>
      <c r="R3211" s="183">
        <f>Q3211*H3211</f>
        <v>0</v>
      </c>
      <c r="S3211" s="183">
        <v>3.1E-2</v>
      </c>
      <c r="T3211" s="184">
        <f>S3211*H3211</f>
        <v>1.395</v>
      </c>
      <c r="U3211" s="33"/>
      <c r="V3211" s="33"/>
      <c r="W3211" s="33"/>
      <c r="X3211" s="33"/>
      <c r="Y3211" s="33"/>
      <c r="Z3211" s="33"/>
      <c r="AA3211" s="33"/>
      <c r="AB3211" s="33"/>
      <c r="AC3211" s="33"/>
      <c r="AD3211" s="33"/>
      <c r="AE3211" s="33"/>
      <c r="AR3211" s="185" t="s">
        <v>367</v>
      </c>
      <c r="AT3211" s="185" t="s">
        <v>363</v>
      </c>
      <c r="AU3211" s="185" t="s">
        <v>85</v>
      </c>
      <c r="AY3211" s="18" t="s">
        <v>360</v>
      </c>
      <c r="BE3211" s="186">
        <f>IF(N3211="základná",J3211,0)</f>
        <v>0</v>
      </c>
      <c r="BF3211" s="186">
        <f>IF(N3211="znížená",J3211,0)</f>
        <v>0</v>
      </c>
      <c r="BG3211" s="186">
        <f>IF(N3211="zákl. prenesená",J3211,0)</f>
        <v>0</v>
      </c>
      <c r="BH3211" s="186">
        <f>IF(N3211="zníž. prenesená",J3211,0)</f>
        <v>0</v>
      </c>
      <c r="BI3211" s="186">
        <f>IF(N3211="nulová",J3211,0)</f>
        <v>0</v>
      </c>
      <c r="BJ3211" s="18" t="s">
        <v>85</v>
      </c>
      <c r="BK3211" s="186">
        <f>ROUND(I3211*H3211,2)</f>
        <v>0</v>
      </c>
      <c r="BL3211" s="18" t="s">
        <v>367</v>
      </c>
      <c r="BM3211" s="185" t="s">
        <v>3103</v>
      </c>
    </row>
    <row r="3212" spans="1:65" s="14" customFormat="1">
      <c r="B3212" s="196"/>
      <c r="D3212" s="188" t="s">
        <v>369</v>
      </c>
      <c r="E3212" s="197" t="s">
        <v>1</v>
      </c>
      <c r="F3212" s="198" t="s">
        <v>3098</v>
      </c>
      <c r="H3212" s="197" t="s">
        <v>1</v>
      </c>
      <c r="I3212" s="199"/>
      <c r="L3212" s="196"/>
      <c r="M3212" s="200"/>
      <c r="N3212" s="201"/>
      <c r="O3212" s="201"/>
      <c r="P3212" s="201"/>
      <c r="Q3212" s="201"/>
      <c r="R3212" s="201"/>
      <c r="S3212" s="201"/>
      <c r="T3212" s="202"/>
      <c r="AT3212" s="197" t="s">
        <v>369</v>
      </c>
      <c r="AU3212" s="197" t="s">
        <v>85</v>
      </c>
      <c r="AV3212" s="14" t="s">
        <v>79</v>
      </c>
      <c r="AW3212" s="14" t="s">
        <v>29</v>
      </c>
      <c r="AX3212" s="14" t="s">
        <v>72</v>
      </c>
      <c r="AY3212" s="197" t="s">
        <v>360</v>
      </c>
    </row>
    <row r="3213" spans="1:65" s="14" customFormat="1">
      <c r="B3213" s="196"/>
      <c r="D3213" s="188" t="s">
        <v>369</v>
      </c>
      <c r="E3213" s="197" t="s">
        <v>1</v>
      </c>
      <c r="F3213" s="198" t="s">
        <v>3104</v>
      </c>
      <c r="H3213" s="197" t="s">
        <v>1</v>
      </c>
      <c r="I3213" s="199"/>
      <c r="L3213" s="196"/>
      <c r="M3213" s="200"/>
      <c r="N3213" s="201"/>
      <c r="O3213" s="201"/>
      <c r="P3213" s="201"/>
      <c r="Q3213" s="201"/>
      <c r="R3213" s="201"/>
      <c r="S3213" s="201"/>
      <c r="T3213" s="202"/>
      <c r="AT3213" s="197" t="s">
        <v>369</v>
      </c>
      <c r="AU3213" s="197" t="s">
        <v>85</v>
      </c>
      <c r="AV3213" s="14" t="s">
        <v>79</v>
      </c>
      <c r="AW3213" s="14" t="s">
        <v>29</v>
      </c>
      <c r="AX3213" s="14" t="s">
        <v>72</v>
      </c>
      <c r="AY3213" s="197" t="s">
        <v>360</v>
      </c>
    </row>
    <row r="3214" spans="1:65" s="13" customFormat="1">
      <c r="B3214" s="187"/>
      <c r="D3214" s="188" t="s">
        <v>369</v>
      </c>
      <c r="E3214" s="189" t="s">
        <v>1</v>
      </c>
      <c r="F3214" s="190" t="s">
        <v>476</v>
      </c>
      <c r="H3214" s="191">
        <v>13</v>
      </c>
      <c r="I3214" s="192"/>
      <c r="L3214" s="187"/>
      <c r="M3214" s="193"/>
      <c r="N3214" s="194"/>
      <c r="O3214" s="194"/>
      <c r="P3214" s="194"/>
      <c r="Q3214" s="194"/>
      <c r="R3214" s="194"/>
      <c r="S3214" s="194"/>
      <c r="T3214" s="195"/>
      <c r="AT3214" s="189" t="s">
        <v>369</v>
      </c>
      <c r="AU3214" s="189" t="s">
        <v>85</v>
      </c>
      <c r="AV3214" s="13" t="s">
        <v>85</v>
      </c>
      <c r="AW3214" s="13" t="s">
        <v>29</v>
      </c>
      <c r="AX3214" s="13" t="s">
        <v>72</v>
      </c>
      <c r="AY3214" s="189" t="s">
        <v>360</v>
      </c>
    </row>
    <row r="3215" spans="1:65" s="14" customFormat="1">
      <c r="B3215" s="196"/>
      <c r="D3215" s="188" t="s">
        <v>369</v>
      </c>
      <c r="E3215" s="197" t="s">
        <v>1</v>
      </c>
      <c r="F3215" s="198" t="s">
        <v>3105</v>
      </c>
      <c r="H3215" s="197" t="s">
        <v>1</v>
      </c>
      <c r="I3215" s="199"/>
      <c r="L3215" s="196"/>
      <c r="M3215" s="200"/>
      <c r="N3215" s="201"/>
      <c r="O3215" s="201"/>
      <c r="P3215" s="201"/>
      <c r="Q3215" s="201"/>
      <c r="R3215" s="201"/>
      <c r="S3215" s="201"/>
      <c r="T3215" s="202"/>
      <c r="AT3215" s="197" t="s">
        <v>369</v>
      </c>
      <c r="AU3215" s="197" t="s">
        <v>85</v>
      </c>
      <c r="AV3215" s="14" t="s">
        <v>79</v>
      </c>
      <c r="AW3215" s="14" t="s">
        <v>29</v>
      </c>
      <c r="AX3215" s="14" t="s">
        <v>72</v>
      </c>
      <c r="AY3215" s="197" t="s">
        <v>360</v>
      </c>
    </row>
    <row r="3216" spans="1:65" s="13" customFormat="1">
      <c r="B3216" s="187"/>
      <c r="D3216" s="188" t="s">
        <v>369</v>
      </c>
      <c r="E3216" s="189" t="s">
        <v>1</v>
      </c>
      <c r="F3216" s="190" t="s">
        <v>647</v>
      </c>
      <c r="H3216" s="191">
        <v>32</v>
      </c>
      <c r="I3216" s="192"/>
      <c r="L3216" s="187"/>
      <c r="M3216" s="193"/>
      <c r="N3216" s="194"/>
      <c r="O3216" s="194"/>
      <c r="P3216" s="194"/>
      <c r="Q3216" s="194"/>
      <c r="R3216" s="194"/>
      <c r="S3216" s="194"/>
      <c r="T3216" s="195"/>
      <c r="AT3216" s="189" t="s">
        <v>369</v>
      </c>
      <c r="AU3216" s="189" t="s">
        <v>85</v>
      </c>
      <c r="AV3216" s="13" t="s">
        <v>85</v>
      </c>
      <c r="AW3216" s="13" t="s">
        <v>29</v>
      </c>
      <c r="AX3216" s="13" t="s">
        <v>72</v>
      </c>
      <c r="AY3216" s="189" t="s">
        <v>360</v>
      </c>
    </row>
    <row r="3217" spans="1:65" s="15" customFormat="1">
      <c r="B3217" s="203"/>
      <c r="D3217" s="188" t="s">
        <v>369</v>
      </c>
      <c r="E3217" s="204" t="s">
        <v>1</v>
      </c>
      <c r="F3217" s="205" t="s">
        <v>386</v>
      </c>
      <c r="H3217" s="206">
        <v>45</v>
      </c>
      <c r="I3217" s="207"/>
      <c r="L3217" s="203"/>
      <c r="M3217" s="208"/>
      <c r="N3217" s="209"/>
      <c r="O3217" s="209"/>
      <c r="P3217" s="209"/>
      <c r="Q3217" s="209"/>
      <c r="R3217" s="209"/>
      <c r="S3217" s="209"/>
      <c r="T3217" s="210"/>
      <c r="AT3217" s="204" t="s">
        <v>369</v>
      </c>
      <c r="AU3217" s="204" t="s">
        <v>85</v>
      </c>
      <c r="AV3217" s="15" t="s">
        <v>367</v>
      </c>
      <c r="AW3217" s="15" t="s">
        <v>29</v>
      </c>
      <c r="AX3217" s="15" t="s">
        <v>79</v>
      </c>
      <c r="AY3217" s="204" t="s">
        <v>360</v>
      </c>
    </row>
    <row r="3218" spans="1:65" s="2" customFormat="1" ht="24.2" customHeight="1">
      <c r="A3218" s="33"/>
      <c r="B3218" s="139"/>
      <c r="C3218" s="173" t="s">
        <v>3106</v>
      </c>
      <c r="D3218" s="173" t="s">
        <v>363</v>
      </c>
      <c r="E3218" s="174" t="s">
        <v>3107</v>
      </c>
      <c r="F3218" s="175" t="s">
        <v>3108</v>
      </c>
      <c r="G3218" s="176" t="s">
        <v>375</v>
      </c>
      <c r="H3218" s="177">
        <v>10</v>
      </c>
      <c r="I3218" s="178"/>
      <c r="J3218" s="179">
        <f>ROUND(I3218*H3218,2)</f>
        <v>0</v>
      </c>
      <c r="K3218" s="180"/>
      <c r="L3218" s="34"/>
      <c r="M3218" s="181" t="s">
        <v>1</v>
      </c>
      <c r="N3218" s="182" t="s">
        <v>38</v>
      </c>
      <c r="O3218" s="60"/>
      <c r="P3218" s="183">
        <f>O3218*H3218</f>
        <v>0</v>
      </c>
      <c r="Q3218" s="183">
        <v>0</v>
      </c>
      <c r="R3218" s="183">
        <f>Q3218*H3218</f>
        <v>0</v>
      </c>
      <c r="S3218" s="183">
        <v>0.08</v>
      </c>
      <c r="T3218" s="184">
        <f>S3218*H3218</f>
        <v>0.8</v>
      </c>
      <c r="U3218" s="33"/>
      <c r="V3218" s="33"/>
      <c r="W3218" s="33"/>
      <c r="X3218" s="33"/>
      <c r="Y3218" s="33"/>
      <c r="Z3218" s="33"/>
      <c r="AA3218" s="33"/>
      <c r="AB3218" s="33"/>
      <c r="AC3218" s="33"/>
      <c r="AD3218" s="33"/>
      <c r="AE3218" s="33"/>
      <c r="AR3218" s="185" t="s">
        <v>367</v>
      </c>
      <c r="AT3218" s="185" t="s">
        <v>363</v>
      </c>
      <c r="AU3218" s="185" t="s">
        <v>85</v>
      </c>
      <c r="AY3218" s="18" t="s">
        <v>360</v>
      </c>
      <c r="BE3218" s="186">
        <f>IF(N3218="základná",J3218,0)</f>
        <v>0</v>
      </c>
      <c r="BF3218" s="186">
        <f>IF(N3218="znížená",J3218,0)</f>
        <v>0</v>
      </c>
      <c r="BG3218" s="186">
        <f>IF(N3218="zákl. prenesená",J3218,0)</f>
        <v>0</v>
      </c>
      <c r="BH3218" s="186">
        <f>IF(N3218="zníž. prenesená",J3218,0)</f>
        <v>0</v>
      </c>
      <c r="BI3218" s="186">
        <f>IF(N3218="nulová",J3218,0)</f>
        <v>0</v>
      </c>
      <c r="BJ3218" s="18" t="s">
        <v>85</v>
      </c>
      <c r="BK3218" s="186">
        <f>ROUND(I3218*H3218,2)</f>
        <v>0</v>
      </c>
      <c r="BL3218" s="18" t="s">
        <v>367</v>
      </c>
      <c r="BM3218" s="185" t="s">
        <v>3109</v>
      </c>
    </row>
    <row r="3219" spans="1:65" s="14" customFormat="1">
      <c r="B3219" s="196"/>
      <c r="D3219" s="188" t="s">
        <v>369</v>
      </c>
      <c r="E3219" s="197" t="s">
        <v>1</v>
      </c>
      <c r="F3219" s="198" t="s">
        <v>3110</v>
      </c>
      <c r="H3219" s="197" t="s">
        <v>1</v>
      </c>
      <c r="I3219" s="199"/>
      <c r="L3219" s="196"/>
      <c r="M3219" s="200"/>
      <c r="N3219" s="201"/>
      <c r="O3219" s="201"/>
      <c r="P3219" s="201"/>
      <c r="Q3219" s="201"/>
      <c r="R3219" s="201"/>
      <c r="S3219" s="201"/>
      <c r="T3219" s="202"/>
      <c r="AT3219" s="197" t="s">
        <v>369</v>
      </c>
      <c r="AU3219" s="197" t="s">
        <v>85</v>
      </c>
      <c r="AV3219" s="14" t="s">
        <v>79</v>
      </c>
      <c r="AW3219" s="14" t="s">
        <v>29</v>
      </c>
      <c r="AX3219" s="14" t="s">
        <v>72</v>
      </c>
      <c r="AY3219" s="197" t="s">
        <v>360</v>
      </c>
    </row>
    <row r="3220" spans="1:65" s="13" customFormat="1">
      <c r="B3220" s="187"/>
      <c r="D3220" s="188" t="s">
        <v>369</v>
      </c>
      <c r="E3220" s="189" t="s">
        <v>1</v>
      </c>
      <c r="F3220" s="190" t="s">
        <v>463</v>
      </c>
      <c r="H3220" s="191">
        <v>10</v>
      </c>
      <c r="I3220" s="192"/>
      <c r="L3220" s="187"/>
      <c r="M3220" s="193"/>
      <c r="N3220" s="194"/>
      <c r="O3220" s="194"/>
      <c r="P3220" s="194"/>
      <c r="Q3220" s="194"/>
      <c r="R3220" s="194"/>
      <c r="S3220" s="194"/>
      <c r="T3220" s="195"/>
      <c r="AT3220" s="189" t="s">
        <v>369</v>
      </c>
      <c r="AU3220" s="189" t="s">
        <v>85</v>
      </c>
      <c r="AV3220" s="13" t="s">
        <v>85</v>
      </c>
      <c r="AW3220" s="13" t="s">
        <v>29</v>
      </c>
      <c r="AX3220" s="13" t="s">
        <v>72</v>
      </c>
      <c r="AY3220" s="189" t="s">
        <v>360</v>
      </c>
    </row>
    <row r="3221" spans="1:65" s="15" customFormat="1">
      <c r="B3221" s="203"/>
      <c r="D3221" s="188" t="s">
        <v>369</v>
      </c>
      <c r="E3221" s="204" t="s">
        <v>1</v>
      </c>
      <c r="F3221" s="205" t="s">
        <v>386</v>
      </c>
      <c r="H3221" s="206">
        <v>10</v>
      </c>
      <c r="I3221" s="207"/>
      <c r="L3221" s="203"/>
      <c r="M3221" s="208"/>
      <c r="N3221" s="209"/>
      <c r="O3221" s="209"/>
      <c r="P3221" s="209"/>
      <c r="Q3221" s="209"/>
      <c r="R3221" s="209"/>
      <c r="S3221" s="209"/>
      <c r="T3221" s="210"/>
      <c r="AT3221" s="204" t="s">
        <v>369</v>
      </c>
      <c r="AU3221" s="204" t="s">
        <v>85</v>
      </c>
      <c r="AV3221" s="15" t="s">
        <v>367</v>
      </c>
      <c r="AW3221" s="15" t="s">
        <v>29</v>
      </c>
      <c r="AX3221" s="15" t="s">
        <v>79</v>
      </c>
      <c r="AY3221" s="204" t="s">
        <v>360</v>
      </c>
    </row>
    <row r="3222" spans="1:65" s="2" customFormat="1" ht="24.2" customHeight="1">
      <c r="A3222" s="33"/>
      <c r="B3222" s="139"/>
      <c r="C3222" s="173" t="s">
        <v>3111</v>
      </c>
      <c r="D3222" s="173" t="s">
        <v>363</v>
      </c>
      <c r="E3222" s="174" t="s">
        <v>3112</v>
      </c>
      <c r="F3222" s="175" t="s">
        <v>3113</v>
      </c>
      <c r="G3222" s="176" t="s">
        <v>375</v>
      </c>
      <c r="H3222" s="177">
        <v>9</v>
      </c>
      <c r="I3222" s="178"/>
      <c r="J3222" s="179">
        <f>ROUND(I3222*H3222,2)</f>
        <v>0</v>
      </c>
      <c r="K3222" s="180"/>
      <c r="L3222" s="34"/>
      <c r="M3222" s="181" t="s">
        <v>1</v>
      </c>
      <c r="N3222" s="182" t="s">
        <v>38</v>
      </c>
      <c r="O3222" s="60"/>
      <c r="P3222" s="183">
        <f>O3222*H3222</f>
        <v>0</v>
      </c>
      <c r="Q3222" s="183">
        <v>0</v>
      </c>
      <c r="R3222" s="183">
        <f>Q3222*H3222</f>
        <v>0</v>
      </c>
      <c r="S3222" s="183">
        <v>0.14099999999999999</v>
      </c>
      <c r="T3222" s="184">
        <f>S3222*H3222</f>
        <v>1.2689999999999999</v>
      </c>
      <c r="U3222" s="33"/>
      <c r="V3222" s="33"/>
      <c r="W3222" s="33"/>
      <c r="X3222" s="33"/>
      <c r="Y3222" s="33"/>
      <c r="Z3222" s="33"/>
      <c r="AA3222" s="33"/>
      <c r="AB3222" s="33"/>
      <c r="AC3222" s="33"/>
      <c r="AD3222" s="33"/>
      <c r="AE3222" s="33"/>
      <c r="AR3222" s="185" t="s">
        <v>367</v>
      </c>
      <c r="AT3222" s="185" t="s">
        <v>363</v>
      </c>
      <c r="AU3222" s="185" t="s">
        <v>85</v>
      </c>
      <c r="AY3222" s="18" t="s">
        <v>360</v>
      </c>
      <c r="BE3222" s="186">
        <f>IF(N3222="základná",J3222,0)</f>
        <v>0</v>
      </c>
      <c r="BF3222" s="186">
        <f>IF(N3222="znížená",J3222,0)</f>
        <v>0</v>
      </c>
      <c r="BG3222" s="186">
        <f>IF(N3222="zákl. prenesená",J3222,0)</f>
        <v>0</v>
      </c>
      <c r="BH3222" s="186">
        <f>IF(N3222="zníž. prenesená",J3222,0)</f>
        <v>0</v>
      </c>
      <c r="BI3222" s="186">
        <f>IF(N3222="nulová",J3222,0)</f>
        <v>0</v>
      </c>
      <c r="BJ3222" s="18" t="s">
        <v>85</v>
      </c>
      <c r="BK3222" s="186">
        <f>ROUND(I3222*H3222,2)</f>
        <v>0</v>
      </c>
      <c r="BL3222" s="18" t="s">
        <v>367</v>
      </c>
      <c r="BM3222" s="185" t="s">
        <v>3114</v>
      </c>
    </row>
    <row r="3223" spans="1:65" s="14" customFormat="1">
      <c r="B3223" s="196"/>
      <c r="D3223" s="188" t="s">
        <v>369</v>
      </c>
      <c r="E3223" s="197" t="s">
        <v>1</v>
      </c>
      <c r="F3223" s="198" t="s">
        <v>754</v>
      </c>
      <c r="H3223" s="197" t="s">
        <v>1</v>
      </c>
      <c r="I3223" s="199"/>
      <c r="L3223" s="196"/>
      <c r="M3223" s="200"/>
      <c r="N3223" s="201"/>
      <c r="O3223" s="201"/>
      <c r="P3223" s="201"/>
      <c r="Q3223" s="201"/>
      <c r="R3223" s="201"/>
      <c r="S3223" s="201"/>
      <c r="T3223" s="202"/>
      <c r="AT3223" s="197" t="s">
        <v>369</v>
      </c>
      <c r="AU3223" s="197" t="s">
        <v>85</v>
      </c>
      <c r="AV3223" s="14" t="s">
        <v>79</v>
      </c>
      <c r="AW3223" s="14" t="s">
        <v>29</v>
      </c>
      <c r="AX3223" s="14" t="s">
        <v>72</v>
      </c>
      <c r="AY3223" s="197" t="s">
        <v>360</v>
      </c>
    </row>
    <row r="3224" spans="1:65" s="13" customFormat="1">
      <c r="B3224" s="187"/>
      <c r="D3224" s="188" t="s">
        <v>369</v>
      </c>
      <c r="E3224" s="189" t="s">
        <v>1</v>
      </c>
      <c r="F3224" s="190" t="s">
        <v>282</v>
      </c>
      <c r="H3224" s="191">
        <v>3</v>
      </c>
      <c r="I3224" s="192"/>
      <c r="L3224" s="187"/>
      <c r="M3224" s="193"/>
      <c r="N3224" s="194"/>
      <c r="O3224" s="194"/>
      <c r="P3224" s="194"/>
      <c r="Q3224" s="194"/>
      <c r="R3224" s="194"/>
      <c r="S3224" s="194"/>
      <c r="T3224" s="195"/>
      <c r="AT3224" s="189" t="s">
        <v>369</v>
      </c>
      <c r="AU3224" s="189" t="s">
        <v>85</v>
      </c>
      <c r="AV3224" s="13" t="s">
        <v>85</v>
      </c>
      <c r="AW3224" s="13" t="s">
        <v>29</v>
      </c>
      <c r="AX3224" s="13" t="s">
        <v>72</v>
      </c>
      <c r="AY3224" s="189" t="s">
        <v>360</v>
      </c>
    </row>
    <row r="3225" spans="1:65" s="14" customFormat="1">
      <c r="B3225" s="196"/>
      <c r="D3225" s="188" t="s">
        <v>369</v>
      </c>
      <c r="E3225" s="197" t="s">
        <v>1</v>
      </c>
      <c r="F3225" s="198" t="s">
        <v>758</v>
      </c>
      <c r="H3225" s="197" t="s">
        <v>1</v>
      </c>
      <c r="I3225" s="199"/>
      <c r="L3225" s="196"/>
      <c r="M3225" s="200"/>
      <c r="N3225" s="201"/>
      <c r="O3225" s="201"/>
      <c r="P3225" s="201"/>
      <c r="Q3225" s="201"/>
      <c r="R3225" s="201"/>
      <c r="S3225" s="201"/>
      <c r="T3225" s="202"/>
      <c r="AT3225" s="197" t="s">
        <v>369</v>
      </c>
      <c r="AU3225" s="197" t="s">
        <v>85</v>
      </c>
      <c r="AV3225" s="14" t="s">
        <v>79</v>
      </c>
      <c r="AW3225" s="14" t="s">
        <v>29</v>
      </c>
      <c r="AX3225" s="14" t="s">
        <v>72</v>
      </c>
      <c r="AY3225" s="197" t="s">
        <v>360</v>
      </c>
    </row>
    <row r="3226" spans="1:65" s="13" customFormat="1">
      <c r="B3226" s="187"/>
      <c r="D3226" s="188" t="s">
        <v>369</v>
      </c>
      <c r="E3226" s="189" t="s">
        <v>1</v>
      </c>
      <c r="F3226" s="190" t="s">
        <v>85</v>
      </c>
      <c r="H3226" s="191">
        <v>2</v>
      </c>
      <c r="I3226" s="192"/>
      <c r="L3226" s="187"/>
      <c r="M3226" s="193"/>
      <c r="N3226" s="194"/>
      <c r="O3226" s="194"/>
      <c r="P3226" s="194"/>
      <c r="Q3226" s="194"/>
      <c r="R3226" s="194"/>
      <c r="S3226" s="194"/>
      <c r="T3226" s="195"/>
      <c r="AT3226" s="189" t="s">
        <v>369</v>
      </c>
      <c r="AU3226" s="189" t="s">
        <v>85</v>
      </c>
      <c r="AV3226" s="13" t="s">
        <v>85</v>
      </c>
      <c r="AW3226" s="13" t="s">
        <v>29</v>
      </c>
      <c r="AX3226" s="13" t="s">
        <v>72</v>
      </c>
      <c r="AY3226" s="189" t="s">
        <v>360</v>
      </c>
    </row>
    <row r="3227" spans="1:65" s="14" customFormat="1">
      <c r="B3227" s="196"/>
      <c r="D3227" s="188" t="s">
        <v>369</v>
      </c>
      <c r="E3227" s="197" t="s">
        <v>1</v>
      </c>
      <c r="F3227" s="198" t="s">
        <v>762</v>
      </c>
      <c r="H3227" s="197" t="s">
        <v>1</v>
      </c>
      <c r="I3227" s="199"/>
      <c r="L3227" s="196"/>
      <c r="M3227" s="200"/>
      <c r="N3227" s="201"/>
      <c r="O3227" s="201"/>
      <c r="P3227" s="201"/>
      <c r="Q3227" s="201"/>
      <c r="R3227" s="201"/>
      <c r="S3227" s="201"/>
      <c r="T3227" s="202"/>
      <c r="AT3227" s="197" t="s">
        <v>369</v>
      </c>
      <c r="AU3227" s="197" t="s">
        <v>85</v>
      </c>
      <c r="AV3227" s="14" t="s">
        <v>79</v>
      </c>
      <c r="AW3227" s="14" t="s">
        <v>29</v>
      </c>
      <c r="AX3227" s="14" t="s">
        <v>72</v>
      </c>
      <c r="AY3227" s="197" t="s">
        <v>360</v>
      </c>
    </row>
    <row r="3228" spans="1:65" s="13" customFormat="1">
      <c r="B3228" s="187"/>
      <c r="D3228" s="188" t="s">
        <v>369</v>
      </c>
      <c r="E3228" s="189" t="s">
        <v>1</v>
      </c>
      <c r="F3228" s="190" t="s">
        <v>85</v>
      </c>
      <c r="H3228" s="191">
        <v>2</v>
      </c>
      <c r="I3228" s="192"/>
      <c r="L3228" s="187"/>
      <c r="M3228" s="193"/>
      <c r="N3228" s="194"/>
      <c r="O3228" s="194"/>
      <c r="P3228" s="194"/>
      <c r="Q3228" s="194"/>
      <c r="R3228" s="194"/>
      <c r="S3228" s="194"/>
      <c r="T3228" s="195"/>
      <c r="AT3228" s="189" t="s">
        <v>369</v>
      </c>
      <c r="AU3228" s="189" t="s">
        <v>85</v>
      </c>
      <c r="AV3228" s="13" t="s">
        <v>85</v>
      </c>
      <c r="AW3228" s="13" t="s">
        <v>29</v>
      </c>
      <c r="AX3228" s="13" t="s">
        <v>72</v>
      </c>
      <c r="AY3228" s="189" t="s">
        <v>360</v>
      </c>
    </row>
    <row r="3229" spans="1:65" s="14" customFormat="1">
      <c r="B3229" s="196"/>
      <c r="D3229" s="188" t="s">
        <v>369</v>
      </c>
      <c r="E3229" s="197" t="s">
        <v>1</v>
      </c>
      <c r="F3229" s="198" t="s">
        <v>787</v>
      </c>
      <c r="H3229" s="197" t="s">
        <v>1</v>
      </c>
      <c r="I3229" s="199"/>
      <c r="L3229" s="196"/>
      <c r="M3229" s="200"/>
      <c r="N3229" s="201"/>
      <c r="O3229" s="201"/>
      <c r="P3229" s="201"/>
      <c r="Q3229" s="201"/>
      <c r="R3229" s="201"/>
      <c r="S3229" s="201"/>
      <c r="T3229" s="202"/>
      <c r="AT3229" s="197" t="s">
        <v>369</v>
      </c>
      <c r="AU3229" s="197" t="s">
        <v>85</v>
      </c>
      <c r="AV3229" s="14" t="s">
        <v>79</v>
      </c>
      <c r="AW3229" s="14" t="s">
        <v>29</v>
      </c>
      <c r="AX3229" s="14" t="s">
        <v>72</v>
      </c>
      <c r="AY3229" s="197" t="s">
        <v>360</v>
      </c>
    </row>
    <row r="3230" spans="1:65" s="13" customFormat="1">
      <c r="B3230" s="187"/>
      <c r="D3230" s="188" t="s">
        <v>369</v>
      </c>
      <c r="E3230" s="189" t="s">
        <v>1</v>
      </c>
      <c r="F3230" s="190" t="s">
        <v>85</v>
      </c>
      <c r="H3230" s="191">
        <v>2</v>
      </c>
      <c r="I3230" s="192"/>
      <c r="L3230" s="187"/>
      <c r="M3230" s="193"/>
      <c r="N3230" s="194"/>
      <c r="O3230" s="194"/>
      <c r="P3230" s="194"/>
      <c r="Q3230" s="194"/>
      <c r="R3230" s="194"/>
      <c r="S3230" s="194"/>
      <c r="T3230" s="195"/>
      <c r="AT3230" s="189" t="s">
        <v>369</v>
      </c>
      <c r="AU3230" s="189" t="s">
        <v>85</v>
      </c>
      <c r="AV3230" s="13" t="s">
        <v>85</v>
      </c>
      <c r="AW3230" s="13" t="s">
        <v>29</v>
      </c>
      <c r="AX3230" s="13" t="s">
        <v>72</v>
      </c>
      <c r="AY3230" s="189" t="s">
        <v>360</v>
      </c>
    </row>
    <row r="3231" spans="1:65" s="15" customFormat="1">
      <c r="B3231" s="203"/>
      <c r="D3231" s="188" t="s">
        <v>369</v>
      </c>
      <c r="E3231" s="204" t="s">
        <v>1</v>
      </c>
      <c r="F3231" s="205" t="s">
        <v>386</v>
      </c>
      <c r="H3231" s="206">
        <v>9</v>
      </c>
      <c r="I3231" s="207"/>
      <c r="L3231" s="203"/>
      <c r="M3231" s="208"/>
      <c r="N3231" s="209"/>
      <c r="O3231" s="209"/>
      <c r="P3231" s="209"/>
      <c r="Q3231" s="209"/>
      <c r="R3231" s="209"/>
      <c r="S3231" s="209"/>
      <c r="T3231" s="210"/>
      <c r="AT3231" s="204" t="s">
        <v>369</v>
      </c>
      <c r="AU3231" s="204" t="s">
        <v>85</v>
      </c>
      <c r="AV3231" s="15" t="s">
        <v>367</v>
      </c>
      <c r="AW3231" s="15" t="s">
        <v>29</v>
      </c>
      <c r="AX3231" s="15" t="s">
        <v>79</v>
      </c>
      <c r="AY3231" s="204" t="s">
        <v>360</v>
      </c>
    </row>
    <row r="3232" spans="1:65" s="2" customFormat="1" ht="24.2" customHeight="1">
      <c r="A3232" s="33"/>
      <c r="B3232" s="139"/>
      <c r="C3232" s="173" t="s">
        <v>3115</v>
      </c>
      <c r="D3232" s="173" t="s">
        <v>363</v>
      </c>
      <c r="E3232" s="174" t="s">
        <v>3116</v>
      </c>
      <c r="F3232" s="175" t="s">
        <v>3117</v>
      </c>
      <c r="G3232" s="176" t="s">
        <v>795</v>
      </c>
      <c r="H3232" s="177">
        <v>11.4</v>
      </c>
      <c r="I3232" s="178"/>
      <c r="J3232" s="179">
        <f>ROUND(I3232*H3232,2)</f>
        <v>0</v>
      </c>
      <c r="K3232" s="180"/>
      <c r="L3232" s="34"/>
      <c r="M3232" s="181" t="s">
        <v>1</v>
      </c>
      <c r="N3232" s="182" t="s">
        <v>38</v>
      </c>
      <c r="O3232" s="60"/>
      <c r="P3232" s="183">
        <f>O3232*H3232</f>
        <v>0</v>
      </c>
      <c r="Q3232" s="183">
        <v>0</v>
      </c>
      <c r="R3232" s="183">
        <f>Q3232*H3232</f>
        <v>0</v>
      </c>
      <c r="S3232" s="183">
        <v>4.2000000000000003E-2</v>
      </c>
      <c r="T3232" s="184">
        <f>S3232*H3232</f>
        <v>0.47880000000000006</v>
      </c>
      <c r="U3232" s="33"/>
      <c r="V3232" s="33"/>
      <c r="W3232" s="33"/>
      <c r="X3232" s="33"/>
      <c r="Y3232" s="33"/>
      <c r="Z3232" s="33"/>
      <c r="AA3232" s="33"/>
      <c r="AB3232" s="33"/>
      <c r="AC3232" s="33"/>
      <c r="AD3232" s="33"/>
      <c r="AE3232" s="33"/>
      <c r="AR3232" s="185" t="s">
        <v>367</v>
      </c>
      <c r="AT3232" s="185" t="s">
        <v>363</v>
      </c>
      <c r="AU3232" s="185" t="s">
        <v>85</v>
      </c>
      <c r="AY3232" s="18" t="s">
        <v>360</v>
      </c>
      <c r="BE3232" s="186">
        <f>IF(N3232="základná",J3232,0)</f>
        <v>0</v>
      </c>
      <c r="BF3232" s="186">
        <f>IF(N3232="znížená",J3232,0)</f>
        <v>0</v>
      </c>
      <c r="BG3232" s="186">
        <f>IF(N3232="zákl. prenesená",J3232,0)</f>
        <v>0</v>
      </c>
      <c r="BH3232" s="186">
        <f>IF(N3232="zníž. prenesená",J3232,0)</f>
        <v>0</v>
      </c>
      <c r="BI3232" s="186">
        <f>IF(N3232="nulová",J3232,0)</f>
        <v>0</v>
      </c>
      <c r="BJ3232" s="18" t="s">
        <v>85</v>
      </c>
      <c r="BK3232" s="186">
        <f>ROUND(I3232*H3232,2)</f>
        <v>0</v>
      </c>
      <c r="BL3232" s="18" t="s">
        <v>367</v>
      </c>
      <c r="BM3232" s="185" t="s">
        <v>3118</v>
      </c>
    </row>
    <row r="3233" spans="1:65" s="14" customFormat="1">
      <c r="B3233" s="196"/>
      <c r="D3233" s="188" t="s">
        <v>369</v>
      </c>
      <c r="E3233" s="197" t="s">
        <v>1</v>
      </c>
      <c r="F3233" s="198" t="s">
        <v>2804</v>
      </c>
      <c r="H3233" s="197" t="s">
        <v>1</v>
      </c>
      <c r="I3233" s="199"/>
      <c r="L3233" s="196"/>
      <c r="M3233" s="200"/>
      <c r="N3233" s="201"/>
      <c r="O3233" s="201"/>
      <c r="P3233" s="201"/>
      <c r="Q3233" s="201"/>
      <c r="R3233" s="201"/>
      <c r="S3233" s="201"/>
      <c r="T3233" s="202"/>
      <c r="AT3233" s="197" t="s">
        <v>369</v>
      </c>
      <c r="AU3233" s="197" t="s">
        <v>85</v>
      </c>
      <c r="AV3233" s="14" t="s">
        <v>79</v>
      </c>
      <c r="AW3233" s="14" t="s">
        <v>29</v>
      </c>
      <c r="AX3233" s="14" t="s">
        <v>72</v>
      </c>
      <c r="AY3233" s="197" t="s">
        <v>360</v>
      </c>
    </row>
    <row r="3234" spans="1:65" s="14" customFormat="1">
      <c r="B3234" s="196"/>
      <c r="D3234" s="188" t="s">
        <v>369</v>
      </c>
      <c r="E3234" s="197" t="s">
        <v>1</v>
      </c>
      <c r="F3234" s="198" t="s">
        <v>758</v>
      </c>
      <c r="H3234" s="197" t="s">
        <v>1</v>
      </c>
      <c r="I3234" s="199"/>
      <c r="L3234" s="196"/>
      <c r="M3234" s="200"/>
      <c r="N3234" s="201"/>
      <c r="O3234" s="201"/>
      <c r="P3234" s="201"/>
      <c r="Q3234" s="201"/>
      <c r="R3234" s="201"/>
      <c r="S3234" s="201"/>
      <c r="T3234" s="202"/>
      <c r="AT3234" s="197" t="s">
        <v>369</v>
      </c>
      <c r="AU3234" s="197" t="s">
        <v>85</v>
      </c>
      <c r="AV3234" s="14" t="s">
        <v>79</v>
      </c>
      <c r="AW3234" s="14" t="s">
        <v>29</v>
      </c>
      <c r="AX3234" s="14" t="s">
        <v>72</v>
      </c>
      <c r="AY3234" s="197" t="s">
        <v>360</v>
      </c>
    </row>
    <row r="3235" spans="1:65" s="13" customFormat="1">
      <c r="B3235" s="187"/>
      <c r="D3235" s="188" t="s">
        <v>369</v>
      </c>
      <c r="E3235" s="189" t="s">
        <v>1</v>
      </c>
      <c r="F3235" s="190" t="s">
        <v>3119</v>
      </c>
      <c r="H3235" s="191">
        <v>2</v>
      </c>
      <c r="I3235" s="192"/>
      <c r="L3235" s="187"/>
      <c r="M3235" s="193"/>
      <c r="N3235" s="194"/>
      <c r="O3235" s="194"/>
      <c r="P3235" s="194"/>
      <c r="Q3235" s="194"/>
      <c r="R3235" s="194"/>
      <c r="S3235" s="194"/>
      <c r="T3235" s="195"/>
      <c r="AT3235" s="189" t="s">
        <v>369</v>
      </c>
      <c r="AU3235" s="189" t="s">
        <v>85</v>
      </c>
      <c r="AV3235" s="13" t="s">
        <v>85</v>
      </c>
      <c r="AW3235" s="13" t="s">
        <v>29</v>
      </c>
      <c r="AX3235" s="13" t="s">
        <v>72</v>
      </c>
      <c r="AY3235" s="189" t="s">
        <v>360</v>
      </c>
    </row>
    <row r="3236" spans="1:65" s="13" customFormat="1">
      <c r="B3236" s="187"/>
      <c r="D3236" s="188" t="s">
        <v>369</v>
      </c>
      <c r="E3236" s="189" t="s">
        <v>1</v>
      </c>
      <c r="F3236" s="190" t="s">
        <v>3120</v>
      </c>
      <c r="H3236" s="191">
        <v>3.4</v>
      </c>
      <c r="I3236" s="192"/>
      <c r="L3236" s="187"/>
      <c r="M3236" s="193"/>
      <c r="N3236" s="194"/>
      <c r="O3236" s="194"/>
      <c r="P3236" s="194"/>
      <c r="Q3236" s="194"/>
      <c r="R3236" s="194"/>
      <c r="S3236" s="194"/>
      <c r="T3236" s="195"/>
      <c r="AT3236" s="189" t="s">
        <v>369</v>
      </c>
      <c r="AU3236" s="189" t="s">
        <v>85</v>
      </c>
      <c r="AV3236" s="13" t="s">
        <v>85</v>
      </c>
      <c r="AW3236" s="13" t="s">
        <v>29</v>
      </c>
      <c r="AX3236" s="13" t="s">
        <v>72</v>
      </c>
      <c r="AY3236" s="189" t="s">
        <v>360</v>
      </c>
    </row>
    <row r="3237" spans="1:65" s="14" customFormat="1">
      <c r="B3237" s="196"/>
      <c r="D3237" s="188" t="s">
        <v>369</v>
      </c>
      <c r="E3237" s="197" t="s">
        <v>1</v>
      </c>
      <c r="F3237" s="198" t="s">
        <v>2804</v>
      </c>
      <c r="H3237" s="197" t="s">
        <v>1</v>
      </c>
      <c r="I3237" s="199"/>
      <c r="L3237" s="196"/>
      <c r="M3237" s="200"/>
      <c r="N3237" s="201"/>
      <c r="O3237" s="201"/>
      <c r="P3237" s="201"/>
      <c r="Q3237" s="201"/>
      <c r="R3237" s="201"/>
      <c r="S3237" s="201"/>
      <c r="T3237" s="202"/>
      <c r="AT3237" s="197" t="s">
        <v>369</v>
      </c>
      <c r="AU3237" s="197" t="s">
        <v>85</v>
      </c>
      <c r="AV3237" s="14" t="s">
        <v>79</v>
      </c>
      <c r="AW3237" s="14" t="s">
        <v>29</v>
      </c>
      <c r="AX3237" s="14" t="s">
        <v>72</v>
      </c>
      <c r="AY3237" s="197" t="s">
        <v>360</v>
      </c>
    </row>
    <row r="3238" spans="1:65" s="14" customFormat="1">
      <c r="B3238" s="196"/>
      <c r="D3238" s="188" t="s">
        <v>369</v>
      </c>
      <c r="E3238" s="197" t="s">
        <v>1</v>
      </c>
      <c r="F3238" s="198" t="s">
        <v>758</v>
      </c>
      <c r="H3238" s="197" t="s">
        <v>1</v>
      </c>
      <c r="I3238" s="199"/>
      <c r="L3238" s="196"/>
      <c r="M3238" s="200"/>
      <c r="N3238" s="201"/>
      <c r="O3238" s="201"/>
      <c r="P3238" s="201"/>
      <c r="Q3238" s="201"/>
      <c r="R3238" s="201"/>
      <c r="S3238" s="201"/>
      <c r="T3238" s="202"/>
      <c r="AT3238" s="197" t="s">
        <v>369</v>
      </c>
      <c r="AU3238" s="197" t="s">
        <v>85</v>
      </c>
      <c r="AV3238" s="14" t="s">
        <v>79</v>
      </c>
      <c r="AW3238" s="14" t="s">
        <v>29</v>
      </c>
      <c r="AX3238" s="14" t="s">
        <v>72</v>
      </c>
      <c r="AY3238" s="197" t="s">
        <v>360</v>
      </c>
    </row>
    <row r="3239" spans="1:65" s="13" customFormat="1">
      <c r="B3239" s="187"/>
      <c r="D3239" s="188" t="s">
        <v>369</v>
      </c>
      <c r="E3239" s="189" t="s">
        <v>1</v>
      </c>
      <c r="F3239" s="190" t="s">
        <v>3000</v>
      </c>
      <c r="H3239" s="191">
        <v>2.4</v>
      </c>
      <c r="I3239" s="192"/>
      <c r="L3239" s="187"/>
      <c r="M3239" s="193"/>
      <c r="N3239" s="194"/>
      <c r="O3239" s="194"/>
      <c r="P3239" s="194"/>
      <c r="Q3239" s="194"/>
      <c r="R3239" s="194"/>
      <c r="S3239" s="194"/>
      <c r="T3239" s="195"/>
      <c r="AT3239" s="189" t="s">
        <v>369</v>
      </c>
      <c r="AU3239" s="189" t="s">
        <v>85</v>
      </c>
      <c r="AV3239" s="13" t="s">
        <v>85</v>
      </c>
      <c r="AW3239" s="13" t="s">
        <v>29</v>
      </c>
      <c r="AX3239" s="13" t="s">
        <v>72</v>
      </c>
      <c r="AY3239" s="189" t="s">
        <v>360</v>
      </c>
    </row>
    <row r="3240" spans="1:65" s="13" customFormat="1">
      <c r="B3240" s="187"/>
      <c r="D3240" s="188" t="s">
        <v>369</v>
      </c>
      <c r="E3240" s="189" t="s">
        <v>1</v>
      </c>
      <c r="F3240" s="190" t="s">
        <v>3121</v>
      </c>
      <c r="H3240" s="191">
        <v>3.6</v>
      </c>
      <c r="I3240" s="192"/>
      <c r="L3240" s="187"/>
      <c r="M3240" s="193"/>
      <c r="N3240" s="194"/>
      <c r="O3240" s="194"/>
      <c r="P3240" s="194"/>
      <c r="Q3240" s="194"/>
      <c r="R3240" s="194"/>
      <c r="S3240" s="194"/>
      <c r="T3240" s="195"/>
      <c r="AT3240" s="189" t="s">
        <v>369</v>
      </c>
      <c r="AU3240" s="189" t="s">
        <v>85</v>
      </c>
      <c r="AV3240" s="13" t="s">
        <v>85</v>
      </c>
      <c r="AW3240" s="13" t="s">
        <v>29</v>
      </c>
      <c r="AX3240" s="13" t="s">
        <v>72</v>
      </c>
      <c r="AY3240" s="189" t="s">
        <v>360</v>
      </c>
    </row>
    <row r="3241" spans="1:65" s="16" customFormat="1">
      <c r="B3241" s="211"/>
      <c r="D3241" s="188" t="s">
        <v>369</v>
      </c>
      <c r="E3241" s="212" t="s">
        <v>1</v>
      </c>
      <c r="F3241" s="213" t="s">
        <v>581</v>
      </c>
      <c r="H3241" s="214">
        <v>11.4</v>
      </c>
      <c r="I3241" s="215"/>
      <c r="L3241" s="211"/>
      <c r="M3241" s="216"/>
      <c r="N3241" s="217"/>
      <c r="O3241" s="217"/>
      <c r="P3241" s="217"/>
      <c r="Q3241" s="217"/>
      <c r="R3241" s="217"/>
      <c r="S3241" s="217"/>
      <c r="T3241" s="218"/>
      <c r="AT3241" s="212" t="s">
        <v>369</v>
      </c>
      <c r="AU3241" s="212" t="s">
        <v>85</v>
      </c>
      <c r="AV3241" s="16" t="s">
        <v>282</v>
      </c>
      <c r="AW3241" s="16" t="s">
        <v>29</v>
      </c>
      <c r="AX3241" s="16" t="s">
        <v>72</v>
      </c>
      <c r="AY3241" s="212" t="s">
        <v>360</v>
      </c>
    </row>
    <row r="3242" spans="1:65" s="15" customFormat="1">
      <c r="B3242" s="203"/>
      <c r="D3242" s="188" t="s">
        <v>369</v>
      </c>
      <c r="E3242" s="204" t="s">
        <v>1</v>
      </c>
      <c r="F3242" s="205" t="s">
        <v>386</v>
      </c>
      <c r="H3242" s="206">
        <v>11.4</v>
      </c>
      <c r="I3242" s="207"/>
      <c r="L3242" s="203"/>
      <c r="M3242" s="208"/>
      <c r="N3242" s="209"/>
      <c r="O3242" s="209"/>
      <c r="P3242" s="209"/>
      <c r="Q3242" s="209"/>
      <c r="R3242" s="209"/>
      <c r="S3242" s="209"/>
      <c r="T3242" s="210"/>
      <c r="AT3242" s="204" t="s">
        <v>369</v>
      </c>
      <c r="AU3242" s="204" t="s">
        <v>85</v>
      </c>
      <c r="AV3242" s="15" t="s">
        <v>367</v>
      </c>
      <c r="AW3242" s="15" t="s">
        <v>29</v>
      </c>
      <c r="AX3242" s="15" t="s">
        <v>79</v>
      </c>
      <c r="AY3242" s="204" t="s">
        <v>360</v>
      </c>
    </row>
    <row r="3243" spans="1:65" s="2" customFormat="1" ht="24.2" customHeight="1">
      <c r="A3243" s="33"/>
      <c r="B3243" s="139"/>
      <c r="C3243" s="173" t="s">
        <v>3122</v>
      </c>
      <c r="D3243" s="173" t="s">
        <v>363</v>
      </c>
      <c r="E3243" s="174" t="s">
        <v>3123</v>
      </c>
      <c r="F3243" s="175" t="s">
        <v>3124</v>
      </c>
      <c r="G3243" s="176" t="s">
        <v>795</v>
      </c>
      <c r="H3243" s="177">
        <v>66.739999999999995</v>
      </c>
      <c r="I3243" s="178"/>
      <c r="J3243" s="179">
        <f>ROUND(I3243*H3243,2)</f>
        <v>0</v>
      </c>
      <c r="K3243" s="180"/>
      <c r="L3243" s="34"/>
      <c r="M3243" s="181" t="s">
        <v>1</v>
      </c>
      <c r="N3243" s="182" t="s">
        <v>38</v>
      </c>
      <c r="O3243" s="60"/>
      <c r="P3243" s="183">
        <f>O3243*H3243</f>
        <v>0</v>
      </c>
      <c r="Q3243" s="183">
        <v>0</v>
      </c>
      <c r="R3243" s="183">
        <f>Q3243*H3243</f>
        <v>0</v>
      </c>
      <c r="S3243" s="183">
        <v>9.7000000000000003E-2</v>
      </c>
      <c r="T3243" s="184">
        <f>S3243*H3243</f>
        <v>6.4737799999999996</v>
      </c>
      <c r="U3243" s="33"/>
      <c r="V3243" s="33"/>
      <c r="W3243" s="33"/>
      <c r="X3243" s="33"/>
      <c r="Y3243" s="33"/>
      <c r="Z3243" s="33"/>
      <c r="AA3243" s="33"/>
      <c r="AB3243" s="33"/>
      <c r="AC3243" s="33"/>
      <c r="AD3243" s="33"/>
      <c r="AE3243" s="33"/>
      <c r="AR3243" s="185" t="s">
        <v>367</v>
      </c>
      <c r="AT3243" s="185" t="s">
        <v>363</v>
      </c>
      <c r="AU3243" s="185" t="s">
        <v>85</v>
      </c>
      <c r="AY3243" s="18" t="s">
        <v>360</v>
      </c>
      <c r="BE3243" s="186">
        <f>IF(N3243="základná",J3243,0)</f>
        <v>0</v>
      </c>
      <c r="BF3243" s="186">
        <f>IF(N3243="znížená",J3243,0)</f>
        <v>0</v>
      </c>
      <c r="BG3243" s="186">
        <f>IF(N3243="zákl. prenesená",J3243,0)</f>
        <v>0</v>
      </c>
      <c r="BH3243" s="186">
        <f>IF(N3243="zníž. prenesená",J3243,0)</f>
        <v>0</v>
      </c>
      <c r="BI3243" s="186">
        <f>IF(N3243="nulová",J3243,0)</f>
        <v>0</v>
      </c>
      <c r="BJ3243" s="18" t="s">
        <v>85</v>
      </c>
      <c r="BK3243" s="186">
        <f>ROUND(I3243*H3243,2)</f>
        <v>0</v>
      </c>
      <c r="BL3243" s="18" t="s">
        <v>367</v>
      </c>
      <c r="BM3243" s="185" t="s">
        <v>3125</v>
      </c>
    </row>
    <row r="3244" spans="1:65" s="14" customFormat="1">
      <c r="B3244" s="196"/>
      <c r="D3244" s="188" t="s">
        <v>369</v>
      </c>
      <c r="E3244" s="197" t="s">
        <v>1</v>
      </c>
      <c r="F3244" s="198" t="s">
        <v>2804</v>
      </c>
      <c r="H3244" s="197" t="s">
        <v>1</v>
      </c>
      <c r="I3244" s="199"/>
      <c r="L3244" s="196"/>
      <c r="M3244" s="200"/>
      <c r="N3244" s="201"/>
      <c r="O3244" s="201"/>
      <c r="P3244" s="201"/>
      <c r="Q3244" s="201"/>
      <c r="R3244" s="201"/>
      <c r="S3244" s="201"/>
      <c r="T3244" s="202"/>
      <c r="AT3244" s="197" t="s">
        <v>369</v>
      </c>
      <c r="AU3244" s="197" t="s">
        <v>85</v>
      </c>
      <c r="AV3244" s="14" t="s">
        <v>79</v>
      </c>
      <c r="AW3244" s="14" t="s">
        <v>29</v>
      </c>
      <c r="AX3244" s="14" t="s">
        <v>72</v>
      </c>
      <c r="AY3244" s="197" t="s">
        <v>360</v>
      </c>
    </row>
    <row r="3245" spans="1:65" s="14" customFormat="1">
      <c r="B3245" s="196"/>
      <c r="D3245" s="188" t="s">
        <v>369</v>
      </c>
      <c r="E3245" s="197" t="s">
        <v>1</v>
      </c>
      <c r="F3245" s="198" t="s">
        <v>754</v>
      </c>
      <c r="H3245" s="197" t="s">
        <v>1</v>
      </c>
      <c r="I3245" s="199"/>
      <c r="L3245" s="196"/>
      <c r="M3245" s="200"/>
      <c r="N3245" s="201"/>
      <c r="O3245" s="201"/>
      <c r="P3245" s="201"/>
      <c r="Q3245" s="201"/>
      <c r="R3245" s="201"/>
      <c r="S3245" s="201"/>
      <c r="T3245" s="202"/>
      <c r="AT3245" s="197" t="s">
        <v>369</v>
      </c>
      <c r="AU3245" s="197" t="s">
        <v>85</v>
      </c>
      <c r="AV3245" s="14" t="s">
        <v>79</v>
      </c>
      <c r="AW3245" s="14" t="s">
        <v>29</v>
      </c>
      <c r="AX3245" s="14" t="s">
        <v>72</v>
      </c>
      <c r="AY3245" s="197" t="s">
        <v>360</v>
      </c>
    </row>
    <row r="3246" spans="1:65" s="13" customFormat="1">
      <c r="B3246" s="187"/>
      <c r="D3246" s="188" t="s">
        <v>369</v>
      </c>
      <c r="E3246" s="189" t="s">
        <v>1</v>
      </c>
      <c r="F3246" s="190" t="s">
        <v>3000</v>
      </c>
      <c r="H3246" s="191">
        <v>2.4</v>
      </c>
      <c r="I3246" s="192"/>
      <c r="L3246" s="187"/>
      <c r="M3246" s="193"/>
      <c r="N3246" s="194"/>
      <c r="O3246" s="194"/>
      <c r="P3246" s="194"/>
      <c r="Q3246" s="194"/>
      <c r="R3246" s="194"/>
      <c r="S3246" s="194"/>
      <c r="T3246" s="195"/>
      <c r="AT3246" s="189" t="s">
        <v>369</v>
      </c>
      <c r="AU3246" s="189" t="s">
        <v>85</v>
      </c>
      <c r="AV3246" s="13" t="s">
        <v>85</v>
      </c>
      <c r="AW3246" s="13" t="s">
        <v>29</v>
      </c>
      <c r="AX3246" s="13" t="s">
        <v>72</v>
      </c>
      <c r="AY3246" s="189" t="s">
        <v>360</v>
      </c>
    </row>
    <row r="3247" spans="1:65" s="13" customFormat="1">
      <c r="B3247" s="187"/>
      <c r="D3247" s="188" t="s">
        <v>369</v>
      </c>
      <c r="E3247" s="189" t="s">
        <v>1</v>
      </c>
      <c r="F3247" s="190" t="s">
        <v>3126</v>
      </c>
      <c r="H3247" s="191">
        <v>1.8</v>
      </c>
      <c r="I3247" s="192"/>
      <c r="L3247" s="187"/>
      <c r="M3247" s="193"/>
      <c r="N3247" s="194"/>
      <c r="O3247" s="194"/>
      <c r="P3247" s="194"/>
      <c r="Q3247" s="194"/>
      <c r="R3247" s="194"/>
      <c r="S3247" s="194"/>
      <c r="T3247" s="195"/>
      <c r="AT3247" s="189" t="s">
        <v>369</v>
      </c>
      <c r="AU3247" s="189" t="s">
        <v>85</v>
      </c>
      <c r="AV3247" s="13" t="s">
        <v>85</v>
      </c>
      <c r="AW3247" s="13" t="s">
        <v>29</v>
      </c>
      <c r="AX3247" s="13" t="s">
        <v>72</v>
      </c>
      <c r="AY3247" s="189" t="s">
        <v>360</v>
      </c>
    </row>
    <row r="3248" spans="1:65" s="13" customFormat="1">
      <c r="B3248" s="187"/>
      <c r="D3248" s="188" t="s">
        <v>369</v>
      </c>
      <c r="E3248" s="189" t="s">
        <v>1</v>
      </c>
      <c r="F3248" s="190" t="s">
        <v>3127</v>
      </c>
      <c r="H3248" s="191">
        <v>3.9</v>
      </c>
      <c r="I3248" s="192"/>
      <c r="L3248" s="187"/>
      <c r="M3248" s="193"/>
      <c r="N3248" s="194"/>
      <c r="O3248" s="194"/>
      <c r="P3248" s="194"/>
      <c r="Q3248" s="194"/>
      <c r="R3248" s="194"/>
      <c r="S3248" s="194"/>
      <c r="T3248" s="195"/>
      <c r="AT3248" s="189" t="s">
        <v>369</v>
      </c>
      <c r="AU3248" s="189" t="s">
        <v>85</v>
      </c>
      <c r="AV3248" s="13" t="s">
        <v>85</v>
      </c>
      <c r="AW3248" s="13" t="s">
        <v>29</v>
      </c>
      <c r="AX3248" s="13" t="s">
        <v>72</v>
      </c>
      <c r="AY3248" s="189" t="s">
        <v>360</v>
      </c>
    </row>
    <row r="3249" spans="2:51" s="13" customFormat="1">
      <c r="B3249" s="187"/>
      <c r="D3249" s="188" t="s">
        <v>369</v>
      </c>
      <c r="E3249" s="189" t="s">
        <v>1</v>
      </c>
      <c r="F3249" s="190" t="s">
        <v>3128</v>
      </c>
      <c r="H3249" s="191">
        <v>3.04</v>
      </c>
      <c r="I3249" s="192"/>
      <c r="L3249" s="187"/>
      <c r="M3249" s="193"/>
      <c r="N3249" s="194"/>
      <c r="O3249" s="194"/>
      <c r="P3249" s="194"/>
      <c r="Q3249" s="194"/>
      <c r="R3249" s="194"/>
      <c r="S3249" s="194"/>
      <c r="T3249" s="195"/>
      <c r="AT3249" s="189" t="s">
        <v>369</v>
      </c>
      <c r="AU3249" s="189" t="s">
        <v>85</v>
      </c>
      <c r="AV3249" s="13" t="s">
        <v>85</v>
      </c>
      <c r="AW3249" s="13" t="s">
        <v>29</v>
      </c>
      <c r="AX3249" s="13" t="s">
        <v>72</v>
      </c>
      <c r="AY3249" s="189" t="s">
        <v>360</v>
      </c>
    </row>
    <row r="3250" spans="2:51" s="13" customFormat="1">
      <c r="B3250" s="187"/>
      <c r="D3250" s="188" t="s">
        <v>369</v>
      </c>
      <c r="E3250" s="189" t="s">
        <v>1</v>
      </c>
      <c r="F3250" s="190" t="s">
        <v>3129</v>
      </c>
      <c r="H3250" s="191">
        <v>2.99</v>
      </c>
      <c r="I3250" s="192"/>
      <c r="L3250" s="187"/>
      <c r="M3250" s="193"/>
      <c r="N3250" s="194"/>
      <c r="O3250" s="194"/>
      <c r="P3250" s="194"/>
      <c r="Q3250" s="194"/>
      <c r="R3250" s="194"/>
      <c r="S3250" s="194"/>
      <c r="T3250" s="195"/>
      <c r="AT3250" s="189" t="s">
        <v>369</v>
      </c>
      <c r="AU3250" s="189" t="s">
        <v>85</v>
      </c>
      <c r="AV3250" s="13" t="s">
        <v>85</v>
      </c>
      <c r="AW3250" s="13" t="s">
        <v>29</v>
      </c>
      <c r="AX3250" s="13" t="s">
        <v>72</v>
      </c>
      <c r="AY3250" s="189" t="s">
        <v>360</v>
      </c>
    </row>
    <row r="3251" spans="2:51" s="13" customFormat="1">
      <c r="B3251" s="187"/>
      <c r="D3251" s="188" t="s">
        <v>369</v>
      </c>
      <c r="E3251" s="189" t="s">
        <v>1</v>
      </c>
      <c r="F3251" s="190" t="s">
        <v>3130</v>
      </c>
      <c r="H3251" s="191">
        <v>4.5199999999999996</v>
      </c>
      <c r="I3251" s="192"/>
      <c r="L3251" s="187"/>
      <c r="M3251" s="193"/>
      <c r="N3251" s="194"/>
      <c r="O3251" s="194"/>
      <c r="P3251" s="194"/>
      <c r="Q3251" s="194"/>
      <c r="R3251" s="194"/>
      <c r="S3251" s="194"/>
      <c r="T3251" s="195"/>
      <c r="AT3251" s="189" t="s">
        <v>369</v>
      </c>
      <c r="AU3251" s="189" t="s">
        <v>85</v>
      </c>
      <c r="AV3251" s="13" t="s">
        <v>85</v>
      </c>
      <c r="AW3251" s="13" t="s">
        <v>29</v>
      </c>
      <c r="AX3251" s="13" t="s">
        <v>72</v>
      </c>
      <c r="AY3251" s="189" t="s">
        <v>360</v>
      </c>
    </row>
    <row r="3252" spans="2:51" s="14" customFormat="1">
      <c r="B3252" s="196"/>
      <c r="D3252" s="188" t="s">
        <v>369</v>
      </c>
      <c r="E3252" s="197" t="s">
        <v>1</v>
      </c>
      <c r="F3252" s="198" t="s">
        <v>762</v>
      </c>
      <c r="H3252" s="197" t="s">
        <v>1</v>
      </c>
      <c r="I3252" s="199"/>
      <c r="L3252" s="196"/>
      <c r="M3252" s="200"/>
      <c r="N3252" s="201"/>
      <c r="O3252" s="201"/>
      <c r="P3252" s="201"/>
      <c r="Q3252" s="201"/>
      <c r="R3252" s="201"/>
      <c r="S3252" s="201"/>
      <c r="T3252" s="202"/>
      <c r="AT3252" s="197" t="s">
        <v>369</v>
      </c>
      <c r="AU3252" s="197" t="s">
        <v>85</v>
      </c>
      <c r="AV3252" s="14" t="s">
        <v>79</v>
      </c>
      <c r="AW3252" s="14" t="s">
        <v>29</v>
      </c>
      <c r="AX3252" s="14" t="s">
        <v>72</v>
      </c>
      <c r="AY3252" s="197" t="s">
        <v>360</v>
      </c>
    </row>
    <row r="3253" spans="2:51" s="13" customFormat="1">
      <c r="B3253" s="187"/>
      <c r="D3253" s="188" t="s">
        <v>369</v>
      </c>
      <c r="E3253" s="189" t="s">
        <v>1</v>
      </c>
      <c r="F3253" s="190" t="s">
        <v>3131</v>
      </c>
      <c r="H3253" s="191">
        <v>7.2</v>
      </c>
      <c r="I3253" s="192"/>
      <c r="L3253" s="187"/>
      <c r="M3253" s="193"/>
      <c r="N3253" s="194"/>
      <c r="O3253" s="194"/>
      <c r="P3253" s="194"/>
      <c r="Q3253" s="194"/>
      <c r="R3253" s="194"/>
      <c r="S3253" s="194"/>
      <c r="T3253" s="195"/>
      <c r="AT3253" s="189" t="s">
        <v>369</v>
      </c>
      <c r="AU3253" s="189" t="s">
        <v>85</v>
      </c>
      <c r="AV3253" s="13" t="s">
        <v>85</v>
      </c>
      <c r="AW3253" s="13" t="s">
        <v>29</v>
      </c>
      <c r="AX3253" s="13" t="s">
        <v>72</v>
      </c>
      <c r="AY3253" s="189" t="s">
        <v>360</v>
      </c>
    </row>
    <row r="3254" spans="2:51" s="14" customFormat="1">
      <c r="B3254" s="196"/>
      <c r="D3254" s="188" t="s">
        <v>369</v>
      </c>
      <c r="E3254" s="197" t="s">
        <v>1</v>
      </c>
      <c r="F3254" s="198" t="s">
        <v>787</v>
      </c>
      <c r="H3254" s="197" t="s">
        <v>1</v>
      </c>
      <c r="I3254" s="199"/>
      <c r="L3254" s="196"/>
      <c r="M3254" s="200"/>
      <c r="N3254" s="201"/>
      <c r="O3254" s="201"/>
      <c r="P3254" s="201"/>
      <c r="Q3254" s="201"/>
      <c r="R3254" s="201"/>
      <c r="S3254" s="201"/>
      <c r="T3254" s="202"/>
      <c r="AT3254" s="197" t="s">
        <v>369</v>
      </c>
      <c r="AU3254" s="197" t="s">
        <v>85</v>
      </c>
      <c r="AV3254" s="14" t="s">
        <v>79</v>
      </c>
      <c r="AW3254" s="14" t="s">
        <v>29</v>
      </c>
      <c r="AX3254" s="14" t="s">
        <v>72</v>
      </c>
      <c r="AY3254" s="197" t="s">
        <v>360</v>
      </c>
    </row>
    <row r="3255" spans="2:51" s="13" customFormat="1">
      <c r="B3255" s="187"/>
      <c r="D3255" s="188" t="s">
        <v>369</v>
      </c>
      <c r="E3255" s="189" t="s">
        <v>1</v>
      </c>
      <c r="F3255" s="190" t="s">
        <v>3119</v>
      </c>
      <c r="H3255" s="191">
        <v>2</v>
      </c>
      <c r="I3255" s="192"/>
      <c r="L3255" s="187"/>
      <c r="M3255" s="193"/>
      <c r="N3255" s="194"/>
      <c r="O3255" s="194"/>
      <c r="P3255" s="194"/>
      <c r="Q3255" s="194"/>
      <c r="R3255" s="194"/>
      <c r="S3255" s="194"/>
      <c r="T3255" s="195"/>
      <c r="AT3255" s="189" t="s">
        <v>369</v>
      </c>
      <c r="AU3255" s="189" t="s">
        <v>85</v>
      </c>
      <c r="AV3255" s="13" t="s">
        <v>85</v>
      </c>
      <c r="AW3255" s="13" t="s">
        <v>29</v>
      </c>
      <c r="AX3255" s="13" t="s">
        <v>72</v>
      </c>
      <c r="AY3255" s="189" t="s">
        <v>360</v>
      </c>
    </row>
    <row r="3256" spans="2:51" s="13" customFormat="1">
      <c r="B3256" s="187"/>
      <c r="D3256" s="188" t="s">
        <v>369</v>
      </c>
      <c r="E3256" s="189" t="s">
        <v>1</v>
      </c>
      <c r="F3256" s="190" t="s">
        <v>3132</v>
      </c>
      <c r="H3256" s="191">
        <v>4.8</v>
      </c>
      <c r="I3256" s="192"/>
      <c r="L3256" s="187"/>
      <c r="M3256" s="193"/>
      <c r="N3256" s="194"/>
      <c r="O3256" s="194"/>
      <c r="P3256" s="194"/>
      <c r="Q3256" s="194"/>
      <c r="R3256" s="194"/>
      <c r="S3256" s="194"/>
      <c r="T3256" s="195"/>
      <c r="AT3256" s="189" t="s">
        <v>369</v>
      </c>
      <c r="AU3256" s="189" t="s">
        <v>85</v>
      </c>
      <c r="AV3256" s="13" t="s">
        <v>85</v>
      </c>
      <c r="AW3256" s="13" t="s">
        <v>29</v>
      </c>
      <c r="AX3256" s="13" t="s">
        <v>72</v>
      </c>
      <c r="AY3256" s="189" t="s">
        <v>360</v>
      </c>
    </row>
    <row r="3257" spans="2:51" s="14" customFormat="1">
      <c r="B3257" s="196"/>
      <c r="D3257" s="188" t="s">
        <v>369</v>
      </c>
      <c r="E3257" s="197" t="s">
        <v>1</v>
      </c>
      <c r="F3257" s="198" t="s">
        <v>3133</v>
      </c>
      <c r="H3257" s="197" t="s">
        <v>1</v>
      </c>
      <c r="I3257" s="199"/>
      <c r="L3257" s="196"/>
      <c r="M3257" s="200"/>
      <c r="N3257" s="201"/>
      <c r="O3257" s="201"/>
      <c r="P3257" s="201"/>
      <c r="Q3257" s="201"/>
      <c r="R3257" s="201"/>
      <c r="S3257" s="201"/>
      <c r="T3257" s="202"/>
      <c r="AT3257" s="197" t="s">
        <v>369</v>
      </c>
      <c r="AU3257" s="197" t="s">
        <v>85</v>
      </c>
      <c r="AV3257" s="14" t="s">
        <v>79</v>
      </c>
      <c r="AW3257" s="14" t="s">
        <v>29</v>
      </c>
      <c r="AX3257" s="14" t="s">
        <v>72</v>
      </c>
      <c r="AY3257" s="197" t="s">
        <v>360</v>
      </c>
    </row>
    <row r="3258" spans="2:51" s="13" customFormat="1">
      <c r="B3258" s="187"/>
      <c r="D3258" s="188" t="s">
        <v>369</v>
      </c>
      <c r="E3258" s="189" t="s">
        <v>1</v>
      </c>
      <c r="F3258" s="190" t="s">
        <v>3134</v>
      </c>
      <c r="H3258" s="191">
        <v>4</v>
      </c>
      <c r="I3258" s="192"/>
      <c r="L3258" s="187"/>
      <c r="M3258" s="193"/>
      <c r="N3258" s="194"/>
      <c r="O3258" s="194"/>
      <c r="P3258" s="194"/>
      <c r="Q3258" s="194"/>
      <c r="R3258" s="194"/>
      <c r="S3258" s="194"/>
      <c r="T3258" s="195"/>
      <c r="AT3258" s="189" t="s">
        <v>369</v>
      </c>
      <c r="AU3258" s="189" t="s">
        <v>85</v>
      </c>
      <c r="AV3258" s="13" t="s">
        <v>85</v>
      </c>
      <c r="AW3258" s="13" t="s">
        <v>29</v>
      </c>
      <c r="AX3258" s="13" t="s">
        <v>72</v>
      </c>
      <c r="AY3258" s="189" t="s">
        <v>360</v>
      </c>
    </row>
    <row r="3259" spans="2:51" s="14" customFormat="1">
      <c r="B3259" s="196"/>
      <c r="D3259" s="188" t="s">
        <v>369</v>
      </c>
      <c r="E3259" s="197" t="s">
        <v>1</v>
      </c>
      <c r="F3259" s="198" t="s">
        <v>2537</v>
      </c>
      <c r="H3259" s="197" t="s">
        <v>1</v>
      </c>
      <c r="I3259" s="199"/>
      <c r="L3259" s="196"/>
      <c r="M3259" s="200"/>
      <c r="N3259" s="201"/>
      <c r="O3259" s="201"/>
      <c r="P3259" s="201"/>
      <c r="Q3259" s="201"/>
      <c r="R3259" s="201"/>
      <c r="S3259" s="201"/>
      <c r="T3259" s="202"/>
      <c r="AT3259" s="197" t="s">
        <v>369</v>
      </c>
      <c r="AU3259" s="197" t="s">
        <v>85</v>
      </c>
      <c r="AV3259" s="14" t="s">
        <v>79</v>
      </c>
      <c r="AW3259" s="14" t="s">
        <v>29</v>
      </c>
      <c r="AX3259" s="14" t="s">
        <v>72</v>
      </c>
      <c r="AY3259" s="197" t="s">
        <v>360</v>
      </c>
    </row>
    <row r="3260" spans="2:51" s="14" customFormat="1">
      <c r="B3260" s="196"/>
      <c r="D3260" s="188" t="s">
        <v>369</v>
      </c>
      <c r="E3260" s="197" t="s">
        <v>1</v>
      </c>
      <c r="F3260" s="198" t="s">
        <v>762</v>
      </c>
      <c r="H3260" s="197" t="s">
        <v>1</v>
      </c>
      <c r="I3260" s="199"/>
      <c r="L3260" s="196"/>
      <c r="M3260" s="200"/>
      <c r="N3260" s="201"/>
      <c r="O3260" s="201"/>
      <c r="P3260" s="201"/>
      <c r="Q3260" s="201"/>
      <c r="R3260" s="201"/>
      <c r="S3260" s="201"/>
      <c r="T3260" s="202"/>
      <c r="AT3260" s="197" t="s">
        <v>369</v>
      </c>
      <c r="AU3260" s="197" t="s">
        <v>85</v>
      </c>
      <c r="AV3260" s="14" t="s">
        <v>79</v>
      </c>
      <c r="AW3260" s="14" t="s">
        <v>29</v>
      </c>
      <c r="AX3260" s="14" t="s">
        <v>72</v>
      </c>
      <c r="AY3260" s="197" t="s">
        <v>360</v>
      </c>
    </row>
    <row r="3261" spans="2:51" s="13" customFormat="1">
      <c r="B3261" s="187"/>
      <c r="D3261" s="188" t="s">
        <v>369</v>
      </c>
      <c r="E3261" s="189" t="s">
        <v>1</v>
      </c>
      <c r="F3261" s="190" t="s">
        <v>3135</v>
      </c>
      <c r="H3261" s="191">
        <v>6</v>
      </c>
      <c r="I3261" s="192"/>
      <c r="L3261" s="187"/>
      <c r="M3261" s="193"/>
      <c r="N3261" s="194"/>
      <c r="O3261" s="194"/>
      <c r="P3261" s="194"/>
      <c r="Q3261" s="194"/>
      <c r="R3261" s="194"/>
      <c r="S3261" s="194"/>
      <c r="T3261" s="195"/>
      <c r="AT3261" s="189" t="s">
        <v>369</v>
      </c>
      <c r="AU3261" s="189" t="s">
        <v>85</v>
      </c>
      <c r="AV3261" s="13" t="s">
        <v>85</v>
      </c>
      <c r="AW3261" s="13" t="s">
        <v>29</v>
      </c>
      <c r="AX3261" s="13" t="s">
        <v>72</v>
      </c>
      <c r="AY3261" s="189" t="s">
        <v>360</v>
      </c>
    </row>
    <row r="3262" spans="2:51" s="13" customFormat="1">
      <c r="B3262" s="187"/>
      <c r="D3262" s="188" t="s">
        <v>369</v>
      </c>
      <c r="E3262" s="189" t="s">
        <v>1</v>
      </c>
      <c r="F3262" s="190" t="s">
        <v>3136</v>
      </c>
      <c r="H3262" s="191">
        <v>3.1</v>
      </c>
      <c r="I3262" s="192"/>
      <c r="L3262" s="187"/>
      <c r="M3262" s="193"/>
      <c r="N3262" s="194"/>
      <c r="O3262" s="194"/>
      <c r="P3262" s="194"/>
      <c r="Q3262" s="194"/>
      <c r="R3262" s="194"/>
      <c r="S3262" s="194"/>
      <c r="T3262" s="195"/>
      <c r="AT3262" s="189" t="s">
        <v>369</v>
      </c>
      <c r="AU3262" s="189" t="s">
        <v>85</v>
      </c>
      <c r="AV3262" s="13" t="s">
        <v>85</v>
      </c>
      <c r="AW3262" s="13" t="s">
        <v>29</v>
      </c>
      <c r="AX3262" s="13" t="s">
        <v>72</v>
      </c>
      <c r="AY3262" s="189" t="s">
        <v>360</v>
      </c>
    </row>
    <row r="3263" spans="2:51" s="14" customFormat="1">
      <c r="B3263" s="196"/>
      <c r="D3263" s="188" t="s">
        <v>369</v>
      </c>
      <c r="E3263" s="197" t="s">
        <v>1</v>
      </c>
      <c r="F3263" s="198" t="s">
        <v>754</v>
      </c>
      <c r="H3263" s="197" t="s">
        <v>1</v>
      </c>
      <c r="I3263" s="199"/>
      <c r="L3263" s="196"/>
      <c r="M3263" s="200"/>
      <c r="N3263" s="201"/>
      <c r="O3263" s="201"/>
      <c r="P3263" s="201"/>
      <c r="Q3263" s="201"/>
      <c r="R3263" s="201"/>
      <c r="S3263" s="201"/>
      <c r="T3263" s="202"/>
      <c r="AT3263" s="197" t="s">
        <v>369</v>
      </c>
      <c r="AU3263" s="197" t="s">
        <v>85</v>
      </c>
      <c r="AV3263" s="14" t="s">
        <v>79</v>
      </c>
      <c r="AW3263" s="14" t="s">
        <v>29</v>
      </c>
      <c r="AX3263" s="14" t="s">
        <v>72</v>
      </c>
      <c r="AY3263" s="197" t="s">
        <v>360</v>
      </c>
    </row>
    <row r="3264" spans="2:51" s="13" customFormat="1">
      <c r="B3264" s="187"/>
      <c r="D3264" s="188" t="s">
        <v>369</v>
      </c>
      <c r="E3264" s="189" t="s">
        <v>1</v>
      </c>
      <c r="F3264" s="190" t="s">
        <v>3137</v>
      </c>
      <c r="H3264" s="191">
        <v>5.34</v>
      </c>
      <c r="I3264" s="192"/>
      <c r="L3264" s="187"/>
      <c r="M3264" s="193"/>
      <c r="N3264" s="194"/>
      <c r="O3264" s="194"/>
      <c r="P3264" s="194"/>
      <c r="Q3264" s="194"/>
      <c r="R3264" s="194"/>
      <c r="S3264" s="194"/>
      <c r="T3264" s="195"/>
      <c r="AT3264" s="189" t="s">
        <v>369</v>
      </c>
      <c r="AU3264" s="189" t="s">
        <v>85</v>
      </c>
      <c r="AV3264" s="13" t="s">
        <v>85</v>
      </c>
      <c r="AW3264" s="13" t="s">
        <v>29</v>
      </c>
      <c r="AX3264" s="13" t="s">
        <v>72</v>
      </c>
      <c r="AY3264" s="189" t="s">
        <v>360</v>
      </c>
    </row>
    <row r="3265" spans="1:65" s="14" customFormat="1">
      <c r="B3265" s="196"/>
      <c r="D3265" s="188" t="s">
        <v>369</v>
      </c>
      <c r="E3265" s="197" t="s">
        <v>1</v>
      </c>
      <c r="F3265" s="198" t="s">
        <v>758</v>
      </c>
      <c r="H3265" s="197" t="s">
        <v>1</v>
      </c>
      <c r="I3265" s="199"/>
      <c r="L3265" s="196"/>
      <c r="M3265" s="200"/>
      <c r="N3265" s="201"/>
      <c r="O3265" s="201"/>
      <c r="P3265" s="201"/>
      <c r="Q3265" s="201"/>
      <c r="R3265" s="201"/>
      <c r="S3265" s="201"/>
      <c r="T3265" s="202"/>
      <c r="AT3265" s="197" t="s">
        <v>369</v>
      </c>
      <c r="AU3265" s="197" t="s">
        <v>85</v>
      </c>
      <c r="AV3265" s="14" t="s">
        <v>79</v>
      </c>
      <c r="AW3265" s="14" t="s">
        <v>29</v>
      </c>
      <c r="AX3265" s="14" t="s">
        <v>72</v>
      </c>
      <c r="AY3265" s="197" t="s">
        <v>360</v>
      </c>
    </row>
    <row r="3266" spans="1:65" s="13" customFormat="1">
      <c r="B3266" s="187"/>
      <c r="D3266" s="188" t="s">
        <v>369</v>
      </c>
      <c r="E3266" s="189" t="s">
        <v>1</v>
      </c>
      <c r="F3266" s="190" t="s">
        <v>3137</v>
      </c>
      <c r="H3266" s="191">
        <v>5.34</v>
      </c>
      <c r="I3266" s="192"/>
      <c r="L3266" s="187"/>
      <c r="M3266" s="193"/>
      <c r="N3266" s="194"/>
      <c r="O3266" s="194"/>
      <c r="P3266" s="194"/>
      <c r="Q3266" s="194"/>
      <c r="R3266" s="194"/>
      <c r="S3266" s="194"/>
      <c r="T3266" s="195"/>
      <c r="AT3266" s="189" t="s">
        <v>369</v>
      </c>
      <c r="AU3266" s="189" t="s">
        <v>85</v>
      </c>
      <c r="AV3266" s="13" t="s">
        <v>85</v>
      </c>
      <c r="AW3266" s="13" t="s">
        <v>29</v>
      </c>
      <c r="AX3266" s="13" t="s">
        <v>72</v>
      </c>
      <c r="AY3266" s="189" t="s">
        <v>360</v>
      </c>
    </row>
    <row r="3267" spans="1:65" s="13" customFormat="1">
      <c r="B3267" s="187"/>
      <c r="D3267" s="188" t="s">
        <v>369</v>
      </c>
      <c r="E3267" s="189" t="s">
        <v>1</v>
      </c>
      <c r="F3267" s="190" t="s">
        <v>3138</v>
      </c>
      <c r="H3267" s="191">
        <v>5.91</v>
      </c>
      <c r="I3267" s="192"/>
      <c r="L3267" s="187"/>
      <c r="M3267" s="193"/>
      <c r="N3267" s="194"/>
      <c r="O3267" s="194"/>
      <c r="P3267" s="194"/>
      <c r="Q3267" s="194"/>
      <c r="R3267" s="194"/>
      <c r="S3267" s="194"/>
      <c r="T3267" s="195"/>
      <c r="AT3267" s="189" t="s">
        <v>369</v>
      </c>
      <c r="AU3267" s="189" t="s">
        <v>85</v>
      </c>
      <c r="AV3267" s="13" t="s">
        <v>85</v>
      </c>
      <c r="AW3267" s="13" t="s">
        <v>29</v>
      </c>
      <c r="AX3267" s="13" t="s">
        <v>72</v>
      </c>
      <c r="AY3267" s="189" t="s">
        <v>360</v>
      </c>
    </row>
    <row r="3268" spans="1:65" s="14" customFormat="1">
      <c r="B3268" s="196"/>
      <c r="D3268" s="188" t="s">
        <v>369</v>
      </c>
      <c r="E3268" s="197" t="s">
        <v>1</v>
      </c>
      <c r="F3268" s="198" t="s">
        <v>2541</v>
      </c>
      <c r="H3268" s="197" t="s">
        <v>1</v>
      </c>
      <c r="I3268" s="199"/>
      <c r="L3268" s="196"/>
      <c r="M3268" s="200"/>
      <c r="N3268" s="201"/>
      <c r="O3268" s="201"/>
      <c r="P3268" s="201"/>
      <c r="Q3268" s="201"/>
      <c r="R3268" s="201"/>
      <c r="S3268" s="201"/>
      <c r="T3268" s="202"/>
      <c r="AT3268" s="197" t="s">
        <v>369</v>
      </c>
      <c r="AU3268" s="197" t="s">
        <v>85</v>
      </c>
      <c r="AV3268" s="14" t="s">
        <v>79</v>
      </c>
      <c r="AW3268" s="14" t="s">
        <v>29</v>
      </c>
      <c r="AX3268" s="14" t="s">
        <v>72</v>
      </c>
      <c r="AY3268" s="197" t="s">
        <v>360</v>
      </c>
    </row>
    <row r="3269" spans="1:65" s="13" customFormat="1">
      <c r="B3269" s="187"/>
      <c r="D3269" s="188" t="s">
        <v>369</v>
      </c>
      <c r="E3269" s="189" t="s">
        <v>1</v>
      </c>
      <c r="F3269" s="190" t="s">
        <v>3139</v>
      </c>
      <c r="H3269" s="191">
        <v>4.4000000000000004</v>
      </c>
      <c r="I3269" s="192"/>
      <c r="L3269" s="187"/>
      <c r="M3269" s="193"/>
      <c r="N3269" s="194"/>
      <c r="O3269" s="194"/>
      <c r="P3269" s="194"/>
      <c r="Q3269" s="194"/>
      <c r="R3269" s="194"/>
      <c r="S3269" s="194"/>
      <c r="T3269" s="195"/>
      <c r="AT3269" s="189" t="s">
        <v>369</v>
      </c>
      <c r="AU3269" s="189" t="s">
        <v>85</v>
      </c>
      <c r="AV3269" s="13" t="s">
        <v>85</v>
      </c>
      <c r="AW3269" s="13" t="s">
        <v>29</v>
      </c>
      <c r="AX3269" s="13" t="s">
        <v>72</v>
      </c>
      <c r="AY3269" s="189" t="s">
        <v>360</v>
      </c>
    </row>
    <row r="3270" spans="1:65" s="15" customFormat="1">
      <c r="B3270" s="203"/>
      <c r="D3270" s="188" t="s">
        <v>369</v>
      </c>
      <c r="E3270" s="204" t="s">
        <v>1</v>
      </c>
      <c r="F3270" s="205" t="s">
        <v>386</v>
      </c>
      <c r="H3270" s="206">
        <v>66.739999999999995</v>
      </c>
      <c r="I3270" s="207"/>
      <c r="L3270" s="203"/>
      <c r="M3270" s="208"/>
      <c r="N3270" s="209"/>
      <c r="O3270" s="209"/>
      <c r="P3270" s="209"/>
      <c r="Q3270" s="209"/>
      <c r="R3270" s="209"/>
      <c r="S3270" s="209"/>
      <c r="T3270" s="210"/>
      <c r="AT3270" s="204" t="s">
        <v>369</v>
      </c>
      <c r="AU3270" s="204" t="s">
        <v>85</v>
      </c>
      <c r="AV3270" s="15" t="s">
        <v>367</v>
      </c>
      <c r="AW3270" s="15" t="s">
        <v>29</v>
      </c>
      <c r="AX3270" s="15" t="s">
        <v>79</v>
      </c>
      <c r="AY3270" s="204" t="s">
        <v>360</v>
      </c>
    </row>
    <row r="3271" spans="1:65" s="2" customFormat="1" ht="24.2" customHeight="1">
      <c r="A3271" s="33"/>
      <c r="B3271" s="139"/>
      <c r="C3271" s="261" t="s">
        <v>3140</v>
      </c>
      <c r="D3271" s="261" t="s">
        <v>363</v>
      </c>
      <c r="E3271" s="262" t="s">
        <v>3141</v>
      </c>
      <c r="F3271" s="263" t="s">
        <v>3142</v>
      </c>
      <c r="G3271" s="264" t="s">
        <v>366</v>
      </c>
      <c r="H3271" s="265">
        <v>148.40799999999999</v>
      </c>
      <c r="I3271" s="266"/>
      <c r="J3271" s="266">
        <f>ROUND(I3271*H3271,2)</f>
        <v>0</v>
      </c>
      <c r="K3271" s="180"/>
      <c r="L3271" s="34"/>
      <c r="M3271" s="181" t="s">
        <v>1</v>
      </c>
      <c r="N3271" s="182" t="s">
        <v>38</v>
      </c>
      <c r="O3271" s="60"/>
      <c r="P3271" s="183">
        <f>O3271*H3271</f>
        <v>0</v>
      </c>
      <c r="Q3271" s="183">
        <v>1.1299999999999999E-3</v>
      </c>
      <c r="R3271" s="183">
        <f>Q3271*H3271</f>
        <v>0.16770103999999997</v>
      </c>
      <c r="S3271" s="183">
        <v>0</v>
      </c>
      <c r="T3271" s="184">
        <f>S3271*H3271</f>
        <v>0</v>
      </c>
      <c r="U3271" s="33"/>
      <c r="V3271" s="33"/>
      <c r="W3271" s="33"/>
      <c r="X3271" s="33"/>
      <c r="Y3271" s="33"/>
      <c r="Z3271" s="33"/>
      <c r="AA3271" s="33"/>
      <c r="AB3271" s="33"/>
      <c r="AC3271" s="33"/>
      <c r="AD3271" s="33"/>
      <c r="AE3271" s="33"/>
      <c r="AR3271" s="185" t="s">
        <v>367</v>
      </c>
      <c r="AT3271" s="185" t="s">
        <v>363</v>
      </c>
      <c r="AU3271" s="185" t="s">
        <v>85</v>
      </c>
      <c r="AY3271" s="18" t="s">
        <v>360</v>
      </c>
      <c r="BE3271" s="186">
        <f>IF(N3271="základná",J3271,0)</f>
        <v>0</v>
      </c>
      <c r="BF3271" s="186">
        <f>IF(N3271="znížená",J3271,0)</f>
        <v>0</v>
      </c>
      <c r="BG3271" s="186">
        <f>IF(N3271="zákl. prenesená",J3271,0)</f>
        <v>0</v>
      </c>
      <c r="BH3271" s="186">
        <f>IF(N3271="zníž. prenesená",J3271,0)</f>
        <v>0</v>
      </c>
      <c r="BI3271" s="186">
        <f>IF(N3271="nulová",J3271,0)</f>
        <v>0</v>
      </c>
      <c r="BJ3271" s="18" t="s">
        <v>85</v>
      </c>
      <c r="BK3271" s="186">
        <f>ROUND(I3271*H3271,2)</f>
        <v>0</v>
      </c>
      <c r="BL3271" s="18" t="s">
        <v>367</v>
      </c>
      <c r="BM3271" s="185" t="s">
        <v>3143</v>
      </c>
    </row>
    <row r="3272" spans="1:65" s="13" customFormat="1">
      <c r="B3272" s="187"/>
      <c r="D3272" s="188" t="s">
        <v>369</v>
      </c>
      <c r="E3272" s="189" t="s">
        <v>1</v>
      </c>
      <c r="F3272" s="190" t="s">
        <v>3144</v>
      </c>
      <c r="H3272" s="191">
        <v>93.38</v>
      </c>
      <c r="I3272" s="192"/>
      <c r="L3272" s="187"/>
      <c r="M3272" s="193"/>
      <c r="N3272" s="194"/>
      <c r="O3272" s="194"/>
      <c r="P3272" s="194"/>
      <c r="Q3272" s="194"/>
      <c r="R3272" s="194"/>
      <c r="S3272" s="194"/>
      <c r="T3272" s="195"/>
      <c r="AT3272" s="189" t="s">
        <v>369</v>
      </c>
      <c r="AU3272" s="189" t="s">
        <v>85</v>
      </c>
      <c r="AV3272" s="13" t="s">
        <v>85</v>
      </c>
      <c r="AW3272" s="13" t="s">
        <v>29</v>
      </c>
      <c r="AX3272" s="13" t="s">
        <v>72</v>
      </c>
      <c r="AY3272" s="189" t="s">
        <v>360</v>
      </c>
    </row>
    <row r="3273" spans="1:65" s="13" customFormat="1">
      <c r="B3273" s="187"/>
      <c r="D3273" s="188" t="s">
        <v>369</v>
      </c>
      <c r="E3273" s="189" t="s">
        <v>1</v>
      </c>
      <c r="F3273" s="190" t="s">
        <v>3145</v>
      </c>
      <c r="H3273" s="191">
        <v>26.347000000000001</v>
      </c>
      <c r="I3273" s="192"/>
      <c r="L3273" s="187"/>
      <c r="M3273" s="193"/>
      <c r="N3273" s="194"/>
      <c r="O3273" s="194"/>
      <c r="P3273" s="194"/>
      <c r="Q3273" s="194"/>
      <c r="R3273" s="194"/>
      <c r="S3273" s="194"/>
      <c r="T3273" s="195"/>
      <c r="AT3273" s="189" t="s">
        <v>369</v>
      </c>
      <c r="AU3273" s="189" t="s">
        <v>85</v>
      </c>
      <c r="AV3273" s="13" t="s">
        <v>85</v>
      </c>
      <c r="AW3273" s="13" t="s">
        <v>29</v>
      </c>
      <c r="AX3273" s="13" t="s">
        <v>72</v>
      </c>
      <c r="AY3273" s="189" t="s">
        <v>360</v>
      </c>
    </row>
    <row r="3274" spans="1:65" s="13" customFormat="1">
      <c r="B3274" s="187"/>
      <c r="D3274" s="188" t="s">
        <v>369</v>
      </c>
      <c r="E3274" s="189" t="s">
        <v>1</v>
      </c>
      <c r="F3274" s="190" t="s">
        <v>3146</v>
      </c>
      <c r="H3274" s="191">
        <v>28.681000000000001</v>
      </c>
      <c r="I3274" s="192"/>
      <c r="L3274" s="187"/>
      <c r="M3274" s="193"/>
      <c r="N3274" s="194"/>
      <c r="O3274" s="194"/>
      <c r="P3274" s="194"/>
      <c r="Q3274" s="194"/>
      <c r="R3274" s="194"/>
      <c r="S3274" s="194"/>
      <c r="T3274" s="195"/>
      <c r="AT3274" s="189" t="s">
        <v>369</v>
      </c>
      <c r="AU3274" s="189" t="s">
        <v>85</v>
      </c>
      <c r="AV3274" s="13" t="s">
        <v>85</v>
      </c>
      <c r="AW3274" s="13" t="s">
        <v>29</v>
      </c>
      <c r="AX3274" s="13" t="s">
        <v>72</v>
      </c>
      <c r="AY3274" s="189" t="s">
        <v>360</v>
      </c>
    </row>
    <row r="3275" spans="1:65" s="15" customFormat="1">
      <c r="B3275" s="203"/>
      <c r="D3275" s="188" t="s">
        <v>369</v>
      </c>
      <c r="E3275" s="204" t="s">
        <v>1</v>
      </c>
      <c r="F3275" s="205" t="s">
        <v>386</v>
      </c>
      <c r="H3275" s="206">
        <v>148.40800000000002</v>
      </c>
      <c r="I3275" s="207"/>
      <c r="L3275" s="203"/>
      <c r="M3275" s="208"/>
      <c r="N3275" s="209"/>
      <c r="O3275" s="209"/>
      <c r="P3275" s="209"/>
      <c r="Q3275" s="209"/>
      <c r="R3275" s="209"/>
      <c r="S3275" s="209"/>
      <c r="T3275" s="210"/>
      <c r="AT3275" s="204" t="s">
        <v>369</v>
      </c>
      <c r="AU3275" s="204" t="s">
        <v>85</v>
      </c>
      <c r="AV3275" s="15" t="s">
        <v>367</v>
      </c>
      <c r="AW3275" s="15" t="s">
        <v>29</v>
      </c>
      <c r="AX3275" s="15" t="s">
        <v>79</v>
      </c>
      <c r="AY3275" s="204" t="s">
        <v>360</v>
      </c>
    </row>
    <row r="3276" spans="1:65" s="2" customFormat="1" ht="33" customHeight="1">
      <c r="A3276" s="33"/>
      <c r="B3276" s="139"/>
      <c r="C3276" s="173" t="s">
        <v>3147</v>
      </c>
      <c r="D3276" s="173" t="s">
        <v>363</v>
      </c>
      <c r="E3276" s="174" t="s">
        <v>3148</v>
      </c>
      <c r="F3276" s="175" t="s">
        <v>3149</v>
      </c>
      <c r="G3276" s="176" t="s">
        <v>795</v>
      </c>
      <c r="H3276" s="177">
        <v>105.86</v>
      </c>
      <c r="I3276" s="178"/>
      <c r="J3276" s="179">
        <f>ROUND(I3276*H3276,2)</f>
        <v>0</v>
      </c>
      <c r="K3276" s="180"/>
      <c r="L3276" s="34"/>
      <c r="M3276" s="181" t="s">
        <v>1</v>
      </c>
      <c r="N3276" s="182" t="s">
        <v>38</v>
      </c>
      <c r="O3276" s="60"/>
      <c r="P3276" s="183">
        <f>O3276*H3276</f>
        <v>0</v>
      </c>
      <c r="Q3276" s="183">
        <v>1.8069999999999999E-2</v>
      </c>
      <c r="R3276" s="183">
        <f>Q3276*H3276</f>
        <v>1.9128901999999999</v>
      </c>
      <c r="S3276" s="183">
        <v>0</v>
      </c>
      <c r="T3276" s="184">
        <f>S3276*H3276</f>
        <v>0</v>
      </c>
      <c r="U3276" s="33"/>
      <c r="V3276" s="33"/>
      <c r="W3276" s="33"/>
      <c r="X3276" s="33"/>
      <c r="Y3276" s="33"/>
      <c r="Z3276" s="33"/>
      <c r="AA3276" s="33"/>
      <c r="AB3276" s="33"/>
      <c r="AC3276" s="33"/>
      <c r="AD3276" s="33"/>
      <c r="AE3276" s="33"/>
      <c r="AR3276" s="185" t="s">
        <v>367</v>
      </c>
      <c r="AT3276" s="185" t="s">
        <v>363</v>
      </c>
      <c r="AU3276" s="185" t="s">
        <v>85</v>
      </c>
      <c r="AY3276" s="18" t="s">
        <v>360</v>
      </c>
      <c r="BE3276" s="186">
        <f>IF(N3276="základná",J3276,0)</f>
        <v>0</v>
      </c>
      <c r="BF3276" s="186">
        <f>IF(N3276="znížená",J3276,0)</f>
        <v>0</v>
      </c>
      <c r="BG3276" s="186">
        <f>IF(N3276="zákl. prenesená",J3276,0)</f>
        <v>0</v>
      </c>
      <c r="BH3276" s="186">
        <f>IF(N3276="zníž. prenesená",J3276,0)</f>
        <v>0</v>
      </c>
      <c r="BI3276" s="186">
        <f>IF(N3276="nulová",J3276,0)</f>
        <v>0</v>
      </c>
      <c r="BJ3276" s="18" t="s">
        <v>85</v>
      </c>
      <c r="BK3276" s="186">
        <f>ROUND(I3276*H3276,2)</f>
        <v>0</v>
      </c>
      <c r="BL3276" s="18" t="s">
        <v>367</v>
      </c>
      <c r="BM3276" s="185" t="s">
        <v>3150</v>
      </c>
    </row>
    <row r="3277" spans="1:65" s="14" customFormat="1">
      <c r="B3277" s="196"/>
      <c r="D3277" s="188" t="s">
        <v>369</v>
      </c>
      <c r="E3277" s="197" t="s">
        <v>1</v>
      </c>
      <c r="F3277" s="198" t="s">
        <v>3151</v>
      </c>
      <c r="H3277" s="197" t="s">
        <v>1</v>
      </c>
      <c r="I3277" s="199"/>
      <c r="L3277" s="196"/>
      <c r="M3277" s="200"/>
      <c r="N3277" s="201"/>
      <c r="O3277" s="201"/>
      <c r="P3277" s="201"/>
      <c r="Q3277" s="201"/>
      <c r="R3277" s="201"/>
      <c r="S3277" s="201"/>
      <c r="T3277" s="202"/>
      <c r="AT3277" s="197" t="s">
        <v>369</v>
      </c>
      <c r="AU3277" s="197" t="s">
        <v>85</v>
      </c>
      <c r="AV3277" s="14" t="s">
        <v>79</v>
      </c>
      <c r="AW3277" s="14" t="s">
        <v>29</v>
      </c>
      <c r="AX3277" s="14" t="s">
        <v>72</v>
      </c>
      <c r="AY3277" s="197" t="s">
        <v>360</v>
      </c>
    </row>
    <row r="3278" spans="1:65" s="14" customFormat="1">
      <c r="B3278" s="196"/>
      <c r="D3278" s="188" t="s">
        <v>369</v>
      </c>
      <c r="E3278" s="197" t="s">
        <v>1</v>
      </c>
      <c r="F3278" s="198" t="s">
        <v>754</v>
      </c>
      <c r="H3278" s="197" t="s">
        <v>1</v>
      </c>
      <c r="I3278" s="199"/>
      <c r="L3278" s="196"/>
      <c r="M3278" s="200"/>
      <c r="N3278" s="201"/>
      <c r="O3278" s="201"/>
      <c r="P3278" s="201"/>
      <c r="Q3278" s="201"/>
      <c r="R3278" s="201"/>
      <c r="S3278" s="201"/>
      <c r="T3278" s="202"/>
      <c r="AT3278" s="197" t="s">
        <v>369</v>
      </c>
      <c r="AU3278" s="197" t="s">
        <v>85</v>
      </c>
      <c r="AV3278" s="14" t="s">
        <v>79</v>
      </c>
      <c r="AW3278" s="14" t="s">
        <v>29</v>
      </c>
      <c r="AX3278" s="14" t="s">
        <v>72</v>
      </c>
      <c r="AY3278" s="197" t="s">
        <v>360</v>
      </c>
    </row>
    <row r="3279" spans="1:65" s="13" customFormat="1">
      <c r="B3279" s="187"/>
      <c r="D3279" s="188" t="s">
        <v>369</v>
      </c>
      <c r="E3279" s="189" t="s">
        <v>1</v>
      </c>
      <c r="F3279" s="190" t="s">
        <v>3152</v>
      </c>
      <c r="H3279" s="191">
        <v>24.074999999999999</v>
      </c>
      <c r="I3279" s="192"/>
      <c r="L3279" s="187"/>
      <c r="M3279" s="193"/>
      <c r="N3279" s="194"/>
      <c r="O3279" s="194"/>
      <c r="P3279" s="194"/>
      <c r="Q3279" s="194"/>
      <c r="R3279" s="194"/>
      <c r="S3279" s="194"/>
      <c r="T3279" s="195"/>
      <c r="AT3279" s="189" t="s">
        <v>369</v>
      </c>
      <c r="AU3279" s="189" t="s">
        <v>85</v>
      </c>
      <c r="AV3279" s="13" t="s">
        <v>85</v>
      </c>
      <c r="AW3279" s="13" t="s">
        <v>29</v>
      </c>
      <c r="AX3279" s="13" t="s">
        <v>72</v>
      </c>
      <c r="AY3279" s="189" t="s">
        <v>360</v>
      </c>
    </row>
    <row r="3280" spans="1:65" s="14" customFormat="1">
      <c r="B3280" s="196"/>
      <c r="D3280" s="188" t="s">
        <v>369</v>
      </c>
      <c r="E3280" s="197" t="s">
        <v>1</v>
      </c>
      <c r="F3280" s="198" t="s">
        <v>758</v>
      </c>
      <c r="H3280" s="197" t="s">
        <v>1</v>
      </c>
      <c r="I3280" s="199"/>
      <c r="L3280" s="196"/>
      <c r="M3280" s="200"/>
      <c r="N3280" s="201"/>
      <c r="O3280" s="201"/>
      <c r="P3280" s="201"/>
      <c r="Q3280" s="201"/>
      <c r="R3280" s="201"/>
      <c r="S3280" s="201"/>
      <c r="T3280" s="202"/>
      <c r="AT3280" s="197" t="s">
        <v>369</v>
      </c>
      <c r="AU3280" s="197" t="s">
        <v>85</v>
      </c>
      <c r="AV3280" s="14" t="s">
        <v>79</v>
      </c>
      <c r="AW3280" s="14" t="s">
        <v>29</v>
      </c>
      <c r="AX3280" s="14" t="s">
        <v>72</v>
      </c>
      <c r="AY3280" s="197" t="s">
        <v>360</v>
      </c>
    </row>
    <row r="3281" spans="1:65" s="13" customFormat="1">
      <c r="B3281" s="187"/>
      <c r="D3281" s="188" t="s">
        <v>369</v>
      </c>
      <c r="E3281" s="189" t="s">
        <v>1</v>
      </c>
      <c r="F3281" s="190" t="s">
        <v>3153</v>
      </c>
      <c r="H3281" s="191">
        <v>13.625</v>
      </c>
      <c r="I3281" s="192"/>
      <c r="L3281" s="187"/>
      <c r="M3281" s="193"/>
      <c r="N3281" s="194"/>
      <c r="O3281" s="194"/>
      <c r="P3281" s="194"/>
      <c r="Q3281" s="194"/>
      <c r="R3281" s="194"/>
      <c r="S3281" s="194"/>
      <c r="T3281" s="195"/>
      <c r="AT3281" s="189" t="s">
        <v>369</v>
      </c>
      <c r="AU3281" s="189" t="s">
        <v>85</v>
      </c>
      <c r="AV3281" s="13" t="s">
        <v>85</v>
      </c>
      <c r="AW3281" s="13" t="s">
        <v>29</v>
      </c>
      <c r="AX3281" s="13" t="s">
        <v>72</v>
      </c>
      <c r="AY3281" s="189" t="s">
        <v>360</v>
      </c>
    </row>
    <row r="3282" spans="1:65" s="14" customFormat="1">
      <c r="B3282" s="196"/>
      <c r="D3282" s="188" t="s">
        <v>369</v>
      </c>
      <c r="E3282" s="197" t="s">
        <v>1</v>
      </c>
      <c r="F3282" s="198" t="s">
        <v>762</v>
      </c>
      <c r="H3282" s="197" t="s">
        <v>1</v>
      </c>
      <c r="I3282" s="199"/>
      <c r="L3282" s="196"/>
      <c r="M3282" s="200"/>
      <c r="N3282" s="201"/>
      <c r="O3282" s="201"/>
      <c r="P3282" s="201"/>
      <c r="Q3282" s="201"/>
      <c r="R3282" s="201"/>
      <c r="S3282" s="201"/>
      <c r="T3282" s="202"/>
      <c r="AT3282" s="197" t="s">
        <v>369</v>
      </c>
      <c r="AU3282" s="197" t="s">
        <v>85</v>
      </c>
      <c r="AV3282" s="14" t="s">
        <v>79</v>
      </c>
      <c r="AW3282" s="14" t="s">
        <v>29</v>
      </c>
      <c r="AX3282" s="14" t="s">
        <v>72</v>
      </c>
      <c r="AY3282" s="197" t="s">
        <v>360</v>
      </c>
    </row>
    <row r="3283" spans="1:65" s="13" customFormat="1">
      <c r="B3283" s="187"/>
      <c r="D3283" s="188" t="s">
        <v>369</v>
      </c>
      <c r="E3283" s="189" t="s">
        <v>1</v>
      </c>
      <c r="F3283" s="190" t="s">
        <v>3154</v>
      </c>
      <c r="H3283" s="191">
        <v>25.75</v>
      </c>
      <c r="I3283" s="192"/>
      <c r="L3283" s="187"/>
      <c r="M3283" s="193"/>
      <c r="N3283" s="194"/>
      <c r="O3283" s="194"/>
      <c r="P3283" s="194"/>
      <c r="Q3283" s="194"/>
      <c r="R3283" s="194"/>
      <c r="S3283" s="194"/>
      <c r="T3283" s="195"/>
      <c r="AT3283" s="189" t="s">
        <v>369</v>
      </c>
      <c r="AU3283" s="189" t="s">
        <v>85</v>
      </c>
      <c r="AV3283" s="13" t="s">
        <v>85</v>
      </c>
      <c r="AW3283" s="13" t="s">
        <v>29</v>
      </c>
      <c r="AX3283" s="13" t="s">
        <v>72</v>
      </c>
      <c r="AY3283" s="189" t="s">
        <v>360</v>
      </c>
    </row>
    <row r="3284" spans="1:65" s="14" customFormat="1">
      <c r="B3284" s="196"/>
      <c r="D3284" s="188" t="s">
        <v>369</v>
      </c>
      <c r="E3284" s="197" t="s">
        <v>1</v>
      </c>
      <c r="F3284" s="198" t="s">
        <v>787</v>
      </c>
      <c r="H3284" s="197" t="s">
        <v>1</v>
      </c>
      <c r="I3284" s="199"/>
      <c r="L3284" s="196"/>
      <c r="M3284" s="200"/>
      <c r="N3284" s="201"/>
      <c r="O3284" s="201"/>
      <c r="P3284" s="201"/>
      <c r="Q3284" s="201"/>
      <c r="R3284" s="201"/>
      <c r="S3284" s="201"/>
      <c r="T3284" s="202"/>
      <c r="AT3284" s="197" t="s">
        <v>369</v>
      </c>
      <c r="AU3284" s="197" t="s">
        <v>85</v>
      </c>
      <c r="AV3284" s="14" t="s">
        <v>79</v>
      </c>
      <c r="AW3284" s="14" t="s">
        <v>29</v>
      </c>
      <c r="AX3284" s="14" t="s">
        <v>72</v>
      </c>
      <c r="AY3284" s="197" t="s">
        <v>360</v>
      </c>
    </row>
    <row r="3285" spans="1:65" s="13" customFormat="1">
      <c r="B3285" s="187"/>
      <c r="D3285" s="188" t="s">
        <v>369</v>
      </c>
      <c r="E3285" s="189" t="s">
        <v>1</v>
      </c>
      <c r="F3285" s="190" t="s">
        <v>3155</v>
      </c>
      <c r="H3285" s="191">
        <v>12</v>
      </c>
      <c r="I3285" s="192"/>
      <c r="L3285" s="187"/>
      <c r="M3285" s="193"/>
      <c r="N3285" s="194"/>
      <c r="O3285" s="194"/>
      <c r="P3285" s="194"/>
      <c r="Q3285" s="194"/>
      <c r="R3285" s="194"/>
      <c r="S3285" s="194"/>
      <c r="T3285" s="195"/>
      <c r="AT3285" s="189" t="s">
        <v>369</v>
      </c>
      <c r="AU3285" s="189" t="s">
        <v>85</v>
      </c>
      <c r="AV3285" s="13" t="s">
        <v>85</v>
      </c>
      <c r="AW3285" s="13" t="s">
        <v>29</v>
      </c>
      <c r="AX3285" s="13" t="s">
        <v>72</v>
      </c>
      <c r="AY3285" s="189" t="s">
        <v>360</v>
      </c>
    </row>
    <row r="3286" spans="1:65" s="14" customFormat="1">
      <c r="B3286" s="196"/>
      <c r="D3286" s="188" t="s">
        <v>369</v>
      </c>
      <c r="E3286" s="197" t="s">
        <v>1</v>
      </c>
      <c r="F3286" s="198" t="s">
        <v>3156</v>
      </c>
      <c r="H3286" s="197" t="s">
        <v>1</v>
      </c>
      <c r="I3286" s="199"/>
      <c r="L3286" s="196"/>
      <c r="M3286" s="200"/>
      <c r="N3286" s="201"/>
      <c r="O3286" s="201"/>
      <c r="P3286" s="201"/>
      <c r="Q3286" s="201"/>
      <c r="R3286" s="201"/>
      <c r="S3286" s="201"/>
      <c r="T3286" s="202"/>
      <c r="AT3286" s="197" t="s">
        <v>369</v>
      </c>
      <c r="AU3286" s="197" t="s">
        <v>85</v>
      </c>
      <c r="AV3286" s="14" t="s">
        <v>79</v>
      </c>
      <c r="AW3286" s="14" t="s">
        <v>29</v>
      </c>
      <c r="AX3286" s="14" t="s">
        <v>72</v>
      </c>
      <c r="AY3286" s="197" t="s">
        <v>360</v>
      </c>
    </row>
    <row r="3287" spans="1:65" s="13" customFormat="1">
      <c r="B3287" s="187"/>
      <c r="D3287" s="188" t="s">
        <v>369</v>
      </c>
      <c r="E3287" s="189" t="s">
        <v>1</v>
      </c>
      <c r="F3287" s="190" t="s">
        <v>3157</v>
      </c>
      <c r="H3287" s="191">
        <v>2.44</v>
      </c>
      <c r="I3287" s="192"/>
      <c r="L3287" s="187"/>
      <c r="M3287" s="193"/>
      <c r="N3287" s="194"/>
      <c r="O3287" s="194"/>
      <c r="P3287" s="194"/>
      <c r="Q3287" s="194"/>
      <c r="R3287" s="194"/>
      <c r="S3287" s="194"/>
      <c r="T3287" s="195"/>
      <c r="AT3287" s="189" t="s">
        <v>369</v>
      </c>
      <c r="AU3287" s="189" t="s">
        <v>85</v>
      </c>
      <c r="AV3287" s="13" t="s">
        <v>85</v>
      </c>
      <c r="AW3287" s="13" t="s">
        <v>29</v>
      </c>
      <c r="AX3287" s="13" t="s">
        <v>72</v>
      </c>
      <c r="AY3287" s="189" t="s">
        <v>360</v>
      </c>
    </row>
    <row r="3288" spans="1:65" s="13" customFormat="1">
      <c r="B3288" s="187"/>
      <c r="D3288" s="188" t="s">
        <v>369</v>
      </c>
      <c r="E3288" s="189" t="s">
        <v>1</v>
      </c>
      <c r="F3288" s="190" t="s">
        <v>3158</v>
      </c>
      <c r="H3288" s="191">
        <v>20.7</v>
      </c>
      <c r="I3288" s="192"/>
      <c r="L3288" s="187"/>
      <c r="M3288" s="193"/>
      <c r="N3288" s="194"/>
      <c r="O3288" s="194"/>
      <c r="P3288" s="194"/>
      <c r="Q3288" s="194"/>
      <c r="R3288" s="194"/>
      <c r="S3288" s="194"/>
      <c r="T3288" s="195"/>
      <c r="AT3288" s="189" t="s">
        <v>369</v>
      </c>
      <c r="AU3288" s="189" t="s">
        <v>85</v>
      </c>
      <c r="AV3288" s="13" t="s">
        <v>85</v>
      </c>
      <c r="AW3288" s="13" t="s">
        <v>29</v>
      </c>
      <c r="AX3288" s="13" t="s">
        <v>72</v>
      </c>
      <c r="AY3288" s="189" t="s">
        <v>360</v>
      </c>
    </row>
    <row r="3289" spans="1:65" s="14" customFormat="1">
      <c r="B3289" s="196"/>
      <c r="D3289" s="188" t="s">
        <v>369</v>
      </c>
      <c r="E3289" s="197" t="s">
        <v>1</v>
      </c>
      <c r="F3289" s="198" t="s">
        <v>3159</v>
      </c>
      <c r="H3289" s="197" t="s">
        <v>1</v>
      </c>
      <c r="I3289" s="199"/>
      <c r="L3289" s="196"/>
      <c r="M3289" s="200"/>
      <c r="N3289" s="201"/>
      <c r="O3289" s="201"/>
      <c r="P3289" s="201"/>
      <c r="Q3289" s="201"/>
      <c r="R3289" s="201"/>
      <c r="S3289" s="201"/>
      <c r="T3289" s="202"/>
      <c r="AT3289" s="197" t="s">
        <v>369</v>
      </c>
      <c r="AU3289" s="197" t="s">
        <v>85</v>
      </c>
      <c r="AV3289" s="14" t="s">
        <v>79</v>
      </c>
      <c r="AW3289" s="14" t="s">
        <v>29</v>
      </c>
      <c r="AX3289" s="14" t="s">
        <v>72</v>
      </c>
      <c r="AY3289" s="197" t="s">
        <v>360</v>
      </c>
    </row>
    <row r="3290" spans="1:65" s="13" customFormat="1">
      <c r="B3290" s="187"/>
      <c r="D3290" s="188" t="s">
        <v>369</v>
      </c>
      <c r="E3290" s="189" t="s">
        <v>1</v>
      </c>
      <c r="F3290" s="190" t="s">
        <v>3160</v>
      </c>
      <c r="H3290" s="191">
        <v>4.7699999999999996</v>
      </c>
      <c r="I3290" s="192"/>
      <c r="L3290" s="187"/>
      <c r="M3290" s="193"/>
      <c r="N3290" s="194"/>
      <c r="O3290" s="194"/>
      <c r="P3290" s="194"/>
      <c r="Q3290" s="194"/>
      <c r="R3290" s="194"/>
      <c r="S3290" s="194"/>
      <c r="T3290" s="195"/>
      <c r="AT3290" s="189" t="s">
        <v>369</v>
      </c>
      <c r="AU3290" s="189" t="s">
        <v>85</v>
      </c>
      <c r="AV3290" s="13" t="s">
        <v>85</v>
      </c>
      <c r="AW3290" s="13" t="s">
        <v>29</v>
      </c>
      <c r="AX3290" s="13" t="s">
        <v>72</v>
      </c>
      <c r="AY3290" s="189" t="s">
        <v>360</v>
      </c>
    </row>
    <row r="3291" spans="1:65" s="14" customFormat="1">
      <c r="B3291" s="196"/>
      <c r="D3291" s="188" t="s">
        <v>369</v>
      </c>
      <c r="E3291" s="197" t="s">
        <v>1</v>
      </c>
      <c r="F3291" s="198" t="s">
        <v>3161</v>
      </c>
      <c r="H3291" s="197" t="s">
        <v>1</v>
      </c>
      <c r="I3291" s="199"/>
      <c r="L3291" s="196"/>
      <c r="M3291" s="200"/>
      <c r="N3291" s="201"/>
      <c r="O3291" s="201"/>
      <c r="P3291" s="201"/>
      <c r="Q3291" s="201"/>
      <c r="R3291" s="201"/>
      <c r="S3291" s="201"/>
      <c r="T3291" s="202"/>
      <c r="AT3291" s="197" t="s">
        <v>369</v>
      </c>
      <c r="AU3291" s="197" t="s">
        <v>85</v>
      </c>
      <c r="AV3291" s="14" t="s">
        <v>79</v>
      </c>
      <c r="AW3291" s="14" t="s">
        <v>29</v>
      </c>
      <c r="AX3291" s="14" t="s">
        <v>72</v>
      </c>
      <c r="AY3291" s="197" t="s">
        <v>360</v>
      </c>
    </row>
    <row r="3292" spans="1:65" s="13" customFormat="1">
      <c r="B3292" s="187"/>
      <c r="D3292" s="188" t="s">
        <v>369</v>
      </c>
      <c r="E3292" s="189" t="s">
        <v>1</v>
      </c>
      <c r="F3292" s="190" t="s">
        <v>3162</v>
      </c>
      <c r="H3292" s="191">
        <v>2.5</v>
      </c>
      <c r="I3292" s="192"/>
      <c r="L3292" s="187"/>
      <c r="M3292" s="193"/>
      <c r="N3292" s="194"/>
      <c r="O3292" s="194"/>
      <c r="P3292" s="194"/>
      <c r="Q3292" s="194"/>
      <c r="R3292" s="194"/>
      <c r="S3292" s="194"/>
      <c r="T3292" s="195"/>
      <c r="AT3292" s="189" t="s">
        <v>369</v>
      </c>
      <c r="AU3292" s="189" t="s">
        <v>85</v>
      </c>
      <c r="AV3292" s="13" t="s">
        <v>85</v>
      </c>
      <c r="AW3292" s="13" t="s">
        <v>29</v>
      </c>
      <c r="AX3292" s="13" t="s">
        <v>72</v>
      </c>
      <c r="AY3292" s="189" t="s">
        <v>360</v>
      </c>
    </row>
    <row r="3293" spans="1:65" s="15" customFormat="1">
      <c r="B3293" s="203"/>
      <c r="D3293" s="188" t="s">
        <v>369</v>
      </c>
      <c r="E3293" s="204" t="s">
        <v>1</v>
      </c>
      <c r="F3293" s="205" t="s">
        <v>386</v>
      </c>
      <c r="H3293" s="206">
        <v>105.86</v>
      </c>
      <c r="I3293" s="207"/>
      <c r="L3293" s="203"/>
      <c r="M3293" s="208"/>
      <c r="N3293" s="209"/>
      <c r="O3293" s="209"/>
      <c r="P3293" s="209"/>
      <c r="Q3293" s="209"/>
      <c r="R3293" s="209"/>
      <c r="S3293" s="209"/>
      <c r="T3293" s="210"/>
      <c r="AT3293" s="204" t="s">
        <v>369</v>
      </c>
      <c r="AU3293" s="204" t="s">
        <v>85</v>
      </c>
      <c r="AV3293" s="15" t="s">
        <v>367</v>
      </c>
      <c r="AW3293" s="15" t="s">
        <v>29</v>
      </c>
      <c r="AX3293" s="15" t="s">
        <v>79</v>
      </c>
      <c r="AY3293" s="204" t="s">
        <v>360</v>
      </c>
    </row>
    <row r="3294" spans="1:65" s="2" customFormat="1" ht="21.75" customHeight="1">
      <c r="A3294" s="33"/>
      <c r="B3294" s="139"/>
      <c r="C3294" s="173" t="s">
        <v>3163</v>
      </c>
      <c r="D3294" s="173" t="s">
        <v>363</v>
      </c>
      <c r="E3294" s="174" t="s">
        <v>3164</v>
      </c>
      <c r="F3294" s="175" t="s">
        <v>3165</v>
      </c>
      <c r="G3294" s="176" t="s">
        <v>795</v>
      </c>
      <c r="H3294" s="177">
        <v>11.583</v>
      </c>
      <c r="I3294" s="178"/>
      <c r="J3294" s="179">
        <f>ROUND(I3294*H3294,2)</f>
        <v>0</v>
      </c>
      <c r="K3294" s="180"/>
      <c r="L3294" s="34"/>
      <c r="M3294" s="181" t="s">
        <v>1</v>
      </c>
      <c r="N3294" s="182" t="s">
        <v>38</v>
      </c>
      <c r="O3294" s="60"/>
      <c r="P3294" s="183">
        <f>O3294*H3294</f>
        <v>0</v>
      </c>
      <c r="Q3294" s="183">
        <v>0</v>
      </c>
      <c r="R3294" s="183">
        <f>Q3294*H3294</f>
        <v>0</v>
      </c>
      <c r="S3294" s="183">
        <v>1.6E-2</v>
      </c>
      <c r="T3294" s="184">
        <f>S3294*H3294</f>
        <v>0.18532800000000002</v>
      </c>
      <c r="U3294" s="33"/>
      <c r="V3294" s="33"/>
      <c r="W3294" s="33"/>
      <c r="X3294" s="33"/>
      <c r="Y3294" s="33"/>
      <c r="Z3294" s="33"/>
      <c r="AA3294" s="33"/>
      <c r="AB3294" s="33"/>
      <c r="AC3294" s="33"/>
      <c r="AD3294" s="33"/>
      <c r="AE3294" s="33"/>
      <c r="AR3294" s="185" t="s">
        <v>367</v>
      </c>
      <c r="AT3294" s="185" t="s">
        <v>363</v>
      </c>
      <c r="AU3294" s="185" t="s">
        <v>85</v>
      </c>
      <c r="AY3294" s="18" t="s">
        <v>360</v>
      </c>
      <c r="BE3294" s="186">
        <f>IF(N3294="základná",J3294,0)</f>
        <v>0</v>
      </c>
      <c r="BF3294" s="186">
        <f>IF(N3294="znížená",J3294,0)</f>
        <v>0</v>
      </c>
      <c r="BG3294" s="186">
        <f>IF(N3294="zákl. prenesená",J3294,0)</f>
        <v>0</v>
      </c>
      <c r="BH3294" s="186">
        <f>IF(N3294="zníž. prenesená",J3294,0)</f>
        <v>0</v>
      </c>
      <c r="BI3294" s="186">
        <f>IF(N3294="nulová",J3294,0)</f>
        <v>0</v>
      </c>
      <c r="BJ3294" s="18" t="s">
        <v>85</v>
      </c>
      <c r="BK3294" s="186">
        <f>ROUND(I3294*H3294,2)</f>
        <v>0</v>
      </c>
      <c r="BL3294" s="18" t="s">
        <v>367</v>
      </c>
      <c r="BM3294" s="185" t="s">
        <v>3166</v>
      </c>
    </row>
    <row r="3295" spans="1:65" s="13" customFormat="1">
      <c r="B3295" s="187"/>
      <c r="D3295" s="188" t="s">
        <v>369</v>
      </c>
      <c r="E3295" s="189" t="s">
        <v>1</v>
      </c>
      <c r="F3295" s="190" t="s">
        <v>3167</v>
      </c>
      <c r="H3295" s="191">
        <v>11.583</v>
      </c>
      <c r="I3295" s="192"/>
      <c r="L3295" s="187"/>
      <c r="M3295" s="193"/>
      <c r="N3295" s="194"/>
      <c r="O3295" s="194"/>
      <c r="P3295" s="194"/>
      <c r="Q3295" s="194"/>
      <c r="R3295" s="194"/>
      <c r="S3295" s="194"/>
      <c r="T3295" s="195"/>
      <c r="AT3295" s="189" t="s">
        <v>369</v>
      </c>
      <c r="AU3295" s="189" t="s">
        <v>85</v>
      </c>
      <c r="AV3295" s="13" t="s">
        <v>85</v>
      </c>
      <c r="AW3295" s="13" t="s">
        <v>29</v>
      </c>
      <c r="AX3295" s="13" t="s">
        <v>72</v>
      </c>
      <c r="AY3295" s="189" t="s">
        <v>360</v>
      </c>
    </row>
    <row r="3296" spans="1:65" s="15" customFormat="1">
      <c r="B3296" s="203"/>
      <c r="D3296" s="188" t="s">
        <v>369</v>
      </c>
      <c r="E3296" s="204" t="s">
        <v>1</v>
      </c>
      <c r="F3296" s="205" t="s">
        <v>386</v>
      </c>
      <c r="H3296" s="206">
        <v>11.583</v>
      </c>
      <c r="I3296" s="207"/>
      <c r="L3296" s="203"/>
      <c r="M3296" s="208"/>
      <c r="N3296" s="209"/>
      <c r="O3296" s="209"/>
      <c r="P3296" s="209"/>
      <c r="Q3296" s="209"/>
      <c r="R3296" s="209"/>
      <c r="S3296" s="209"/>
      <c r="T3296" s="210"/>
      <c r="AT3296" s="204" t="s">
        <v>369</v>
      </c>
      <c r="AU3296" s="204" t="s">
        <v>85</v>
      </c>
      <c r="AV3296" s="15" t="s">
        <v>367</v>
      </c>
      <c r="AW3296" s="15" t="s">
        <v>29</v>
      </c>
      <c r="AX3296" s="15" t="s">
        <v>79</v>
      </c>
      <c r="AY3296" s="204" t="s">
        <v>360</v>
      </c>
    </row>
    <row r="3297" spans="1:65" s="2" customFormat="1" ht="37.9" customHeight="1">
      <c r="A3297" s="33"/>
      <c r="B3297" s="139"/>
      <c r="C3297" s="173" t="s">
        <v>3168</v>
      </c>
      <c r="D3297" s="173" t="s">
        <v>363</v>
      </c>
      <c r="E3297" s="174" t="s">
        <v>3169</v>
      </c>
      <c r="F3297" s="175" t="s">
        <v>3170</v>
      </c>
      <c r="G3297" s="176" t="s">
        <v>375</v>
      </c>
      <c r="H3297" s="177">
        <v>5</v>
      </c>
      <c r="I3297" s="178"/>
      <c r="J3297" s="179">
        <f>ROUND(I3297*H3297,2)</f>
        <v>0</v>
      </c>
      <c r="K3297" s="180"/>
      <c r="L3297" s="34"/>
      <c r="M3297" s="181" t="s">
        <v>1</v>
      </c>
      <c r="N3297" s="182" t="s">
        <v>38</v>
      </c>
      <c r="O3297" s="60"/>
      <c r="P3297" s="183">
        <f>O3297*H3297</f>
        <v>0</v>
      </c>
      <c r="Q3297" s="183">
        <v>0</v>
      </c>
      <c r="R3297" s="183">
        <f>Q3297*H3297</f>
        <v>0</v>
      </c>
      <c r="S3297" s="183">
        <v>4.3999999999999997E-2</v>
      </c>
      <c r="T3297" s="184">
        <f>S3297*H3297</f>
        <v>0.21999999999999997</v>
      </c>
      <c r="U3297" s="33"/>
      <c r="V3297" s="33"/>
      <c r="W3297" s="33"/>
      <c r="X3297" s="33"/>
      <c r="Y3297" s="33"/>
      <c r="Z3297" s="33"/>
      <c r="AA3297" s="33"/>
      <c r="AB3297" s="33"/>
      <c r="AC3297" s="33"/>
      <c r="AD3297" s="33"/>
      <c r="AE3297" s="33"/>
      <c r="AR3297" s="185" t="s">
        <v>367</v>
      </c>
      <c r="AT3297" s="185" t="s">
        <v>363</v>
      </c>
      <c r="AU3297" s="185" t="s">
        <v>85</v>
      </c>
      <c r="AY3297" s="18" t="s">
        <v>360</v>
      </c>
      <c r="BE3297" s="186">
        <f>IF(N3297="základná",J3297,0)</f>
        <v>0</v>
      </c>
      <c r="BF3297" s="186">
        <f>IF(N3297="znížená",J3297,0)</f>
        <v>0</v>
      </c>
      <c r="BG3297" s="186">
        <f>IF(N3297="zákl. prenesená",J3297,0)</f>
        <v>0</v>
      </c>
      <c r="BH3297" s="186">
        <f>IF(N3297="zníž. prenesená",J3297,0)</f>
        <v>0</v>
      </c>
      <c r="BI3297" s="186">
        <f>IF(N3297="nulová",J3297,0)</f>
        <v>0</v>
      </c>
      <c r="BJ3297" s="18" t="s">
        <v>85</v>
      </c>
      <c r="BK3297" s="186">
        <f>ROUND(I3297*H3297,2)</f>
        <v>0</v>
      </c>
      <c r="BL3297" s="18" t="s">
        <v>367</v>
      </c>
      <c r="BM3297" s="185" t="s">
        <v>3171</v>
      </c>
    </row>
    <row r="3298" spans="1:65" s="14" customFormat="1">
      <c r="B3298" s="196"/>
      <c r="D3298" s="188" t="s">
        <v>369</v>
      </c>
      <c r="E3298" s="197" t="s">
        <v>1</v>
      </c>
      <c r="F3298" s="198" t="s">
        <v>754</v>
      </c>
      <c r="H3298" s="197" t="s">
        <v>1</v>
      </c>
      <c r="I3298" s="199"/>
      <c r="L3298" s="196"/>
      <c r="M3298" s="200"/>
      <c r="N3298" s="201"/>
      <c r="O3298" s="201"/>
      <c r="P3298" s="201"/>
      <c r="Q3298" s="201"/>
      <c r="R3298" s="201"/>
      <c r="S3298" s="201"/>
      <c r="T3298" s="202"/>
      <c r="AT3298" s="197" t="s">
        <v>369</v>
      </c>
      <c r="AU3298" s="197" t="s">
        <v>85</v>
      </c>
      <c r="AV3298" s="14" t="s">
        <v>79</v>
      </c>
      <c r="AW3298" s="14" t="s">
        <v>29</v>
      </c>
      <c r="AX3298" s="14" t="s">
        <v>72</v>
      </c>
      <c r="AY3298" s="197" t="s">
        <v>360</v>
      </c>
    </row>
    <row r="3299" spans="1:65" s="13" customFormat="1">
      <c r="B3299" s="187"/>
      <c r="D3299" s="188" t="s">
        <v>369</v>
      </c>
      <c r="E3299" s="189" t="s">
        <v>1</v>
      </c>
      <c r="F3299" s="190" t="s">
        <v>429</v>
      </c>
      <c r="H3299" s="191">
        <v>5</v>
      </c>
      <c r="I3299" s="192"/>
      <c r="L3299" s="187"/>
      <c r="M3299" s="193"/>
      <c r="N3299" s="194"/>
      <c r="O3299" s="194"/>
      <c r="P3299" s="194"/>
      <c r="Q3299" s="194"/>
      <c r="R3299" s="194"/>
      <c r="S3299" s="194"/>
      <c r="T3299" s="195"/>
      <c r="AT3299" s="189" t="s">
        <v>369</v>
      </c>
      <c r="AU3299" s="189" t="s">
        <v>85</v>
      </c>
      <c r="AV3299" s="13" t="s">
        <v>85</v>
      </c>
      <c r="AW3299" s="13" t="s">
        <v>29</v>
      </c>
      <c r="AX3299" s="13" t="s">
        <v>72</v>
      </c>
      <c r="AY3299" s="189" t="s">
        <v>360</v>
      </c>
    </row>
    <row r="3300" spans="1:65" s="15" customFormat="1">
      <c r="B3300" s="203"/>
      <c r="D3300" s="188" t="s">
        <v>369</v>
      </c>
      <c r="E3300" s="204" t="s">
        <v>1</v>
      </c>
      <c r="F3300" s="205" t="s">
        <v>386</v>
      </c>
      <c r="H3300" s="206">
        <v>5</v>
      </c>
      <c r="I3300" s="207"/>
      <c r="L3300" s="203"/>
      <c r="M3300" s="208"/>
      <c r="N3300" s="209"/>
      <c r="O3300" s="209"/>
      <c r="P3300" s="209"/>
      <c r="Q3300" s="209"/>
      <c r="R3300" s="209"/>
      <c r="S3300" s="209"/>
      <c r="T3300" s="210"/>
      <c r="AT3300" s="204" t="s">
        <v>369</v>
      </c>
      <c r="AU3300" s="204" t="s">
        <v>85</v>
      </c>
      <c r="AV3300" s="15" t="s">
        <v>367</v>
      </c>
      <c r="AW3300" s="15" t="s">
        <v>29</v>
      </c>
      <c r="AX3300" s="15" t="s">
        <v>79</v>
      </c>
      <c r="AY3300" s="204" t="s">
        <v>360</v>
      </c>
    </row>
    <row r="3301" spans="1:65" s="2" customFormat="1" ht="49.15" customHeight="1">
      <c r="A3301" s="33"/>
      <c r="B3301" s="139"/>
      <c r="C3301" s="173" t="s">
        <v>3172</v>
      </c>
      <c r="D3301" s="173" t="s">
        <v>363</v>
      </c>
      <c r="E3301" s="174" t="s">
        <v>3173</v>
      </c>
      <c r="F3301" s="175" t="s">
        <v>3174</v>
      </c>
      <c r="G3301" s="176" t="s">
        <v>375</v>
      </c>
      <c r="H3301" s="177">
        <v>17</v>
      </c>
      <c r="I3301" s="178"/>
      <c r="J3301" s="179">
        <f>ROUND(I3301*H3301,2)</f>
        <v>0</v>
      </c>
      <c r="K3301" s="180"/>
      <c r="L3301" s="34"/>
      <c r="M3301" s="181" t="s">
        <v>1</v>
      </c>
      <c r="N3301" s="182" t="s">
        <v>38</v>
      </c>
      <c r="O3301" s="60"/>
      <c r="P3301" s="183">
        <f>O3301*H3301</f>
        <v>0</v>
      </c>
      <c r="Q3301" s="183">
        <v>0</v>
      </c>
      <c r="R3301" s="183">
        <f>Q3301*H3301</f>
        <v>0</v>
      </c>
      <c r="S3301" s="183">
        <v>0</v>
      </c>
      <c r="T3301" s="184">
        <f>S3301*H3301</f>
        <v>0</v>
      </c>
      <c r="U3301" s="33"/>
      <c r="V3301" s="33"/>
      <c r="W3301" s="33"/>
      <c r="X3301" s="33"/>
      <c r="Y3301" s="33"/>
      <c r="Z3301" s="33"/>
      <c r="AA3301" s="33"/>
      <c r="AB3301" s="33"/>
      <c r="AC3301" s="33"/>
      <c r="AD3301" s="33"/>
      <c r="AE3301" s="33"/>
      <c r="AR3301" s="185" t="s">
        <v>367</v>
      </c>
      <c r="AT3301" s="185" t="s">
        <v>363</v>
      </c>
      <c r="AU3301" s="185" t="s">
        <v>85</v>
      </c>
      <c r="AY3301" s="18" t="s">
        <v>360</v>
      </c>
      <c r="BE3301" s="186">
        <f>IF(N3301="základná",J3301,0)</f>
        <v>0</v>
      </c>
      <c r="BF3301" s="186">
        <f>IF(N3301="znížená",J3301,0)</f>
        <v>0</v>
      </c>
      <c r="BG3301" s="186">
        <f>IF(N3301="zákl. prenesená",J3301,0)</f>
        <v>0</v>
      </c>
      <c r="BH3301" s="186">
        <f>IF(N3301="zníž. prenesená",J3301,0)</f>
        <v>0</v>
      </c>
      <c r="BI3301" s="186">
        <f>IF(N3301="nulová",J3301,0)</f>
        <v>0</v>
      </c>
      <c r="BJ3301" s="18" t="s">
        <v>85</v>
      </c>
      <c r="BK3301" s="186">
        <f>ROUND(I3301*H3301,2)</f>
        <v>0</v>
      </c>
      <c r="BL3301" s="18" t="s">
        <v>367</v>
      </c>
      <c r="BM3301" s="185" t="s">
        <v>3175</v>
      </c>
    </row>
    <row r="3302" spans="1:65" s="14" customFormat="1">
      <c r="B3302" s="196"/>
      <c r="D3302" s="188" t="s">
        <v>369</v>
      </c>
      <c r="E3302" s="197" t="s">
        <v>1</v>
      </c>
      <c r="F3302" s="198" t="s">
        <v>754</v>
      </c>
      <c r="H3302" s="197" t="s">
        <v>1</v>
      </c>
      <c r="I3302" s="199"/>
      <c r="L3302" s="196"/>
      <c r="M3302" s="200"/>
      <c r="N3302" s="201"/>
      <c r="O3302" s="201"/>
      <c r="P3302" s="201"/>
      <c r="Q3302" s="201"/>
      <c r="R3302" s="201"/>
      <c r="S3302" s="201"/>
      <c r="T3302" s="202"/>
      <c r="AT3302" s="197" t="s">
        <v>369</v>
      </c>
      <c r="AU3302" s="197" t="s">
        <v>85</v>
      </c>
      <c r="AV3302" s="14" t="s">
        <v>79</v>
      </c>
      <c r="AW3302" s="14" t="s">
        <v>29</v>
      </c>
      <c r="AX3302" s="14" t="s">
        <v>72</v>
      </c>
      <c r="AY3302" s="197" t="s">
        <v>360</v>
      </c>
    </row>
    <row r="3303" spans="1:65" s="13" customFormat="1">
      <c r="B3303" s="187"/>
      <c r="D3303" s="188" t="s">
        <v>369</v>
      </c>
      <c r="E3303" s="189" t="s">
        <v>1</v>
      </c>
      <c r="F3303" s="190" t="s">
        <v>367</v>
      </c>
      <c r="H3303" s="191">
        <v>4</v>
      </c>
      <c r="I3303" s="192"/>
      <c r="L3303" s="187"/>
      <c r="M3303" s="193"/>
      <c r="N3303" s="194"/>
      <c r="O3303" s="194"/>
      <c r="P3303" s="194"/>
      <c r="Q3303" s="194"/>
      <c r="R3303" s="194"/>
      <c r="S3303" s="194"/>
      <c r="T3303" s="195"/>
      <c r="AT3303" s="189" t="s">
        <v>369</v>
      </c>
      <c r="AU3303" s="189" t="s">
        <v>85</v>
      </c>
      <c r="AV3303" s="13" t="s">
        <v>85</v>
      </c>
      <c r="AW3303" s="13" t="s">
        <v>29</v>
      </c>
      <c r="AX3303" s="13" t="s">
        <v>72</v>
      </c>
      <c r="AY3303" s="189" t="s">
        <v>360</v>
      </c>
    </row>
    <row r="3304" spans="1:65" s="14" customFormat="1">
      <c r="B3304" s="196"/>
      <c r="D3304" s="188" t="s">
        <v>369</v>
      </c>
      <c r="E3304" s="197" t="s">
        <v>1</v>
      </c>
      <c r="F3304" s="198" t="s">
        <v>758</v>
      </c>
      <c r="H3304" s="197" t="s">
        <v>1</v>
      </c>
      <c r="I3304" s="199"/>
      <c r="L3304" s="196"/>
      <c r="M3304" s="200"/>
      <c r="N3304" s="201"/>
      <c r="O3304" s="201"/>
      <c r="P3304" s="201"/>
      <c r="Q3304" s="201"/>
      <c r="R3304" s="201"/>
      <c r="S3304" s="201"/>
      <c r="T3304" s="202"/>
      <c r="AT3304" s="197" t="s">
        <v>369</v>
      </c>
      <c r="AU3304" s="197" t="s">
        <v>85</v>
      </c>
      <c r="AV3304" s="14" t="s">
        <v>79</v>
      </c>
      <c r="AW3304" s="14" t="s">
        <v>29</v>
      </c>
      <c r="AX3304" s="14" t="s">
        <v>72</v>
      </c>
      <c r="AY3304" s="197" t="s">
        <v>360</v>
      </c>
    </row>
    <row r="3305" spans="1:65" s="13" customFormat="1">
      <c r="B3305" s="187"/>
      <c r="D3305" s="188" t="s">
        <v>369</v>
      </c>
      <c r="E3305" s="189" t="s">
        <v>1</v>
      </c>
      <c r="F3305" s="190" t="s">
        <v>434</v>
      </c>
      <c r="H3305" s="191">
        <v>6</v>
      </c>
      <c r="I3305" s="192"/>
      <c r="L3305" s="187"/>
      <c r="M3305" s="193"/>
      <c r="N3305" s="194"/>
      <c r="O3305" s="194"/>
      <c r="P3305" s="194"/>
      <c r="Q3305" s="194"/>
      <c r="R3305" s="194"/>
      <c r="S3305" s="194"/>
      <c r="T3305" s="195"/>
      <c r="AT3305" s="189" t="s">
        <v>369</v>
      </c>
      <c r="AU3305" s="189" t="s">
        <v>85</v>
      </c>
      <c r="AV3305" s="13" t="s">
        <v>85</v>
      </c>
      <c r="AW3305" s="13" t="s">
        <v>29</v>
      </c>
      <c r="AX3305" s="13" t="s">
        <v>72</v>
      </c>
      <c r="AY3305" s="189" t="s">
        <v>360</v>
      </c>
    </row>
    <row r="3306" spans="1:65" s="14" customFormat="1">
      <c r="B3306" s="196"/>
      <c r="D3306" s="188" t="s">
        <v>369</v>
      </c>
      <c r="E3306" s="197" t="s">
        <v>1</v>
      </c>
      <c r="F3306" s="198" t="s">
        <v>762</v>
      </c>
      <c r="H3306" s="197" t="s">
        <v>1</v>
      </c>
      <c r="I3306" s="199"/>
      <c r="L3306" s="196"/>
      <c r="M3306" s="200"/>
      <c r="N3306" s="201"/>
      <c r="O3306" s="201"/>
      <c r="P3306" s="201"/>
      <c r="Q3306" s="201"/>
      <c r="R3306" s="201"/>
      <c r="S3306" s="201"/>
      <c r="T3306" s="202"/>
      <c r="AT3306" s="197" t="s">
        <v>369</v>
      </c>
      <c r="AU3306" s="197" t="s">
        <v>85</v>
      </c>
      <c r="AV3306" s="14" t="s">
        <v>79</v>
      </c>
      <c r="AW3306" s="14" t="s">
        <v>29</v>
      </c>
      <c r="AX3306" s="14" t="s">
        <v>72</v>
      </c>
      <c r="AY3306" s="197" t="s">
        <v>360</v>
      </c>
    </row>
    <row r="3307" spans="1:65" s="13" customFormat="1">
      <c r="B3307" s="187"/>
      <c r="D3307" s="188" t="s">
        <v>369</v>
      </c>
      <c r="E3307" s="189" t="s">
        <v>1</v>
      </c>
      <c r="F3307" s="190" t="s">
        <v>85</v>
      </c>
      <c r="H3307" s="191">
        <v>2</v>
      </c>
      <c r="I3307" s="192"/>
      <c r="L3307" s="187"/>
      <c r="M3307" s="193"/>
      <c r="N3307" s="194"/>
      <c r="O3307" s="194"/>
      <c r="P3307" s="194"/>
      <c r="Q3307" s="194"/>
      <c r="R3307" s="194"/>
      <c r="S3307" s="194"/>
      <c r="T3307" s="195"/>
      <c r="AT3307" s="189" t="s">
        <v>369</v>
      </c>
      <c r="AU3307" s="189" t="s">
        <v>85</v>
      </c>
      <c r="AV3307" s="13" t="s">
        <v>85</v>
      </c>
      <c r="AW3307" s="13" t="s">
        <v>29</v>
      </c>
      <c r="AX3307" s="13" t="s">
        <v>72</v>
      </c>
      <c r="AY3307" s="189" t="s">
        <v>360</v>
      </c>
    </row>
    <row r="3308" spans="1:65" s="14" customFormat="1">
      <c r="B3308" s="196"/>
      <c r="D3308" s="188" t="s">
        <v>369</v>
      </c>
      <c r="E3308" s="197" t="s">
        <v>1</v>
      </c>
      <c r="F3308" s="198" t="s">
        <v>787</v>
      </c>
      <c r="H3308" s="197" t="s">
        <v>1</v>
      </c>
      <c r="I3308" s="199"/>
      <c r="L3308" s="196"/>
      <c r="M3308" s="200"/>
      <c r="N3308" s="201"/>
      <c r="O3308" s="201"/>
      <c r="P3308" s="201"/>
      <c r="Q3308" s="201"/>
      <c r="R3308" s="201"/>
      <c r="S3308" s="201"/>
      <c r="T3308" s="202"/>
      <c r="AT3308" s="197" t="s">
        <v>369</v>
      </c>
      <c r="AU3308" s="197" t="s">
        <v>85</v>
      </c>
      <c r="AV3308" s="14" t="s">
        <v>79</v>
      </c>
      <c r="AW3308" s="14" t="s">
        <v>29</v>
      </c>
      <c r="AX3308" s="14" t="s">
        <v>72</v>
      </c>
      <c r="AY3308" s="197" t="s">
        <v>360</v>
      </c>
    </row>
    <row r="3309" spans="1:65" s="13" customFormat="1">
      <c r="B3309" s="187"/>
      <c r="D3309" s="188" t="s">
        <v>369</v>
      </c>
      <c r="E3309" s="189" t="s">
        <v>1</v>
      </c>
      <c r="F3309" s="190" t="s">
        <v>282</v>
      </c>
      <c r="H3309" s="191">
        <v>3</v>
      </c>
      <c r="I3309" s="192"/>
      <c r="L3309" s="187"/>
      <c r="M3309" s="193"/>
      <c r="N3309" s="194"/>
      <c r="O3309" s="194"/>
      <c r="P3309" s="194"/>
      <c r="Q3309" s="194"/>
      <c r="R3309" s="194"/>
      <c r="S3309" s="194"/>
      <c r="T3309" s="195"/>
      <c r="AT3309" s="189" t="s">
        <v>369</v>
      </c>
      <c r="AU3309" s="189" t="s">
        <v>85</v>
      </c>
      <c r="AV3309" s="13" t="s">
        <v>85</v>
      </c>
      <c r="AW3309" s="13" t="s">
        <v>29</v>
      </c>
      <c r="AX3309" s="13" t="s">
        <v>72</v>
      </c>
      <c r="AY3309" s="189" t="s">
        <v>360</v>
      </c>
    </row>
    <row r="3310" spans="1:65" s="14" customFormat="1">
      <c r="B3310" s="196"/>
      <c r="D3310" s="188" t="s">
        <v>369</v>
      </c>
      <c r="E3310" s="197" t="s">
        <v>1</v>
      </c>
      <c r="F3310" s="198" t="s">
        <v>2453</v>
      </c>
      <c r="H3310" s="197" t="s">
        <v>1</v>
      </c>
      <c r="I3310" s="199"/>
      <c r="L3310" s="196"/>
      <c r="M3310" s="200"/>
      <c r="N3310" s="201"/>
      <c r="O3310" s="201"/>
      <c r="P3310" s="201"/>
      <c r="Q3310" s="201"/>
      <c r="R3310" s="201"/>
      <c r="S3310" s="201"/>
      <c r="T3310" s="202"/>
      <c r="AT3310" s="197" t="s">
        <v>369</v>
      </c>
      <c r="AU3310" s="197" t="s">
        <v>85</v>
      </c>
      <c r="AV3310" s="14" t="s">
        <v>79</v>
      </c>
      <c r="AW3310" s="14" t="s">
        <v>29</v>
      </c>
      <c r="AX3310" s="14" t="s">
        <v>72</v>
      </c>
      <c r="AY3310" s="197" t="s">
        <v>360</v>
      </c>
    </row>
    <row r="3311" spans="1:65" s="13" customFormat="1">
      <c r="B3311" s="187"/>
      <c r="D3311" s="188" t="s">
        <v>369</v>
      </c>
      <c r="E3311" s="189" t="s">
        <v>1</v>
      </c>
      <c r="F3311" s="190" t="s">
        <v>85</v>
      </c>
      <c r="H3311" s="191">
        <v>2</v>
      </c>
      <c r="I3311" s="192"/>
      <c r="L3311" s="187"/>
      <c r="M3311" s="193"/>
      <c r="N3311" s="194"/>
      <c r="O3311" s="194"/>
      <c r="P3311" s="194"/>
      <c r="Q3311" s="194"/>
      <c r="R3311" s="194"/>
      <c r="S3311" s="194"/>
      <c r="T3311" s="195"/>
      <c r="AT3311" s="189" t="s">
        <v>369</v>
      </c>
      <c r="AU3311" s="189" t="s">
        <v>85</v>
      </c>
      <c r="AV3311" s="13" t="s">
        <v>85</v>
      </c>
      <c r="AW3311" s="13" t="s">
        <v>29</v>
      </c>
      <c r="AX3311" s="13" t="s">
        <v>72</v>
      </c>
      <c r="AY3311" s="189" t="s">
        <v>360</v>
      </c>
    </row>
    <row r="3312" spans="1:65" s="15" customFormat="1">
      <c r="B3312" s="203"/>
      <c r="D3312" s="188" t="s">
        <v>369</v>
      </c>
      <c r="E3312" s="204" t="s">
        <v>1</v>
      </c>
      <c r="F3312" s="205" t="s">
        <v>386</v>
      </c>
      <c r="H3312" s="206">
        <v>17</v>
      </c>
      <c r="I3312" s="207"/>
      <c r="L3312" s="203"/>
      <c r="M3312" s="208"/>
      <c r="N3312" s="209"/>
      <c r="O3312" s="209"/>
      <c r="P3312" s="209"/>
      <c r="Q3312" s="209"/>
      <c r="R3312" s="209"/>
      <c r="S3312" s="209"/>
      <c r="T3312" s="210"/>
      <c r="AT3312" s="204" t="s">
        <v>369</v>
      </c>
      <c r="AU3312" s="204" t="s">
        <v>85</v>
      </c>
      <c r="AV3312" s="15" t="s">
        <v>367</v>
      </c>
      <c r="AW3312" s="15" t="s">
        <v>29</v>
      </c>
      <c r="AX3312" s="15" t="s">
        <v>79</v>
      </c>
      <c r="AY3312" s="204" t="s">
        <v>360</v>
      </c>
    </row>
    <row r="3313" spans="1:65" s="2" customFormat="1" ht="33" customHeight="1">
      <c r="A3313" s="33"/>
      <c r="B3313" s="139"/>
      <c r="C3313" s="173" t="s">
        <v>3176</v>
      </c>
      <c r="D3313" s="173" t="s">
        <v>363</v>
      </c>
      <c r="E3313" s="174" t="s">
        <v>3177</v>
      </c>
      <c r="F3313" s="175" t="s">
        <v>3178</v>
      </c>
      <c r="G3313" s="176" t="s">
        <v>366</v>
      </c>
      <c r="H3313" s="177">
        <v>2488.317</v>
      </c>
      <c r="I3313" s="178"/>
      <c r="J3313" s="179">
        <f>ROUND(I3313*H3313,2)</f>
        <v>0</v>
      </c>
      <c r="K3313" s="180"/>
      <c r="L3313" s="34"/>
      <c r="M3313" s="181" t="s">
        <v>1</v>
      </c>
      <c r="N3313" s="182" t="s">
        <v>38</v>
      </c>
      <c r="O3313" s="60"/>
      <c r="P3313" s="183">
        <f>O3313*H3313</f>
        <v>0</v>
      </c>
      <c r="Q3313" s="183">
        <v>0</v>
      </c>
      <c r="R3313" s="183">
        <f>Q3313*H3313</f>
        <v>0</v>
      </c>
      <c r="S3313" s="183">
        <v>0.05</v>
      </c>
      <c r="T3313" s="184">
        <f>S3313*H3313</f>
        <v>124.41585000000001</v>
      </c>
      <c r="U3313" s="33"/>
      <c r="V3313" s="33"/>
      <c r="W3313" s="33"/>
      <c r="X3313" s="33"/>
      <c r="Y3313" s="33"/>
      <c r="Z3313" s="33"/>
      <c r="AA3313" s="33"/>
      <c r="AB3313" s="33"/>
      <c r="AC3313" s="33"/>
      <c r="AD3313" s="33"/>
      <c r="AE3313" s="33"/>
      <c r="AR3313" s="185" t="s">
        <v>367</v>
      </c>
      <c r="AT3313" s="185" t="s">
        <v>363</v>
      </c>
      <c r="AU3313" s="185" t="s">
        <v>85</v>
      </c>
      <c r="AY3313" s="18" t="s">
        <v>360</v>
      </c>
      <c r="BE3313" s="186">
        <f>IF(N3313="základná",J3313,0)</f>
        <v>0</v>
      </c>
      <c r="BF3313" s="186">
        <f>IF(N3313="znížená",J3313,0)</f>
        <v>0</v>
      </c>
      <c r="BG3313" s="186">
        <f>IF(N3313="zákl. prenesená",J3313,0)</f>
        <v>0</v>
      </c>
      <c r="BH3313" s="186">
        <f>IF(N3313="zníž. prenesená",J3313,0)</f>
        <v>0</v>
      </c>
      <c r="BI3313" s="186">
        <f>IF(N3313="nulová",J3313,0)</f>
        <v>0</v>
      </c>
      <c r="BJ3313" s="18" t="s">
        <v>85</v>
      </c>
      <c r="BK3313" s="186">
        <f>ROUND(I3313*H3313,2)</f>
        <v>0</v>
      </c>
      <c r="BL3313" s="18" t="s">
        <v>367</v>
      </c>
      <c r="BM3313" s="185" t="s">
        <v>3179</v>
      </c>
    </row>
    <row r="3314" spans="1:65" s="14" customFormat="1">
      <c r="B3314" s="196"/>
      <c r="D3314" s="188" t="s">
        <v>369</v>
      </c>
      <c r="E3314" s="197" t="s">
        <v>1</v>
      </c>
      <c r="F3314" s="198" t="s">
        <v>3180</v>
      </c>
      <c r="H3314" s="197" t="s">
        <v>1</v>
      </c>
      <c r="I3314" s="199"/>
      <c r="L3314" s="196"/>
      <c r="M3314" s="200"/>
      <c r="N3314" s="201"/>
      <c r="O3314" s="201"/>
      <c r="P3314" s="201"/>
      <c r="Q3314" s="201"/>
      <c r="R3314" s="201"/>
      <c r="S3314" s="201"/>
      <c r="T3314" s="202"/>
      <c r="AT3314" s="197" t="s">
        <v>369</v>
      </c>
      <c r="AU3314" s="197" t="s">
        <v>85</v>
      </c>
      <c r="AV3314" s="14" t="s">
        <v>79</v>
      </c>
      <c r="AW3314" s="14" t="s">
        <v>29</v>
      </c>
      <c r="AX3314" s="14" t="s">
        <v>72</v>
      </c>
      <c r="AY3314" s="197" t="s">
        <v>360</v>
      </c>
    </row>
    <row r="3315" spans="1:65" s="13" customFormat="1">
      <c r="B3315" s="187"/>
      <c r="D3315" s="188" t="s">
        <v>369</v>
      </c>
      <c r="E3315" s="189" t="s">
        <v>1</v>
      </c>
      <c r="F3315" s="190" t="s">
        <v>3181</v>
      </c>
      <c r="H3315" s="191">
        <v>703.46299999999997</v>
      </c>
      <c r="I3315" s="192"/>
      <c r="L3315" s="187"/>
      <c r="M3315" s="193"/>
      <c r="N3315" s="194"/>
      <c r="O3315" s="194"/>
      <c r="P3315" s="194"/>
      <c r="Q3315" s="194"/>
      <c r="R3315" s="194"/>
      <c r="S3315" s="194"/>
      <c r="T3315" s="195"/>
      <c r="AT3315" s="189" t="s">
        <v>369</v>
      </c>
      <c r="AU3315" s="189" t="s">
        <v>85</v>
      </c>
      <c r="AV3315" s="13" t="s">
        <v>85</v>
      </c>
      <c r="AW3315" s="13" t="s">
        <v>29</v>
      </c>
      <c r="AX3315" s="13" t="s">
        <v>72</v>
      </c>
      <c r="AY3315" s="189" t="s">
        <v>360</v>
      </c>
    </row>
    <row r="3316" spans="1:65" s="13" customFormat="1" ht="22.5">
      <c r="B3316" s="187"/>
      <c r="D3316" s="188" t="s">
        <v>369</v>
      </c>
      <c r="E3316" s="189" t="s">
        <v>1</v>
      </c>
      <c r="F3316" s="190" t="s">
        <v>3182</v>
      </c>
      <c r="H3316" s="191">
        <v>610.53399999999999</v>
      </c>
      <c r="I3316" s="192"/>
      <c r="L3316" s="187"/>
      <c r="M3316" s="193"/>
      <c r="N3316" s="194"/>
      <c r="O3316" s="194"/>
      <c r="P3316" s="194"/>
      <c r="Q3316" s="194"/>
      <c r="R3316" s="194"/>
      <c r="S3316" s="194"/>
      <c r="T3316" s="195"/>
      <c r="AT3316" s="189" t="s">
        <v>369</v>
      </c>
      <c r="AU3316" s="189" t="s">
        <v>85</v>
      </c>
      <c r="AV3316" s="13" t="s">
        <v>85</v>
      </c>
      <c r="AW3316" s="13" t="s">
        <v>29</v>
      </c>
      <c r="AX3316" s="13" t="s">
        <v>72</v>
      </c>
      <c r="AY3316" s="189" t="s">
        <v>360</v>
      </c>
    </row>
    <row r="3317" spans="1:65" s="13" customFormat="1">
      <c r="B3317" s="187"/>
      <c r="D3317" s="188" t="s">
        <v>369</v>
      </c>
      <c r="E3317" s="189" t="s">
        <v>1</v>
      </c>
      <c r="F3317" s="190" t="s">
        <v>3183</v>
      </c>
      <c r="H3317" s="191">
        <v>414.649</v>
      </c>
      <c r="I3317" s="192"/>
      <c r="L3317" s="187"/>
      <c r="M3317" s="193"/>
      <c r="N3317" s="194"/>
      <c r="O3317" s="194"/>
      <c r="P3317" s="194"/>
      <c r="Q3317" s="194"/>
      <c r="R3317" s="194"/>
      <c r="S3317" s="194"/>
      <c r="T3317" s="195"/>
      <c r="AT3317" s="189" t="s">
        <v>369</v>
      </c>
      <c r="AU3317" s="189" t="s">
        <v>85</v>
      </c>
      <c r="AV3317" s="13" t="s">
        <v>85</v>
      </c>
      <c r="AW3317" s="13" t="s">
        <v>29</v>
      </c>
      <c r="AX3317" s="13" t="s">
        <v>72</v>
      </c>
      <c r="AY3317" s="189" t="s">
        <v>360</v>
      </c>
    </row>
    <row r="3318" spans="1:65" s="13" customFormat="1">
      <c r="B3318" s="187"/>
      <c r="D3318" s="188" t="s">
        <v>369</v>
      </c>
      <c r="E3318" s="189" t="s">
        <v>1</v>
      </c>
      <c r="F3318" s="190" t="s">
        <v>3184</v>
      </c>
      <c r="H3318" s="191">
        <v>529.85299999999995</v>
      </c>
      <c r="I3318" s="192"/>
      <c r="L3318" s="187"/>
      <c r="M3318" s="193"/>
      <c r="N3318" s="194"/>
      <c r="O3318" s="194"/>
      <c r="P3318" s="194"/>
      <c r="Q3318" s="194"/>
      <c r="R3318" s="194"/>
      <c r="S3318" s="194"/>
      <c r="T3318" s="195"/>
      <c r="AT3318" s="189" t="s">
        <v>369</v>
      </c>
      <c r="AU3318" s="189" t="s">
        <v>85</v>
      </c>
      <c r="AV3318" s="13" t="s">
        <v>85</v>
      </c>
      <c r="AW3318" s="13" t="s">
        <v>29</v>
      </c>
      <c r="AX3318" s="13" t="s">
        <v>72</v>
      </c>
      <c r="AY3318" s="189" t="s">
        <v>360</v>
      </c>
    </row>
    <row r="3319" spans="1:65" s="16" customFormat="1">
      <c r="B3319" s="211"/>
      <c r="D3319" s="188" t="s">
        <v>369</v>
      </c>
      <c r="E3319" s="212" t="s">
        <v>1</v>
      </c>
      <c r="F3319" s="213" t="s">
        <v>581</v>
      </c>
      <c r="H3319" s="214">
        <v>2258.4989999999998</v>
      </c>
      <c r="I3319" s="215"/>
      <c r="L3319" s="211"/>
      <c r="M3319" s="216"/>
      <c r="N3319" s="217"/>
      <c r="O3319" s="217"/>
      <c r="P3319" s="217"/>
      <c r="Q3319" s="217"/>
      <c r="R3319" s="217"/>
      <c r="S3319" s="217"/>
      <c r="T3319" s="218"/>
      <c r="AT3319" s="212" t="s">
        <v>369</v>
      </c>
      <c r="AU3319" s="212" t="s">
        <v>85</v>
      </c>
      <c r="AV3319" s="16" t="s">
        <v>282</v>
      </c>
      <c r="AW3319" s="16" t="s">
        <v>29</v>
      </c>
      <c r="AX3319" s="16" t="s">
        <v>72</v>
      </c>
      <c r="AY3319" s="212" t="s">
        <v>360</v>
      </c>
    </row>
    <row r="3320" spans="1:65" s="14" customFormat="1">
      <c r="B3320" s="196"/>
      <c r="D3320" s="188" t="s">
        <v>369</v>
      </c>
      <c r="E3320" s="197" t="s">
        <v>1</v>
      </c>
      <c r="F3320" s="198" t="s">
        <v>3185</v>
      </c>
      <c r="H3320" s="197" t="s">
        <v>1</v>
      </c>
      <c r="I3320" s="199"/>
      <c r="L3320" s="196"/>
      <c r="M3320" s="200"/>
      <c r="N3320" s="201"/>
      <c r="O3320" s="201"/>
      <c r="P3320" s="201"/>
      <c r="Q3320" s="201"/>
      <c r="R3320" s="201"/>
      <c r="S3320" s="201"/>
      <c r="T3320" s="202"/>
      <c r="AT3320" s="197" t="s">
        <v>369</v>
      </c>
      <c r="AU3320" s="197" t="s">
        <v>85</v>
      </c>
      <c r="AV3320" s="14" t="s">
        <v>79</v>
      </c>
      <c r="AW3320" s="14" t="s">
        <v>29</v>
      </c>
      <c r="AX3320" s="14" t="s">
        <v>72</v>
      </c>
      <c r="AY3320" s="197" t="s">
        <v>360</v>
      </c>
    </row>
    <row r="3321" spans="1:65" s="13" customFormat="1">
      <c r="B3321" s="187"/>
      <c r="D3321" s="188" t="s">
        <v>369</v>
      </c>
      <c r="E3321" s="189" t="s">
        <v>1</v>
      </c>
      <c r="F3321" s="190" t="s">
        <v>3186</v>
      </c>
      <c r="H3321" s="191">
        <v>229.81800000000001</v>
      </c>
      <c r="I3321" s="192"/>
      <c r="L3321" s="187"/>
      <c r="M3321" s="193"/>
      <c r="N3321" s="194"/>
      <c r="O3321" s="194"/>
      <c r="P3321" s="194"/>
      <c r="Q3321" s="194"/>
      <c r="R3321" s="194"/>
      <c r="S3321" s="194"/>
      <c r="T3321" s="195"/>
      <c r="AT3321" s="189" t="s">
        <v>369</v>
      </c>
      <c r="AU3321" s="189" t="s">
        <v>85</v>
      </c>
      <c r="AV3321" s="13" t="s">
        <v>85</v>
      </c>
      <c r="AW3321" s="13" t="s">
        <v>29</v>
      </c>
      <c r="AX3321" s="13" t="s">
        <v>72</v>
      </c>
      <c r="AY3321" s="189" t="s">
        <v>360</v>
      </c>
    </row>
    <row r="3322" spans="1:65" s="16" customFormat="1">
      <c r="B3322" s="211"/>
      <c r="D3322" s="188" t="s">
        <v>369</v>
      </c>
      <c r="E3322" s="212" t="s">
        <v>1</v>
      </c>
      <c r="F3322" s="213" t="s">
        <v>581</v>
      </c>
      <c r="H3322" s="214">
        <v>229.81800000000001</v>
      </c>
      <c r="I3322" s="215"/>
      <c r="L3322" s="211"/>
      <c r="M3322" s="216"/>
      <c r="N3322" s="217"/>
      <c r="O3322" s="217"/>
      <c r="P3322" s="217"/>
      <c r="Q3322" s="217"/>
      <c r="R3322" s="217"/>
      <c r="S3322" s="217"/>
      <c r="T3322" s="218"/>
      <c r="AT3322" s="212" t="s">
        <v>369</v>
      </c>
      <c r="AU3322" s="212" t="s">
        <v>85</v>
      </c>
      <c r="AV3322" s="16" t="s">
        <v>282</v>
      </c>
      <c r="AW3322" s="16" t="s">
        <v>29</v>
      </c>
      <c r="AX3322" s="16" t="s">
        <v>72</v>
      </c>
      <c r="AY3322" s="212" t="s">
        <v>360</v>
      </c>
    </row>
    <row r="3323" spans="1:65" s="15" customFormat="1">
      <c r="B3323" s="203"/>
      <c r="D3323" s="188" t="s">
        <v>369</v>
      </c>
      <c r="E3323" s="204" t="s">
        <v>1</v>
      </c>
      <c r="F3323" s="205" t="s">
        <v>386</v>
      </c>
      <c r="H3323" s="206">
        <v>2488.317</v>
      </c>
      <c r="I3323" s="207"/>
      <c r="L3323" s="203"/>
      <c r="M3323" s="208"/>
      <c r="N3323" s="209"/>
      <c r="O3323" s="209"/>
      <c r="P3323" s="209"/>
      <c r="Q3323" s="209"/>
      <c r="R3323" s="209"/>
      <c r="S3323" s="209"/>
      <c r="T3323" s="210"/>
      <c r="AT3323" s="204" t="s">
        <v>369</v>
      </c>
      <c r="AU3323" s="204" t="s">
        <v>85</v>
      </c>
      <c r="AV3323" s="15" t="s">
        <v>367</v>
      </c>
      <c r="AW3323" s="15" t="s">
        <v>29</v>
      </c>
      <c r="AX3323" s="15" t="s">
        <v>79</v>
      </c>
      <c r="AY3323" s="204" t="s">
        <v>360</v>
      </c>
    </row>
    <row r="3324" spans="1:65" s="14" customFormat="1" ht="22.5">
      <c r="B3324" s="196"/>
      <c r="D3324" s="188" t="s">
        <v>369</v>
      </c>
      <c r="E3324" s="197" t="s">
        <v>1</v>
      </c>
      <c r="F3324" s="198" t="s">
        <v>3187</v>
      </c>
      <c r="H3324" s="197" t="s">
        <v>1</v>
      </c>
      <c r="I3324" s="199"/>
      <c r="L3324" s="196"/>
      <c r="M3324" s="200"/>
      <c r="N3324" s="201"/>
      <c r="O3324" s="201"/>
      <c r="P3324" s="201"/>
      <c r="Q3324" s="201"/>
      <c r="R3324" s="201"/>
      <c r="S3324" s="201"/>
      <c r="T3324" s="202"/>
      <c r="AT3324" s="197" t="s">
        <v>369</v>
      </c>
      <c r="AU3324" s="197" t="s">
        <v>85</v>
      </c>
      <c r="AV3324" s="14" t="s">
        <v>79</v>
      </c>
      <c r="AW3324" s="14" t="s">
        <v>29</v>
      </c>
      <c r="AX3324" s="14" t="s">
        <v>72</v>
      </c>
      <c r="AY3324" s="197" t="s">
        <v>360</v>
      </c>
    </row>
    <row r="3325" spans="1:65" s="2" customFormat="1" ht="33" customHeight="1">
      <c r="A3325" s="33"/>
      <c r="B3325" s="139"/>
      <c r="C3325" s="173" t="s">
        <v>3188</v>
      </c>
      <c r="D3325" s="173" t="s">
        <v>363</v>
      </c>
      <c r="E3325" s="174" t="s">
        <v>3189</v>
      </c>
      <c r="F3325" s="175" t="s">
        <v>3190</v>
      </c>
      <c r="G3325" s="176" t="s">
        <v>366</v>
      </c>
      <c r="H3325" s="177">
        <v>4097.75</v>
      </c>
      <c r="I3325" s="178"/>
      <c r="J3325" s="179">
        <f>ROUND(I3325*H3325,2)</f>
        <v>0</v>
      </c>
      <c r="K3325" s="180"/>
      <c r="L3325" s="34"/>
      <c r="M3325" s="181" t="s">
        <v>1</v>
      </c>
      <c r="N3325" s="182" t="s">
        <v>38</v>
      </c>
      <c r="O3325" s="60"/>
      <c r="P3325" s="183">
        <f>O3325*H3325</f>
        <v>0</v>
      </c>
      <c r="Q3325" s="183">
        <v>0</v>
      </c>
      <c r="R3325" s="183">
        <f>Q3325*H3325</f>
        <v>0</v>
      </c>
      <c r="S3325" s="183">
        <v>2E-3</v>
      </c>
      <c r="T3325" s="184">
        <f>S3325*H3325</f>
        <v>8.1955000000000009</v>
      </c>
      <c r="U3325" s="33"/>
      <c r="V3325" s="33"/>
      <c r="W3325" s="33"/>
      <c r="X3325" s="33"/>
      <c r="Y3325" s="33"/>
      <c r="Z3325" s="33"/>
      <c r="AA3325" s="33"/>
      <c r="AB3325" s="33"/>
      <c r="AC3325" s="33"/>
      <c r="AD3325" s="33"/>
      <c r="AE3325" s="33"/>
      <c r="AR3325" s="185" t="s">
        <v>367</v>
      </c>
      <c r="AT3325" s="185" t="s">
        <v>363</v>
      </c>
      <c r="AU3325" s="185" t="s">
        <v>85</v>
      </c>
      <c r="AY3325" s="18" t="s">
        <v>360</v>
      </c>
      <c r="BE3325" s="186">
        <f>IF(N3325="základná",J3325,0)</f>
        <v>0</v>
      </c>
      <c r="BF3325" s="186">
        <f>IF(N3325="znížená",J3325,0)</f>
        <v>0</v>
      </c>
      <c r="BG3325" s="186">
        <f>IF(N3325="zákl. prenesená",J3325,0)</f>
        <v>0</v>
      </c>
      <c r="BH3325" s="186">
        <f>IF(N3325="zníž. prenesená",J3325,0)</f>
        <v>0</v>
      </c>
      <c r="BI3325" s="186">
        <f>IF(N3325="nulová",J3325,0)</f>
        <v>0</v>
      </c>
      <c r="BJ3325" s="18" t="s">
        <v>85</v>
      </c>
      <c r="BK3325" s="186">
        <f>ROUND(I3325*H3325,2)</f>
        <v>0</v>
      </c>
      <c r="BL3325" s="18" t="s">
        <v>367</v>
      </c>
      <c r="BM3325" s="185" t="s">
        <v>3191</v>
      </c>
    </row>
    <row r="3326" spans="1:65" s="14" customFormat="1">
      <c r="B3326" s="196"/>
      <c r="D3326" s="188" t="s">
        <v>369</v>
      </c>
      <c r="E3326" s="197" t="s">
        <v>1</v>
      </c>
      <c r="F3326" s="198" t="s">
        <v>3192</v>
      </c>
      <c r="H3326" s="197" t="s">
        <v>1</v>
      </c>
      <c r="I3326" s="199"/>
      <c r="L3326" s="196"/>
      <c r="M3326" s="200"/>
      <c r="N3326" s="201"/>
      <c r="O3326" s="201"/>
      <c r="P3326" s="201"/>
      <c r="Q3326" s="201"/>
      <c r="R3326" s="201"/>
      <c r="S3326" s="201"/>
      <c r="T3326" s="202"/>
      <c r="AT3326" s="197" t="s">
        <v>369</v>
      </c>
      <c r="AU3326" s="197" t="s">
        <v>85</v>
      </c>
      <c r="AV3326" s="14" t="s">
        <v>79</v>
      </c>
      <c r="AW3326" s="14" t="s">
        <v>29</v>
      </c>
      <c r="AX3326" s="14" t="s">
        <v>72</v>
      </c>
      <c r="AY3326" s="197" t="s">
        <v>360</v>
      </c>
    </row>
    <row r="3327" spans="1:65" s="14" customFormat="1">
      <c r="B3327" s="196"/>
      <c r="D3327" s="188" t="s">
        <v>369</v>
      </c>
      <c r="E3327" s="197" t="s">
        <v>1</v>
      </c>
      <c r="F3327" s="198" t="s">
        <v>762</v>
      </c>
      <c r="H3327" s="197" t="s">
        <v>1</v>
      </c>
      <c r="I3327" s="199"/>
      <c r="L3327" s="196"/>
      <c r="M3327" s="200"/>
      <c r="N3327" s="201"/>
      <c r="O3327" s="201"/>
      <c r="P3327" s="201"/>
      <c r="Q3327" s="201"/>
      <c r="R3327" s="201"/>
      <c r="S3327" s="201"/>
      <c r="T3327" s="202"/>
      <c r="AT3327" s="197" t="s">
        <v>369</v>
      </c>
      <c r="AU3327" s="197" t="s">
        <v>85</v>
      </c>
      <c r="AV3327" s="14" t="s">
        <v>79</v>
      </c>
      <c r="AW3327" s="14" t="s">
        <v>29</v>
      </c>
      <c r="AX3327" s="14" t="s">
        <v>72</v>
      </c>
      <c r="AY3327" s="197" t="s">
        <v>360</v>
      </c>
    </row>
    <row r="3328" spans="1:65" s="14" customFormat="1">
      <c r="B3328" s="196"/>
      <c r="D3328" s="188" t="s">
        <v>369</v>
      </c>
      <c r="E3328" s="197" t="s">
        <v>1</v>
      </c>
      <c r="F3328" s="198" t="s">
        <v>3193</v>
      </c>
      <c r="H3328" s="197" t="s">
        <v>1</v>
      </c>
      <c r="I3328" s="199"/>
      <c r="L3328" s="196"/>
      <c r="M3328" s="200"/>
      <c r="N3328" s="201"/>
      <c r="O3328" s="201"/>
      <c r="P3328" s="201"/>
      <c r="Q3328" s="201"/>
      <c r="R3328" s="201"/>
      <c r="S3328" s="201"/>
      <c r="T3328" s="202"/>
      <c r="AT3328" s="197" t="s">
        <v>369</v>
      </c>
      <c r="AU3328" s="197" t="s">
        <v>85</v>
      </c>
      <c r="AV3328" s="14" t="s">
        <v>79</v>
      </c>
      <c r="AW3328" s="14" t="s">
        <v>29</v>
      </c>
      <c r="AX3328" s="14" t="s">
        <v>72</v>
      </c>
      <c r="AY3328" s="197" t="s">
        <v>360</v>
      </c>
    </row>
    <row r="3329" spans="2:51" s="13" customFormat="1">
      <c r="B3329" s="187"/>
      <c r="D3329" s="188" t="s">
        <v>369</v>
      </c>
      <c r="E3329" s="189" t="s">
        <v>1</v>
      </c>
      <c r="F3329" s="190" t="s">
        <v>3194</v>
      </c>
      <c r="H3329" s="191">
        <v>174.88</v>
      </c>
      <c r="I3329" s="192"/>
      <c r="L3329" s="187"/>
      <c r="M3329" s="193"/>
      <c r="N3329" s="194"/>
      <c r="O3329" s="194"/>
      <c r="P3329" s="194"/>
      <c r="Q3329" s="194"/>
      <c r="R3329" s="194"/>
      <c r="S3329" s="194"/>
      <c r="T3329" s="195"/>
      <c r="AT3329" s="189" t="s">
        <v>369</v>
      </c>
      <c r="AU3329" s="189" t="s">
        <v>85</v>
      </c>
      <c r="AV3329" s="13" t="s">
        <v>85</v>
      </c>
      <c r="AW3329" s="13" t="s">
        <v>29</v>
      </c>
      <c r="AX3329" s="13" t="s">
        <v>72</v>
      </c>
      <c r="AY3329" s="189" t="s">
        <v>360</v>
      </c>
    </row>
    <row r="3330" spans="2:51" s="13" customFormat="1">
      <c r="B3330" s="187"/>
      <c r="D3330" s="188" t="s">
        <v>369</v>
      </c>
      <c r="E3330" s="189" t="s">
        <v>1</v>
      </c>
      <c r="F3330" s="190" t="s">
        <v>3195</v>
      </c>
      <c r="H3330" s="191">
        <v>-15.68</v>
      </c>
      <c r="I3330" s="192"/>
      <c r="L3330" s="187"/>
      <c r="M3330" s="193"/>
      <c r="N3330" s="194"/>
      <c r="O3330" s="194"/>
      <c r="P3330" s="194"/>
      <c r="Q3330" s="194"/>
      <c r="R3330" s="194"/>
      <c r="S3330" s="194"/>
      <c r="T3330" s="195"/>
      <c r="AT3330" s="189" t="s">
        <v>369</v>
      </c>
      <c r="AU3330" s="189" t="s">
        <v>85</v>
      </c>
      <c r="AV3330" s="13" t="s">
        <v>85</v>
      </c>
      <c r="AW3330" s="13" t="s">
        <v>29</v>
      </c>
      <c r="AX3330" s="13" t="s">
        <v>72</v>
      </c>
      <c r="AY3330" s="189" t="s">
        <v>360</v>
      </c>
    </row>
    <row r="3331" spans="2:51" s="13" customFormat="1">
      <c r="B3331" s="187"/>
      <c r="D3331" s="188" t="s">
        <v>369</v>
      </c>
      <c r="E3331" s="189" t="s">
        <v>1</v>
      </c>
      <c r="F3331" s="190" t="s">
        <v>3196</v>
      </c>
      <c r="H3331" s="191">
        <v>11.18</v>
      </c>
      <c r="I3331" s="192"/>
      <c r="L3331" s="187"/>
      <c r="M3331" s="193"/>
      <c r="N3331" s="194"/>
      <c r="O3331" s="194"/>
      <c r="P3331" s="194"/>
      <c r="Q3331" s="194"/>
      <c r="R3331" s="194"/>
      <c r="S3331" s="194"/>
      <c r="T3331" s="195"/>
      <c r="AT3331" s="189" t="s">
        <v>369</v>
      </c>
      <c r="AU3331" s="189" t="s">
        <v>85</v>
      </c>
      <c r="AV3331" s="13" t="s">
        <v>85</v>
      </c>
      <c r="AW3331" s="13" t="s">
        <v>29</v>
      </c>
      <c r="AX3331" s="13" t="s">
        <v>72</v>
      </c>
      <c r="AY3331" s="189" t="s">
        <v>360</v>
      </c>
    </row>
    <row r="3332" spans="2:51" s="14" customFormat="1">
      <c r="B3332" s="196"/>
      <c r="D3332" s="188" t="s">
        <v>369</v>
      </c>
      <c r="E3332" s="197" t="s">
        <v>1</v>
      </c>
      <c r="F3332" s="198" t="s">
        <v>2596</v>
      </c>
      <c r="H3332" s="197" t="s">
        <v>1</v>
      </c>
      <c r="I3332" s="199"/>
      <c r="L3332" s="196"/>
      <c r="M3332" s="200"/>
      <c r="N3332" s="201"/>
      <c r="O3332" s="201"/>
      <c r="P3332" s="201"/>
      <c r="Q3332" s="201"/>
      <c r="R3332" s="201"/>
      <c r="S3332" s="201"/>
      <c r="T3332" s="202"/>
      <c r="AT3332" s="197" t="s">
        <v>369</v>
      </c>
      <c r="AU3332" s="197" t="s">
        <v>85</v>
      </c>
      <c r="AV3332" s="14" t="s">
        <v>79</v>
      </c>
      <c r="AW3332" s="14" t="s">
        <v>29</v>
      </c>
      <c r="AX3332" s="14" t="s">
        <v>72</v>
      </c>
      <c r="AY3332" s="197" t="s">
        <v>360</v>
      </c>
    </row>
    <row r="3333" spans="2:51" s="13" customFormat="1">
      <c r="B3333" s="187"/>
      <c r="D3333" s="188" t="s">
        <v>369</v>
      </c>
      <c r="E3333" s="189" t="s">
        <v>1</v>
      </c>
      <c r="F3333" s="190" t="s">
        <v>3197</v>
      </c>
      <c r="H3333" s="191">
        <v>726.524</v>
      </c>
      <c r="I3333" s="192"/>
      <c r="L3333" s="187"/>
      <c r="M3333" s="193"/>
      <c r="N3333" s="194"/>
      <c r="O3333" s="194"/>
      <c r="P3333" s="194"/>
      <c r="Q3333" s="194"/>
      <c r="R3333" s="194"/>
      <c r="S3333" s="194"/>
      <c r="T3333" s="195"/>
      <c r="AT3333" s="189" t="s">
        <v>369</v>
      </c>
      <c r="AU3333" s="189" t="s">
        <v>85</v>
      </c>
      <c r="AV3333" s="13" t="s">
        <v>85</v>
      </c>
      <c r="AW3333" s="13" t="s">
        <v>29</v>
      </c>
      <c r="AX3333" s="13" t="s">
        <v>72</v>
      </c>
      <c r="AY3333" s="189" t="s">
        <v>360</v>
      </c>
    </row>
    <row r="3334" spans="2:51" s="13" customFormat="1" ht="33.75">
      <c r="B3334" s="187"/>
      <c r="D3334" s="188" t="s">
        <v>369</v>
      </c>
      <c r="E3334" s="189" t="s">
        <v>1</v>
      </c>
      <c r="F3334" s="190" t="s">
        <v>3198</v>
      </c>
      <c r="H3334" s="191">
        <v>-122.55800000000001</v>
      </c>
      <c r="I3334" s="192"/>
      <c r="L3334" s="187"/>
      <c r="M3334" s="193"/>
      <c r="N3334" s="194"/>
      <c r="O3334" s="194"/>
      <c r="P3334" s="194"/>
      <c r="Q3334" s="194"/>
      <c r="R3334" s="194"/>
      <c r="S3334" s="194"/>
      <c r="T3334" s="195"/>
      <c r="AT3334" s="189" t="s">
        <v>369</v>
      </c>
      <c r="AU3334" s="189" t="s">
        <v>85</v>
      </c>
      <c r="AV3334" s="13" t="s">
        <v>85</v>
      </c>
      <c r="AW3334" s="13" t="s">
        <v>29</v>
      </c>
      <c r="AX3334" s="13" t="s">
        <v>72</v>
      </c>
      <c r="AY3334" s="189" t="s">
        <v>360</v>
      </c>
    </row>
    <row r="3335" spans="2:51" s="13" customFormat="1">
      <c r="B3335" s="187"/>
      <c r="D3335" s="188" t="s">
        <v>369</v>
      </c>
      <c r="E3335" s="189" t="s">
        <v>1</v>
      </c>
      <c r="F3335" s="190" t="s">
        <v>3199</v>
      </c>
      <c r="H3335" s="191">
        <v>26.46</v>
      </c>
      <c r="I3335" s="192"/>
      <c r="L3335" s="187"/>
      <c r="M3335" s="193"/>
      <c r="N3335" s="194"/>
      <c r="O3335" s="194"/>
      <c r="P3335" s="194"/>
      <c r="Q3335" s="194"/>
      <c r="R3335" s="194"/>
      <c r="S3335" s="194"/>
      <c r="T3335" s="195"/>
      <c r="AT3335" s="189" t="s">
        <v>369</v>
      </c>
      <c r="AU3335" s="189" t="s">
        <v>85</v>
      </c>
      <c r="AV3335" s="13" t="s">
        <v>85</v>
      </c>
      <c r="AW3335" s="13" t="s">
        <v>29</v>
      </c>
      <c r="AX3335" s="13" t="s">
        <v>72</v>
      </c>
      <c r="AY3335" s="189" t="s">
        <v>360</v>
      </c>
    </row>
    <row r="3336" spans="2:51" s="14" customFormat="1">
      <c r="B3336" s="196"/>
      <c r="D3336" s="188" t="s">
        <v>369</v>
      </c>
      <c r="E3336" s="197" t="s">
        <v>1</v>
      </c>
      <c r="F3336" s="198" t="s">
        <v>3200</v>
      </c>
      <c r="H3336" s="197" t="s">
        <v>1</v>
      </c>
      <c r="I3336" s="199"/>
      <c r="L3336" s="196"/>
      <c r="M3336" s="200"/>
      <c r="N3336" s="201"/>
      <c r="O3336" s="201"/>
      <c r="P3336" s="201"/>
      <c r="Q3336" s="201"/>
      <c r="R3336" s="201"/>
      <c r="S3336" s="201"/>
      <c r="T3336" s="202"/>
      <c r="AT3336" s="197" t="s">
        <v>369</v>
      </c>
      <c r="AU3336" s="197" t="s">
        <v>85</v>
      </c>
      <c r="AV3336" s="14" t="s">
        <v>79</v>
      </c>
      <c r="AW3336" s="14" t="s">
        <v>29</v>
      </c>
      <c r="AX3336" s="14" t="s">
        <v>72</v>
      </c>
      <c r="AY3336" s="197" t="s">
        <v>360</v>
      </c>
    </row>
    <row r="3337" spans="2:51" s="13" customFormat="1">
      <c r="B3337" s="187"/>
      <c r="D3337" s="188" t="s">
        <v>369</v>
      </c>
      <c r="E3337" s="189" t="s">
        <v>1</v>
      </c>
      <c r="F3337" s="190" t="s">
        <v>3201</v>
      </c>
      <c r="H3337" s="191">
        <v>6.6</v>
      </c>
      <c r="I3337" s="192"/>
      <c r="L3337" s="187"/>
      <c r="M3337" s="193"/>
      <c r="N3337" s="194"/>
      <c r="O3337" s="194"/>
      <c r="P3337" s="194"/>
      <c r="Q3337" s="194"/>
      <c r="R3337" s="194"/>
      <c r="S3337" s="194"/>
      <c r="T3337" s="195"/>
      <c r="AT3337" s="189" t="s">
        <v>369</v>
      </c>
      <c r="AU3337" s="189" t="s">
        <v>85</v>
      </c>
      <c r="AV3337" s="13" t="s">
        <v>85</v>
      </c>
      <c r="AW3337" s="13" t="s">
        <v>29</v>
      </c>
      <c r="AX3337" s="13" t="s">
        <v>72</v>
      </c>
      <c r="AY3337" s="189" t="s">
        <v>360</v>
      </c>
    </row>
    <row r="3338" spans="2:51" s="14" customFormat="1">
      <c r="B3338" s="196"/>
      <c r="D3338" s="188" t="s">
        <v>369</v>
      </c>
      <c r="E3338" s="197" t="s">
        <v>1</v>
      </c>
      <c r="F3338" s="198" t="s">
        <v>3202</v>
      </c>
      <c r="H3338" s="197" t="s">
        <v>1</v>
      </c>
      <c r="I3338" s="199"/>
      <c r="L3338" s="196"/>
      <c r="M3338" s="200"/>
      <c r="N3338" s="201"/>
      <c r="O3338" s="201"/>
      <c r="P3338" s="201"/>
      <c r="Q3338" s="201"/>
      <c r="R3338" s="201"/>
      <c r="S3338" s="201"/>
      <c r="T3338" s="202"/>
      <c r="AT3338" s="197" t="s">
        <v>369</v>
      </c>
      <c r="AU3338" s="197" t="s">
        <v>85</v>
      </c>
      <c r="AV3338" s="14" t="s">
        <v>79</v>
      </c>
      <c r="AW3338" s="14" t="s">
        <v>29</v>
      </c>
      <c r="AX3338" s="14" t="s">
        <v>72</v>
      </c>
      <c r="AY3338" s="197" t="s">
        <v>360</v>
      </c>
    </row>
    <row r="3339" spans="2:51" s="13" customFormat="1">
      <c r="B3339" s="187"/>
      <c r="D3339" s="188" t="s">
        <v>369</v>
      </c>
      <c r="E3339" s="189" t="s">
        <v>1</v>
      </c>
      <c r="F3339" s="190" t="s">
        <v>3201</v>
      </c>
      <c r="H3339" s="191">
        <v>6.6</v>
      </c>
      <c r="I3339" s="192"/>
      <c r="L3339" s="187"/>
      <c r="M3339" s="193"/>
      <c r="N3339" s="194"/>
      <c r="O3339" s="194"/>
      <c r="P3339" s="194"/>
      <c r="Q3339" s="194"/>
      <c r="R3339" s="194"/>
      <c r="S3339" s="194"/>
      <c r="T3339" s="195"/>
      <c r="AT3339" s="189" t="s">
        <v>369</v>
      </c>
      <c r="AU3339" s="189" t="s">
        <v>85</v>
      </c>
      <c r="AV3339" s="13" t="s">
        <v>85</v>
      </c>
      <c r="AW3339" s="13" t="s">
        <v>29</v>
      </c>
      <c r="AX3339" s="13" t="s">
        <v>72</v>
      </c>
      <c r="AY3339" s="189" t="s">
        <v>360</v>
      </c>
    </row>
    <row r="3340" spans="2:51" s="13" customFormat="1">
      <c r="B3340" s="187"/>
      <c r="D3340" s="188" t="s">
        <v>369</v>
      </c>
      <c r="E3340" s="189" t="s">
        <v>1</v>
      </c>
      <c r="F3340" s="190" t="s">
        <v>3203</v>
      </c>
      <c r="H3340" s="191">
        <v>-3.43</v>
      </c>
      <c r="I3340" s="192"/>
      <c r="L3340" s="187"/>
      <c r="M3340" s="193"/>
      <c r="N3340" s="194"/>
      <c r="O3340" s="194"/>
      <c r="P3340" s="194"/>
      <c r="Q3340" s="194"/>
      <c r="R3340" s="194"/>
      <c r="S3340" s="194"/>
      <c r="T3340" s="195"/>
      <c r="AT3340" s="189" t="s">
        <v>369</v>
      </c>
      <c r="AU3340" s="189" t="s">
        <v>85</v>
      </c>
      <c r="AV3340" s="13" t="s">
        <v>85</v>
      </c>
      <c r="AW3340" s="13" t="s">
        <v>29</v>
      </c>
      <c r="AX3340" s="13" t="s">
        <v>72</v>
      </c>
      <c r="AY3340" s="189" t="s">
        <v>360</v>
      </c>
    </row>
    <row r="3341" spans="2:51" s="13" customFormat="1">
      <c r="B3341" s="187"/>
      <c r="D3341" s="188" t="s">
        <v>369</v>
      </c>
      <c r="E3341" s="189" t="s">
        <v>1</v>
      </c>
      <c r="F3341" s="190" t="s">
        <v>3204</v>
      </c>
      <c r="H3341" s="191">
        <v>1.89</v>
      </c>
      <c r="I3341" s="192"/>
      <c r="L3341" s="187"/>
      <c r="M3341" s="193"/>
      <c r="N3341" s="194"/>
      <c r="O3341" s="194"/>
      <c r="P3341" s="194"/>
      <c r="Q3341" s="194"/>
      <c r="R3341" s="194"/>
      <c r="S3341" s="194"/>
      <c r="T3341" s="195"/>
      <c r="AT3341" s="189" t="s">
        <v>369</v>
      </c>
      <c r="AU3341" s="189" t="s">
        <v>85</v>
      </c>
      <c r="AV3341" s="13" t="s">
        <v>85</v>
      </c>
      <c r="AW3341" s="13" t="s">
        <v>29</v>
      </c>
      <c r="AX3341" s="13" t="s">
        <v>72</v>
      </c>
      <c r="AY3341" s="189" t="s">
        <v>360</v>
      </c>
    </row>
    <row r="3342" spans="2:51" s="14" customFormat="1">
      <c r="B3342" s="196"/>
      <c r="D3342" s="188" t="s">
        <v>369</v>
      </c>
      <c r="E3342" s="197" t="s">
        <v>1</v>
      </c>
      <c r="F3342" s="198" t="s">
        <v>3205</v>
      </c>
      <c r="H3342" s="197" t="s">
        <v>1</v>
      </c>
      <c r="I3342" s="199"/>
      <c r="L3342" s="196"/>
      <c r="M3342" s="200"/>
      <c r="N3342" s="201"/>
      <c r="O3342" s="201"/>
      <c r="P3342" s="201"/>
      <c r="Q3342" s="201"/>
      <c r="R3342" s="201"/>
      <c r="S3342" s="201"/>
      <c r="T3342" s="202"/>
      <c r="AT3342" s="197" t="s">
        <v>369</v>
      </c>
      <c r="AU3342" s="197" t="s">
        <v>85</v>
      </c>
      <c r="AV3342" s="14" t="s">
        <v>79</v>
      </c>
      <c r="AW3342" s="14" t="s">
        <v>29</v>
      </c>
      <c r="AX3342" s="14" t="s">
        <v>72</v>
      </c>
      <c r="AY3342" s="197" t="s">
        <v>360</v>
      </c>
    </row>
    <row r="3343" spans="2:51" s="13" customFormat="1">
      <c r="B3343" s="187"/>
      <c r="D3343" s="188" t="s">
        <v>369</v>
      </c>
      <c r="E3343" s="189" t="s">
        <v>1</v>
      </c>
      <c r="F3343" s="190" t="s">
        <v>3206</v>
      </c>
      <c r="H3343" s="191">
        <v>6.46</v>
      </c>
      <c r="I3343" s="192"/>
      <c r="L3343" s="187"/>
      <c r="M3343" s="193"/>
      <c r="N3343" s="194"/>
      <c r="O3343" s="194"/>
      <c r="P3343" s="194"/>
      <c r="Q3343" s="194"/>
      <c r="R3343" s="194"/>
      <c r="S3343" s="194"/>
      <c r="T3343" s="195"/>
      <c r="AT3343" s="189" t="s">
        <v>369</v>
      </c>
      <c r="AU3343" s="189" t="s">
        <v>85</v>
      </c>
      <c r="AV3343" s="13" t="s">
        <v>85</v>
      </c>
      <c r="AW3343" s="13" t="s">
        <v>29</v>
      </c>
      <c r="AX3343" s="13" t="s">
        <v>72</v>
      </c>
      <c r="AY3343" s="189" t="s">
        <v>360</v>
      </c>
    </row>
    <row r="3344" spans="2:51" s="14" customFormat="1">
      <c r="B3344" s="196"/>
      <c r="D3344" s="188" t="s">
        <v>369</v>
      </c>
      <c r="E3344" s="197" t="s">
        <v>1</v>
      </c>
      <c r="F3344" s="198" t="s">
        <v>3207</v>
      </c>
      <c r="H3344" s="197" t="s">
        <v>1</v>
      </c>
      <c r="I3344" s="199"/>
      <c r="L3344" s="196"/>
      <c r="M3344" s="200"/>
      <c r="N3344" s="201"/>
      <c r="O3344" s="201"/>
      <c r="P3344" s="201"/>
      <c r="Q3344" s="201"/>
      <c r="R3344" s="201"/>
      <c r="S3344" s="201"/>
      <c r="T3344" s="202"/>
      <c r="AT3344" s="197" t="s">
        <v>369</v>
      </c>
      <c r="AU3344" s="197" t="s">
        <v>85</v>
      </c>
      <c r="AV3344" s="14" t="s">
        <v>79</v>
      </c>
      <c r="AW3344" s="14" t="s">
        <v>29</v>
      </c>
      <c r="AX3344" s="14" t="s">
        <v>72</v>
      </c>
      <c r="AY3344" s="197" t="s">
        <v>360</v>
      </c>
    </row>
    <row r="3345" spans="2:51" s="13" customFormat="1">
      <c r="B3345" s="187"/>
      <c r="D3345" s="188" t="s">
        <v>369</v>
      </c>
      <c r="E3345" s="189" t="s">
        <v>1</v>
      </c>
      <c r="F3345" s="190" t="s">
        <v>3208</v>
      </c>
      <c r="H3345" s="191">
        <v>20.51</v>
      </c>
      <c r="I3345" s="192"/>
      <c r="L3345" s="187"/>
      <c r="M3345" s="193"/>
      <c r="N3345" s="194"/>
      <c r="O3345" s="194"/>
      <c r="P3345" s="194"/>
      <c r="Q3345" s="194"/>
      <c r="R3345" s="194"/>
      <c r="S3345" s="194"/>
      <c r="T3345" s="195"/>
      <c r="AT3345" s="189" t="s">
        <v>369</v>
      </c>
      <c r="AU3345" s="189" t="s">
        <v>85</v>
      </c>
      <c r="AV3345" s="13" t="s">
        <v>85</v>
      </c>
      <c r="AW3345" s="13" t="s">
        <v>29</v>
      </c>
      <c r="AX3345" s="13" t="s">
        <v>72</v>
      </c>
      <c r="AY3345" s="189" t="s">
        <v>360</v>
      </c>
    </row>
    <row r="3346" spans="2:51" s="13" customFormat="1">
      <c r="B3346" s="187"/>
      <c r="D3346" s="188" t="s">
        <v>369</v>
      </c>
      <c r="E3346" s="189" t="s">
        <v>1</v>
      </c>
      <c r="F3346" s="190" t="s">
        <v>3209</v>
      </c>
      <c r="H3346" s="191">
        <v>15.776</v>
      </c>
      <c r="I3346" s="192"/>
      <c r="L3346" s="187"/>
      <c r="M3346" s="193"/>
      <c r="N3346" s="194"/>
      <c r="O3346" s="194"/>
      <c r="P3346" s="194"/>
      <c r="Q3346" s="194"/>
      <c r="R3346" s="194"/>
      <c r="S3346" s="194"/>
      <c r="T3346" s="195"/>
      <c r="AT3346" s="189" t="s">
        <v>369</v>
      </c>
      <c r="AU3346" s="189" t="s">
        <v>85</v>
      </c>
      <c r="AV3346" s="13" t="s">
        <v>85</v>
      </c>
      <c r="AW3346" s="13" t="s">
        <v>29</v>
      </c>
      <c r="AX3346" s="13" t="s">
        <v>72</v>
      </c>
      <c r="AY3346" s="189" t="s">
        <v>360</v>
      </c>
    </row>
    <row r="3347" spans="2:51" s="13" customFormat="1">
      <c r="B3347" s="187"/>
      <c r="D3347" s="188" t="s">
        <v>369</v>
      </c>
      <c r="E3347" s="189" t="s">
        <v>1</v>
      </c>
      <c r="F3347" s="190" t="s">
        <v>3210</v>
      </c>
      <c r="H3347" s="191">
        <v>-2.04</v>
      </c>
      <c r="I3347" s="192"/>
      <c r="L3347" s="187"/>
      <c r="M3347" s="193"/>
      <c r="N3347" s="194"/>
      <c r="O3347" s="194"/>
      <c r="P3347" s="194"/>
      <c r="Q3347" s="194"/>
      <c r="R3347" s="194"/>
      <c r="S3347" s="194"/>
      <c r="T3347" s="195"/>
      <c r="AT3347" s="189" t="s">
        <v>369</v>
      </c>
      <c r="AU3347" s="189" t="s">
        <v>85</v>
      </c>
      <c r="AV3347" s="13" t="s">
        <v>85</v>
      </c>
      <c r="AW3347" s="13" t="s">
        <v>29</v>
      </c>
      <c r="AX3347" s="13" t="s">
        <v>72</v>
      </c>
      <c r="AY3347" s="189" t="s">
        <v>360</v>
      </c>
    </row>
    <row r="3348" spans="2:51" s="13" customFormat="1">
      <c r="B3348" s="187"/>
      <c r="D3348" s="188" t="s">
        <v>369</v>
      </c>
      <c r="E3348" s="189" t="s">
        <v>1</v>
      </c>
      <c r="F3348" s="190" t="s">
        <v>3211</v>
      </c>
      <c r="H3348" s="191">
        <v>-1.68</v>
      </c>
      <c r="I3348" s="192"/>
      <c r="L3348" s="187"/>
      <c r="M3348" s="193"/>
      <c r="N3348" s="194"/>
      <c r="O3348" s="194"/>
      <c r="P3348" s="194"/>
      <c r="Q3348" s="194"/>
      <c r="R3348" s="194"/>
      <c r="S3348" s="194"/>
      <c r="T3348" s="195"/>
      <c r="AT3348" s="189" t="s">
        <v>369</v>
      </c>
      <c r="AU3348" s="189" t="s">
        <v>85</v>
      </c>
      <c r="AV3348" s="13" t="s">
        <v>85</v>
      </c>
      <c r="AW3348" s="13" t="s">
        <v>29</v>
      </c>
      <c r="AX3348" s="13" t="s">
        <v>72</v>
      </c>
      <c r="AY3348" s="189" t="s">
        <v>360</v>
      </c>
    </row>
    <row r="3349" spans="2:51" s="13" customFormat="1">
      <c r="B3349" s="187"/>
      <c r="D3349" s="188" t="s">
        <v>369</v>
      </c>
      <c r="E3349" s="189" t="s">
        <v>1</v>
      </c>
      <c r="F3349" s="190" t="s">
        <v>3212</v>
      </c>
      <c r="H3349" s="191">
        <v>4.4400000000000004</v>
      </c>
      <c r="I3349" s="192"/>
      <c r="L3349" s="187"/>
      <c r="M3349" s="193"/>
      <c r="N3349" s="194"/>
      <c r="O3349" s="194"/>
      <c r="P3349" s="194"/>
      <c r="Q3349" s="194"/>
      <c r="R3349" s="194"/>
      <c r="S3349" s="194"/>
      <c r="T3349" s="195"/>
      <c r="AT3349" s="189" t="s">
        <v>369</v>
      </c>
      <c r="AU3349" s="189" t="s">
        <v>85</v>
      </c>
      <c r="AV3349" s="13" t="s">
        <v>85</v>
      </c>
      <c r="AW3349" s="13" t="s">
        <v>29</v>
      </c>
      <c r="AX3349" s="13" t="s">
        <v>72</v>
      </c>
      <c r="AY3349" s="189" t="s">
        <v>360</v>
      </c>
    </row>
    <row r="3350" spans="2:51" s="14" customFormat="1">
      <c r="B3350" s="196"/>
      <c r="D3350" s="188" t="s">
        <v>369</v>
      </c>
      <c r="E3350" s="197" t="s">
        <v>1</v>
      </c>
      <c r="F3350" s="198" t="s">
        <v>3213</v>
      </c>
      <c r="H3350" s="197" t="s">
        <v>1</v>
      </c>
      <c r="I3350" s="199"/>
      <c r="L3350" s="196"/>
      <c r="M3350" s="200"/>
      <c r="N3350" s="201"/>
      <c r="O3350" s="201"/>
      <c r="P3350" s="201"/>
      <c r="Q3350" s="201"/>
      <c r="R3350" s="201"/>
      <c r="S3350" s="201"/>
      <c r="T3350" s="202"/>
      <c r="AT3350" s="197" t="s">
        <v>369</v>
      </c>
      <c r="AU3350" s="197" t="s">
        <v>85</v>
      </c>
      <c r="AV3350" s="14" t="s">
        <v>79</v>
      </c>
      <c r="AW3350" s="14" t="s">
        <v>29</v>
      </c>
      <c r="AX3350" s="14" t="s">
        <v>72</v>
      </c>
      <c r="AY3350" s="197" t="s">
        <v>360</v>
      </c>
    </row>
    <row r="3351" spans="2:51" s="13" customFormat="1">
      <c r="B3351" s="187"/>
      <c r="D3351" s="188" t="s">
        <v>369</v>
      </c>
      <c r="E3351" s="189" t="s">
        <v>1</v>
      </c>
      <c r="F3351" s="190" t="s">
        <v>3214</v>
      </c>
      <c r="H3351" s="191">
        <v>11.625</v>
      </c>
      <c r="I3351" s="192"/>
      <c r="L3351" s="187"/>
      <c r="M3351" s="193"/>
      <c r="N3351" s="194"/>
      <c r="O3351" s="194"/>
      <c r="P3351" s="194"/>
      <c r="Q3351" s="194"/>
      <c r="R3351" s="194"/>
      <c r="S3351" s="194"/>
      <c r="T3351" s="195"/>
      <c r="AT3351" s="189" t="s">
        <v>369</v>
      </c>
      <c r="AU3351" s="189" t="s">
        <v>85</v>
      </c>
      <c r="AV3351" s="13" t="s">
        <v>85</v>
      </c>
      <c r="AW3351" s="13" t="s">
        <v>29</v>
      </c>
      <c r="AX3351" s="13" t="s">
        <v>72</v>
      </c>
      <c r="AY3351" s="189" t="s">
        <v>360</v>
      </c>
    </row>
    <row r="3352" spans="2:51" s="13" customFormat="1">
      <c r="B3352" s="187"/>
      <c r="D3352" s="188" t="s">
        <v>369</v>
      </c>
      <c r="E3352" s="189" t="s">
        <v>1</v>
      </c>
      <c r="F3352" s="190" t="s">
        <v>3215</v>
      </c>
      <c r="H3352" s="191">
        <v>10.196999999999999</v>
      </c>
      <c r="I3352" s="192"/>
      <c r="L3352" s="187"/>
      <c r="M3352" s="193"/>
      <c r="N3352" s="194"/>
      <c r="O3352" s="194"/>
      <c r="P3352" s="194"/>
      <c r="Q3352" s="194"/>
      <c r="R3352" s="194"/>
      <c r="S3352" s="194"/>
      <c r="T3352" s="195"/>
      <c r="AT3352" s="189" t="s">
        <v>369</v>
      </c>
      <c r="AU3352" s="189" t="s">
        <v>85</v>
      </c>
      <c r="AV3352" s="13" t="s">
        <v>85</v>
      </c>
      <c r="AW3352" s="13" t="s">
        <v>29</v>
      </c>
      <c r="AX3352" s="13" t="s">
        <v>72</v>
      </c>
      <c r="AY3352" s="189" t="s">
        <v>360</v>
      </c>
    </row>
    <row r="3353" spans="2:51" s="13" customFormat="1">
      <c r="B3353" s="187"/>
      <c r="D3353" s="188" t="s">
        <v>369</v>
      </c>
      <c r="E3353" s="189" t="s">
        <v>1</v>
      </c>
      <c r="F3353" s="190" t="s">
        <v>3216</v>
      </c>
      <c r="H3353" s="191">
        <v>-1.02</v>
      </c>
      <c r="I3353" s="192"/>
      <c r="L3353" s="187"/>
      <c r="M3353" s="193"/>
      <c r="N3353" s="194"/>
      <c r="O3353" s="194"/>
      <c r="P3353" s="194"/>
      <c r="Q3353" s="194"/>
      <c r="R3353" s="194"/>
      <c r="S3353" s="194"/>
      <c r="T3353" s="195"/>
      <c r="AT3353" s="189" t="s">
        <v>369</v>
      </c>
      <c r="AU3353" s="189" t="s">
        <v>85</v>
      </c>
      <c r="AV3353" s="13" t="s">
        <v>85</v>
      </c>
      <c r="AW3353" s="13" t="s">
        <v>29</v>
      </c>
      <c r="AX3353" s="13" t="s">
        <v>72</v>
      </c>
      <c r="AY3353" s="189" t="s">
        <v>360</v>
      </c>
    </row>
    <row r="3354" spans="2:51" s="13" customFormat="1">
      <c r="B3354" s="187"/>
      <c r="D3354" s="188" t="s">
        <v>369</v>
      </c>
      <c r="E3354" s="189" t="s">
        <v>1</v>
      </c>
      <c r="F3354" s="190" t="s">
        <v>3217</v>
      </c>
      <c r="H3354" s="191">
        <v>-0.84</v>
      </c>
      <c r="I3354" s="192"/>
      <c r="L3354" s="187"/>
      <c r="M3354" s="193"/>
      <c r="N3354" s="194"/>
      <c r="O3354" s="194"/>
      <c r="P3354" s="194"/>
      <c r="Q3354" s="194"/>
      <c r="R3354" s="194"/>
      <c r="S3354" s="194"/>
      <c r="T3354" s="195"/>
      <c r="AT3354" s="189" t="s">
        <v>369</v>
      </c>
      <c r="AU3354" s="189" t="s">
        <v>85</v>
      </c>
      <c r="AV3354" s="13" t="s">
        <v>85</v>
      </c>
      <c r="AW3354" s="13" t="s">
        <v>29</v>
      </c>
      <c r="AX3354" s="13" t="s">
        <v>72</v>
      </c>
      <c r="AY3354" s="189" t="s">
        <v>360</v>
      </c>
    </row>
    <row r="3355" spans="2:51" s="13" customFormat="1">
      <c r="B3355" s="187"/>
      <c r="D3355" s="188" t="s">
        <v>369</v>
      </c>
      <c r="E3355" s="189" t="s">
        <v>1</v>
      </c>
      <c r="F3355" s="190" t="s">
        <v>3218</v>
      </c>
      <c r="H3355" s="191">
        <v>2.2200000000000002</v>
      </c>
      <c r="I3355" s="192"/>
      <c r="L3355" s="187"/>
      <c r="M3355" s="193"/>
      <c r="N3355" s="194"/>
      <c r="O3355" s="194"/>
      <c r="P3355" s="194"/>
      <c r="Q3355" s="194"/>
      <c r="R3355" s="194"/>
      <c r="S3355" s="194"/>
      <c r="T3355" s="195"/>
      <c r="AT3355" s="189" t="s">
        <v>369</v>
      </c>
      <c r="AU3355" s="189" t="s">
        <v>85</v>
      </c>
      <c r="AV3355" s="13" t="s">
        <v>85</v>
      </c>
      <c r="AW3355" s="13" t="s">
        <v>29</v>
      </c>
      <c r="AX3355" s="13" t="s">
        <v>72</v>
      </c>
      <c r="AY3355" s="189" t="s">
        <v>360</v>
      </c>
    </row>
    <row r="3356" spans="2:51" s="14" customFormat="1">
      <c r="B3356" s="196"/>
      <c r="D3356" s="188" t="s">
        <v>369</v>
      </c>
      <c r="E3356" s="197" t="s">
        <v>1</v>
      </c>
      <c r="F3356" s="198" t="s">
        <v>3219</v>
      </c>
      <c r="H3356" s="197" t="s">
        <v>1</v>
      </c>
      <c r="I3356" s="199"/>
      <c r="L3356" s="196"/>
      <c r="M3356" s="200"/>
      <c r="N3356" s="201"/>
      <c r="O3356" s="201"/>
      <c r="P3356" s="201"/>
      <c r="Q3356" s="201"/>
      <c r="R3356" s="201"/>
      <c r="S3356" s="201"/>
      <c r="T3356" s="202"/>
      <c r="AT3356" s="197" t="s">
        <v>369</v>
      </c>
      <c r="AU3356" s="197" t="s">
        <v>85</v>
      </c>
      <c r="AV3356" s="14" t="s">
        <v>79</v>
      </c>
      <c r="AW3356" s="14" t="s">
        <v>29</v>
      </c>
      <c r="AX3356" s="14" t="s">
        <v>72</v>
      </c>
      <c r="AY3356" s="197" t="s">
        <v>360</v>
      </c>
    </row>
    <row r="3357" spans="2:51" s="13" customFormat="1">
      <c r="B3357" s="187"/>
      <c r="D3357" s="188" t="s">
        <v>369</v>
      </c>
      <c r="E3357" s="189" t="s">
        <v>1</v>
      </c>
      <c r="F3357" s="190" t="s">
        <v>3220</v>
      </c>
      <c r="H3357" s="191">
        <v>180</v>
      </c>
      <c r="I3357" s="192"/>
      <c r="L3357" s="187"/>
      <c r="M3357" s="193"/>
      <c r="N3357" s="194"/>
      <c r="O3357" s="194"/>
      <c r="P3357" s="194"/>
      <c r="Q3357" s="194"/>
      <c r="R3357" s="194"/>
      <c r="S3357" s="194"/>
      <c r="T3357" s="195"/>
      <c r="AT3357" s="189" t="s">
        <v>369</v>
      </c>
      <c r="AU3357" s="189" t="s">
        <v>85</v>
      </c>
      <c r="AV3357" s="13" t="s">
        <v>85</v>
      </c>
      <c r="AW3357" s="13" t="s">
        <v>29</v>
      </c>
      <c r="AX3357" s="13" t="s">
        <v>72</v>
      </c>
      <c r="AY3357" s="189" t="s">
        <v>360</v>
      </c>
    </row>
    <row r="3358" spans="2:51" s="13" customFormat="1">
      <c r="B3358" s="187"/>
      <c r="D3358" s="188" t="s">
        <v>369</v>
      </c>
      <c r="E3358" s="189" t="s">
        <v>1</v>
      </c>
      <c r="F3358" s="190" t="s">
        <v>3221</v>
      </c>
      <c r="H3358" s="191">
        <v>-28.777999999999999</v>
      </c>
      <c r="I3358" s="192"/>
      <c r="L3358" s="187"/>
      <c r="M3358" s="193"/>
      <c r="N3358" s="194"/>
      <c r="O3358" s="194"/>
      <c r="P3358" s="194"/>
      <c r="Q3358" s="194"/>
      <c r="R3358" s="194"/>
      <c r="S3358" s="194"/>
      <c r="T3358" s="195"/>
      <c r="AT3358" s="189" t="s">
        <v>369</v>
      </c>
      <c r="AU3358" s="189" t="s">
        <v>85</v>
      </c>
      <c r="AV3358" s="13" t="s">
        <v>85</v>
      </c>
      <c r="AW3358" s="13" t="s">
        <v>29</v>
      </c>
      <c r="AX3358" s="13" t="s">
        <v>72</v>
      </c>
      <c r="AY3358" s="189" t="s">
        <v>360</v>
      </c>
    </row>
    <row r="3359" spans="2:51" s="13" customFormat="1">
      <c r="B3359" s="187"/>
      <c r="D3359" s="188" t="s">
        <v>369</v>
      </c>
      <c r="E3359" s="189" t="s">
        <v>1</v>
      </c>
      <c r="F3359" s="190" t="s">
        <v>3222</v>
      </c>
      <c r="H3359" s="191">
        <v>9.7439999999999998</v>
      </c>
      <c r="I3359" s="192"/>
      <c r="L3359" s="187"/>
      <c r="M3359" s="193"/>
      <c r="N3359" s="194"/>
      <c r="O3359" s="194"/>
      <c r="P3359" s="194"/>
      <c r="Q3359" s="194"/>
      <c r="R3359" s="194"/>
      <c r="S3359" s="194"/>
      <c r="T3359" s="195"/>
      <c r="AT3359" s="189" t="s">
        <v>369</v>
      </c>
      <c r="AU3359" s="189" t="s">
        <v>85</v>
      </c>
      <c r="AV3359" s="13" t="s">
        <v>85</v>
      </c>
      <c r="AW3359" s="13" t="s">
        <v>29</v>
      </c>
      <c r="AX3359" s="13" t="s">
        <v>72</v>
      </c>
      <c r="AY3359" s="189" t="s">
        <v>360</v>
      </c>
    </row>
    <row r="3360" spans="2:51" s="14" customFormat="1">
      <c r="B3360" s="196"/>
      <c r="D3360" s="188" t="s">
        <v>369</v>
      </c>
      <c r="E3360" s="197" t="s">
        <v>1</v>
      </c>
      <c r="F3360" s="198" t="s">
        <v>3223</v>
      </c>
      <c r="H3360" s="197" t="s">
        <v>1</v>
      </c>
      <c r="I3360" s="199"/>
      <c r="L3360" s="196"/>
      <c r="M3360" s="200"/>
      <c r="N3360" s="201"/>
      <c r="O3360" s="201"/>
      <c r="P3360" s="201"/>
      <c r="Q3360" s="201"/>
      <c r="R3360" s="201"/>
      <c r="S3360" s="201"/>
      <c r="T3360" s="202"/>
      <c r="AT3360" s="197" t="s">
        <v>369</v>
      </c>
      <c r="AU3360" s="197" t="s">
        <v>85</v>
      </c>
      <c r="AV3360" s="14" t="s">
        <v>79</v>
      </c>
      <c r="AW3360" s="14" t="s">
        <v>29</v>
      </c>
      <c r="AX3360" s="14" t="s">
        <v>72</v>
      </c>
      <c r="AY3360" s="197" t="s">
        <v>360</v>
      </c>
    </row>
    <row r="3361" spans="2:51" s="13" customFormat="1">
      <c r="B3361" s="187"/>
      <c r="D3361" s="188" t="s">
        <v>369</v>
      </c>
      <c r="E3361" s="189" t="s">
        <v>1</v>
      </c>
      <c r="F3361" s="190" t="s">
        <v>3224</v>
      </c>
      <c r="H3361" s="191">
        <v>55.86</v>
      </c>
      <c r="I3361" s="192"/>
      <c r="L3361" s="187"/>
      <c r="M3361" s="193"/>
      <c r="N3361" s="194"/>
      <c r="O3361" s="194"/>
      <c r="P3361" s="194"/>
      <c r="Q3361" s="194"/>
      <c r="R3361" s="194"/>
      <c r="S3361" s="194"/>
      <c r="T3361" s="195"/>
      <c r="AT3361" s="189" t="s">
        <v>369</v>
      </c>
      <c r="AU3361" s="189" t="s">
        <v>85</v>
      </c>
      <c r="AV3361" s="13" t="s">
        <v>85</v>
      </c>
      <c r="AW3361" s="13" t="s">
        <v>29</v>
      </c>
      <c r="AX3361" s="13" t="s">
        <v>72</v>
      </c>
      <c r="AY3361" s="189" t="s">
        <v>360</v>
      </c>
    </row>
    <row r="3362" spans="2:51" s="13" customFormat="1">
      <c r="B3362" s="187"/>
      <c r="D3362" s="188" t="s">
        <v>369</v>
      </c>
      <c r="E3362" s="189" t="s">
        <v>1</v>
      </c>
      <c r="F3362" s="190" t="s">
        <v>3225</v>
      </c>
      <c r="H3362" s="191">
        <v>-0.9</v>
      </c>
      <c r="I3362" s="192"/>
      <c r="L3362" s="187"/>
      <c r="M3362" s="193"/>
      <c r="N3362" s="194"/>
      <c r="O3362" s="194"/>
      <c r="P3362" s="194"/>
      <c r="Q3362" s="194"/>
      <c r="R3362" s="194"/>
      <c r="S3362" s="194"/>
      <c r="T3362" s="195"/>
      <c r="AT3362" s="189" t="s">
        <v>369</v>
      </c>
      <c r="AU3362" s="189" t="s">
        <v>85</v>
      </c>
      <c r="AV3362" s="13" t="s">
        <v>85</v>
      </c>
      <c r="AW3362" s="13" t="s">
        <v>29</v>
      </c>
      <c r="AX3362" s="13" t="s">
        <v>72</v>
      </c>
      <c r="AY3362" s="189" t="s">
        <v>360</v>
      </c>
    </row>
    <row r="3363" spans="2:51" s="13" customFormat="1">
      <c r="B3363" s="187"/>
      <c r="D3363" s="188" t="s">
        <v>369</v>
      </c>
      <c r="E3363" s="189" t="s">
        <v>1</v>
      </c>
      <c r="F3363" s="190" t="s">
        <v>3226</v>
      </c>
      <c r="H3363" s="191">
        <v>-0.45</v>
      </c>
      <c r="I3363" s="192"/>
      <c r="L3363" s="187"/>
      <c r="M3363" s="193"/>
      <c r="N3363" s="194"/>
      <c r="O3363" s="194"/>
      <c r="P3363" s="194"/>
      <c r="Q3363" s="194"/>
      <c r="R3363" s="194"/>
      <c r="S3363" s="194"/>
      <c r="T3363" s="195"/>
      <c r="AT3363" s="189" t="s">
        <v>369</v>
      </c>
      <c r="AU3363" s="189" t="s">
        <v>85</v>
      </c>
      <c r="AV3363" s="13" t="s">
        <v>85</v>
      </c>
      <c r="AW3363" s="13" t="s">
        <v>29</v>
      </c>
      <c r="AX3363" s="13" t="s">
        <v>72</v>
      </c>
      <c r="AY3363" s="189" t="s">
        <v>360</v>
      </c>
    </row>
    <row r="3364" spans="2:51" s="13" customFormat="1">
      <c r="B3364" s="187"/>
      <c r="D3364" s="188" t="s">
        <v>369</v>
      </c>
      <c r="E3364" s="189" t="s">
        <v>1</v>
      </c>
      <c r="F3364" s="190" t="s">
        <v>3227</v>
      </c>
      <c r="H3364" s="191">
        <v>-5.92</v>
      </c>
      <c r="I3364" s="192"/>
      <c r="L3364" s="187"/>
      <c r="M3364" s="193"/>
      <c r="N3364" s="194"/>
      <c r="O3364" s="194"/>
      <c r="P3364" s="194"/>
      <c r="Q3364" s="194"/>
      <c r="R3364" s="194"/>
      <c r="S3364" s="194"/>
      <c r="T3364" s="195"/>
      <c r="AT3364" s="189" t="s">
        <v>369</v>
      </c>
      <c r="AU3364" s="189" t="s">
        <v>85</v>
      </c>
      <c r="AV3364" s="13" t="s">
        <v>85</v>
      </c>
      <c r="AW3364" s="13" t="s">
        <v>29</v>
      </c>
      <c r="AX3364" s="13" t="s">
        <v>72</v>
      </c>
      <c r="AY3364" s="189" t="s">
        <v>360</v>
      </c>
    </row>
    <row r="3365" spans="2:51" s="13" customFormat="1">
      <c r="B3365" s="187"/>
      <c r="D3365" s="188" t="s">
        <v>369</v>
      </c>
      <c r="E3365" s="189" t="s">
        <v>1</v>
      </c>
      <c r="F3365" s="190" t="s">
        <v>3228</v>
      </c>
      <c r="H3365" s="191">
        <v>3.18</v>
      </c>
      <c r="I3365" s="192"/>
      <c r="L3365" s="187"/>
      <c r="M3365" s="193"/>
      <c r="N3365" s="194"/>
      <c r="O3365" s="194"/>
      <c r="P3365" s="194"/>
      <c r="Q3365" s="194"/>
      <c r="R3365" s="194"/>
      <c r="S3365" s="194"/>
      <c r="T3365" s="195"/>
      <c r="AT3365" s="189" t="s">
        <v>369</v>
      </c>
      <c r="AU3365" s="189" t="s">
        <v>85</v>
      </c>
      <c r="AV3365" s="13" t="s">
        <v>85</v>
      </c>
      <c r="AW3365" s="13" t="s">
        <v>29</v>
      </c>
      <c r="AX3365" s="13" t="s">
        <v>72</v>
      </c>
      <c r="AY3365" s="189" t="s">
        <v>360</v>
      </c>
    </row>
    <row r="3366" spans="2:51" s="14" customFormat="1">
      <c r="B3366" s="196"/>
      <c r="D3366" s="188" t="s">
        <v>369</v>
      </c>
      <c r="E3366" s="197" t="s">
        <v>1</v>
      </c>
      <c r="F3366" s="198" t="s">
        <v>3229</v>
      </c>
      <c r="H3366" s="197" t="s">
        <v>1</v>
      </c>
      <c r="I3366" s="199"/>
      <c r="L3366" s="196"/>
      <c r="M3366" s="200"/>
      <c r="N3366" s="201"/>
      <c r="O3366" s="201"/>
      <c r="P3366" s="201"/>
      <c r="Q3366" s="201"/>
      <c r="R3366" s="201"/>
      <c r="S3366" s="201"/>
      <c r="T3366" s="202"/>
      <c r="AT3366" s="197" t="s">
        <v>369</v>
      </c>
      <c r="AU3366" s="197" t="s">
        <v>85</v>
      </c>
      <c r="AV3366" s="14" t="s">
        <v>79</v>
      </c>
      <c r="AW3366" s="14" t="s">
        <v>29</v>
      </c>
      <c r="AX3366" s="14" t="s">
        <v>72</v>
      </c>
      <c r="AY3366" s="197" t="s">
        <v>360</v>
      </c>
    </row>
    <row r="3367" spans="2:51" s="13" customFormat="1">
      <c r="B3367" s="187"/>
      <c r="D3367" s="188" t="s">
        <v>369</v>
      </c>
      <c r="E3367" s="189" t="s">
        <v>1</v>
      </c>
      <c r="F3367" s="190" t="s">
        <v>2120</v>
      </c>
      <c r="H3367" s="191">
        <v>120.96</v>
      </c>
      <c r="I3367" s="192"/>
      <c r="L3367" s="187"/>
      <c r="M3367" s="193"/>
      <c r="N3367" s="194"/>
      <c r="O3367" s="194"/>
      <c r="P3367" s="194"/>
      <c r="Q3367" s="194"/>
      <c r="R3367" s="194"/>
      <c r="S3367" s="194"/>
      <c r="T3367" s="195"/>
      <c r="AT3367" s="189" t="s">
        <v>369</v>
      </c>
      <c r="AU3367" s="189" t="s">
        <v>85</v>
      </c>
      <c r="AV3367" s="13" t="s">
        <v>85</v>
      </c>
      <c r="AW3367" s="13" t="s">
        <v>29</v>
      </c>
      <c r="AX3367" s="13" t="s">
        <v>72</v>
      </c>
      <c r="AY3367" s="189" t="s">
        <v>360</v>
      </c>
    </row>
    <row r="3368" spans="2:51" s="13" customFormat="1">
      <c r="B3368" s="187"/>
      <c r="D3368" s="188" t="s">
        <v>369</v>
      </c>
      <c r="E3368" s="189" t="s">
        <v>1</v>
      </c>
      <c r="F3368" s="190" t="s">
        <v>3230</v>
      </c>
      <c r="H3368" s="191">
        <v>-20.202000000000002</v>
      </c>
      <c r="I3368" s="192"/>
      <c r="L3368" s="187"/>
      <c r="M3368" s="193"/>
      <c r="N3368" s="194"/>
      <c r="O3368" s="194"/>
      <c r="P3368" s="194"/>
      <c r="Q3368" s="194"/>
      <c r="R3368" s="194"/>
      <c r="S3368" s="194"/>
      <c r="T3368" s="195"/>
      <c r="AT3368" s="189" t="s">
        <v>369</v>
      </c>
      <c r="AU3368" s="189" t="s">
        <v>85</v>
      </c>
      <c r="AV3368" s="13" t="s">
        <v>85</v>
      </c>
      <c r="AW3368" s="13" t="s">
        <v>29</v>
      </c>
      <c r="AX3368" s="13" t="s">
        <v>72</v>
      </c>
      <c r="AY3368" s="189" t="s">
        <v>360</v>
      </c>
    </row>
    <row r="3369" spans="2:51" s="13" customFormat="1">
      <c r="B3369" s="187"/>
      <c r="D3369" s="188" t="s">
        <v>369</v>
      </c>
      <c r="E3369" s="189" t="s">
        <v>1</v>
      </c>
      <c r="F3369" s="190" t="s">
        <v>3231</v>
      </c>
      <c r="H3369" s="191">
        <v>5.8460000000000001</v>
      </c>
      <c r="I3369" s="192"/>
      <c r="L3369" s="187"/>
      <c r="M3369" s="193"/>
      <c r="N3369" s="194"/>
      <c r="O3369" s="194"/>
      <c r="P3369" s="194"/>
      <c r="Q3369" s="194"/>
      <c r="R3369" s="194"/>
      <c r="S3369" s="194"/>
      <c r="T3369" s="195"/>
      <c r="AT3369" s="189" t="s">
        <v>369</v>
      </c>
      <c r="AU3369" s="189" t="s">
        <v>85</v>
      </c>
      <c r="AV3369" s="13" t="s">
        <v>85</v>
      </c>
      <c r="AW3369" s="13" t="s">
        <v>29</v>
      </c>
      <c r="AX3369" s="13" t="s">
        <v>72</v>
      </c>
      <c r="AY3369" s="189" t="s">
        <v>360</v>
      </c>
    </row>
    <row r="3370" spans="2:51" s="14" customFormat="1">
      <c r="B3370" s="196"/>
      <c r="D3370" s="188" t="s">
        <v>369</v>
      </c>
      <c r="E3370" s="197" t="s">
        <v>1</v>
      </c>
      <c r="F3370" s="198" t="s">
        <v>3232</v>
      </c>
      <c r="H3370" s="197" t="s">
        <v>1</v>
      </c>
      <c r="I3370" s="199"/>
      <c r="L3370" s="196"/>
      <c r="M3370" s="200"/>
      <c r="N3370" s="201"/>
      <c r="O3370" s="201"/>
      <c r="P3370" s="201"/>
      <c r="Q3370" s="201"/>
      <c r="R3370" s="201"/>
      <c r="S3370" s="201"/>
      <c r="T3370" s="202"/>
      <c r="AT3370" s="197" t="s">
        <v>369</v>
      </c>
      <c r="AU3370" s="197" t="s">
        <v>85</v>
      </c>
      <c r="AV3370" s="14" t="s">
        <v>79</v>
      </c>
      <c r="AW3370" s="14" t="s">
        <v>29</v>
      </c>
      <c r="AX3370" s="14" t="s">
        <v>72</v>
      </c>
      <c r="AY3370" s="197" t="s">
        <v>360</v>
      </c>
    </row>
    <row r="3371" spans="2:51" s="13" customFormat="1">
      <c r="B3371" s="187"/>
      <c r="D3371" s="188" t="s">
        <v>369</v>
      </c>
      <c r="E3371" s="189" t="s">
        <v>1</v>
      </c>
      <c r="F3371" s="190" t="s">
        <v>2120</v>
      </c>
      <c r="H3371" s="191">
        <v>120.96</v>
      </c>
      <c r="I3371" s="192"/>
      <c r="L3371" s="187"/>
      <c r="M3371" s="193"/>
      <c r="N3371" s="194"/>
      <c r="O3371" s="194"/>
      <c r="P3371" s="194"/>
      <c r="Q3371" s="194"/>
      <c r="R3371" s="194"/>
      <c r="S3371" s="194"/>
      <c r="T3371" s="195"/>
      <c r="AT3371" s="189" t="s">
        <v>369</v>
      </c>
      <c r="AU3371" s="189" t="s">
        <v>85</v>
      </c>
      <c r="AV3371" s="13" t="s">
        <v>85</v>
      </c>
      <c r="AW3371" s="13" t="s">
        <v>29</v>
      </c>
      <c r="AX3371" s="13" t="s">
        <v>72</v>
      </c>
      <c r="AY3371" s="189" t="s">
        <v>360</v>
      </c>
    </row>
    <row r="3372" spans="2:51" s="13" customFormat="1">
      <c r="B3372" s="187"/>
      <c r="D3372" s="188" t="s">
        <v>369</v>
      </c>
      <c r="E3372" s="189" t="s">
        <v>1</v>
      </c>
      <c r="F3372" s="190" t="s">
        <v>3233</v>
      </c>
      <c r="H3372" s="191">
        <v>-15.624000000000001</v>
      </c>
      <c r="I3372" s="192"/>
      <c r="L3372" s="187"/>
      <c r="M3372" s="193"/>
      <c r="N3372" s="194"/>
      <c r="O3372" s="194"/>
      <c r="P3372" s="194"/>
      <c r="Q3372" s="194"/>
      <c r="R3372" s="194"/>
      <c r="S3372" s="194"/>
      <c r="T3372" s="195"/>
      <c r="AT3372" s="189" t="s">
        <v>369</v>
      </c>
      <c r="AU3372" s="189" t="s">
        <v>85</v>
      </c>
      <c r="AV3372" s="13" t="s">
        <v>85</v>
      </c>
      <c r="AW3372" s="13" t="s">
        <v>29</v>
      </c>
      <c r="AX3372" s="13" t="s">
        <v>72</v>
      </c>
      <c r="AY3372" s="189" t="s">
        <v>360</v>
      </c>
    </row>
    <row r="3373" spans="2:51" s="13" customFormat="1">
      <c r="B3373" s="187"/>
      <c r="D3373" s="188" t="s">
        <v>369</v>
      </c>
      <c r="E3373" s="189" t="s">
        <v>1</v>
      </c>
      <c r="F3373" s="190" t="s">
        <v>3231</v>
      </c>
      <c r="H3373" s="191">
        <v>5.8460000000000001</v>
      </c>
      <c r="I3373" s="192"/>
      <c r="L3373" s="187"/>
      <c r="M3373" s="193"/>
      <c r="N3373" s="194"/>
      <c r="O3373" s="194"/>
      <c r="P3373" s="194"/>
      <c r="Q3373" s="194"/>
      <c r="R3373" s="194"/>
      <c r="S3373" s="194"/>
      <c r="T3373" s="195"/>
      <c r="AT3373" s="189" t="s">
        <v>369</v>
      </c>
      <c r="AU3373" s="189" t="s">
        <v>85</v>
      </c>
      <c r="AV3373" s="13" t="s">
        <v>85</v>
      </c>
      <c r="AW3373" s="13" t="s">
        <v>29</v>
      </c>
      <c r="AX3373" s="13" t="s">
        <v>72</v>
      </c>
      <c r="AY3373" s="189" t="s">
        <v>360</v>
      </c>
    </row>
    <row r="3374" spans="2:51" s="14" customFormat="1">
      <c r="B3374" s="196"/>
      <c r="D3374" s="188" t="s">
        <v>369</v>
      </c>
      <c r="E3374" s="197" t="s">
        <v>1</v>
      </c>
      <c r="F3374" s="198" t="s">
        <v>3234</v>
      </c>
      <c r="H3374" s="197" t="s">
        <v>1</v>
      </c>
      <c r="I3374" s="199"/>
      <c r="L3374" s="196"/>
      <c r="M3374" s="200"/>
      <c r="N3374" s="201"/>
      <c r="O3374" s="201"/>
      <c r="P3374" s="201"/>
      <c r="Q3374" s="201"/>
      <c r="R3374" s="201"/>
      <c r="S3374" s="201"/>
      <c r="T3374" s="202"/>
      <c r="AT3374" s="197" t="s">
        <v>369</v>
      </c>
      <c r="AU3374" s="197" t="s">
        <v>85</v>
      </c>
      <c r="AV3374" s="14" t="s">
        <v>79</v>
      </c>
      <c r="AW3374" s="14" t="s">
        <v>29</v>
      </c>
      <c r="AX3374" s="14" t="s">
        <v>72</v>
      </c>
      <c r="AY3374" s="197" t="s">
        <v>360</v>
      </c>
    </row>
    <row r="3375" spans="2:51" s="13" customFormat="1">
      <c r="B3375" s="187"/>
      <c r="D3375" s="188" t="s">
        <v>369</v>
      </c>
      <c r="E3375" s="189" t="s">
        <v>1</v>
      </c>
      <c r="F3375" s="190" t="s">
        <v>2124</v>
      </c>
      <c r="H3375" s="191">
        <v>140.56</v>
      </c>
      <c r="I3375" s="192"/>
      <c r="L3375" s="187"/>
      <c r="M3375" s="193"/>
      <c r="N3375" s="194"/>
      <c r="O3375" s="194"/>
      <c r="P3375" s="194"/>
      <c r="Q3375" s="194"/>
      <c r="R3375" s="194"/>
      <c r="S3375" s="194"/>
      <c r="T3375" s="195"/>
      <c r="AT3375" s="189" t="s">
        <v>369</v>
      </c>
      <c r="AU3375" s="189" t="s">
        <v>85</v>
      </c>
      <c r="AV3375" s="13" t="s">
        <v>85</v>
      </c>
      <c r="AW3375" s="13" t="s">
        <v>29</v>
      </c>
      <c r="AX3375" s="13" t="s">
        <v>72</v>
      </c>
      <c r="AY3375" s="189" t="s">
        <v>360</v>
      </c>
    </row>
    <row r="3376" spans="2:51" s="13" customFormat="1">
      <c r="B3376" s="187"/>
      <c r="D3376" s="188" t="s">
        <v>369</v>
      </c>
      <c r="E3376" s="189" t="s">
        <v>1</v>
      </c>
      <c r="F3376" s="190" t="s">
        <v>3235</v>
      </c>
      <c r="H3376" s="191">
        <v>-2.76</v>
      </c>
      <c r="I3376" s="192"/>
      <c r="L3376" s="187"/>
      <c r="M3376" s="193"/>
      <c r="N3376" s="194"/>
      <c r="O3376" s="194"/>
      <c r="P3376" s="194"/>
      <c r="Q3376" s="194"/>
      <c r="R3376" s="194"/>
      <c r="S3376" s="194"/>
      <c r="T3376" s="195"/>
      <c r="AT3376" s="189" t="s">
        <v>369</v>
      </c>
      <c r="AU3376" s="189" t="s">
        <v>85</v>
      </c>
      <c r="AV3376" s="13" t="s">
        <v>85</v>
      </c>
      <c r="AW3376" s="13" t="s">
        <v>29</v>
      </c>
      <c r="AX3376" s="13" t="s">
        <v>72</v>
      </c>
      <c r="AY3376" s="189" t="s">
        <v>360</v>
      </c>
    </row>
    <row r="3377" spans="2:51" s="13" customFormat="1">
      <c r="B3377" s="187"/>
      <c r="D3377" s="188" t="s">
        <v>369</v>
      </c>
      <c r="E3377" s="189" t="s">
        <v>1</v>
      </c>
      <c r="F3377" s="190" t="s">
        <v>3236</v>
      </c>
      <c r="H3377" s="191">
        <v>-17.152000000000001</v>
      </c>
      <c r="I3377" s="192"/>
      <c r="L3377" s="187"/>
      <c r="M3377" s="193"/>
      <c r="N3377" s="194"/>
      <c r="O3377" s="194"/>
      <c r="P3377" s="194"/>
      <c r="Q3377" s="194"/>
      <c r="R3377" s="194"/>
      <c r="S3377" s="194"/>
      <c r="T3377" s="195"/>
      <c r="AT3377" s="189" t="s">
        <v>369</v>
      </c>
      <c r="AU3377" s="189" t="s">
        <v>85</v>
      </c>
      <c r="AV3377" s="13" t="s">
        <v>85</v>
      </c>
      <c r="AW3377" s="13" t="s">
        <v>29</v>
      </c>
      <c r="AX3377" s="13" t="s">
        <v>72</v>
      </c>
      <c r="AY3377" s="189" t="s">
        <v>360</v>
      </c>
    </row>
    <row r="3378" spans="2:51" s="13" customFormat="1">
      <c r="B3378" s="187"/>
      <c r="D3378" s="188" t="s">
        <v>369</v>
      </c>
      <c r="E3378" s="189" t="s">
        <v>1</v>
      </c>
      <c r="F3378" s="190" t="s">
        <v>3237</v>
      </c>
      <c r="H3378" s="191">
        <v>7.7949999999999999</v>
      </c>
      <c r="I3378" s="192"/>
      <c r="L3378" s="187"/>
      <c r="M3378" s="193"/>
      <c r="N3378" s="194"/>
      <c r="O3378" s="194"/>
      <c r="P3378" s="194"/>
      <c r="Q3378" s="194"/>
      <c r="R3378" s="194"/>
      <c r="S3378" s="194"/>
      <c r="T3378" s="195"/>
      <c r="AT3378" s="189" t="s">
        <v>369</v>
      </c>
      <c r="AU3378" s="189" t="s">
        <v>85</v>
      </c>
      <c r="AV3378" s="13" t="s">
        <v>85</v>
      </c>
      <c r="AW3378" s="13" t="s">
        <v>29</v>
      </c>
      <c r="AX3378" s="13" t="s">
        <v>72</v>
      </c>
      <c r="AY3378" s="189" t="s">
        <v>360</v>
      </c>
    </row>
    <row r="3379" spans="2:51" s="14" customFormat="1">
      <c r="B3379" s="196"/>
      <c r="D3379" s="188" t="s">
        <v>369</v>
      </c>
      <c r="E3379" s="197" t="s">
        <v>1</v>
      </c>
      <c r="F3379" s="198" t="s">
        <v>3238</v>
      </c>
      <c r="H3379" s="197" t="s">
        <v>1</v>
      </c>
      <c r="I3379" s="199"/>
      <c r="L3379" s="196"/>
      <c r="M3379" s="200"/>
      <c r="N3379" s="201"/>
      <c r="O3379" s="201"/>
      <c r="P3379" s="201"/>
      <c r="Q3379" s="201"/>
      <c r="R3379" s="201"/>
      <c r="S3379" s="201"/>
      <c r="T3379" s="202"/>
      <c r="AT3379" s="197" t="s">
        <v>369</v>
      </c>
      <c r="AU3379" s="197" t="s">
        <v>85</v>
      </c>
      <c r="AV3379" s="14" t="s">
        <v>79</v>
      </c>
      <c r="AW3379" s="14" t="s">
        <v>29</v>
      </c>
      <c r="AX3379" s="14" t="s">
        <v>72</v>
      </c>
      <c r="AY3379" s="197" t="s">
        <v>360</v>
      </c>
    </row>
    <row r="3380" spans="2:51" s="13" customFormat="1">
      <c r="B3380" s="187"/>
      <c r="D3380" s="188" t="s">
        <v>369</v>
      </c>
      <c r="E3380" s="189" t="s">
        <v>1</v>
      </c>
      <c r="F3380" s="190" t="s">
        <v>3239</v>
      </c>
      <c r="H3380" s="191">
        <v>116.52</v>
      </c>
      <c r="I3380" s="192"/>
      <c r="L3380" s="187"/>
      <c r="M3380" s="193"/>
      <c r="N3380" s="194"/>
      <c r="O3380" s="194"/>
      <c r="P3380" s="194"/>
      <c r="Q3380" s="194"/>
      <c r="R3380" s="194"/>
      <c r="S3380" s="194"/>
      <c r="T3380" s="195"/>
      <c r="AT3380" s="189" t="s">
        <v>369</v>
      </c>
      <c r="AU3380" s="189" t="s">
        <v>85</v>
      </c>
      <c r="AV3380" s="13" t="s">
        <v>85</v>
      </c>
      <c r="AW3380" s="13" t="s">
        <v>29</v>
      </c>
      <c r="AX3380" s="13" t="s">
        <v>72</v>
      </c>
      <c r="AY3380" s="189" t="s">
        <v>360</v>
      </c>
    </row>
    <row r="3381" spans="2:51" s="13" customFormat="1">
      <c r="B3381" s="187"/>
      <c r="D3381" s="188" t="s">
        <v>369</v>
      </c>
      <c r="E3381" s="189" t="s">
        <v>1</v>
      </c>
      <c r="F3381" s="190" t="s">
        <v>3240</v>
      </c>
      <c r="H3381" s="191">
        <v>-4.125</v>
      </c>
      <c r="I3381" s="192"/>
      <c r="L3381" s="187"/>
      <c r="M3381" s="193"/>
      <c r="N3381" s="194"/>
      <c r="O3381" s="194"/>
      <c r="P3381" s="194"/>
      <c r="Q3381" s="194"/>
      <c r="R3381" s="194"/>
      <c r="S3381" s="194"/>
      <c r="T3381" s="195"/>
      <c r="AT3381" s="189" t="s">
        <v>369</v>
      </c>
      <c r="AU3381" s="189" t="s">
        <v>85</v>
      </c>
      <c r="AV3381" s="13" t="s">
        <v>85</v>
      </c>
      <c r="AW3381" s="13" t="s">
        <v>29</v>
      </c>
      <c r="AX3381" s="13" t="s">
        <v>72</v>
      </c>
      <c r="AY3381" s="189" t="s">
        <v>360</v>
      </c>
    </row>
    <row r="3382" spans="2:51" s="13" customFormat="1">
      <c r="B3382" s="187"/>
      <c r="D3382" s="188" t="s">
        <v>369</v>
      </c>
      <c r="E3382" s="189" t="s">
        <v>1</v>
      </c>
      <c r="F3382" s="190" t="s">
        <v>3241</v>
      </c>
      <c r="H3382" s="191">
        <v>-3.9049999999999998</v>
      </c>
      <c r="I3382" s="192"/>
      <c r="L3382" s="187"/>
      <c r="M3382" s="193"/>
      <c r="N3382" s="194"/>
      <c r="O3382" s="194"/>
      <c r="P3382" s="194"/>
      <c r="Q3382" s="194"/>
      <c r="R3382" s="194"/>
      <c r="S3382" s="194"/>
      <c r="T3382" s="195"/>
      <c r="AT3382" s="189" t="s">
        <v>369</v>
      </c>
      <c r="AU3382" s="189" t="s">
        <v>85</v>
      </c>
      <c r="AV3382" s="13" t="s">
        <v>85</v>
      </c>
      <c r="AW3382" s="13" t="s">
        <v>29</v>
      </c>
      <c r="AX3382" s="13" t="s">
        <v>72</v>
      </c>
      <c r="AY3382" s="189" t="s">
        <v>360</v>
      </c>
    </row>
    <row r="3383" spans="2:51" s="13" customFormat="1">
      <c r="B3383" s="187"/>
      <c r="D3383" s="188" t="s">
        <v>369</v>
      </c>
      <c r="E3383" s="189" t="s">
        <v>1</v>
      </c>
      <c r="F3383" s="190" t="s">
        <v>3242</v>
      </c>
      <c r="H3383" s="191">
        <v>-3.0030000000000001</v>
      </c>
      <c r="I3383" s="192"/>
      <c r="L3383" s="187"/>
      <c r="M3383" s="193"/>
      <c r="N3383" s="194"/>
      <c r="O3383" s="194"/>
      <c r="P3383" s="194"/>
      <c r="Q3383" s="194"/>
      <c r="R3383" s="194"/>
      <c r="S3383" s="194"/>
      <c r="T3383" s="195"/>
      <c r="AT3383" s="189" t="s">
        <v>369</v>
      </c>
      <c r="AU3383" s="189" t="s">
        <v>85</v>
      </c>
      <c r="AV3383" s="13" t="s">
        <v>85</v>
      </c>
      <c r="AW3383" s="13" t="s">
        <v>29</v>
      </c>
      <c r="AX3383" s="13" t="s">
        <v>72</v>
      </c>
      <c r="AY3383" s="189" t="s">
        <v>360</v>
      </c>
    </row>
    <row r="3384" spans="2:51" s="13" customFormat="1">
      <c r="B3384" s="187"/>
      <c r="D3384" s="188" t="s">
        <v>369</v>
      </c>
      <c r="E3384" s="189" t="s">
        <v>1</v>
      </c>
      <c r="F3384" s="190" t="s">
        <v>3243</v>
      </c>
      <c r="H3384" s="191">
        <v>-11.138</v>
      </c>
      <c r="I3384" s="192"/>
      <c r="L3384" s="187"/>
      <c r="M3384" s="193"/>
      <c r="N3384" s="194"/>
      <c r="O3384" s="194"/>
      <c r="P3384" s="194"/>
      <c r="Q3384" s="194"/>
      <c r="R3384" s="194"/>
      <c r="S3384" s="194"/>
      <c r="T3384" s="195"/>
      <c r="AT3384" s="189" t="s">
        <v>369</v>
      </c>
      <c r="AU3384" s="189" t="s">
        <v>85</v>
      </c>
      <c r="AV3384" s="13" t="s">
        <v>85</v>
      </c>
      <c r="AW3384" s="13" t="s">
        <v>29</v>
      </c>
      <c r="AX3384" s="13" t="s">
        <v>72</v>
      </c>
      <c r="AY3384" s="189" t="s">
        <v>360</v>
      </c>
    </row>
    <row r="3385" spans="2:51" s="13" customFormat="1">
      <c r="B3385" s="187"/>
      <c r="D3385" s="188" t="s">
        <v>369</v>
      </c>
      <c r="E3385" s="189" t="s">
        <v>1</v>
      </c>
      <c r="F3385" s="190" t="s">
        <v>3244</v>
      </c>
      <c r="H3385" s="191">
        <v>2.8029999999999999</v>
      </c>
      <c r="I3385" s="192"/>
      <c r="L3385" s="187"/>
      <c r="M3385" s="193"/>
      <c r="N3385" s="194"/>
      <c r="O3385" s="194"/>
      <c r="P3385" s="194"/>
      <c r="Q3385" s="194"/>
      <c r="R3385" s="194"/>
      <c r="S3385" s="194"/>
      <c r="T3385" s="195"/>
      <c r="AT3385" s="189" t="s">
        <v>369</v>
      </c>
      <c r="AU3385" s="189" t="s">
        <v>85</v>
      </c>
      <c r="AV3385" s="13" t="s">
        <v>85</v>
      </c>
      <c r="AW3385" s="13" t="s">
        <v>29</v>
      </c>
      <c r="AX3385" s="13" t="s">
        <v>72</v>
      </c>
      <c r="AY3385" s="189" t="s">
        <v>360</v>
      </c>
    </row>
    <row r="3386" spans="2:51" s="14" customFormat="1">
      <c r="B3386" s="196"/>
      <c r="D3386" s="188" t="s">
        <v>369</v>
      </c>
      <c r="E3386" s="197" t="s">
        <v>1</v>
      </c>
      <c r="F3386" s="198" t="s">
        <v>3245</v>
      </c>
      <c r="H3386" s="197" t="s">
        <v>1</v>
      </c>
      <c r="I3386" s="199"/>
      <c r="L3386" s="196"/>
      <c r="M3386" s="200"/>
      <c r="N3386" s="201"/>
      <c r="O3386" s="201"/>
      <c r="P3386" s="201"/>
      <c r="Q3386" s="201"/>
      <c r="R3386" s="201"/>
      <c r="S3386" s="201"/>
      <c r="T3386" s="202"/>
      <c r="AT3386" s="197" t="s">
        <v>369</v>
      </c>
      <c r="AU3386" s="197" t="s">
        <v>85</v>
      </c>
      <c r="AV3386" s="14" t="s">
        <v>79</v>
      </c>
      <c r="AW3386" s="14" t="s">
        <v>29</v>
      </c>
      <c r="AX3386" s="14" t="s">
        <v>72</v>
      </c>
      <c r="AY3386" s="197" t="s">
        <v>360</v>
      </c>
    </row>
    <row r="3387" spans="2:51" s="13" customFormat="1">
      <c r="B3387" s="187"/>
      <c r="D3387" s="188" t="s">
        <v>369</v>
      </c>
      <c r="E3387" s="189" t="s">
        <v>1</v>
      </c>
      <c r="F3387" s="190" t="s">
        <v>3246</v>
      </c>
      <c r="H3387" s="191">
        <v>94.6</v>
      </c>
      <c r="I3387" s="192"/>
      <c r="L3387" s="187"/>
      <c r="M3387" s="193"/>
      <c r="N3387" s="194"/>
      <c r="O3387" s="194"/>
      <c r="P3387" s="194"/>
      <c r="Q3387" s="194"/>
      <c r="R3387" s="194"/>
      <c r="S3387" s="194"/>
      <c r="T3387" s="195"/>
      <c r="AT3387" s="189" t="s">
        <v>369</v>
      </c>
      <c r="AU3387" s="189" t="s">
        <v>85</v>
      </c>
      <c r="AV3387" s="13" t="s">
        <v>85</v>
      </c>
      <c r="AW3387" s="13" t="s">
        <v>29</v>
      </c>
      <c r="AX3387" s="13" t="s">
        <v>72</v>
      </c>
      <c r="AY3387" s="189" t="s">
        <v>360</v>
      </c>
    </row>
    <row r="3388" spans="2:51" s="13" customFormat="1">
      <c r="B3388" s="187"/>
      <c r="D3388" s="188" t="s">
        <v>369</v>
      </c>
      <c r="E3388" s="189" t="s">
        <v>1</v>
      </c>
      <c r="F3388" s="190" t="s">
        <v>3240</v>
      </c>
      <c r="H3388" s="191">
        <v>-4.125</v>
      </c>
      <c r="I3388" s="192"/>
      <c r="L3388" s="187"/>
      <c r="M3388" s="193"/>
      <c r="N3388" s="194"/>
      <c r="O3388" s="194"/>
      <c r="P3388" s="194"/>
      <c r="Q3388" s="194"/>
      <c r="R3388" s="194"/>
      <c r="S3388" s="194"/>
      <c r="T3388" s="195"/>
      <c r="AT3388" s="189" t="s">
        <v>369</v>
      </c>
      <c r="AU3388" s="189" t="s">
        <v>85</v>
      </c>
      <c r="AV3388" s="13" t="s">
        <v>85</v>
      </c>
      <c r="AW3388" s="13" t="s">
        <v>29</v>
      </c>
      <c r="AX3388" s="13" t="s">
        <v>72</v>
      </c>
      <c r="AY3388" s="189" t="s">
        <v>360</v>
      </c>
    </row>
    <row r="3389" spans="2:51" s="13" customFormat="1">
      <c r="B3389" s="187"/>
      <c r="D3389" s="188" t="s">
        <v>369</v>
      </c>
      <c r="E3389" s="189" t="s">
        <v>1</v>
      </c>
      <c r="F3389" s="190" t="s">
        <v>3247</v>
      </c>
      <c r="H3389" s="191">
        <v>-2.742</v>
      </c>
      <c r="I3389" s="192"/>
      <c r="L3389" s="187"/>
      <c r="M3389" s="193"/>
      <c r="N3389" s="194"/>
      <c r="O3389" s="194"/>
      <c r="P3389" s="194"/>
      <c r="Q3389" s="194"/>
      <c r="R3389" s="194"/>
      <c r="S3389" s="194"/>
      <c r="T3389" s="195"/>
      <c r="AT3389" s="189" t="s">
        <v>369</v>
      </c>
      <c r="AU3389" s="189" t="s">
        <v>85</v>
      </c>
      <c r="AV3389" s="13" t="s">
        <v>85</v>
      </c>
      <c r="AW3389" s="13" t="s">
        <v>29</v>
      </c>
      <c r="AX3389" s="13" t="s">
        <v>72</v>
      </c>
      <c r="AY3389" s="189" t="s">
        <v>360</v>
      </c>
    </row>
    <row r="3390" spans="2:51" s="13" customFormat="1">
      <c r="B3390" s="187"/>
      <c r="D3390" s="188" t="s">
        <v>369</v>
      </c>
      <c r="E3390" s="189" t="s">
        <v>1</v>
      </c>
      <c r="F3390" s="190" t="s">
        <v>3248</v>
      </c>
      <c r="H3390" s="191">
        <v>-11.138</v>
      </c>
      <c r="I3390" s="192"/>
      <c r="L3390" s="187"/>
      <c r="M3390" s="193"/>
      <c r="N3390" s="194"/>
      <c r="O3390" s="194"/>
      <c r="P3390" s="194"/>
      <c r="Q3390" s="194"/>
      <c r="R3390" s="194"/>
      <c r="S3390" s="194"/>
      <c r="T3390" s="195"/>
      <c r="AT3390" s="189" t="s">
        <v>369</v>
      </c>
      <c r="AU3390" s="189" t="s">
        <v>85</v>
      </c>
      <c r="AV3390" s="13" t="s">
        <v>85</v>
      </c>
      <c r="AW3390" s="13" t="s">
        <v>29</v>
      </c>
      <c r="AX3390" s="13" t="s">
        <v>72</v>
      </c>
      <c r="AY3390" s="189" t="s">
        <v>360</v>
      </c>
    </row>
    <row r="3391" spans="2:51" s="13" customFormat="1">
      <c r="B3391" s="187"/>
      <c r="D3391" s="188" t="s">
        <v>369</v>
      </c>
      <c r="E3391" s="189" t="s">
        <v>1</v>
      </c>
      <c r="F3391" s="190" t="s">
        <v>3249</v>
      </c>
      <c r="H3391" s="191">
        <v>1.95</v>
      </c>
      <c r="I3391" s="192"/>
      <c r="L3391" s="187"/>
      <c r="M3391" s="193"/>
      <c r="N3391" s="194"/>
      <c r="O3391" s="194"/>
      <c r="P3391" s="194"/>
      <c r="Q3391" s="194"/>
      <c r="R3391" s="194"/>
      <c r="S3391" s="194"/>
      <c r="T3391" s="195"/>
      <c r="AT3391" s="189" t="s">
        <v>369</v>
      </c>
      <c r="AU3391" s="189" t="s">
        <v>85</v>
      </c>
      <c r="AV3391" s="13" t="s">
        <v>85</v>
      </c>
      <c r="AW3391" s="13" t="s">
        <v>29</v>
      </c>
      <c r="AX3391" s="13" t="s">
        <v>72</v>
      </c>
      <c r="AY3391" s="189" t="s">
        <v>360</v>
      </c>
    </row>
    <row r="3392" spans="2:51" s="14" customFormat="1">
      <c r="B3392" s="196"/>
      <c r="D3392" s="188" t="s">
        <v>369</v>
      </c>
      <c r="E3392" s="197" t="s">
        <v>1</v>
      </c>
      <c r="F3392" s="198" t="s">
        <v>3250</v>
      </c>
      <c r="H3392" s="197" t="s">
        <v>1</v>
      </c>
      <c r="I3392" s="199"/>
      <c r="L3392" s="196"/>
      <c r="M3392" s="200"/>
      <c r="N3392" s="201"/>
      <c r="O3392" s="201"/>
      <c r="P3392" s="201"/>
      <c r="Q3392" s="201"/>
      <c r="R3392" s="201"/>
      <c r="S3392" s="201"/>
      <c r="T3392" s="202"/>
      <c r="AT3392" s="197" t="s">
        <v>369</v>
      </c>
      <c r="AU3392" s="197" t="s">
        <v>85</v>
      </c>
      <c r="AV3392" s="14" t="s">
        <v>79</v>
      </c>
      <c r="AW3392" s="14" t="s">
        <v>29</v>
      </c>
      <c r="AX3392" s="14" t="s">
        <v>72</v>
      </c>
      <c r="AY3392" s="197" t="s">
        <v>360</v>
      </c>
    </row>
    <row r="3393" spans="2:51" s="13" customFormat="1">
      <c r="B3393" s="187"/>
      <c r="D3393" s="188" t="s">
        <v>369</v>
      </c>
      <c r="E3393" s="189" t="s">
        <v>1</v>
      </c>
      <c r="F3393" s="190" t="s">
        <v>3251</v>
      </c>
      <c r="H3393" s="191">
        <v>93.304000000000002</v>
      </c>
      <c r="I3393" s="192"/>
      <c r="L3393" s="187"/>
      <c r="M3393" s="193"/>
      <c r="N3393" s="194"/>
      <c r="O3393" s="194"/>
      <c r="P3393" s="194"/>
      <c r="Q3393" s="194"/>
      <c r="R3393" s="194"/>
      <c r="S3393" s="194"/>
      <c r="T3393" s="195"/>
      <c r="AT3393" s="189" t="s">
        <v>369</v>
      </c>
      <c r="AU3393" s="189" t="s">
        <v>85</v>
      </c>
      <c r="AV3393" s="13" t="s">
        <v>85</v>
      </c>
      <c r="AW3393" s="13" t="s">
        <v>29</v>
      </c>
      <c r="AX3393" s="13" t="s">
        <v>72</v>
      </c>
      <c r="AY3393" s="189" t="s">
        <v>360</v>
      </c>
    </row>
    <row r="3394" spans="2:51" s="13" customFormat="1">
      <c r="B3394" s="187"/>
      <c r="D3394" s="188" t="s">
        <v>369</v>
      </c>
      <c r="E3394" s="189" t="s">
        <v>1</v>
      </c>
      <c r="F3394" s="190" t="s">
        <v>3247</v>
      </c>
      <c r="H3394" s="191">
        <v>-2.742</v>
      </c>
      <c r="I3394" s="192"/>
      <c r="L3394" s="187"/>
      <c r="M3394" s="193"/>
      <c r="N3394" s="194"/>
      <c r="O3394" s="194"/>
      <c r="P3394" s="194"/>
      <c r="Q3394" s="194"/>
      <c r="R3394" s="194"/>
      <c r="S3394" s="194"/>
      <c r="T3394" s="195"/>
      <c r="AT3394" s="189" t="s">
        <v>369</v>
      </c>
      <c r="AU3394" s="189" t="s">
        <v>85</v>
      </c>
      <c r="AV3394" s="13" t="s">
        <v>85</v>
      </c>
      <c r="AW3394" s="13" t="s">
        <v>29</v>
      </c>
      <c r="AX3394" s="13" t="s">
        <v>72</v>
      </c>
      <c r="AY3394" s="189" t="s">
        <v>360</v>
      </c>
    </row>
    <row r="3395" spans="2:51" s="13" customFormat="1">
      <c r="B3395" s="187"/>
      <c r="D3395" s="188" t="s">
        <v>369</v>
      </c>
      <c r="E3395" s="189" t="s">
        <v>1</v>
      </c>
      <c r="F3395" s="190" t="s">
        <v>3252</v>
      </c>
      <c r="H3395" s="191">
        <v>-2.8180000000000001</v>
      </c>
      <c r="I3395" s="192"/>
      <c r="L3395" s="187"/>
      <c r="M3395" s="193"/>
      <c r="N3395" s="194"/>
      <c r="O3395" s="194"/>
      <c r="P3395" s="194"/>
      <c r="Q3395" s="194"/>
      <c r="R3395" s="194"/>
      <c r="S3395" s="194"/>
      <c r="T3395" s="195"/>
      <c r="AT3395" s="189" t="s">
        <v>369</v>
      </c>
      <c r="AU3395" s="189" t="s">
        <v>85</v>
      </c>
      <c r="AV3395" s="13" t="s">
        <v>85</v>
      </c>
      <c r="AW3395" s="13" t="s">
        <v>29</v>
      </c>
      <c r="AX3395" s="13" t="s">
        <v>72</v>
      </c>
      <c r="AY3395" s="189" t="s">
        <v>360</v>
      </c>
    </row>
    <row r="3396" spans="2:51" s="13" customFormat="1">
      <c r="B3396" s="187"/>
      <c r="D3396" s="188" t="s">
        <v>369</v>
      </c>
      <c r="E3396" s="189" t="s">
        <v>1</v>
      </c>
      <c r="F3396" s="190" t="s">
        <v>3253</v>
      </c>
      <c r="H3396" s="191">
        <v>-2.0699999999999998</v>
      </c>
      <c r="I3396" s="192"/>
      <c r="L3396" s="187"/>
      <c r="M3396" s="193"/>
      <c r="N3396" s="194"/>
      <c r="O3396" s="194"/>
      <c r="P3396" s="194"/>
      <c r="Q3396" s="194"/>
      <c r="R3396" s="194"/>
      <c r="S3396" s="194"/>
      <c r="T3396" s="195"/>
      <c r="AT3396" s="189" t="s">
        <v>369</v>
      </c>
      <c r="AU3396" s="189" t="s">
        <v>85</v>
      </c>
      <c r="AV3396" s="13" t="s">
        <v>85</v>
      </c>
      <c r="AW3396" s="13" t="s">
        <v>29</v>
      </c>
      <c r="AX3396" s="13" t="s">
        <v>72</v>
      </c>
      <c r="AY3396" s="189" t="s">
        <v>360</v>
      </c>
    </row>
    <row r="3397" spans="2:51" s="13" customFormat="1">
      <c r="B3397" s="187"/>
      <c r="D3397" s="188" t="s">
        <v>369</v>
      </c>
      <c r="E3397" s="189" t="s">
        <v>1</v>
      </c>
      <c r="F3397" s="190" t="s">
        <v>3254</v>
      </c>
      <c r="H3397" s="191">
        <v>-3.7519999999999998</v>
      </c>
      <c r="I3397" s="192"/>
      <c r="L3397" s="187"/>
      <c r="M3397" s="193"/>
      <c r="N3397" s="194"/>
      <c r="O3397" s="194"/>
      <c r="P3397" s="194"/>
      <c r="Q3397" s="194"/>
      <c r="R3397" s="194"/>
      <c r="S3397" s="194"/>
      <c r="T3397" s="195"/>
      <c r="AT3397" s="189" t="s">
        <v>369</v>
      </c>
      <c r="AU3397" s="189" t="s">
        <v>85</v>
      </c>
      <c r="AV3397" s="13" t="s">
        <v>85</v>
      </c>
      <c r="AW3397" s="13" t="s">
        <v>29</v>
      </c>
      <c r="AX3397" s="13" t="s">
        <v>72</v>
      </c>
      <c r="AY3397" s="189" t="s">
        <v>360</v>
      </c>
    </row>
    <row r="3398" spans="2:51" s="13" customFormat="1">
      <c r="B3398" s="187"/>
      <c r="D3398" s="188" t="s">
        <v>369</v>
      </c>
      <c r="E3398" s="189" t="s">
        <v>1</v>
      </c>
      <c r="F3398" s="190" t="s">
        <v>3255</v>
      </c>
      <c r="H3398" s="191">
        <v>-4.2880000000000003</v>
      </c>
      <c r="I3398" s="192"/>
      <c r="L3398" s="187"/>
      <c r="M3398" s="193"/>
      <c r="N3398" s="194"/>
      <c r="O3398" s="194"/>
      <c r="P3398" s="194"/>
      <c r="Q3398" s="194"/>
      <c r="R3398" s="194"/>
      <c r="S3398" s="194"/>
      <c r="T3398" s="195"/>
      <c r="AT3398" s="189" t="s">
        <v>369</v>
      </c>
      <c r="AU3398" s="189" t="s">
        <v>85</v>
      </c>
      <c r="AV3398" s="13" t="s">
        <v>85</v>
      </c>
      <c r="AW3398" s="13" t="s">
        <v>29</v>
      </c>
      <c r="AX3398" s="13" t="s">
        <v>72</v>
      </c>
      <c r="AY3398" s="189" t="s">
        <v>360</v>
      </c>
    </row>
    <row r="3399" spans="2:51" s="13" customFormat="1">
      <c r="B3399" s="187"/>
      <c r="D3399" s="188" t="s">
        <v>369</v>
      </c>
      <c r="E3399" s="189" t="s">
        <v>1</v>
      </c>
      <c r="F3399" s="190" t="s">
        <v>3256</v>
      </c>
      <c r="H3399" s="191">
        <v>4.5279999999999996</v>
      </c>
      <c r="I3399" s="192"/>
      <c r="L3399" s="187"/>
      <c r="M3399" s="193"/>
      <c r="N3399" s="194"/>
      <c r="O3399" s="194"/>
      <c r="P3399" s="194"/>
      <c r="Q3399" s="194"/>
      <c r="R3399" s="194"/>
      <c r="S3399" s="194"/>
      <c r="T3399" s="195"/>
      <c r="AT3399" s="189" t="s">
        <v>369</v>
      </c>
      <c r="AU3399" s="189" t="s">
        <v>85</v>
      </c>
      <c r="AV3399" s="13" t="s">
        <v>85</v>
      </c>
      <c r="AW3399" s="13" t="s">
        <v>29</v>
      </c>
      <c r="AX3399" s="13" t="s">
        <v>72</v>
      </c>
      <c r="AY3399" s="189" t="s">
        <v>360</v>
      </c>
    </row>
    <row r="3400" spans="2:51" s="14" customFormat="1">
      <c r="B3400" s="196"/>
      <c r="D3400" s="188" t="s">
        <v>369</v>
      </c>
      <c r="E3400" s="197" t="s">
        <v>1</v>
      </c>
      <c r="F3400" s="198" t="s">
        <v>3257</v>
      </c>
      <c r="H3400" s="197" t="s">
        <v>1</v>
      </c>
      <c r="I3400" s="199"/>
      <c r="L3400" s="196"/>
      <c r="M3400" s="200"/>
      <c r="N3400" s="201"/>
      <c r="O3400" s="201"/>
      <c r="P3400" s="201"/>
      <c r="Q3400" s="201"/>
      <c r="R3400" s="201"/>
      <c r="S3400" s="201"/>
      <c r="T3400" s="202"/>
      <c r="AT3400" s="197" t="s">
        <v>369</v>
      </c>
      <c r="AU3400" s="197" t="s">
        <v>85</v>
      </c>
      <c r="AV3400" s="14" t="s">
        <v>79</v>
      </c>
      <c r="AW3400" s="14" t="s">
        <v>29</v>
      </c>
      <c r="AX3400" s="14" t="s">
        <v>72</v>
      </c>
      <c r="AY3400" s="197" t="s">
        <v>360</v>
      </c>
    </row>
    <row r="3401" spans="2:51" s="13" customFormat="1">
      <c r="B3401" s="187"/>
      <c r="D3401" s="188" t="s">
        <v>369</v>
      </c>
      <c r="E3401" s="189" t="s">
        <v>1</v>
      </c>
      <c r="F3401" s="190" t="s">
        <v>3258</v>
      </c>
      <c r="H3401" s="191">
        <v>48.92</v>
      </c>
      <c r="I3401" s="192"/>
      <c r="L3401" s="187"/>
      <c r="M3401" s="193"/>
      <c r="N3401" s="194"/>
      <c r="O3401" s="194"/>
      <c r="P3401" s="194"/>
      <c r="Q3401" s="194"/>
      <c r="R3401" s="194"/>
      <c r="S3401" s="194"/>
      <c r="T3401" s="195"/>
      <c r="AT3401" s="189" t="s">
        <v>369</v>
      </c>
      <c r="AU3401" s="189" t="s">
        <v>85</v>
      </c>
      <c r="AV3401" s="13" t="s">
        <v>85</v>
      </c>
      <c r="AW3401" s="13" t="s">
        <v>29</v>
      </c>
      <c r="AX3401" s="13" t="s">
        <v>72</v>
      </c>
      <c r="AY3401" s="189" t="s">
        <v>360</v>
      </c>
    </row>
    <row r="3402" spans="2:51" s="13" customFormat="1">
      <c r="B3402" s="187"/>
      <c r="D3402" s="188" t="s">
        <v>369</v>
      </c>
      <c r="E3402" s="189" t="s">
        <v>1</v>
      </c>
      <c r="F3402" s="190" t="s">
        <v>3253</v>
      </c>
      <c r="H3402" s="191">
        <v>-2.0699999999999998</v>
      </c>
      <c r="I3402" s="192"/>
      <c r="L3402" s="187"/>
      <c r="M3402" s="193"/>
      <c r="N3402" s="194"/>
      <c r="O3402" s="194"/>
      <c r="P3402" s="194"/>
      <c r="Q3402" s="194"/>
      <c r="R3402" s="194"/>
      <c r="S3402" s="194"/>
      <c r="T3402" s="195"/>
      <c r="AT3402" s="189" t="s">
        <v>369</v>
      </c>
      <c r="AU3402" s="189" t="s">
        <v>85</v>
      </c>
      <c r="AV3402" s="13" t="s">
        <v>85</v>
      </c>
      <c r="AW3402" s="13" t="s">
        <v>29</v>
      </c>
      <c r="AX3402" s="13" t="s">
        <v>72</v>
      </c>
      <c r="AY3402" s="189" t="s">
        <v>360</v>
      </c>
    </row>
    <row r="3403" spans="2:51" s="13" customFormat="1">
      <c r="B3403" s="187"/>
      <c r="D3403" s="188" t="s">
        <v>369</v>
      </c>
      <c r="E3403" s="189" t="s">
        <v>1</v>
      </c>
      <c r="F3403" s="190" t="s">
        <v>3255</v>
      </c>
      <c r="H3403" s="191">
        <v>-4.2880000000000003</v>
      </c>
      <c r="I3403" s="192"/>
      <c r="L3403" s="187"/>
      <c r="M3403" s="193"/>
      <c r="N3403" s="194"/>
      <c r="O3403" s="194"/>
      <c r="P3403" s="194"/>
      <c r="Q3403" s="194"/>
      <c r="R3403" s="194"/>
      <c r="S3403" s="194"/>
      <c r="T3403" s="195"/>
      <c r="AT3403" s="189" t="s">
        <v>369</v>
      </c>
      <c r="AU3403" s="189" t="s">
        <v>85</v>
      </c>
      <c r="AV3403" s="13" t="s">
        <v>85</v>
      </c>
      <c r="AW3403" s="13" t="s">
        <v>29</v>
      </c>
      <c r="AX3403" s="13" t="s">
        <v>72</v>
      </c>
      <c r="AY3403" s="189" t="s">
        <v>360</v>
      </c>
    </row>
    <row r="3404" spans="2:51" s="13" customFormat="1">
      <c r="B3404" s="187"/>
      <c r="D3404" s="188" t="s">
        <v>369</v>
      </c>
      <c r="E3404" s="189" t="s">
        <v>1</v>
      </c>
      <c r="F3404" s="190" t="s">
        <v>3259</v>
      </c>
      <c r="H3404" s="191">
        <v>2.2970000000000002</v>
      </c>
      <c r="I3404" s="192"/>
      <c r="L3404" s="187"/>
      <c r="M3404" s="193"/>
      <c r="N3404" s="194"/>
      <c r="O3404" s="194"/>
      <c r="P3404" s="194"/>
      <c r="Q3404" s="194"/>
      <c r="R3404" s="194"/>
      <c r="S3404" s="194"/>
      <c r="T3404" s="195"/>
      <c r="AT3404" s="189" t="s">
        <v>369</v>
      </c>
      <c r="AU3404" s="189" t="s">
        <v>85</v>
      </c>
      <c r="AV3404" s="13" t="s">
        <v>85</v>
      </c>
      <c r="AW3404" s="13" t="s">
        <v>29</v>
      </c>
      <c r="AX3404" s="13" t="s">
        <v>72</v>
      </c>
      <c r="AY3404" s="189" t="s">
        <v>360</v>
      </c>
    </row>
    <row r="3405" spans="2:51" s="14" customFormat="1">
      <c r="B3405" s="196"/>
      <c r="D3405" s="188" t="s">
        <v>369</v>
      </c>
      <c r="E3405" s="197" t="s">
        <v>1</v>
      </c>
      <c r="F3405" s="198" t="s">
        <v>3260</v>
      </c>
      <c r="H3405" s="197" t="s">
        <v>1</v>
      </c>
      <c r="I3405" s="199"/>
      <c r="L3405" s="196"/>
      <c r="M3405" s="200"/>
      <c r="N3405" s="201"/>
      <c r="O3405" s="201"/>
      <c r="P3405" s="201"/>
      <c r="Q3405" s="201"/>
      <c r="R3405" s="201"/>
      <c r="S3405" s="201"/>
      <c r="T3405" s="202"/>
      <c r="AT3405" s="197" t="s">
        <v>369</v>
      </c>
      <c r="AU3405" s="197" t="s">
        <v>85</v>
      </c>
      <c r="AV3405" s="14" t="s">
        <v>79</v>
      </c>
      <c r="AW3405" s="14" t="s">
        <v>29</v>
      </c>
      <c r="AX3405" s="14" t="s">
        <v>72</v>
      </c>
      <c r="AY3405" s="197" t="s">
        <v>360</v>
      </c>
    </row>
    <row r="3406" spans="2:51" s="13" customFormat="1">
      <c r="B3406" s="187"/>
      <c r="D3406" s="188" t="s">
        <v>369</v>
      </c>
      <c r="E3406" s="189" t="s">
        <v>1</v>
      </c>
      <c r="F3406" s="190" t="s">
        <v>3261</v>
      </c>
      <c r="H3406" s="191">
        <v>105.4</v>
      </c>
      <c r="I3406" s="192"/>
      <c r="L3406" s="187"/>
      <c r="M3406" s="193"/>
      <c r="N3406" s="194"/>
      <c r="O3406" s="194"/>
      <c r="P3406" s="194"/>
      <c r="Q3406" s="194"/>
      <c r="R3406" s="194"/>
      <c r="S3406" s="194"/>
      <c r="T3406" s="195"/>
      <c r="AT3406" s="189" t="s">
        <v>369</v>
      </c>
      <c r="AU3406" s="189" t="s">
        <v>85</v>
      </c>
      <c r="AV3406" s="13" t="s">
        <v>85</v>
      </c>
      <c r="AW3406" s="13" t="s">
        <v>29</v>
      </c>
      <c r="AX3406" s="13" t="s">
        <v>72</v>
      </c>
      <c r="AY3406" s="189" t="s">
        <v>360</v>
      </c>
    </row>
    <row r="3407" spans="2:51" s="13" customFormat="1">
      <c r="B3407" s="187"/>
      <c r="D3407" s="188" t="s">
        <v>369</v>
      </c>
      <c r="E3407" s="189" t="s">
        <v>1</v>
      </c>
      <c r="F3407" s="190" t="s">
        <v>3262</v>
      </c>
      <c r="H3407" s="191">
        <v>-5.52</v>
      </c>
      <c r="I3407" s="192"/>
      <c r="L3407" s="187"/>
      <c r="M3407" s="193"/>
      <c r="N3407" s="194"/>
      <c r="O3407" s="194"/>
      <c r="P3407" s="194"/>
      <c r="Q3407" s="194"/>
      <c r="R3407" s="194"/>
      <c r="S3407" s="194"/>
      <c r="T3407" s="195"/>
      <c r="AT3407" s="189" t="s">
        <v>369</v>
      </c>
      <c r="AU3407" s="189" t="s">
        <v>85</v>
      </c>
      <c r="AV3407" s="13" t="s">
        <v>85</v>
      </c>
      <c r="AW3407" s="13" t="s">
        <v>29</v>
      </c>
      <c r="AX3407" s="13" t="s">
        <v>72</v>
      </c>
      <c r="AY3407" s="189" t="s">
        <v>360</v>
      </c>
    </row>
    <row r="3408" spans="2:51" s="13" customFormat="1">
      <c r="B3408" s="187"/>
      <c r="D3408" s="188" t="s">
        <v>369</v>
      </c>
      <c r="E3408" s="189" t="s">
        <v>1</v>
      </c>
      <c r="F3408" s="190" t="s">
        <v>3263</v>
      </c>
      <c r="H3408" s="191">
        <v>-12.864000000000001</v>
      </c>
      <c r="I3408" s="192"/>
      <c r="L3408" s="187"/>
      <c r="M3408" s="193"/>
      <c r="N3408" s="194"/>
      <c r="O3408" s="194"/>
      <c r="P3408" s="194"/>
      <c r="Q3408" s="194"/>
      <c r="R3408" s="194"/>
      <c r="S3408" s="194"/>
      <c r="T3408" s="195"/>
      <c r="AT3408" s="189" t="s">
        <v>369</v>
      </c>
      <c r="AU3408" s="189" t="s">
        <v>85</v>
      </c>
      <c r="AV3408" s="13" t="s">
        <v>85</v>
      </c>
      <c r="AW3408" s="13" t="s">
        <v>29</v>
      </c>
      <c r="AX3408" s="13" t="s">
        <v>72</v>
      </c>
      <c r="AY3408" s="189" t="s">
        <v>360</v>
      </c>
    </row>
    <row r="3409" spans="2:51" s="13" customFormat="1">
      <c r="B3409" s="187"/>
      <c r="D3409" s="188" t="s">
        <v>369</v>
      </c>
      <c r="E3409" s="189" t="s">
        <v>1</v>
      </c>
      <c r="F3409" s="190" t="s">
        <v>3264</v>
      </c>
      <c r="H3409" s="191">
        <v>6.89</v>
      </c>
      <c r="I3409" s="192"/>
      <c r="L3409" s="187"/>
      <c r="M3409" s="193"/>
      <c r="N3409" s="194"/>
      <c r="O3409" s="194"/>
      <c r="P3409" s="194"/>
      <c r="Q3409" s="194"/>
      <c r="R3409" s="194"/>
      <c r="S3409" s="194"/>
      <c r="T3409" s="195"/>
      <c r="AT3409" s="189" t="s">
        <v>369</v>
      </c>
      <c r="AU3409" s="189" t="s">
        <v>85</v>
      </c>
      <c r="AV3409" s="13" t="s">
        <v>85</v>
      </c>
      <c r="AW3409" s="13" t="s">
        <v>29</v>
      </c>
      <c r="AX3409" s="13" t="s">
        <v>72</v>
      </c>
      <c r="AY3409" s="189" t="s">
        <v>360</v>
      </c>
    </row>
    <row r="3410" spans="2:51" s="14" customFormat="1">
      <c r="B3410" s="196"/>
      <c r="D3410" s="188" t="s">
        <v>369</v>
      </c>
      <c r="E3410" s="197" t="s">
        <v>1</v>
      </c>
      <c r="F3410" s="198" t="s">
        <v>3265</v>
      </c>
      <c r="H3410" s="197" t="s">
        <v>1</v>
      </c>
      <c r="I3410" s="199"/>
      <c r="L3410" s="196"/>
      <c r="M3410" s="200"/>
      <c r="N3410" s="201"/>
      <c r="O3410" s="201"/>
      <c r="P3410" s="201"/>
      <c r="Q3410" s="201"/>
      <c r="R3410" s="201"/>
      <c r="S3410" s="201"/>
      <c r="T3410" s="202"/>
      <c r="AT3410" s="197" t="s">
        <v>369</v>
      </c>
      <c r="AU3410" s="197" t="s">
        <v>85</v>
      </c>
      <c r="AV3410" s="14" t="s">
        <v>79</v>
      </c>
      <c r="AW3410" s="14" t="s">
        <v>29</v>
      </c>
      <c r="AX3410" s="14" t="s">
        <v>72</v>
      </c>
      <c r="AY3410" s="197" t="s">
        <v>360</v>
      </c>
    </row>
    <row r="3411" spans="2:51" s="13" customFormat="1">
      <c r="B3411" s="187"/>
      <c r="D3411" s="188" t="s">
        <v>369</v>
      </c>
      <c r="E3411" s="189" t="s">
        <v>1</v>
      </c>
      <c r="F3411" s="190" t="s">
        <v>3266</v>
      </c>
      <c r="H3411" s="191">
        <v>99.08</v>
      </c>
      <c r="I3411" s="192"/>
      <c r="L3411" s="187"/>
      <c r="M3411" s="193"/>
      <c r="N3411" s="194"/>
      <c r="O3411" s="194"/>
      <c r="P3411" s="194"/>
      <c r="Q3411" s="194"/>
      <c r="R3411" s="194"/>
      <c r="S3411" s="194"/>
      <c r="T3411" s="195"/>
      <c r="AT3411" s="189" t="s">
        <v>369</v>
      </c>
      <c r="AU3411" s="189" t="s">
        <v>85</v>
      </c>
      <c r="AV3411" s="13" t="s">
        <v>85</v>
      </c>
      <c r="AW3411" s="13" t="s">
        <v>29</v>
      </c>
      <c r="AX3411" s="13" t="s">
        <v>72</v>
      </c>
      <c r="AY3411" s="189" t="s">
        <v>360</v>
      </c>
    </row>
    <row r="3412" spans="2:51" s="13" customFormat="1">
      <c r="B3412" s="187"/>
      <c r="D3412" s="188" t="s">
        <v>369</v>
      </c>
      <c r="E3412" s="189" t="s">
        <v>1</v>
      </c>
      <c r="F3412" s="190" t="s">
        <v>3235</v>
      </c>
      <c r="H3412" s="191">
        <v>-2.76</v>
      </c>
      <c r="I3412" s="192"/>
      <c r="L3412" s="187"/>
      <c r="M3412" s="193"/>
      <c r="N3412" s="194"/>
      <c r="O3412" s="194"/>
      <c r="P3412" s="194"/>
      <c r="Q3412" s="194"/>
      <c r="R3412" s="194"/>
      <c r="S3412" s="194"/>
      <c r="T3412" s="195"/>
      <c r="AT3412" s="189" t="s">
        <v>369</v>
      </c>
      <c r="AU3412" s="189" t="s">
        <v>85</v>
      </c>
      <c r="AV3412" s="13" t="s">
        <v>85</v>
      </c>
      <c r="AW3412" s="13" t="s">
        <v>29</v>
      </c>
      <c r="AX3412" s="13" t="s">
        <v>72</v>
      </c>
      <c r="AY3412" s="189" t="s">
        <v>360</v>
      </c>
    </row>
    <row r="3413" spans="2:51" s="13" customFormat="1">
      <c r="B3413" s="187"/>
      <c r="D3413" s="188" t="s">
        <v>369</v>
      </c>
      <c r="E3413" s="189" t="s">
        <v>1</v>
      </c>
      <c r="F3413" s="190" t="s">
        <v>3263</v>
      </c>
      <c r="H3413" s="191">
        <v>-12.864000000000001</v>
      </c>
      <c r="I3413" s="192"/>
      <c r="L3413" s="187"/>
      <c r="M3413" s="193"/>
      <c r="N3413" s="194"/>
      <c r="O3413" s="194"/>
      <c r="P3413" s="194"/>
      <c r="Q3413" s="194"/>
      <c r="R3413" s="194"/>
      <c r="S3413" s="194"/>
      <c r="T3413" s="195"/>
      <c r="AT3413" s="189" t="s">
        <v>369</v>
      </c>
      <c r="AU3413" s="189" t="s">
        <v>85</v>
      </c>
      <c r="AV3413" s="13" t="s">
        <v>85</v>
      </c>
      <c r="AW3413" s="13" t="s">
        <v>29</v>
      </c>
      <c r="AX3413" s="13" t="s">
        <v>72</v>
      </c>
      <c r="AY3413" s="189" t="s">
        <v>360</v>
      </c>
    </row>
    <row r="3414" spans="2:51" s="13" customFormat="1">
      <c r="B3414" s="187"/>
      <c r="D3414" s="188" t="s">
        <v>369</v>
      </c>
      <c r="E3414" s="189" t="s">
        <v>1</v>
      </c>
      <c r="F3414" s="190" t="s">
        <v>3264</v>
      </c>
      <c r="H3414" s="191">
        <v>6.89</v>
      </c>
      <c r="I3414" s="192"/>
      <c r="L3414" s="187"/>
      <c r="M3414" s="193"/>
      <c r="N3414" s="194"/>
      <c r="O3414" s="194"/>
      <c r="P3414" s="194"/>
      <c r="Q3414" s="194"/>
      <c r="R3414" s="194"/>
      <c r="S3414" s="194"/>
      <c r="T3414" s="195"/>
      <c r="AT3414" s="189" t="s">
        <v>369</v>
      </c>
      <c r="AU3414" s="189" t="s">
        <v>85</v>
      </c>
      <c r="AV3414" s="13" t="s">
        <v>85</v>
      </c>
      <c r="AW3414" s="13" t="s">
        <v>29</v>
      </c>
      <c r="AX3414" s="13" t="s">
        <v>72</v>
      </c>
      <c r="AY3414" s="189" t="s">
        <v>360</v>
      </c>
    </row>
    <row r="3415" spans="2:51" s="14" customFormat="1">
      <c r="B3415" s="196"/>
      <c r="D3415" s="188" t="s">
        <v>369</v>
      </c>
      <c r="E3415" s="197" t="s">
        <v>1</v>
      </c>
      <c r="F3415" s="198" t="s">
        <v>3267</v>
      </c>
      <c r="H3415" s="197" t="s">
        <v>1</v>
      </c>
      <c r="I3415" s="199"/>
      <c r="L3415" s="196"/>
      <c r="M3415" s="200"/>
      <c r="N3415" s="201"/>
      <c r="O3415" s="201"/>
      <c r="P3415" s="201"/>
      <c r="Q3415" s="201"/>
      <c r="R3415" s="201"/>
      <c r="S3415" s="201"/>
      <c r="T3415" s="202"/>
      <c r="AT3415" s="197" t="s">
        <v>369</v>
      </c>
      <c r="AU3415" s="197" t="s">
        <v>85</v>
      </c>
      <c r="AV3415" s="14" t="s">
        <v>79</v>
      </c>
      <c r="AW3415" s="14" t="s">
        <v>29</v>
      </c>
      <c r="AX3415" s="14" t="s">
        <v>72</v>
      </c>
      <c r="AY3415" s="197" t="s">
        <v>360</v>
      </c>
    </row>
    <row r="3416" spans="2:51" s="13" customFormat="1">
      <c r="B3416" s="187"/>
      <c r="D3416" s="188" t="s">
        <v>369</v>
      </c>
      <c r="E3416" s="189" t="s">
        <v>1</v>
      </c>
      <c r="F3416" s="190" t="s">
        <v>3268</v>
      </c>
      <c r="H3416" s="191">
        <v>35.774999999999999</v>
      </c>
      <c r="I3416" s="192"/>
      <c r="L3416" s="187"/>
      <c r="M3416" s="193"/>
      <c r="N3416" s="194"/>
      <c r="O3416" s="194"/>
      <c r="P3416" s="194"/>
      <c r="Q3416" s="194"/>
      <c r="R3416" s="194"/>
      <c r="S3416" s="194"/>
      <c r="T3416" s="195"/>
      <c r="AT3416" s="189" t="s">
        <v>369</v>
      </c>
      <c r="AU3416" s="189" t="s">
        <v>85</v>
      </c>
      <c r="AV3416" s="13" t="s">
        <v>85</v>
      </c>
      <c r="AW3416" s="13" t="s">
        <v>29</v>
      </c>
      <c r="AX3416" s="13" t="s">
        <v>72</v>
      </c>
      <c r="AY3416" s="189" t="s">
        <v>360</v>
      </c>
    </row>
    <row r="3417" spans="2:51" s="13" customFormat="1">
      <c r="B3417" s="187"/>
      <c r="D3417" s="188" t="s">
        <v>369</v>
      </c>
      <c r="E3417" s="189" t="s">
        <v>1</v>
      </c>
      <c r="F3417" s="190" t="s">
        <v>3269</v>
      </c>
      <c r="H3417" s="191">
        <v>-1.6</v>
      </c>
      <c r="I3417" s="192"/>
      <c r="L3417" s="187"/>
      <c r="M3417" s="193"/>
      <c r="N3417" s="194"/>
      <c r="O3417" s="194"/>
      <c r="P3417" s="194"/>
      <c r="Q3417" s="194"/>
      <c r="R3417" s="194"/>
      <c r="S3417" s="194"/>
      <c r="T3417" s="195"/>
      <c r="AT3417" s="189" t="s">
        <v>369</v>
      </c>
      <c r="AU3417" s="189" t="s">
        <v>85</v>
      </c>
      <c r="AV3417" s="13" t="s">
        <v>85</v>
      </c>
      <c r="AW3417" s="13" t="s">
        <v>29</v>
      </c>
      <c r="AX3417" s="13" t="s">
        <v>72</v>
      </c>
      <c r="AY3417" s="189" t="s">
        <v>360</v>
      </c>
    </row>
    <row r="3418" spans="2:51" s="13" customFormat="1">
      <c r="B3418" s="187"/>
      <c r="D3418" s="188" t="s">
        <v>369</v>
      </c>
      <c r="E3418" s="189" t="s">
        <v>1</v>
      </c>
      <c r="F3418" s="190" t="s">
        <v>3270</v>
      </c>
      <c r="H3418" s="191">
        <v>-2.38</v>
      </c>
      <c r="I3418" s="192"/>
      <c r="L3418" s="187"/>
      <c r="M3418" s="193"/>
      <c r="N3418" s="194"/>
      <c r="O3418" s="194"/>
      <c r="P3418" s="194"/>
      <c r="Q3418" s="194"/>
      <c r="R3418" s="194"/>
      <c r="S3418" s="194"/>
      <c r="T3418" s="195"/>
      <c r="AT3418" s="189" t="s">
        <v>369</v>
      </c>
      <c r="AU3418" s="189" t="s">
        <v>85</v>
      </c>
      <c r="AV3418" s="13" t="s">
        <v>85</v>
      </c>
      <c r="AW3418" s="13" t="s">
        <v>29</v>
      </c>
      <c r="AX3418" s="13" t="s">
        <v>72</v>
      </c>
      <c r="AY3418" s="189" t="s">
        <v>360</v>
      </c>
    </row>
    <row r="3419" spans="2:51" s="13" customFormat="1">
      <c r="B3419" s="187"/>
      <c r="D3419" s="188" t="s">
        <v>369</v>
      </c>
      <c r="E3419" s="189" t="s">
        <v>1</v>
      </c>
      <c r="F3419" s="190" t="s">
        <v>3271</v>
      </c>
      <c r="H3419" s="191">
        <v>-2.31</v>
      </c>
      <c r="I3419" s="192"/>
      <c r="L3419" s="187"/>
      <c r="M3419" s="193"/>
      <c r="N3419" s="194"/>
      <c r="O3419" s="194"/>
      <c r="P3419" s="194"/>
      <c r="Q3419" s="194"/>
      <c r="R3419" s="194"/>
      <c r="S3419" s="194"/>
      <c r="T3419" s="195"/>
      <c r="AT3419" s="189" t="s">
        <v>369</v>
      </c>
      <c r="AU3419" s="189" t="s">
        <v>85</v>
      </c>
      <c r="AV3419" s="13" t="s">
        <v>85</v>
      </c>
      <c r="AW3419" s="13" t="s">
        <v>29</v>
      </c>
      <c r="AX3419" s="13" t="s">
        <v>72</v>
      </c>
      <c r="AY3419" s="189" t="s">
        <v>360</v>
      </c>
    </row>
    <row r="3420" spans="2:51" s="13" customFormat="1">
      <c r="B3420" s="187"/>
      <c r="D3420" s="188" t="s">
        <v>369</v>
      </c>
      <c r="E3420" s="189" t="s">
        <v>1</v>
      </c>
      <c r="F3420" s="190" t="s">
        <v>3272</v>
      </c>
      <c r="H3420" s="191">
        <v>1.9350000000000001</v>
      </c>
      <c r="I3420" s="192"/>
      <c r="L3420" s="187"/>
      <c r="M3420" s="193"/>
      <c r="N3420" s="194"/>
      <c r="O3420" s="194"/>
      <c r="P3420" s="194"/>
      <c r="Q3420" s="194"/>
      <c r="R3420" s="194"/>
      <c r="S3420" s="194"/>
      <c r="T3420" s="195"/>
      <c r="AT3420" s="189" t="s">
        <v>369</v>
      </c>
      <c r="AU3420" s="189" t="s">
        <v>85</v>
      </c>
      <c r="AV3420" s="13" t="s">
        <v>85</v>
      </c>
      <c r="AW3420" s="13" t="s">
        <v>29</v>
      </c>
      <c r="AX3420" s="13" t="s">
        <v>72</v>
      </c>
      <c r="AY3420" s="189" t="s">
        <v>360</v>
      </c>
    </row>
    <row r="3421" spans="2:51" s="14" customFormat="1">
      <c r="B3421" s="196"/>
      <c r="D3421" s="188" t="s">
        <v>369</v>
      </c>
      <c r="E3421" s="197" t="s">
        <v>1</v>
      </c>
      <c r="F3421" s="198" t="s">
        <v>3273</v>
      </c>
      <c r="H3421" s="197" t="s">
        <v>1</v>
      </c>
      <c r="I3421" s="199"/>
      <c r="L3421" s="196"/>
      <c r="M3421" s="200"/>
      <c r="N3421" s="201"/>
      <c r="O3421" s="201"/>
      <c r="P3421" s="201"/>
      <c r="Q3421" s="201"/>
      <c r="R3421" s="201"/>
      <c r="S3421" s="201"/>
      <c r="T3421" s="202"/>
      <c r="AT3421" s="197" t="s">
        <v>369</v>
      </c>
      <c r="AU3421" s="197" t="s">
        <v>85</v>
      </c>
      <c r="AV3421" s="14" t="s">
        <v>79</v>
      </c>
      <c r="AW3421" s="14" t="s">
        <v>29</v>
      </c>
      <c r="AX3421" s="14" t="s">
        <v>72</v>
      </c>
      <c r="AY3421" s="197" t="s">
        <v>360</v>
      </c>
    </row>
    <row r="3422" spans="2:51" s="13" customFormat="1">
      <c r="B3422" s="187"/>
      <c r="D3422" s="188" t="s">
        <v>369</v>
      </c>
      <c r="E3422" s="189" t="s">
        <v>1</v>
      </c>
      <c r="F3422" s="190" t="s">
        <v>3274</v>
      </c>
      <c r="H3422" s="191">
        <v>23</v>
      </c>
      <c r="I3422" s="192"/>
      <c r="L3422" s="187"/>
      <c r="M3422" s="193"/>
      <c r="N3422" s="194"/>
      <c r="O3422" s="194"/>
      <c r="P3422" s="194"/>
      <c r="Q3422" s="194"/>
      <c r="R3422" s="194"/>
      <c r="S3422" s="194"/>
      <c r="T3422" s="195"/>
      <c r="AT3422" s="189" t="s">
        <v>369</v>
      </c>
      <c r="AU3422" s="189" t="s">
        <v>85</v>
      </c>
      <c r="AV3422" s="13" t="s">
        <v>85</v>
      </c>
      <c r="AW3422" s="13" t="s">
        <v>29</v>
      </c>
      <c r="AX3422" s="13" t="s">
        <v>72</v>
      </c>
      <c r="AY3422" s="189" t="s">
        <v>360</v>
      </c>
    </row>
    <row r="3423" spans="2:51" s="13" customFormat="1">
      <c r="B3423" s="187"/>
      <c r="D3423" s="188" t="s">
        <v>369</v>
      </c>
      <c r="E3423" s="189" t="s">
        <v>1</v>
      </c>
      <c r="F3423" s="190" t="s">
        <v>3275</v>
      </c>
      <c r="H3423" s="191">
        <v>-2.0699999999999998</v>
      </c>
      <c r="I3423" s="192"/>
      <c r="L3423" s="187"/>
      <c r="M3423" s="193"/>
      <c r="N3423" s="194"/>
      <c r="O3423" s="194"/>
      <c r="P3423" s="194"/>
      <c r="Q3423" s="194"/>
      <c r="R3423" s="194"/>
      <c r="S3423" s="194"/>
      <c r="T3423" s="195"/>
      <c r="AT3423" s="189" t="s">
        <v>369</v>
      </c>
      <c r="AU3423" s="189" t="s">
        <v>85</v>
      </c>
      <c r="AV3423" s="13" t="s">
        <v>85</v>
      </c>
      <c r="AW3423" s="13" t="s">
        <v>29</v>
      </c>
      <c r="AX3423" s="13" t="s">
        <v>72</v>
      </c>
      <c r="AY3423" s="189" t="s">
        <v>360</v>
      </c>
    </row>
    <row r="3424" spans="2:51" s="13" customFormat="1">
      <c r="B3424" s="187"/>
      <c r="D3424" s="188" t="s">
        <v>369</v>
      </c>
      <c r="E3424" s="189" t="s">
        <v>1</v>
      </c>
      <c r="F3424" s="190" t="s">
        <v>3276</v>
      </c>
      <c r="H3424" s="191">
        <v>-1.26</v>
      </c>
      <c r="I3424" s="192"/>
      <c r="L3424" s="187"/>
      <c r="M3424" s="193"/>
      <c r="N3424" s="194"/>
      <c r="O3424" s="194"/>
      <c r="P3424" s="194"/>
      <c r="Q3424" s="194"/>
      <c r="R3424" s="194"/>
      <c r="S3424" s="194"/>
      <c r="T3424" s="195"/>
      <c r="AT3424" s="189" t="s">
        <v>369</v>
      </c>
      <c r="AU3424" s="189" t="s">
        <v>85</v>
      </c>
      <c r="AV3424" s="13" t="s">
        <v>85</v>
      </c>
      <c r="AW3424" s="13" t="s">
        <v>29</v>
      </c>
      <c r="AX3424" s="13" t="s">
        <v>72</v>
      </c>
      <c r="AY3424" s="189" t="s">
        <v>360</v>
      </c>
    </row>
    <row r="3425" spans="2:51" s="13" customFormat="1">
      <c r="B3425" s="187"/>
      <c r="D3425" s="188" t="s">
        <v>369</v>
      </c>
      <c r="E3425" s="189" t="s">
        <v>1</v>
      </c>
      <c r="F3425" s="190" t="s">
        <v>3277</v>
      </c>
      <c r="H3425" s="191">
        <v>0.64500000000000002</v>
      </c>
      <c r="I3425" s="192"/>
      <c r="L3425" s="187"/>
      <c r="M3425" s="193"/>
      <c r="N3425" s="194"/>
      <c r="O3425" s="194"/>
      <c r="P3425" s="194"/>
      <c r="Q3425" s="194"/>
      <c r="R3425" s="194"/>
      <c r="S3425" s="194"/>
      <c r="T3425" s="195"/>
      <c r="AT3425" s="189" t="s">
        <v>369</v>
      </c>
      <c r="AU3425" s="189" t="s">
        <v>85</v>
      </c>
      <c r="AV3425" s="13" t="s">
        <v>85</v>
      </c>
      <c r="AW3425" s="13" t="s">
        <v>29</v>
      </c>
      <c r="AX3425" s="13" t="s">
        <v>72</v>
      </c>
      <c r="AY3425" s="189" t="s">
        <v>360</v>
      </c>
    </row>
    <row r="3426" spans="2:51" s="14" customFormat="1">
      <c r="B3426" s="196"/>
      <c r="D3426" s="188" t="s">
        <v>369</v>
      </c>
      <c r="E3426" s="197" t="s">
        <v>1</v>
      </c>
      <c r="F3426" s="198" t="s">
        <v>3278</v>
      </c>
      <c r="H3426" s="197" t="s">
        <v>1</v>
      </c>
      <c r="I3426" s="199"/>
      <c r="L3426" s="196"/>
      <c r="M3426" s="200"/>
      <c r="N3426" s="201"/>
      <c r="O3426" s="201"/>
      <c r="P3426" s="201"/>
      <c r="Q3426" s="201"/>
      <c r="R3426" s="201"/>
      <c r="S3426" s="201"/>
      <c r="T3426" s="202"/>
      <c r="AT3426" s="197" t="s">
        <v>369</v>
      </c>
      <c r="AU3426" s="197" t="s">
        <v>85</v>
      </c>
      <c r="AV3426" s="14" t="s">
        <v>79</v>
      </c>
      <c r="AW3426" s="14" t="s">
        <v>29</v>
      </c>
      <c r="AX3426" s="14" t="s">
        <v>72</v>
      </c>
      <c r="AY3426" s="197" t="s">
        <v>360</v>
      </c>
    </row>
    <row r="3427" spans="2:51" s="13" customFormat="1">
      <c r="B3427" s="187"/>
      <c r="D3427" s="188" t="s">
        <v>369</v>
      </c>
      <c r="E3427" s="189" t="s">
        <v>1</v>
      </c>
      <c r="F3427" s="190" t="s">
        <v>3279</v>
      </c>
      <c r="H3427" s="191">
        <v>108.44</v>
      </c>
      <c r="I3427" s="192"/>
      <c r="L3427" s="187"/>
      <c r="M3427" s="193"/>
      <c r="N3427" s="194"/>
      <c r="O3427" s="194"/>
      <c r="P3427" s="194"/>
      <c r="Q3427" s="194"/>
      <c r="R3427" s="194"/>
      <c r="S3427" s="194"/>
      <c r="T3427" s="195"/>
      <c r="AT3427" s="189" t="s">
        <v>369</v>
      </c>
      <c r="AU3427" s="189" t="s">
        <v>85</v>
      </c>
      <c r="AV3427" s="13" t="s">
        <v>85</v>
      </c>
      <c r="AW3427" s="13" t="s">
        <v>29</v>
      </c>
      <c r="AX3427" s="13" t="s">
        <v>72</v>
      </c>
      <c r="AY3427" s="189" t="s">
        <v>360</v>
      </c>
    </row>
    <row r="3428" spans="2:51" s="13" customFormat="1">
      <c r="B3428" s="187"/>
      <c r="D3428" s="188" t="s">
        <v>369</v>
      </c>
      <c r="E3428" s="189" t="s">
        <v>1</v>
      </c>
      <c r="F3428" s="190" t="s">
        <v>3262</v>
      </c>
      <c r="H3428" s="191">
        <v>-5.52</v>
      </c>
      <c r="I3428" s="192"/>
      <c r="L3428" s="187"/>
      <c r="M3428" s="193"/>
      <c r="N3428" s="194"/>
      <c r="O3428" s="194"/>
      <c r="P3428" s="194"/>
      <c r="Q3428" s="194"/>
      <c r="R3428" s="194"/>
      <c r="S3428" s="194"/>
      <c r="T3428" s="195"/>
      <c r="AT3428" s="189" t="s">
        <v>369</v>
      </c>
      <c r="AU3428" s="189" t="s">
        <v>85</v>
      </c>
      <c r="AV3428" s="13" t="s">
        <v>85</v>
      </c>
      <c r="AW3428" s="13" t="s">
        <v>29</v>
      </c>
      <c r="AX3428" s="13" t="s">
        <v>72</v>
      </c>
      <c r="AY3428" s="189" t="s">
        <v>360</v>
      </c>
    </row>
    <row r="3429" spans="2:51" s="13" customFormat="1">
      <c r="B3429" s="187"/>
      <c r="D3429" s="188" t="s">
        <v>369</v>
      </c>
      <c r="E3429" s="189" t="s">
        <v>1</v>
      </c>
      <c r="F3429" s="190" t="s">
        <v>3263</v>
      </c>
      <c r="H3429" s="191">
        <v>-12.864000000000001</v>
      </c>
      <c r="I3429" s="192"/>
      <c r="L3429" s="187"/>
      <c r="M3429" s="193"/>
      <c r="N3429" s="194"/>
      <c r="O3429" s="194"/>
      <c r="P3429" s="194"/>
      <c r="Q3429" s="194"/>
      <c r="R3429" s="194"/>
      <c r="S3429" s="194"/>
      <c r="T3429" s="195"/>
      <c r="AT3429" s="189" t="s">
        <v>369</v>
      </c>
      <c r="AU3429" s="189" t="s">
        <v>85</v>
      </c>
      <c r="AV3429" s="13" t="s">
        <v>85</v>
      </c>
      <c r="AW3429" s="13" t="s">
        <v>29</v>
      </c>
      <c r="AX3429" s="13" t="s">
        <v>72</v>
      </c>
      <c r="AY3429" s="189" t="s">
        <v>360</v>
      </c>
    </row>
    <row r="3430" spans="2:51" s="13" customFormat="1">
      <c r="B3430" s="187"/>
      <c r="D3430" s="188" t="s">
        <v>369</v>
      </c>
      <c r="E3430" s="189" t="s">
        <v>1</v>
      </c>
      <c r="F3430" s="190" t="s">
        <v>3231</v>
      </c>
      <c r="H3430" s="191">
        <v>5.8460000000000001</v>
      </c>
      <c r="I3430" s="192"/>
      <c r="L3430" s="187"/>
      <c r="M3430" s="193"/>
      <c r="N3430" s="194"/>
      <c r="O3430" s="194"/>
      <c r="P3430" s="194"/>
      <c r="Q3430" s="194"/>
      <c r="R3430" s="194"/>
      <c r="S3430" s="194"/>
      <c r="T3430" s="195"/>
      <c r="AT3430" s="189" t="s">
        <v>369</v>
      </c>
      <c r="AU3430" s="189" t="s">
        <v>85</v>
      </c>
      <c r="AV3430" s="13" t="s">
        <v>85</v>
      </c>
      <c r="AW3430" s="13" t="s">
        <v>29</v>
      </c>
      <c r="AX3430" s="13" t="s">
        <v>72</v>
      </c>
      <c r="AY3430" s="189" t="s">
        <v>360</v>
      </c>
    </row>
    <row r="3431" spans="2:51" s="14" customFormat="1">
      <c r="B3431" s="196"/>
      <c r="D3431" s="188" t="s">
        <v>369</v>
      </c>
      <c r="E3431" s="197" t="s">
        <v>1</v>
      </c>
      <c r="F3431" s="198" t="s">
        <v>3280</v>
      </c>
      <c r="H3431" s="197" t="s">
        <v>1</v>
      </c>
      <c r="I3431" s="199"/>
      <c r="L3431" s="196"/>
      <c r="M3431" s="200"/>
      <c r="N3431" s="201"/>
      <c r="O3431" s="201"/>
      <c r="P3431" s="201"/>
      <c r="Q3431" s="201"/>
      <c r="R3431" s="201"/>
      <c r="S3431" s="201"/>
      <c r="T3431" s="202"/>
      <c r="AT3431" s="197" t="s">
        <v>369</v>
      </c>
      <c r="AU3431" s="197" t="s">
        <v>85</v>
      </c>
      <c r="AV3431" s="14" t="s">
        <v>79</v>
      </c>
      <c r="AW3431" s="14" t="s">
        <v>29</v>
      </c>
      <c r="AX3431" s="14" t="s">
        <v>72</v>
      </c>
      <c r="AY3431" s="197" t="s">
        <v>360</v>
      </c>
    </row>
    <row r="3432" spans="2:51" s="13" customFormat="1">
      <c r="B3432" s="187"/>
      <c r="D3432" s="188" t="s">
        <v>369</v>
      </c>
      <c r="E3432" s="189" t="s">
        <v>1</v>
      </c>
      <c r="F3432" s="190" t="s">
        <v>3281</v>
      </c>
      <c r="H3432" s="191">
        <v>74.8</v>
      </c>
      <c r="I3432" s="192"/>
      <c r="L3432" s="187"/>
      <c r="M3432" s="193"/>
      <c r="N3432" s="194"/>
      <c r="O3432" s="194"/>
      <c r="P3432" s="194"/>
      <c r="Q3432" s="194"/>
      <c r="R3432" s="194"/>
      <c r="S3432" s="194"/>
      <c r="T3432" s="195"/>
      <c r="AT3432" s="189" t="s">
        <v>369</v>
      </c>
      <c r="AU3432" s="189" t="s">
        <v>85</v>
      </c>
      <c r="AV3432" s="13" t="s">
        <v>85</v>
      </c>
      <c r="AW3432" s="13" t="s">
        <v>29</v>
      </c>
      <c r="AX3432" s="13" t="s">
        <v>72</v>
      </c>
      <c r="AY3432" s="189" t="s">
        <v>360</v>
      </c>
    </row>
    <row r="3433" spans="2:51" s="13" customFormat="1">
      <c r="B3433" s="187"/>
      <c r="D3433" s="188" t="s">
        <v>369</v>
      </c>
      <c r="E3433" s="189" t="s">
        <v>1</v>
      </c>
      <c r="F3433" s="190" t="s">
        <v>3282</v>
      </c>
      <c r="H3433" s="191">
        <v>-2.2200000000000002</v>
      </c>
      <c r="I3433" s="192"/>
      <c r="L3433" s="187"/>
      <c r="M3433" s="193"/>
      <c r="N3433" s="194"/>
      <c r="O3433" s="194"/>
      <c r="P3433" s="194"/>
      <c r="Q3433" s="194"/>
      <c r="R3433" s="194"/>
      <c r="S3433" s="194"/>
      <c r="T3433" s="195"/>
      <c r="AT3433" s="189" t="s">
        <v>369</v>
      </c>
      <c r="AU3433" s="189" t="s">
        <v>85</v>
      </c>
      <c r="AV3433" s="13" t="s">
        <v>85</v>
      </c>
      <c r="AW3433" s="13" t="s">
        <v>29</v>
      </c>
      <c r="AX3433" s="13" t="s">
        <v>72</v>
      </c>
      <c r="AY3433" s="189" t="s">
        <v>360</v>
      </c>
    </row>
    <row r="3434" spans="2:51" s="13" customFormat="1">
      <c r="B3434" s="187"/>
      <c r="D3434" s="188" t="s">
        <v>369</v>
      </c>
      <c r="E3434" s="189" t="s">
        <v>1</v>
      </c>
      <c r="F3434" s="190" t="s">
        <v>3283</v>
      </c>
      <c r="H3434" s="191">
        <v>0.98</v>
      </c>
      <c r="I3434" s="192"/>
      <c r="L3434" s="187"/>
      <c r="M3434" s="193"/>
      <c r="N3434" s="194"/>
      <c r="O3434" s="194"/>
      <c r="P3434" s="194"/>
      <c r="Q3434" s="194"/>
      <c r="R3434" s="194"/>
      <c r="S3434" s="194"/>
      <c r="T3434" s="195"/>
      <c r="AT3434" s="189" t="s">
        <v>369</v>
      </c>
      <c r="AU3434" s="189" t="s">
        <v>85</v>
      </c>
      <c r="AV3434" s="13" t="s">
        <v>85</v>
      </c>
      <c r="AW3434" s="13" t="s">
        <v>29</v>
      </c>
      <c r="AX3434" s="13" t="s">
        <v>72</v>
      </c>
      <c r="AY3434" s="189" t="s">
        <v>360</v>
      </c>
    </row>
    <row r="3435" spans="2:51" s="16" customFormat="1">
      <c r="B3435" s="211"/>
      <c r="D3435" s="188" t="s">
        <v>369</v>
      </c>
      <c r="E3435" s="212" t="s">
        <v>1</v>
      </c>
      <c r="F3435" s="213" t="s">
        <v>581</v>
      </c>
      <c r="H3435" s="214">
        <v>2145.2460000000001</v>
      </c>
      <c r="I3435" s="215"/>
      <c r="L3435" s="211"/>
      <c r="M3435" s="216"/>
      <c r="N3435" s="217"/>
      <c r="O3435" s="217"/>
      <c r="P3435" s="217"/>
      <c r="Q3435" s="217"/>
      <c r="R3435" s="217"/>
      <c r="S3435" s="217"/>
      <c r="T3435" s="218"/>
      <c r="AT3435" s="212" t="s">
        <v>369</v>
      </c>
      <c r="AU3435" s="212" t="s">
        <v>85</v>
      </c>
      <c r="AV3435" s="16" t="s">
        <v>282</v>
      </c>
      <c r="AW3435" s="16" t="s">
        <v>29</v>
      </c>
      <c r="AX3435" s="16" t="s">
        <v>72</v>
      </c>
      <c r="AY3435" s="212" t="s">
        <v>360</v>
      </c>
    </row>
    <row r="3436" spans="2:51" s="14" customFormat="1">
      <c r="B3436" s="196"/>
      <c r="D3436" s="188" t="s">
        <v>369</v>
      </c>
      <c r="E3436" s="197" t="s">
        <v>1</v>
      </c>
      <c r="F3436" s="198" t="s">
        <v>787</v>
      </c>
      <c r="H3436" s="197" t="s">
        <v>1</v>
      </c>
      <c r="I3436" s="199"/>
      <c r="L3436" s="196"/>
      <c r="M3436" s="200"/>
      <c r="N3436" s="201"/>
      <c r="O3436" s="201"/>
      <c r="P3436" s="201"/>
      <c r="Q3436" s="201"/>
      <c r="R3436" s="201"/>
      <c r="S3436" s="201"/>
      <c r="T3436" s="202"/>
      <c r="AT3436" s="197" t="s">
        <v>369</v>
      </c>
      <c r="AU3436" s="197" t="s">
        <v>85</v>
      </c>
      <c r="AV3436" s="14" t="s">
        <v>79</v>
      </c>
      <c r="AW3436" s="14" t="s">
        <v>29</v>
      </c>
      <c r="AX3436" s="14" t="s">
        <v>72</v>
      </c>
      <c r="AY3436" s="197" t="s">
        <v>360</v>
      </c>
    </row>
    <row r="3437" spans="2:51" s="14" customFormat="1">
      <c r="B3437" s="196"/>
      <c r="D3437" s="188" t="s">
        <v>369</v>
      </c>
      <c r="E3437" s="197" t="s">
        <v>1</v>
      </c>
      <c r="F3437" s="198" t="s">
        <v>3284</v>
      </c>
      <c r="H3437" s="197" t="s">
        <v>1</v>
      </c>
      <c r="I3437" s="199"/>
      <c r="L3437" s="196"/>
      <c r="M3437" s="200"/>
      <c r="N3437" s="201"/>
      <c r="O3437" s="201"/>
      <c r="P3437" s="201"/>
      <c r="Q3437" s="201"/>
      <c r="R3437" s="201"/>
      <c r="S3437" s="201"/>
      <c r="T3437" s="202"/>
      <c r="AT3437" s="197" t="s">
        <v>369</v>
      </c>
      <c r="AU3437" s="197" t="s">
        <v>85</v>
      </c>
      <c r="AV3437" s="14" t="s">
        <v>79</v>
      </c>
      <c r="AW3437" s="14" t="s">
        <v>29</v>
      </c>
      <c r="AX3437" s="14" t="s">
        <v>72</v>
      </c>
      <c r="AY3437" s="197" t="s">
        <v>360</v>
      </c>
    </row>
    <row r="3438" spans="2:51" s="13" customFormat="1">
      <c r="B3438" s="187"/>
      <c r="D3438" s="188" t="s">
        <v>369</v>
      </c>
      <c r="E3438" s="189" t="s">
        <v>1</v>
      </c>
      <c r="F3438" s="190" t="s">
        <v>3285</v>
      </c>
      <c r="H3438" s="191">
        <v>98.72</v>
      </c>
      <c r="I3438" s="192"/>
      <c r="L3438" s="187"/>
      <c r="M3438" s="193"/>
      <c r="N3438" s="194"/>
      <c r="O3438" s="194"/>
      <c r="P3438" s="194"/>
      <c r="Q3438" s="194"/>
      <c r="R3438" s="194"/>
      <c r="S3438" s="194"/>
      <c r="T3438" s="195"/>
      <c r="AT3438" s="189" t="s">
        <v>369</v>
      </c>
      <c r="AU3438" s="189" t="s">
        <v>85</v>
      </c>
      <c r="AV3438" s="13" t="s">
        <v>85</v>
      </c>
      <c r="AW3438" s="13" t="s">
        <v>29</v>
      </c>
      <c r="AX3438" s="13" t="s">
        <v>72</v>
      </c>
      <c r="AY3438" s="189" t="s">
        <v>360</v>
      </c>
    </row>
    <row r="3439" spans="2:51" s="13" customFormat="1">
      <c r="B3439" s="187"/>
      <c r="D3439" s="188" t="s">
        <v>369</v>
      </c>
      <c r="E3439" s="189" t="s">
        <v>1</v>
      </c>
      <c r="F3439" s="190" t="s">
        <v>3195</v>
      </c>
      <c r="H3439" s="191">
        <v>-15.68</v>
      </c>
      <c r="I3439" s="192"/>
      <c r="L3439" s="187"/>
      <c r="M3439" s="193"/>
      <c r="N3439" s="194"/>
      <c r="O3439" s="194"/>
      <c r="P3439" s="194"/>
      <c r="Q3439" s="194"/>
      <c r="R3439" s="194"/>
      <c r="S3439" s="194"/>
      <c r="T3439" s="195"/>
      <c r="AT3439" s="189" t="s">
        <v>369</v>
      </c>
      <c r="AU3439" s="189" t="s">
        <v>85</v>
      </c>
      <c r="AV3439" s="13" t="s">
        <v>85</v>
      </c>
      <c r="AW3439" s="13" t="s">
        <v>29</v>
      </c>
      <c r="AX3439" s="13" t="s">
        <v>72</v>
      </c>
      <c r="AY3439" s="189" t="s">
        <v>360</v>
      </c>
    </row>
    <row r="3440" spans="2:51" s="13" customFormat="1">
      <c r="B3440" s="187"/>
      <c r="D3440" s="188" t="s">
        <v>369</v>
      </c>
      <c r="E3440" s="189" t="s">
        <v>1</v>
      </c>
      <c r="F3440" s="190" t="s">
        <v>3196</v>
      </c>
      <c r="H3440" s="191">
        <v>11.18</v>
      </c>
      <c r="I3440" s="192"/>
      <c r="L3440" s="187"/>
      <c r="M3440" s="193"/>
      <c r="N3440" s="194"/>
      <c r="O3440" s="194"/>
      <c r="P3440" s="194"/>
      <c r="Q3440" s="194"/>
      <c r="R3440" s="194"/>
      <c r="S3440" s="194"/>
      <c r="T3440" s="195"/>
      <c r="AT3440" s="189" t="s">
        <v>369</v>
      </c>
      <c r="AU3440" s="189" t="s">
        <v>85</v>
      </c>
      <c r="AV3440" s="13" t="s">
        <v>85</v>
      </c>
      <c r="AW3440" s="13" t="s">
        <v>29</v>
      </c>
      <c r="AX3440" s="13" t="s">
        <v>72</v>
      </c>
      <c r="AY3440" s="189" t="s">
        <v>360</v>
      </c>
    </row>
    <row r="3441" spans="2:51" s="14" customFormat="1">
      <c r="B3441" s="196"/>
      <c r="D3441" s="188" t="s">
        <v>369</v>
      </c>
      <c r="E3441" s="197" t="s">
        <v>1</v>
      </c>
      <c r="F3441" s="198" t="s">
        <v>3286</v>
      </c>
      <c r="H3441" s="197" t="s">
        <v>1</v>
      </c>
      <c r="I3441" s="199"/>
      <c r="L3441" s="196"/>
      <c r="M3441" s="200"/>
      <c r="N3441" s="201"/>
      <c r="O3441" s="201"/>
      <c r="P3441" s="201"/>
      <c r="Q3441" s="201"/>
      <c r="R3441" s="201"/>
      <c r="S3441" s="201"/>
      <c r="T3441" s="202"/>
      <c r="AT3441" s="197" t="s">
        <v>369</v>
      </c>
      <c r="AU3441" s="197" t="s">
        <v>85</v>
      </c>
      <c r="AV3441" s="14" t="s">
        <v>79</v>
      </c>
      <c r="AW3441" s="14" t="s">
        <v>29</v>
      </c>
      <c r="AX3441" s="14" t="s">
        <v>72</v>
      </c>
      <c r="AY3441" s="197" t="s">
        <v>360</v>
      </c>
    </row>
    <row r="3442" spans="2:51" s="13" customFormat="1">
      <c r="B3442" s="187"/>
      <c r="D3442" s="188" t="s">
        <v>369</v>
      </c>
      <c r="E3442" s="189" t="s">
        <v>1</v>
      </c>
      <c r="F3442" s="190" t="s">
        <v>3197</v>
      </c>
      <c r="H3442" s="191">
        <v>726.524</v>
      </c>
      <c r="I3442" s="192"/>
      <c r="L3442" s="187"/>
      <c r="M3442" s="193"/>
      <c r="N3442" s="194"/>
      <c r="O3442" s="194"/>
      <c r="P3442" s="194"/>
      <c r="Q3442" s="194"/>
      <c r="R3442" s="194"/>
      <c r="S3442" s="194"/>
      <c r="T3442" s="195"/>
      <c r="AT3442" s="189" t="s">
        <v>369</v>
      </c>
      <c r="AU3442" s="189" t="s">
        <v>85</v>
      </c>
      <c r="AV3442" s="13" t="s">
        <v>85</v>
      </c>
      <c r="AW3442" s="13" t="s">
        <v>29</v>
      </c>
      <c r="AX3442" s="13" t="s">
        <v>72</v>
      </c>
      <c r="AY3442" s="189" t="s">
        <v>360</v>
      </c>
    </row>
    <row r="3443" spans="2:51" s="13" customFormat="1" ht="33.75">
      <c r="B3443" s="187"/>
      <c r="D3443" s="188" t="s">
        <v>369</v>
      </c>
      <c r="E3443" s="189" t="s">
        <v>1</v>
      </c>
      <c r="F3443" s="190" t="s">
        <v>3287</v>
      </c>
      <c r="H3443" s="191">
        <v>-124.348</v>
      </c>
      <c r="I3443" s="192"/>
      <c r="L3443" s="187"/>
      <c r="M3443" s="193"/>
      <c r="N3443" s="194"/>
      <c r="O3443" s="194"/>
      <c r="P3443" s="194"/>
      <c r="Q3443" s="194"/>
      <c r="R3443" s="194"/>
      <c r="S3443" s="194"/>
      <c r="T3443" s="195"/>
      <c r="AT3443" s="189" t="s">
        <v>369</v>
      </c>
      <c r="AU3443" s="189" t="s">
        <v>85</v>
      </c>
      <c r="AV3443" s="13" t="s">
        <v>85</v>
      </c>
      <c r="AW3443" s="13" t="s">
        <v>29</v>
      </c>
      <c r="AX3443" s="13" t="s">
        <v>72</v>
      </c>
      <c r="AY3443" s="189" t="s">
        <v>360</v>
      </c>
    </row>
    <row r="3444" spans="2:51" s="13" customFormat="1">
      <c r="B3444" s="187"/>
      <c r="D3444" s="188" t="s">
        <v>369</v>
      </c>
      <c r="E3444" s="189" t="s">
        <v>1</v>
      </c>
      <c r="F3444" s="190" t="s">
        <v>3199</v>
      </c>
      <c r="H3444" s="191">
        <v>26.46</v>
      </c>
      <c r="I3444" s="192"/>
      <c r="L3444" s="187"/>
      <c r="M3444" s="193"/>
      <c r="N3444" s="194"/>
      <c r="O3444" s="194"/>
      <c r="P3444" s="194"/>
      <c r="Q3444" s="194"/>
      <c r="R3444" s="194"/>
      <c r="S3444" s="194"/>
      <c r="T3444" s="195"/>
      <c r="AT3444" s="189" t="s">
        <v>369</v>
      </c>
      <c r="AU3444" s="189" t="s">
        <v>85</v>
      </c>
      <c r="AV3444" s="13" t="s">
        <v>85</v>
      </c>
      <c r="AW3444" s="13" t="s">
        <v>29</v>
      </c>
      <c r="AX3444" s="13" t="s">
        <v>72</v>
      </c>
      <c r="AY3444" s="189" t="s">
        <v>360</v>
      </c>
    </row>
    <row r="3445" spans="2:51" s="14" customFormat="1">
      <c r="B3445" s="196"/>
      <c r="D3445" s="188" t="s">
        <v>369</v>
      </c>
      <c r="E3445" s="197" t="s">
        <v>1</v>
      </c>
      <c r="F3445" s="198" t="s">
        <v>3288</v>
      </c>
      <c r="H3445" s="197" t="s">
        <v>1</v>
      </c>
      <c r="I3445" s="199"/>
      <c r="L3445" s="196"/>
      <c r="M3445" s="200"/>
      <c r="N3445" s="201"/>
      <c r="O3445" s="201"/>
      <c r="P3445" s="201"/>
      <c r="Q3445" s="201"/>
      <c r="R3445" s="201"/>
      <c r="S3445" s="201"/>
      <c r="T3445" s="202"/>
      <c r="AT3445" s="197" t="s">
        <v>369</v>
      </c>
      <c r="AU3445" s="197" t="s">
        <v>85</v>
      </c>
      <c r="AV3445" s="14" t="s">
        <v>79</v>
      </c>
      <c r="AW3445" s="14" t="s">
        <v>29</v>
      </c>
      <c r="AX3445" s="14" t="s">
        <v>72</v>
      </c>
      <c r="AY3445" s="197" t="s">
        <v>360</v>
      </c>
    </row>
    <row r="3446" spans="2:51" s="13" customFormat="1">
      <c r="B3446" s="187"/>
      <c r="D3446" s="188" t="s">
        <v>369</v>
      </c>
      <c r="E3446" s="189" t="s">
        <v>1</v>
      </c>
      <c r="F3446" s="190" t="s">
        <v>3201</v>
      </c>
      <c r="H3446" s="191">
        <v>6.6</v>
      </c>
      <c r="I3446" s="192"/>
      <c r="L3446" s="187"/>
      <c r="M3446" s="193"/>
      <c r="N3446" s="194"/>
      <c r="O3446" s="194"/>
      <c r="P3446" s="194"/>
      <c r="Q3446" s="194"/>
      <c r="R3446" s="194"/>
      <c r="S3446" s="194"/>
      <c r="T3446" s="195"/>
      <c r="AT3446" s="189" t="s">
        <v>369</v>
      </c>
      <c r="AU3446" s="189" t="s">
        <v>85</v>
      </c>
      <c r="AV3446" s="13" t="s">
        <v>85</v>
      </c>
      <c r="AW3446" s="13" t="s">
        <v>29</v>
      </c>
      <c r="AX3446" s="13" t="s">
        <v>72</v>
      </c>
      <c r="AY3446" s="189" t="s">
        <v>360</v>
      </c>
    </row>
    <row r="3447" spans="2:51" s="14" customFormat="1">
      <c r="B3447" s="196"/>
      <c r="D3447" s="188" t="s">
        <v>369</v>
      </c>
      <c r="E3447" s="197" t="s">
        <v>1</v>
      </c>
      <c r="F3447" s="198" t="s">
        <v>3289</v>
      </c>
      <c r="H3447" s="197" t="s">
        <v>1</v>
      </c>
      <c r="I3447" s="199"/>
      <c r="L3447" s="196"/>
      <c r="M3447" s="200"/>
      <c r="N3447" s="201"/>
      <c r="O3447" s="201"/>
      <c r="P3447" s="201"/>
      <c r="Q3447" s="201"/>
      <c r="R3447" s="201"/>
      <c r="S3447" s="201"/>
      <c r="T3447" s="202"/>
      <c r="AT3447" s="197" t="s">
        <v>369</v>
      </c>
      <c r="AU3447" s="197" t="s">
        <v>85</v>
      </c>
      <c r="AV3447" s="14" t="s">
        <v>79</v>
      </c>
      <c r="AW3447" s="14" t="s">
        <v>29</v>
      </c>
      <c r="AX3447" s="14" t="s">
        <v>72</v>
      </c>
      <c r="AY3447" s="197" t="s">
        <v>360</v>
      </c>
    </row>
    <row r="3448" spans="2:51" s="13" customFormat="1">
      <c r="B3448" s="187"/>
      <c r="D3448" s="188" t="s">
        <v>369</v>
      </c>
      <c r="E3448" s="189" t="s">
        <v>1</v>
      </c>
      <c r="F3448" s="190" t="s">
        <v>3201</v>
      </c>
      <c r="H3448" s="191">
        <v>6.6</v>
      </c>
      <c r="I3448" s="192"/>
      <c r="L3448" s="187"/>
      <c r="M3448" s="193"/>
      <c r="N3448" s="194"/>
      <c r="O3448" s="194"/>
      <c r="P3448" s="194"/>
      <c r="Q3448" s="194"/>
      <c r="R3448" s="194"/>
      <c r="S3448" s="194"/>
      <c r="T3448" s="195"/>
      <c r="AT3448" s="189" t="s">
        <v>369</v>
      </c>
      <c r="AU3448" s="189" t="s">
        <v>85</v>
      </c>
      <c r="AV3448" s="13" t="s">
        <v>85</v>
      </c>
      <c r="AW3448" s="13" t="s">
        <v>29</v>
      </c>
      <c r="AX3448" s="13" t="s">
        <v>72</v>
      </c>
      <c r="AY3448" s="189" t="s">
        <v>360</v>
      </c>
    </row>
    <row r="3449" spans="2:51" s="13" customFormat="1">
      <c r="B3449" s="187"/>
      <c r="D3449" s="188" t="s">
        <v>369</v>
      </c>
      <c r="E3449" s="189" t="s">
        <v>1</v>
      </c>
      <c r="F3449" s="190" t="s">
        <v>3203</v>
      </c>
      <c r="H3449" s="191">
        <v>-3.43</v>
      </c>
      <c r="I3449" s="192"/>
      <c r="L3449" s="187"/>
      <c r="M3449" s="193"/>
      <c r="N3449" s="194"/>
      <c r="O3449" s="194"/>
      <c r="P3449" s="194"/>
      <c r="Q3449" s="194"/>
      <c r="R3449" s="194"/>
      <c r="S3449" s="194"/>
      <c r="T3449" s="195"/>
      <c r="AT3449" s="189" t="s">
        <v>369</v>
      </c>
      <c r="AU3449" s="189" t="s">
        <v>85</v>
      </c>
      <c r="AV3449" s="13" t="s">
        <v>85</v>
      </c>
      <c r="AW3449" s="13" t="s">
        <v>29</v>
      </c>
      <c r="AX3449" s="13" t="s">
        <v>72</v>
      </c>
      <c r="AY3449" s="189" t="s">
        <v>360</v>
      </c>
    </row>
    <row r="3450" spans="2:51" s="13" customFormat="1">
      <c r="B3450" s="187"/>
      <c r="D3450" s="188" t="s">
        <v>369</v>
      </c>
      <c r="E3450" s="189" t="s">
        <v>1</v>
      </c>
      <c r="F3450" s="190" t="s">
        <v>3204</v>
      </c>
      <c r="H3450" s="191">
        <v>1.89</v>
      </c>
      <c r="I3450" s="192"/>
      <c r="L3450" s="187"/>
      <c r="M3450" s="193"/>
      <c r="N3450" s="194"/>
      <c r="O3450" s="194"/>
      <c r="P3450" s="194"/>
      <c r="Q3450" s="194"/>
      <c r="R3450" s="194"/>
      <c r="S3450" s="194"/>
      <c r="T3450" s="195"/>
      <c r="AT3450" s="189" t="s">
        <v>369</v>
      </c>
      <c r="AU3450" s="189" t="s">
        <v>85</v>
      </c>
      <c r="AV3450" s="13" t="s">
        <v>85</v>
      </c>
      <c r="AW3450" s="13" t="s">
        <v>29</v>
      </c>
      <c r="AX3450" s="13" t="s">
        <v>72</v>
      </c>
      <c r="AY3450" s="189" t="s">
        <v>360</v>
      </c>
    </row>
    <row r="3451" spans="2:51" s="14" customFormat="1">
      <c r="B3451" s="196"/>
      <c r="D3451" s="188" t="s">
        <v>369</v>
      </c>
      <c r="E3451" s="197" t="s">
        <v>1</v>
      </c>
      <c r="F3451" s="198" t="s">
        <v>3290</v>
      </c>
      <c r="H3451" s="197" t="s">
        <v>1</v>
      </c>
      <c r="I3451" s="199"/>
      <c r="L3451" s="196"/>
      <c r="M3451" s="200"/>
      <c r="N3451" s="201"/>
      <c r="O3451" s="201"/>
      <c r="P3451" s="201"/>
      <c r="Q3451" s="201"/>
      <c r="R3451" s="201"/>
      <c r="S3451" s="201"/>
      <c r="T3451" s="202"/>
      <c r="AT3451" s="197" t="s">
        <v>369</v>
      </c>
      <c r="AU3451" s="197" t="s">
        <v>85</v>
      </c>
      <c r="AV3451" s="14" t="s">
        <v>79</v>
      </c>
      <c r="AW3451" s="14" t="s">
        <v>29</v>
      </c>
      <c r="AX3451" s="14" t="s">
        <v>72</v>
      </c>
      <c r="AY3451" s="197" t="s">
        <v>360</v>
      </c>
    </row>
    <row r="3452" spans="2:51" s="13" customFormat="1">
      <c r="B3452" s="187"/>
      <c r="D3452" s="188" t="s">
        <v>369</v>
      </c>
      <c r="E3452" s="189" t="s">
        <v>1</v>
      </c>
      <c r="F3452" s="190" t="s">
        <v>3206</v>
      </c>
      <c r="H3452" s="191">
        <v>6.46</v>
      </c>
      <c r="I3452" s="192"/>
      <c r="L3452" s="187"/>
      <c r="M3452" s="193"/>
      <c r="N3452" s="194"/>
      <c r="O3452" s="194"/>
      <c r="P3452" s="194"/>
      <c r="Q3452" s="194"/>
      <c r="R3452" s="194"/>
      <c r="S3452" s="194"/>
      <c r="T3452" s="195"/>
      <c r="AT3452" s="189" t="s">
        <v>369</v>
      </c>
      <c r="AU3452" s="189" t="s">
        <v>85</v>
      </c>
      <c r="AV3452" s="13" t="s">
        <v>85</v>
      </c>
      <c r="AW3452" s="13" t="s">
        <v>29</v>
      </c>
      <c r="AX3452" s="13" t="s">
        <v>72</v>
      </c>
      <c r="AY3452" s="189" t="s">
        <v>360</v>
      </c>
    </row>
    <row r="3453" spans="2:51" s="14" customFormat="1">
      <c r="B3453" s="196"/>
      <c r="D3453" s="188" t="s">
        <v>369</v>
      </c>
      <c r="E3453" s="197" t="s">
        <v>1</v>
      </c>
      <c r="F3453" s="198" t="s">
        <v>3291</v>
      </c>
      <c r="H3453" s="197" t="s">
        <v>1</v>
      </c>
      <c r="I3453" s="199"/>
      <c r="L3453" s="196"/>
      <c r="M3453" s="200"/>
      <c r="N3453" s="201"/>
      <c r="O3453" s="201"/>
      <c r="P3453" s="201"/>
      <c r="Q3453" s="201"/>
      <c r="R3453" s="201"/>
      <c r="S3453" s="201"/>
      <c r="T3453" s="202"/>
      <c r="AT3453" s="197" t="s">
        <v>369</v>
      </c>
      <c r="AU3453" s="197" t="s">
        <v>85</v>
      </c>
      <c r="AV3453" s="14" t="s">
        <v>79</v>
      </c>
      <c r="AW3453" s="14" t="s">
        <v>29</v>
      </c>
      <c r="AX3453" s="14" t="s">
        <v>72</v>
      </c>
      <c r="AY3453" s="197" t="s">
        <v>360</v>
      </c>
    </row>
    <row r="3454" spans="2:51" s="13" customFormat="1">
      <c r="B3454" s="187"/>
      <c r="D3454" s="188" t="s">
        <v>369</v>
      </c>
      <c r="E3454" s="189" t="s">
        <v>1</v>
      </c>
      <c r="F3454" s="190" t="s">
        <v>3208</v>
      </c>
      <c r="H3454" s="191">
        <v>20.51</v>
      </c>
      <c r="I3454" s="192"/>
      <c r="L3454" s="187"/>
      <c r="M3454" s="193"/>
      <c r="N3454" s="194"/>
      <c r="O3454" s="194"/>
      <c r="P3454" s="194"/>
      <c r="Q3454" s="194"/>
      <c r="R3454" s="194"/>
      <c r="S3454" s="194"/>
      <c r="T3454" s="195"/>
      <c r="AT3454" s="189" t="s">
        <v>369</v>
      </c>
      <c r="AU3454" s="189" t="s">
        <v>85</v>
      </c>
      <c r="AV3454" s="13" t="s">
        <v>85</v>
      </c>
      <c r="AW3454" s="13" t="s">
        <v>29</v>
      </c>
      <c r="AX3454" s="13" t="s">
        <v>72</v>
      </c>
      <c r="AY3454" s="189" t="s">
        <v>360</v>
      </c>
    </row>
    <row r="3455" spans="2:51" s="13" customFormat="1">
      <c r="B3455" s="187"/>
      <c r="D3455" s="188" t="s">
        <v>369</v>
      </c>
      <c r="E3455" s="189" t="s">
        <v>1</v>
      </c>
      <c r="F3455" s="190" t="s">
        <v>3209</v>
      </c>
      <c r="H3455" s="191">
        <v>15.776</v>
      </c>
      <c r="I3455" s="192"/>
      <c r="L3455" s="187"/>
      <c r="M3455" s="193"/>
      <c r="N3455" s="194"/>
      <c r="O3455" s="194"/>
      <c r="P3455" s="194"/>
      <c r="Q3455" s="194"/>
      <c r="R3455" s="194"/>
      <c r="S3455" s="194"/>
      <c r="T3455" s="195"/>
      <c r="AT3455" s="189" t="s">
        <v>369</v>
      </c>
      <c r="AU3455" s="189" t="s">
        <v>85</v>
      </c>
      <c r="AV3455" s="13" t="s">
        <v>85</v>
      </c>
      <c r="AW3455" s="13" t="s">
        <v>29</v>
      </c>
      <c r="AX3455" s="13" t="s">
        <v>72</v>
      </c>
      <c r="AY3455" s="189" t="s">
        <v>360</v>
      </c>
    </row>
    <row r="3456" spans="2:51" s="13" customFormat="1">
      <c r="B3456" s="187"/>
      <c r="D3456" s="188" t="s">
        <v>369</v>
      </c>
      <c r="E3456" s="189" t="s">
        <v>1</v>
      </c>
      <c r="F3456" s="190" t="s">
        <v>3210</v>
      </c>
      <c r="H3456" s="191">
        <v>-2.04</v>
      </c>
      <c r="I3456" s="192"/>
      <c r="L3456" s="187"/>
      <c r="M3456" s="193"/>
      <c r="N3456" s="194"/>
      <c r="O3456" s="194"/>
      <c r="P3456" s="194"/>
      <c r="Q3456" s="194"/>
      <c r="R3456" s="194"/>
      <c r="S3456" s="194"/>
      <c r="T3456" s="195"/>
      <c r="AT3456" s="189" t="s">
        <v>369</v>
      </c>
      <c r="AU3456" s="189" t="s">
        <v>85</v>
      </c>
      <c r="AV3456" s="13" t="s">
        <v>85</v>
      </c>
      <c r="AW3456" s="13" t="s">
        <v>29</v>
      </c>
      <c r="AX3456" s="13" t="s">
        <v>72</v>
      </c>
      <c r="AY3456" s="189" t="s">
        <v>360</v>
      </c>
    </row>
    <row r="3457" spans="2:51" s="13" customFormat="1">
      <c r="B3457" s="187"/>
      <c r="D3457" s="188" t="s">
        <v>369</v>
      </c>
      <c r="E3457" s="189" t="s">
        <v>1</v>
      </c>
      <c r="F3457" s="190" t="s">
        <v>3211</v>
      </c>
      <c r="H3457" s="191">
        <v>-1.68</v>
      </c>
      <c r="I3457" s="192"/>
      <c r="L3457" s="187"/>
      <c r="M3457" s="193"/>
      <c r="N3457" s="194"/>
      <c r="O3457" s="194"/>
      <c r="P3457" s="194"/>
      <c r="Q3457" s="194"/>
      <c r="R3457" s="194"/>
      <c r="S3457" s="194"/>
      <c r="T3457" s="195"/>
      <c r="AT3457" s="189" t="s">
        <v>369</v>
      </c>
      <c r="AU3457" s="189" t="s">
        <v>85</v>
      </c>
      <c r="AV3457" s="13" t="s">
        <v>85</v>
      </c>
      <c r="AW3457" s="13" t="s">
        <v>29</v>
      </c>
      <c r="AX3457" s="13" t="s">
        <v>72</v>
      </c>
      <c r="AY3457" s="189" t="s">
        <v>360</v>
      </c>
    </row>
    <row r="3458" spans="2:51" s="13" customFormat="1">
      <c r="B3458" s="187"/>
      <c r="D3458" s="188" t="s">
        <v>369</v>
      </c>
      <c r="E3458" s="189" t="s">
        <v>1</v>
      </c>
      <c r="F3458" s="190" t="s">
        <v>3212</v>
      </c>
      <c r="H3458" s="191">
        <v>4.4400000000000004</v>
      </c>
      <c r="I3458" s="192"/>
      <c r="L3458" s="187"/>
      <c r="M3458" s="193"/>
      <c r="N3458" s="194"/>
      <c r="O3458" s="194"/>
      <c r="P3458" s="194"/>
      <c r="Q3458" s="194"/>
      <c r="R3458" s="194"/>
      <c r="S3458" s="194"/>
      <c r="T3458" s="195"/>
      <c r="AT3458" s="189" t="s">
        <v>369</v>
      </c>
      <c r="AU3458" s="189" t="s">
        <v>85</v>
      </c>
      <c r="AV3458" s="13" t="s">
        <v>85</v>
      </c>
      <c r="AW3458" s="13" t="s">
        <v>29</v>
      </c>
      <c r="AX3458" s="13" t="s">
        <v>72</v>
      </c>
      <c r="AY3458" s="189" t="s">
        <v>360</v>
      </c>
    </row>
    <row r="3459" spans="2:51" s="14" customFormat="1">
      <c r="B3459" s="196"/>
      <c r="D3459" s="188" t="s">
        <v>369</v>
      </c>
      <c r="E3459" s="197" t="s">
        <v>1</v>
      </c>
      <c r="F3459" s="198" t="s">
        <v>3292</v>
      </c>
      <c r="H3459" s="197" t="s">
        <v>1</v>
      </c>
      <c r="I3459" s="199"/>
      <c r="L3459" s="196"/>
      <c r="M3459" s="200"/>
      <c r="N3459" s="201"/>
      <c r="O3459" s="201"/>
      <c r="P3459" s="201"/>
      <c r="Q3459" s="201"/>
      <c r="R3459" s="201"/>
      <c r="S3459" s="201"/>
      <c r="T3459" s="202"/>
      <c r="AT3459" s="197" t="s">
        <v>369</v>
      </c>
      <c r="AU3459" s="197" t="s">
        <v>85</v>
      </c>
      <c r="AV3459" s="14" t="s">
        <v>79</v>
      </c>
      <c r="AW3459" s="14" t="s">
        <v>29</v>
      </c>
      <c r="AX3459" s="14" t="s">
        <v>72</v>
      </c>
      <c r="AY3459" s="197" t="s">
        <v>360</v>
      </c>
    </row>
    <row r="3460" spans="2:51" s="13" customFormat="1">
      <c r="B3460" s="187"/>
      <c r="D3460" s="188" t="s">
        <v>369</v>
      </c>
      <c r="E3460" s="189" t="s">
        <v>1</v>
      </c>
      <c r="F3460" s="190" t="s">
        <v>3214</v>
      </c>
      <c r="H3460" s="191">
        <v>11.625</v>
      </c>
      <c r="I3460" s="192"/>
      <c r="L3460" s="187"/>
      <c r="M3460" s="193"/>
      <c r="N3460" s="194"/>
      <c r="O3460" s="194"/>
      <c r="P3460" s="194"/>
      <c r="Q3460" s="194"/>
      <c r="R3460" s="194"/>
      <c r="S3460" s="194"/>
      <c r="T3460" s="195"/>
      <c r="AT3460" s="189" t="s">
        <v>369</v>
      </c>
      <c r="AU3460" s="189" t="s">
        <v>85</v>
      </c>
      <c r="AV3460" s="13" t="s">
        <v>85</v>
      </c>
      <c r="AW3460" s="13" t="s">
        <v>29</v>
      </c>
      <c r="AX3460" s="13" t="s">
        <v>72</v>
      </c>
      <c r="AY3460" s="189" t="s">
        <v>360</v>
      </c>
    </row>
    <row r="3461" spans="2:51" s="13" customFormat="1">
      <c r="B3461" s="187"/>
      <c r="D3461" s="188" t="s">
        <v>369</v>
      </c>
      <c r="E3461" s="189" t="s">
        <v>1</v>
      </c>
      <c r="F3461" s="190" t="s">
        <v>3215</v>
      </c>
      <c r="H3461" s="191">
        <v>10.196999999999999</v>
      </c>
      <c r="I3461" s="192"/>
      <c r="L3461" s="187"/>
      <c r="M3461" s="193"/>
      <c r="N3461" s="194"/>
      <c r="O3461" s="194"/>
      <c r="P3461" s="194"/>
      <c r="Q3461" s="194"/>
      <c r="R3461" s="194"/>
      <c r="S3461" s="194"/>
      <c r="T3461" s="195"/>
      <c r="AT3461" s="189" t="s">
        <v>369</v>
      </c>
      <c r="AU3461" s="189" t="s">
        <v>85</v>
      </c>
      <c r="AV3461" s="13" t="s">
        <v>85</v>
      </c>
      <c r="AW3461" s="13" t="s">
        <v>29</v>
      </c>
      <c r="AX3461" s="13" t="s">
        <v>72</v>
      </c>
      <c r="AY3461" s="189" t="s">
        <v>360</v>
      </c>
    </row>
    <row r="3462" spans="2:51" s="13" customFormat="1">
      <c r="B3462" s="187"/>
      <c r="D3462" s="188" t="s">
        <v>369</v>
      </c>
      <c r="E3462" s="189" t="s">
        <v>1</v>
      </c>
      <c r="F3462" s="190" t="s">
        <v>3216</v>
      </c>
      <c r="H3462" s="191">
        <v>-1.02</v>
      </c>
      <c r="I3462" s="192"/>
      <c r="L3462" s="187"/>
      <c r="M3462" s="193"/>
      <c r="N3462" s="194"/>
      <c r="O3462" s="194"/>
      <c r="P3462" s="194"/>
      <c r="Q3462" s="194"/>
      <c r="R3462" s="194"/>
      <c r="S3462" s="194"/>
      <c r="T3462" s="195"/>
      <c r="AT3462" s="189" t="s">
        <v>369</v>
      </c>
      <c r="AU3462" s="189" t="s">
        <v>85</v>
      </c>
      <c r="AV3462" s="13" t="s">
        <v>85</v>
      </c>
      <c r="AW3462" s="13" t="s">
        <v>29</v>
      </c>
      <c r="AX3462" s="13" t="s">
        <v>72</v>
      </c>
      <c r="AY3462" s="189" t="s">
        <v>360</v>
      </c>
    </row>
    <row r="3463" spans="2:51" s="13" customFormat="1">
      <c r="B3463" s="187"/>
      <c r="D3463" s="188" t="s">
        <v>369</v>
      </c>
      <c r="E3463" s="189" t="s">
        <v>1</v>
      </c>
      <c r="F3463" s="190" t="s">
        <v>3217</v>
      </c>
      <c r="H3463" s="191">
        <v>-0.84</v>
      </c>
      <c r="I3463" s="192"/>
      <c r="L3463" s="187"/>
      <c r="M3463" s="193"/>
      <c r="N3463" s="194"/>
      <c r="O3463" s="194"/>
      <c r="P3463" s="194"/>
      <c r="Q3463" s="194"/>
      <c r="R3463" s="194"/>
      <c r="S3463" s="194"/>
      <c r="T3463" s="195"/>
      <c r="AT3463" s="189" t="s">
        <v>369</v>
      </c>
      <c r="AU3463" s="189" t="s">
        <v>85</v>
      </c>
      <c r="AV3463" s="13" t="s">
        <v>85</v>
      </c>
      <c r="AW3463" s="13" t="s">
        <v>29</v>
      </c>
      <c r="AX3463" s="13" t="s">
        <v>72</v>
      </c>
      <c r="AY3463" s="189" t="s">
        <v>360</v>
      </c>
    </row>
    <row r="3464" spans="2:51" s="13" customFormat="1">
      <c r="B3464" s="187"/>
      <c r="D3464" s="188" t="s">
        <v>369</v>
      </c>
      <c r="E3464" s="189" t="s">
        <v>1</v>
      </c>
      <c r="F3464" s="190" t="s">
        <v>3218</v>
      </c>
      <c r="H3464" s="191">
        <v>2.2200000000000002</v>
      </c>
      <c r="I3464" s="192"/>
      <c r="L3464" s="187"/>
      <c r="M3464" s="193"/>
      <c r="N3464" s="194"/>
      <c r="O3464" s="194"/>
      <c r="P3464" s="194"/>
      <c r="Q3464" s="194"/>
      <c r="R3464" s="194"/>
      <c r="S3464" s="194"/>
      <c r="T3464" s="195"/>
      <c r="AT3464" s="189" t="s">
        <v>369</v>
      </c>
      <c r="AU3464" s="189" t="s">
        <v>85</v>
      </c>
      <c r="AV3464" s="13" t="s">
        <v>85</v>
      </c>
      <c r="AW3464" s="13" t="s">
        <v>29</v>
      </c>
      <c r="AX3464" s="13" t="s">
        <v>72</v>
      </c>
      <c r="AY3464" s="189" t="s">
        <v>360</v>
      </c>
    </row>
    <row r="3465" spans="2:51" s="14" customFormat="1">
      <c r="B3465" s="196"/>
      <c r="D3465" s="188" t="s">
        <v>369</v>
      </c>
      <c r="E3465" s="197" t="s">
        <v>1</v>
      </c>
      <c r="F3465" s="198" t="s">
        <v>3293</v>
      </c>
      <c r="H3465" s="197" t="s">
        <v>1</v>
      </c>
      <c r="I3465" s="199"/>
      <c r="L3465" s="196"/>
      <c r="M3465" s="200"/>
      <c r="N3465" s="201"/>
      <c r="O3465" s="201"/>
      <c r="P3465" s="201"/>
      <c r="Q3465" s="201"/>
      <c r="R3465" s="201"/>
      <c r="S3465" s="201"/>
      <c r="T3465" s="202"/>
      <c r="AT3465" s="197" t="s">
        <v>369</v>
      </c>
      <c r="AU3465" s="197" t="s">
        <v>85</v>
      </c>
      <c r="AV3465" s="14" t="s">
        <v>79</v>
      </c>
      <c r="AW3465" s="14" t="s">
        <v>29</v>
      </c>
      <c r="AX3465" s="14" t="s">
        <v>72</v>
      </c>
      <c r="AY3465" s="197" t="s">
        <v>360</v>
      </c>
    </row>
    <row r="3466" spans="2:51" s="13" customFormat="1">
      <c r="B3466" s="187"/>
      <c r="D3466" s="188" t="s">
        <v>369</v>
      </c>
      <c r="E3466" s="189" t="s">
        <v>1</v>
      </c>
      <c r="F3466" s="190" t="s">
        <v>3220</v>
      </c>
      <c r="H3466" s="191">
        <v>180</v>
      </c>
      <c r="I3466" s="192"/>
      <c r="L3466" s="187"/>
      <c r="M3466" s="193"/>
      <c r="N3466" s="194"/>
      <c r="O3466" s="194"/>
      <c r="P3466" s="194"/>
      <c r="Q3466" s="194"/>
      <c r="R3466" s="194"/>
      <c r="S3466" s="194"/>
      <c r="T3466" s="195"/>
      <c r="AT3466" s="189" t="s">
        <v>369</v>
      </c>
      <c r="AU3466" s="189" t="s">
        <v>85</v>
      </c>
      <c r="AV3466" s="13" t="s">
        <v>85</v>
      </c>
      <c r="AW3466" s="13" t="s">
        <v>29</v>
      </c>
      <c r="AX3466" s="13" t="s">
        <v>72</v>
      </c>
      <c r="AY3466" s="189" t="s">
        <v>360</v>
      </c>
    </row>
    <row r="3467" spans="2:51" s="13" customFormat="1">
      <c r="B3467" s="187"/>
      <c r="D3467" s="188" t="s">
        <v>369</v>
      </c>
      <c r="E3467" s="189" t="s">
        <v>1</v>
      </c>
      <c r="F3467" s="190" t="s">
        <v>3294</v>
      </c>
      <c r="H3467" s="191">
        <v>-28.004000000000001</v>
      </c>
      <c r="I3467" s="192"/>
      <c r="L3467" s="187"/>
      <c r="M3467" s="193"/>
      <c r="N3467" s="194"/>
      <c r="O3467" s="194"/>
      <c r="P3467" s="194"/>
      <c r="Q3467" s="194"/>
      <c r="R3467" s="194"/>
      <c r="S3467" s="194"/>
      <c r="T3467" s="195"/>
      <c r="AT3467" s="189" t="s">
        <v>369</v>
      </c>
      <c r="AU3467" s="189" t="s">
        <v>85</v>
      </c>
      <c r="AV3467" s="13" t="s">
        <v>85</v>
      </c>
      <c r="AW3467" s="13" t="s">
        <v>29</v>
      </c>
      <c r="AX3467" s="13" t="s">
        <v>72</v>
      </c>
      <c r="AY3467" s="189" t="s">
        <v>360</v>
      </c>
    </row>
    <row r="3468" spans="2:51" s="13" customFormat="1">
      <c r="B3468" s="187"/>
      <c r="D3468" s="188" t="s">
        <v>369</v>
      </c>
      <c r="E3468" s="189" t="s">
        <v>1</v>
      </c>
      <c r="F3468" s="190" t="s">
        <v>3222</v>
      </c>
      <c r="H3468" s="191">
        <v>9.7439999999999998</v>
      </c>
      <c r="I3468" s="192"/>
      <c r="L3468" s="187"/>
      <c r="M3468" s="193"/>
      <c r="N3468" s="194"/>
      <c r="O3468" s="194"/>
      <c r="P3468" s="194"/>
      <c r="Q3468" s="194"/>
      <c r="R3468" s="194"/>
      <c r="S3468" s="194"/>
      <c r="T3468" s="195"/>
      <c r="AT3468" s="189" t="s">
        <v>369</v>
      </c>
      <c r="AU3468" s="189" t="s">
        <v>85</v>
      </c>
      <c r="AV3468" s="13" t="s">
        <v>85</v>
      </c>
      <c r="AW3468" s="13" t="s">
        <v>29</v>
      </c>
      <c r="AX3468" s="13" t="s">
        <v>72</v>
      </c>
      <c r="AY3468" s="189" t="s">
        <v>360</v>
      </c>
    </row>
    <row r="3469" spans="2:51" s="14" customFormat="1">
      <c r="B3469" s="196"/>
      <c r="D3469" s="188" t="s">
        <v>369</v>
      </c>
      <c r="E3469" s="197" t="s">
        <v>1</v>
      </c>
      <c r="F3469" s="198" t="s">
        <v>3295</v>
      </c>
      <c r="H3469" s="197" t="s">
        <v>1</v>
      </c>
      <c r="I3469" s="199"/>
      <c r="L3469" s="196"/>
      <c r="M3469" s="200"/>
      <c r="N3469" s="201"/>
      <c r="O3469" s="201"/>
      <c r="P3469" s="201"/>
      <c r="Q3469" s="201"/>
      <c r="R3469" s="201"/>
      <c r="S3469" s="201"/>
      <c r="T3469" s="202"/>
      <c r="AT3469" s="197" t="s">
        <v>369</v>
      </c>
      <c r="AU3469" s="197" t="s">
        <v>85</v>
      </c>
      <c r="AV3469" s="14" t="s">
        <v>79</v>
      </c>
      <c r="AW3469" s="14" t="s">
        <v>29</v>
      </c>
      <c r="AX3469" s="14" t="s">
        <v>72</v>
      </c>
      <c r="AY3469" s="197" t="s">
        <v>360</v>
      </c>
    </row>
    <row r="3470" spans="2:51" s="13" customFormat="1">
      <c r="B3470" s="187"/>
      <c r="D3470" s="188" t="s">
        <v>369</v>
      </c>
      <c r="E3470" s="189" t="s">
        <v>1</v>
      </c>
      <c r="F3470" s="190" t="s">
        <v>3296</v>
      </c>
      <c r="H3470" s="191">
        <v>49.6</v>
      </c>
      <c r="I3470" s="192"/>
      <c r="L3470" s="187"/>
      <c r="M3470" s="193"/>
      <c r="N3470" s="194"/>
      <c r="O3470" s="194"/>
      <c r="P3470" s="194"/>
      <c r="Q3470" s="194"/>
      <c r="R3470" s="194"/>
      <c r="S3470" s="194"/>
      <c r="T3470" s="195"/>
      <c r="AT3470" s="189" t="s">
        <v>369</v>
      </c>
      <c r="AU3470" s="189" t="s">
        <v>85</v>
      </c>
      <c r="AV3470" s="13" t="s">
        <v>85</v>
      </c>
      <c r="AW3470" s="13" t="s">
        <v>29</v>
      </c>
      <c r="AX3470" s="13" t="s">
        <v>72</v>
      </c>
      <c r="AY3470" s="189" t="s">
        <v>360</v>
      </c>
    </row>
    <row r="3471" spans="2:51" s="13" customFormat="1">
      <c r="B3471" s="187"/>
      <c r="D3471" s="188" t="s">
        <v>369</v>
      </c>
      <c r="E3471" s="189" t="s">
        <v>1</v>
      </c>
      <c r="F3471" s="190" t="s">
        <v>3262</v>
      </c>
      <c r="H3471" s="191">
        <v>-5.52</v>
      </c>
      <c r="I3471" s="192"/>
      <c r="L3471" s="187"/>
      <c r="M3471" s="193"/>
      <c r="N3471" s="194"/>
      <c r="O3471" s="194"/>
      <c r="P3471" s="194"/>
      <c r="Q3471" s="194"/>
      <c r="R3471" s="194"/>
      <c r="S3471" s="194"/>
      <c r="T3471" s="195"/>
      <c r="AT3471" s="189" t="s">
        <v>369</v>
      </c>
      <c r="AU3471" s="189" t="s">
        <v>85</v>
      </c>
      <c r="AV3471" s="13" t="s">
        <v>85</v>
      </c>
      <c r="AW3471" s="13" t="s">
        <v>29</v>
      </c>
      <c r="AX3471" s="13" t="s">
        <v>72</v>
      </c>
      <c r="AY3471" s="189" t="s">
        <v>360</v>
      </c>
    </row>
    <row r="3472" spans="2:51" s="13" customFormat="1">
      <c r="B3472" s="187"/>
      <c r="D3472" s="188" t="s">
        <v>369</v>
      </c>
      <c r="E3472" s="189" t="s">
        <v>1</v>
      </c>
      <c r="F3472" s="190" t="s">
        <v>3297</v>
      </c>
      <c r="H3472" s="191">
        <v>-1.044</v>
      </c>
      <c r="I3472" s="192"/>
      <c r="L3472" s="187"/>
      <c r="M3472" s="193"/>
      <c r="N3472" s="194"/>
      <c r="O3472" s="194"/>
      <c r="P3472" s="194"/>
      <c r="Q3472" s="194"/>
      <c r="R3472" s="194"/>
      <c r="S3472" s="194"/>
      <c r="T3472" s="195"/>
      <c r="AT3472" s="189" t="s">
        <v>369</v>
      </c>
      <c r="AU3472" s="189" t="s">
        <v>85</v>
      </c>
      <c r="AV3472" s="13" t="s">
        <v>85</v>
      </c>
      <c r="AW3472" s="13" t="s">
        <v>29</v>
      </c>
      <c r="AX3472" s="13" t="s">
        <v>72</v>
      </c>
      <c r="AY3472" s="189" t="s">
        <v>360</v>
      </c>
    </row>
    <row r="3473" spans="2:51" s="13" customFormat="1">
      <c r="B3473" s="187"/>
      <c r="D3473" s="188" t="s">
        <v>369</v>
      </c>
      <c r="E3473" s="189" t="s">
        <v>1</v>
      </c>
      <c r="F3473" s="190" t="s">
        <v>3298</v>
      </c>
      <c r="H3473" s="191">
        <v>-4.2880000000000003</v>
      </c>
      <c r="I3473" s="192"/>
      <c r="L3473" s="187"/>
      <c r="M3473" s="193"/>
      <c r="N3473" s="194"/>
      <c r="O3473" s="194"/>
      <c r="P3473" s="194"/>
      <c r="Q3473" s="194"/>
      <c r="R3473" s="194"/>
      <c r="S3473" s="194"/>
      <c r="T3473" s="195"/>
      <c r="AT3473" s="189" t="s">
        <v>369</v>
      </c>
      <c r="AU3473" s="189" t="s">
        <v>85</v>
      </c>
      <c r="AV3473" s="13" t="s">
        <v>85</v>
      </c>
      <c r="AW3473" s="13" t="s">
        <v>29</v>
      </c>
      <c r="AX3473" s="13" t="s">
        <v>72</v>
      </c>
      <c r="AY3473" s="189" t="s">
        <v>360</v>
      </c>
    </row>
    <row r="3474" spans="2:51" s="13" customFormat="1">
      <c r="B3474" s="187"/>
      <c r="D3474" s="188" t="s">
        <v>369</v>
      </c>
      <c r="E3474" s="189" t="s">
        <v>1</v>
      </c>
      <c r="F3474" s="190" t="s">
        <v>3259</v>
      </c>
      <c r="H3474" s="191">
        <v>2.2970000000000002</v>
      </c>
      <c r="I3474" s="192"/>
      <c r="L3474" s="187"/>
      <c r="M3474" s="193"/>
      <c r="N3474" s="194"/>
      <c r="O3474" s="194"/>
      <c r="P3474" s="194"/>
      <c r="Q3474" s="194"/>
      <c r="R3474" s="194"/>
      <c r="S3474" s="194"/>
      <c r="T3474" s="195"/>
      <c r="AT3474" s="189" t="s">
        <v>369</v>
      </c>
      <c r="AU3474" s="189" t="s">
        <v>85</v>
      </c>
      <c r="AV3474" s="13" t="s">
        <v>85</v>
      </c>
      <c r="AW3474" s="13" t="s">
        <v>29</v>
      </c>
      <c r="AX3474" s="13" t="s">
        <v>72</v>
      </c>
      <c r="AY3474" s="189" t="s">
        <v>360</v>
      </c>
    </row>
    <row r="3475" spans="2:51" s="14" customFormat="1">
      <c r="B3475" s="196"/>
      <c r="D3475" s="188" t="s">
        <v>369</v>
      </c>
      <c r="E3475" s="197" t="s">
        <v>1</v>
      </c>
      <c r="F3475" s="198" t="s">
        <v>3299</v>
      </c>
      <c r="H3475" s="197" t="s">
        <v>1</v>
      </c>
      <c r="I3475" s="199"/>
      <c r="L3475" s="196"/>
      <c r="M3475" s="200"/>
      <c r="N3475" s="201"/>
      <c r="O3475" s="201"/>
      <c r="P3475" s="201"/>
      <c r="Q3475" s="201"/>
      <c r="R3475" s="201"/>
      <c r="S3475" s="201"/>
      <c r="T3475" s="202"/>
      <c r="AT3475" s="197" t="s">
        <v>369</v>
      </c>
      <c r="AU3475" s="197" t="s">
        <v>85</v>
      </c>
      <c r="AV3475" s="14" t="s">
        <v>79</v>
      </c>
      <c r="AW3475" s="14" t="s">
        <v>29</v>
      </c>
      <c r="AX3475" s="14" t="s">
        <v>72</v>
      </c>
      <c r="AY3475" s="197" t="s">
        <v>360</v>
      </c>
    </row>
    <row r="3476" spans="2:51" s="13" customFormat="1">
      <c r="B3476" s="187"/>
      <c r="D3476" s="188" t="s">
        <v>369</v>
      </c>
      <c r="E3476" s="189" t="s">
        <v>1</v>
      </c>
      <c r="F3476" s="190" t="s">
        <v>3300</v>
      </c>
      <c r="H3476" s="191">
        <v>183.8</v>
      </c>
      <c r="I3476" s="192"/>
      <c r="L3476" s="187"/>
      <c r="M3476" s="193"/>
      <c r="N3476" s="194"/>
      <c r="O3476" s="194"/>
      <c r="P3476" s="194"/>
      <c r="Q3476" s="194"/>
      <c r="R3476" s="194"/>
      <c r="S3476" s="194"/>
      <c r="T3476" s="195"/>
      <c r="AT3476" s="189" t="s">
        <v>369</v>
      </c>
      <c r="AU3476" s="189" t="s">
        <v>85</v>
      </c>
      <c r="AV3476" s="13" t="s">
        <v>85</v>
      </c>
      <c r="AW3476" s="13" t="s">
        <v>29</v>
      </c>
      <c r="AX3476" s="13" t="s">
        <v>72</v>
      </c>
      <c r="AY3476" s="189" t="s">
        <v>360</v>
      </c>
    </row>
    <row r="3477" spans="2:51" s="13" customFormat="1">
      <c r="B3477" s="187"/>
      <c r="D3477" s="188" t="s">
        <v>369</v>
      </c>
      <c r="E3477" s="189" t="s">
        <v>1</v>
      </c>
      <c r="F3477" s="190" t="s">
        <v>3301</v>
      </c>
      <c r="H3477" s="191">
        <v>-30.015999999999998</v>
      </c>
      <c r="I3477" s="192"/>
      <c r="L3477" s="187"/>
      <c r="M3477" s="193"/>
      <c r="N3477" s="194"/>
      <c r="O3477" s="194"/>
      <c r="P3477" s="194"/>
      <c r="Q3477" s="194"/>
      <c r="R3477" s="194"/>
      <c r="S3477" s="194"/>
      <c r="T3477" s="195"/>
      <c r="AT3477" s="189" t="s">
        <v>369</v>
      </c>
      <c r="AU3477" s="189" t="s">
        <v>85</v>
      </c>
      <c r="AV3477" s="13" t="s">
        <v>85</v>
      </c>
      <c r="AW3477" s="13" t="s">
        <v>29</v>
      </c>
      <c r="AX3477" s="13" t="s">
        <v>72</v>
      </c>
      <c r="AY3477" s="189" t="s">
        <v>360</v>
      </c>
    </row>
    <row r="3478" spans="2:51" s="13" customFormat="1">
      <c r="B3478" s="187"/>
      <c r="D3478" s="188" t="s">
        <v>369</v>
      </c>
      <c r="E3478" s="189" t="s">
        <v>1</v>
      </c>
      <c r="F3478" s="190" t="s">
        <v>3302</v>
      </c>
      <c r="H3478" s="191">
        <v>-8.2799999999999994</v>
      </c>
      <c r="I3478" s="192"/>
      <c r="L3478" s="187"/>
      <c r="M3478" s="193"/>
      <c r="N3478" s="194"/>
      <c r="O3478" s="194"/>
      <c r="P3478" s="194"/>
      <c r="Q3478" s="194"/>
      <c r="R3478" s="194"/>
      <c r="S3478" s="194"/>
      <c r="T3478" s="195"/>
      <c r="AT3478" s="189" t="s">
        <v>369</v>
      </c>
      <c r="AU3478" s="189" t="s">
        <v>85</v>
      </c>
      <c r="AV3478" s="13" t="s">
        <v>85</v>
      </c>
      <c r="AW3478" s="13" t="s">
        <v>29</v>
      </c>
      <c r="AX3478" s="13" t="s">
        <v>72</v>
      </c>
      <c r="AY3478" s="189" t="s">
        <v>360</v>
      </c>
    </row>
    <row r="3479" spans="2:51" s="13" customFormat="1">
      <c r="B3479" s="187"/>
      <c r="D3479" s="188" t="s">
        <v>369</v>
      </c>
      <c r="E3479" s="189" t="s">
        <v>1</v>
      </c>
      <c r="F3479" s="190" t="s">
        <v>3303</v>
      </c>
      <c r="H3479" s="191">
        <v>16.077999999999999</v>
      </c>
      <c r="I3479" s="192"/>
      <c r="L3479" s="187"/>
      <c r="M3479" s="193"/>
      <c r="N3479" s="194"/>
      <c r="O3479" s="194"/>
      <c r="P3479" s="194"/>
      <c r="Q3479" s="194"/>
      <c r="R3479" s="194"/>
      <c r="S3479" s="194"/>
      <c r="T3479" s="195"/>
      <c r="AT3479" s="189" t="s">
        <v>369</v>
      </c>
      <c r="AU3479" s="189" t="s">
        <v>85</v>
      </c>
      <c r="AV3479" s="13" t="s">
        <v>85</v>
      </c>
      <c r="AW3479" s="13" t="s">
        <v>29</v>
      </c>
      <c r="AX3479" s="13" t="s">
        <v>72</v>
      </c>
      <c r="AY3479" s="189" t="s">
        <v>360</v>
      </c>
    </row>
    <row r="3480" spans="2:51" s="14" customFormat="1">
      <c r="B3480" s="196"/>
      <c r="D3480" s="188" t="s">
        <v>369</v>
      </c>
      <c r="E3480" s="197" t="s">
        <v>1</v>
      </c>
      <c r="F3480" s="198" t="s">
        <v>3304</v>
      </c>
      <c r="H3480" s="197" t="s">
        <v>1</v>
      </c>
      <c r="I3480" s="199"/>
      <c r="L3480" s="196"/>
      <c r="M3480" s="200"/>
      <c r="N3480" s="201"/>
      <c r="O3480" s="201"/>
      <c r="P3480" s="201"/>
      <c r="Q3480" s="201"/>
      <c r="R3480" s="201"/>
      <c r="S3480" s="201"/>
      <c r="T3480" s="202"/>
      <c r="AT3480" s="197" t="s">
        <v>369</v>
      </c>
      <c r="AU3480" s="197" t="s">
        <v>85</v>
      </c>
      <c r="AV3480" s="14" t="s">
        <v>79</v>
      </c>
      <c r="AW3480" s="14" t="s">
        <v>29</v>
      </c>
      <c r="AX3480" s="14" t="s">
        <v>72</v>
      </c>
      <c r="AY3480" s="197" t="s">
        <v>360</v>
      </c>
    </row>
    <row r="3481" spans="2:51" s="13" customFormat="1">
      <c r="B3481" s="187"/>
      <c r="D3481" s="188" t="s">
        <v>369</v>
      </c>
      <c r="E3481" s="189" t="s">
        <v>1</v>
      </c>
      <c r="F3481" s="190" t="s">
        <v>3305</v>
      </c>
      <c r="H3481" s="191">
        <v>113.96</v>
      </c>
      <c r="I3481" s="192"/>
      <c r="L3481" s="187"/>
      <c r="M3481" s="193"/>
      <c r="N3481" s="194"/>
      <c r="O3481" s="194"/>
      <c r="P3481" s="194"/>
      <c r="Q3481" s="194"/>
      <c r="R3481" s="194"/>
      <c r="S3481" s="194"/>
      <c r="T3481" s="195"/>
      <c r="AT3481" s="189" t="s">
        <v>369</v>
      </c>
      <c r="AU3481" s="189" t="s">
        <v>85</v>
      </c>
      <c r="AV3481" s="13" t="s">
        <v>85</v>
      </c>
      <c r="AW3481" s="13" t="s">
        <v>29</v>
      </c>
      <c r="AX3481" s="13" t="s">
        <v>72</v>
      </c>
      <c r="AY3481" s="189" t="s">
        <v>360</v>
      </c>
    </row>
    <row r="3482" spans="2:51" s="13" customFormat="1">
      <c r="B3482" s="187"/>
      <c r="D3482" s="188" t="s">
        <v>369</v>
      </c>
      <c r="E3482" s="189" t="s">
        <v>1</v>
      </c>
      <c r="F3482" s="190" t="s">
        <v>3235</v>
      </c>
      <c r="H3482" s="191">
        <v>-2.76</v>
      </c>
      <c r="I3482" s="192"/>
      <c r="L3482" s="187"/>
      <c r="M3482" s="193"/>
      <c r="N3482" s="194"/>
      <c r="O3482" s="194"/>
      <c r="P3482" s="194"/>
      <c r="Q3482" s="194"/>
      <c r="R3482" s="194"/>
      <c r="S3482" s="194"/>
      <c r="T3482" s="195"/>
      <c r="AT3482" s="189" t="s">
        <v>369</v>
      </c>
      <c r="AU3482" s="189" t="s">
        <v>85</v>
      </c>
      <c r="AV3482" s="13" t="s">
        <v>85</v>
      </c>
      <c r="AW3482" s="13" t="s">
        <v>29</v>
      </c>
      <c r="AX3482" s="13" t="s">
        <v>72</v>
      </c>
      <c r="AY3482" s="189" t="s">
        <v>360</v>
      </c>
    </row>
    <row r="3483" spans="2:51" s="13" customFormat="1">
      <c r="B3483" s="187"/>
      <c r="D3483" s="188" t="s">
        <v>369</v>
      </c>
      <c r="E3483" s="189" t="s">
        <v>1</v>
      </c>
      <c r="F3483" s="190" t="s">
        <v>3236</v>
      </c>
      <c r="H3483" s="191">
        <v>-17.152000000000001</v>
      </c>
      <c r="I3483" s="192"/>
      <c r="L3483" s="187"/>
      <c r="M3483" s="193"/>
      <c r="N3483" s="194"/>
      <c r="O3483" s="194"/>
      <c r="P3483" s="194"/>
      <c r="Q3483" s="194"/>
      <c r="R3483" s="194"/>
      <c r="S3483" s="194"/>
      <c r="T3483" s="195"/>
      <c r="AT3483" s="189" t="s">
        <v>369</v>
      </c>
      <c r="AU3483" s="189" t="s">
        <v>85</v>
      </c>
      <c r="AV3483" s="13" t="s">
        <v>85</v>
      </c>
      <c r="AW3483" s="13" t="s">
        <v>29</v>
      </c>
      <c r="AX3483" s="13" t="s">
        <v>72</v>
      </c>
      <c r="AY3483" s="189" t="s">
        <v>360</v>
      </c>
    </row>
    <row r="3484" spans="2:51" s="13" customFormat="1">
      <c r="B3484" s="187"/>
      <c r="D3484" s="188" t="s">
        <v>369</v>
      </c>
      <c r="E3484" s="189" t="s">
        <v>1</v>
      </c>
      <c r="F3484" s="190" t="s">
        <v>3306</v>
      </c>
      <c r="H3484" s="191">
        <v>9.1869999999999994</v>
      </c>
      <c r="I3484" s="192"/>
      <c r="L3484" s="187"/>
      <c r="M3484" s="193"/>
      <c r="N3484" s="194"/>
      <c r="O3484" s="194"/>
      <c r="P3484" s="194"/>
      <c r="Q3484" s="194"/>
      <c r="R3484" s="194"/>
      <c r="S3484" s="194"/>
      <c r="T3484" s="195"/>
      <c r="AT3484" s="189" t="s">
        <v>369</v>
      </c>
      <c r="AU3484" s="189" t="s">
        <v>85</v>
      </c>
      <c r="AV3484" s="13" t="s">
        <v>85</v>
      </c>
      <c r="AW3484" s="13" t="s">
        <v>29</v>
      </c>
      <c r="AX3484" s="13" t="s">
        <v>72</v>
      </c>
      <c r="AY3484" s="189" t="s">
        <v>360</v>
      </c>
    </row>
    <row r="3485" spans="2:51" s="14" customFormat="1">
      <c r="B3485" s="196"/>
      <c r="D3485" s="188" t="s">
        <v>369</v>
      </c>
      <c r="E3485" s="197" t="s">
        <v>1</v>
      </c>
      <c r="F3485" s="198" t="s">
        <v>3307</v>
      </c>
      <c r="H3485" s="197" t="s">
        <v>1</v>
      </c>
      <c r="I3485" s="199"/>
      <c r="L3485" s="196"/>
      <c r="M3485" s="200"/>
      <c r="N3485" s="201"/>
      <c r="O3485" s="201"/>
      <c r="P3485" s="201"/>
      <c r="Q3485" s="201"/>
      <c r="R3485" s="201"/>
      <c r="S3485" s="201"/>
      <c r="T3485" s="202"/>
      <c r="AT3485" s="197" t="s">
        <v>369</v>
      </c>
      <c r="AU3485" s="197" t="s">
        <v>85</v>
      </c>
      <c r="AV3485" s="14" t="s">
        <v>79</v>
      </c>
      <c r="AW3485" s="14" t="s">
        <v>29</v>
      </c>
      <c r="AX3485" s="14" t="s">
        <v>72</v>
      </c>
      <c r="AY3485" s="197" t="s">
        <v>360</v>
      </c>
    </row>
    <row r="3486" spans="2:51" s="13" customFormat="1">
      <c r="B3486" s="187"/>
      <c r="D3486" s="188" t="s">
        <v>369</v>
      </c>
      <c r="E3486" s="189" t="s">
        <v>1</v>
      </c>
      <c r="F3486" s="190" t="s">
        <v>3308</v>
      </c>
      <c r="H3486" s="191">
        <v>209.28</v>
      </c>
      <c r="I3486" s="192"/>
      <c r="L3486" s="187"/>
      <c r="M3486" s="193"/>
      <c r="N3486" s="194"/>
      <c r="O3486" s="194"/>
      <c r="P3486" s="194"/>
      <c r="Q3486" s="194"/>
      <c r="R3486" s="194"/>
      <c r="S3486" s="194"/>
      <c r="T3486" s="195"/>
      <c r="AT3486" s="189" t="s">
        <v>369</v>
      </c>
      <c r="AU3486" s="189" t="s">
        <v>85</v>
      </c>
      <c r="AV3486" s="13" t="s">
        <v>85</v>
      </c>
      <c r="AW3486" s="13" t="s">
        <v>29</v>
      </c>
      <c r="AX3486" s="13" t="s">
        <v>72</v>
      </c>
      <c r="AY3486" s="189" t="s">
        <v>360</v>
      </c>
    </row>
    <row r="3487" spans="2:51" s="13" customFormat="1">
      <c r="B3487" s="187"/>
      <c r="D3487" s="188" t="s">
        <v>369</v>
      </c>
      <c r="E3487" s="189" t="s">
        <v>1</v>
      </c>
      <c r="F3487" s="190" t="s">
        <v>3302</v>
      </c>
      <c r="H3487" s="191">
        <v>-8.2799999999999994</v>
      </c>
      <c r="I3487" s="192"/>
      <c r="L3487" s="187"/>
      <c r="M3487" s="193"/>
      <c r="N3487" s="194"/>
      <c r="O3487" s="194"/>
      <c r="P3487" s="194"/>
      <c r="Q3487" s="194"/>
      <c r="R3487" s="194"/>
      <c r="S3487" s="194"/>
      <c r="T3487" s="195"/>
      <c r="AT3487" s="189" t="s">
        <v>369</v>
      </c>
      <c r="AU3487" s="189" t="s">
        <v>85</v>
      </c>
      <c r="AV3487" s="13" t="s">
        <v>85</v>
      </c>
      <c r="AW3487" s="13" t="s">
        <v>29</v>
      </c>
      <c r="AX3487" s="13" t="s">
        <v>72</v>
      </c>
      <c r="AY3487" s="189" t="s">
        <v>360</v>
      </c>
    </row>
    <row r="3488" spans="2:51" s="13" customFormat="1">
      <c r="B3488" s="187"/>
      <c r="D3488" s="188" t="s">
        <v>369</v>
      </c>
      <c r="E3488" s="189" t="s">
        <v>1</v>
      </c>
      <c r="F3488" s="190" t="s">
        <v>3309</v>
      </c>
      <c r="H3488" s="191">
        <v>-27.335999999999999</v>
      </c>
      <c r="I3488" s="192"/>
      <c r="L3488" s="187"/>
      <c r="M3488" s="193"/>
      <c r="N3488" s="194"/>
      <c r="O3488" s="194"/>
      <c r="P3488" s="194"/>
      <c r="Q3488" s="194"/>
      <c r="R3488" s="194"/>
      <c r="S3488" s="194"/>
      <c r="T3488" s="195"/>
      <c r="AT3488" s="189" t="s">
        <v>369</v>
      </c>
      <c r="AU3488" s="189" t="s">
        <v>85</v>
      </c>
      <c r="AV3488" s="13" t="s">
        <v>85</v>
      </c>
      <c r="AW3488" s="13" t="s">
        <v>29</v>
      </c>
      <c r="AX3488" s="13" t="s">
        <v>72</v>
      </c>
      <c r="AY3488" s="189" t="s">
        <v>360</v>
      </c>
    </row>
    <row r="3489" spans="2:51" s="13" customFormat="1">
      <c r="B3489" s="187"/>
      <c r="D3489" s="188" t="s">
        <v>369</v>
      </c>
      <c r="E3489" s="189" t="s">
        <v>1</v>
      </c>
      <c r="F3489" s="190" t="s">
        <v>3310</v>
      </c>
      <c r="H3489" s="191">
        <v>12.21</v>
      </c>
      <c r="I3489" s="192"/>
      <c r="L3489" s="187"/>
      <c r="M3489" s="193"/>
      <c r="N3489" s="194"/>
      <c r="O3489" s="194"/>
      <c r="P3489" s="194"/>
      <c r="Q3489" s="194"/>
      <c r="R3489" s="194"/>
      <c r="S3489" s="194"/>
      <c r="T3489" s="195"/>
      <c r="AT3489" s="189" t="s">
        <v>369</v>
      </c>
      <c r="AU3489" s="189" t="s">
        <v>85</v>
      </c>
      <c r="AV3489" s="13" t="s">
        <v>85</v>
      </c>
      <c r="AW3489" s="13" t="s">
        <v>29</v>
      </c>
      <c r="AX3489" s="13" t="s">
        <v>72</v>
      </c>
      <c r="AY3489" s="189" t="s">
        <v>360</v>
      </c>
    </row>
    <row r="3490" spans="2:51" s="14" customFormat="1">
      <c r="B3490" s="196"/>
      <c r="D3490" s="188" t="s">
        <v>369</v>
      </c>
      <c r="E3490" s="197" t="s">
        <v>1</v>
      </c>
      <c r="F3490" s="198" t="s">
        <v>3311</v>
      </c>
      <c r="H3490" s="197" t="s">
        <v>1</v>
      </c>
      <c r="I3490" s="199"/>
      <c r="L3490" s="196"/>
      <c r="M3490" s="200"/>
      <c r="N3490" s="201"/>
      <c r="O3490" s="201"/>
      <c r="P3490" s="201"/>
      <c r="Q3490" s="201"/>
      <c r="R3490" s="201"/>
      <c r="S3490" s="201"/>
      <c r="T3490" s="202"/>
      <c r="AT3490" s="197" t="s">
        <v>369</v>
      </c>
      <c r="AU3490" s="197" t="s">
        <v>85</v>
      </c>
      <c r="AV3490" s="14" t="s">
        <v>79</v>
      </c>
      <c r="AW3490" s="14" t="s">
        <v>29</v>
      </c>
      <c r="AX3490" s="14" t="s">
        <v>72</v>
      </c>
      <c r="AY3490" s="197" t="s">
        <v>360</v>
      </c>
    </row>
    <row r="3491" spans="2:51" s="13" customFormat="1">
      <c r="B3491" s="187"/>
      <c r="D3491" s="188" t="s">
        <v>369</v>
      </c>
      <c r="E3491" s="189" t="s">
        <v>1</v>
      </c>
      <c r="F3491" s="190" t="s">
        <v>3312</v>
      </c>
      <c r="H3491" s="191">
        <v>45.591999999999999</v>
      </c>
      <c r="I3491" s="192"/>
      <c r="L3491" s="187"/>
      <c r="M3491" s="193"/>
      <c r="N3491" s="194"/>
      <c r="O3491" s="194"/>
      <c r="P3491" s="194"/>
      <c r="Q3491" s="194"/>
      <c r="R3491" s="194"/>
      <c r="S3491" s="194"/>
      <c r="T3491" s="195"/>
      <c r="AT3491" s="189" t="s">
        <v>369</v>
      </c>
      <c r="AU3491" s="189" t="s">
        <v>85</v>
      </c>
      <c r="AV3491" s="13" t="s">
        <v>85</v>
      </c>
      <c r="AW3491" s="13" t="s">
        <v>29</v>
      </c>
      <c r="AX3491" s="13" t="s">
        <v>72</v>
      </c>
      <c r="AY3491" s="189" t="s">
        <v>360</v>
      </c>
    </row>
    <row r="3492" spans="2:51" s="13" customFormat="1">
      <c r="B3492" s="187"/>
      <c r="D3492" s="188" t="s">
        <v>369</v>
      </c>
      <c r="E3492" s="189" t="s">
        <v>1</v>
      </c>
      <c r="F3492" s="190" t="s">
        <v>3298</v>
      </c>
      <c r="H3492" s="191">
        <v>-4.2880000000000003</v>
      </c>
      <c r="I3492" s="192"/>
      <c r="L3492" s="187"/>
      <c r="M3492" s="193"/>
      <c r="N3492" s="194"/>
      <c r="O3492" s="194"/>
      <c r="P3492" s="194"/>
      <c r="Q3492" s="194"/>
      <c r="R3492" s="194"/>
      <c r="S3492" s="194"/>
      <c r="T3492" s="195"/>
      <c r="AT3492" s="189" t="s">
        <v>369</v>
      </c>
      <c r="AU3492" s="189" t="s">
        <v>85</v>
      </c>
      <c r="AV3492" s="13" t="s">
        <v>85</v>
      </c>
      <c r="AW3492" s="13" t="s">
        <v>29</v>
      </c>
      <c r="AX3492" s="13" t="s">
        <v>72</v>
      </c>
      <c r="AY3492" s="189" t="s">
        <v>360</v>
      </c>
    </row>
    <row r="3493" spans="2:51" s="13" customFormat="1">
      <c r="B3493" s="187"/>
      <c r="D3493" s="188" t="s">
        <v>369</v>
      </c>
      <c r="E3493" s="189" t="s">
        <v>1</v>
      </c>
      <c r="F3493" s="190" t="s">
        <v>3259</v>
      </c>
      <c r="H3493" s="191">
        <v>2.2970000000000002</v>
      </c>
      <c r="I3493" s="192"/>
      <c r="L3493" s="187"/>
      <c r="M3493" s="193"/>
      <c r="N3493" s="194"/>
      <c r="O3493" s="194"/>
      <c r="P3493" s="194"/>
      <c r="Q3493" s="194"/>
      <c r="R3493" s="194"/>
      <c r="S3493" s="194"/>
      <c r="T3493" s="195"/>
      <c r="AT3493" s="189" t="s">
        <v>369</v>
      </c>
      <c r="AU3493" s="189" t="s">
        <v>85</v>
      </c>
      <c r="AV3493" s="13" t="s">
        <v>85</v>
      </c>
      <c r="AW3493" s="13" t="s">
        <v>29</v>
      </c>
      <c r="AX3493" s="13" t="s">
        <v>72</v>
      </c>
      <c r="AY3493" s="189" t="s">
        <v>360</v>
      </c>
    </row>
    <row r="3494" spans="2:51" s="14" customFormat="1">
      <c r="B3494" s="196"/>
      <c r="D3494" s="188" t="s">
        <v>369</v>
      </c>
      <c r="E3494" s="197" t="s">
        <v>1</v>
      </c>
      <c r="F3494" s="198" t="s">
        <v>3313</v>
      </c>
      <c r="H3494" s="197" t="s">
        <v>1</v>
      </c>
      <c r="I3494" s="199"/>
      <c r="L3494" s="196"/>
      <c r="M3494" s="200"/>
      <c r="N3494" s="201"/>
      <c r="O3494" s="201"/>
      <c r="P3494" s="201"/>
      <c r="Q3494" s="201"/>
      <c r="R3494" s="201"/>
      <c r="S3494" s="201"/>
      <c r="T3494" s="202"/>
      <c r="AT3494" s="197" t="s">
        <v>369</v>
      </c>
      <c r="AU3494" s="197" t="s">
        <v>85</v>
      </c>
      <c r="AV3494" s="14" t="s">
        <v>79</v>
      </c>
      <c r="AW3494" s="14" t="s">
        <v>29</v>
      </c>
      <c r="AX3494" s="14" t="s">
        <v>72</v>
      </c>
      <c r="AY3494" s="197" t="s">
        <v>360</v>
      </c>
    </row>
    <row r="3495" spans="2:51" s="13" customFormat="1">
      <c r="B3495" s="187"/>
      <c r="D3495" s="188" t="s">
        <v>369</v>
      </c>
      <c r="E3495" s="189" t="s">
        <v>1</v>
      </c>
      <c r="F3495" s="190" t="s">
        <v>3314</v>
      </c>
      <c r="H3495" s="191">
        <v>45.968000000000004</v>
      </c>
      <c r="I3495" s="192"/>
      <c r="L3495" s="187"/>
      <c r="M3495" s="193"/>
      <c r="N3495" s="194"/>
      <c r="O3495" s="194"/>
      <c r="P3495" s="194"/>
      <c r="Q3495" s="194"/>
      <c r="R3495" s="194"/>
      <c r="S3495" s="194"/>
      <c r="T3495" s="195"/>
      <c r="AT3495" s="189" t="s">
        <v>369</v>
      </c>
      <c r="AU3495" s="189" t="s">
        <v>85</v>
      </c>
      <c r="AV3495" s="13" t="s">
        <v>85</v>
      </c>
      <c r="AW3495" s="13" t="s">
        <v>29</v>
      </c>
      <c r="AX3495" s="13" t="s">
        <v>72</v>
      </c>
      <c r="AY3495" s="189" t="s">
        <v>360</v>
      </c>
    </row>
    <row r="3496" spans="2:51" s="13" customFormat="1">
      <c r="B3496" s="187"/>
      <c r="D3496" s="188" t="s">
        <v>369</v>
      </c>
      <c r="E3496" s="189" t="s">
        <v>1</v>
      </c>
      <c r="F3496" s="190" t="s">
        <v>3252</v>
      </c>
      <c r="H3496" s="191">
        <v>-2.8180000000000001</v>
      </c>
      <c r="I3496" s="192"/>
      <c r="L3496" s="187"/>
      <c r="M3496" s="193"/>
      <c r="N3496" s="194"/>
      <c r="O3496" s="194"/>
      <c r="P3496" s="194"/>
      <c r="Q3496" s="194"/>
      <c r="R3496" s="194"/>
      <c r="S3496" s="194"/>
      <c r="T3496" s="195"/>
      <c r="AT3496" s="189" t="s">
        <v>369</v>
      </c>
      <c r="AU3496" s="189" t="s">
        <v>85</v>
      </c>
      <c r="AV3496" s="13" t="s">
        <v>85</v>
      </c>
      <c r="AW3496" s="13" t="s">
        <v>29</v>
      </c>
      <c r="AX3496" s="13" t="s">
        <v>72</v>
      </c>
      <c r="AY3496" s="189" t="s">
        <v>360</v>
      </c>
    </row>
    <row r="3497" spans="2:51" s="13" customFormat="1">
      <c r="B3497" s="187"/>
      <c r="D3497" s="188" t="s">
        <v>369</v>
      </c>
      <c r="E3497" s="189" t="s">
        <v>1</v>
      </c>
      <c r="F3497" s="190" t="s">
        <v>3254</v>
      </c>
      <c r="H3497" s="191">
        <v>-3.7519999999999998</v>
      </c>
      <c r="I3497" s="192"/>
      <c r="L3497" s="187"/>
      <c r="M3497" s="193"/>
      <c r="N3497" s="194"/>
      <c r="O3497" s="194"/>
      <c r="P3497" s="194"/>
      <c r="Q3497" s="194"/>
      <c r="R3497" s="194"/>
      <c r="S3497" s="194"/>
      <c r="T3497" s="195"/>
      <c r="AT3497" s="189" t="s">
        <v>369</v>
      </c>
      <c r="AU3497" s="189" t="s">
        <v>85</v>
      </c>
      <c r="AV3497" s="13" t="s">
        <v>85</v>
      </c>
      <c r="AW3497" s="13" t="s">
        <v>29</v>
      </c>
      <c r="AX3497" s="13" t="s">
        <v>72</v>
      </c>
      <c r="AY3497" s="189" t="s">
        <v>360</v>
      </c>
    </row>
    <row r="3498" spans="2:51" s="13" customFormat="1">
      <c r="B3498" s="187"/>
      <c r="D3498" s="188" t="s">
        <v>369</v>
      </c>
      <c r="E3498" s="189" t="s">
        <v>1</v>
      </c>
      <c r="F3498" s="190" t="s">
        <v>3315</v>
      </c>
      <c r="H3498" s="191">
        <v>2.028</v>
      </c>
      <c r="I3498" s="192"/>
      <c r="L3498" s="187"/>
      <c r="M3498" s="193"/>
      <c r="N3498" s="194"/>
      <c r="O3498" s="194"/>
      <c r="P3498" s="194"/>
      <c r="Q3498" s="194"/>
      <c r="R3498" s="194"/>
      <c r="S3498" s="194"/>
      <c r="T3498" s="195"/>
      <c r="AT3498" s="189" t="s">
        <v>369</v>
      </c>
      <c r="AU3498" s="189" t="s">
        <v>85</v>
      </c>
      <c r="AV3498" s="13" t="s">
        <v>85</v>
      </c>
      <c r="AW3498" s="13" t="s">
        <v>29</v>
      </c>
      <c r="AX3498" s="13" t="s">
        <v>72</v>
      </c>
      <c r="AY3498" s="189" t="s">
        <v>360</v>
      </c>
    </row>
    <row r="3499" spans="2:51" s="14" customFormat="1">
      <c r="B3499" s="196"/>
      <c r="D3499" s="188" t="s">
        <v>369</v>
      </c>
      <c r="E3499" s="197" t="s">
        <v>1</v>
      </c>
      <c r="F3499" s="198" t="s">
        <v>3316</v>
      </c>
      <c r="H3499" s="197" t="s">
        <v>1</v>
      </c>
      <c r="I3499" s="199"/>
      <c r="L3499" s="196"/>
      <c r="M3499" s="200"/>
      <c r="N3499" s="201"/>
      <c r="O3499" s="201"/>
      <c r="P3499" s="201"/>
      <c r="Q3499" s="201"/>
      <c r="R3499" s="201"/>
      <c r="S3499" s="201"/>
      <c r="T3499" s="202"/>
      <c r="AT3499" s="197" t="s">
        <v>369</v>
      </c>
      <c r="AU3499" s="197" t="s">
        <v>85</v>
      </c>
      <c r="AV3499" s="14" t="s">
        <v>79</v>
      </c>
      <c r="AW3499" s="14" t="s">
        <v>29</v>
      </c>
      <c r="AX3499" s="14" t="s">
        <v>72</v>
      </c>
      <c r="AY3499" s="197" t="s">
        <v>360</v>
      </c>
    </row>
    <row r="3500" spans="2:51" s="13" customFormat="1">
      <c r="B3500" s="187"/>
      <c r="D3500" s="188" t="s">
        <v>369</v>
      </c>
      <c r="E3500" s="189" t="s">
        <v>1</v>
      </c>
      <c r="F3500" s="190" t="s">
        <v>3317</v>
      </c>
      <c r="H3500" s="191">
        <v>315.27199999999999</v>
      </c>
      <c r="I3500" s="192"/>
      <c r="L3500" s="187"/>
      <c r="M3500" s="193"/>
      <c r="N3500" s="194"/>
      <c r="O3500" s="194"/>
      <c r="P3500" s="194"/>
      <c r="Q3500" s="194"/>
      <c r="R3500" s="194"/>
      <c r="S3500" s="194"/>
      <c r="T3500" s="195"/>
      <c r="AT3500" s="189" t="s">
        <v>369</v>
      </c>
      <c r="AU3500" s="189" t="s">
        <v>85</v>
      </c>
      <c r="AV3500" s="13" t="s">
        <v>85</v>
      </c>
      <c r="AW3500" s="13" t="s">
        <v>29</v>
      </c>
      <c r="AX3500" s="13" t="s">
        <v>72</v>
      </c>
      <c r="AY3500" s="189" t="s">
        <v>360</v>
      </c>
    </row>
    <row r="3501" spans="2:51" s="13" customFormat="1">
      <c r="B3501" s="187"/>
      <c r="D3501" s="188" t="s">
        <v>369</v>
      </c>
      <c r="E3501" s="189" t="s">
        <v>1</v>
      </c>
      <c r="F3501" s="190" t="s">
        <v>3318</v>
      </c>
      <c r="H3501" s="191">
        <v>-42.88</v>
      </c>
      <c r="I3501" s="192"/>
      <c r="L3501" s="187"/>
      <c r="M3501" s="193"/>
      <c r="N3501" s="194"/>
      <c r="O3501" s="194"/>
      <c r="P3501" s="194"/>
      <c r="Q3501" s="194"/>
      <c r="R3501" s="194"/>
      <c r="S3501" s="194"/>
      <c r="T3501" s="195"/>
      <c r="AT3501" s="189" t="s">
        <v>369</v>
      </c>
      <c r="AU3501" s="189" t="s">
        <v>85</v>
      </c>
      <c r="AV3501" s="13" t="s">
        <v>85</v>
      </c>
      <c r="AW3501" s="13" t="s">
        <v>29</v>
      </c>
      <c r="AX3501" s="13" t="s">
        <v>72</v>
      </c>
      <c r="AY3501" s="189" t="s">
        <v>360</v>
      </c>
    </row>
    <row r="3502" spans="2:51" s="13" customFormat="1">
      <c r="B3502" s="187"/>
      <c r="D3502" s="188" t="s">
        <v>369</v>
      </c>
      <c r="E3502" s="189" t="s">
        <v>1</v>
      </c>
      <c r="F3502" s="190" t="s">
        <v>3319</v>
      </c>
      <c r="H3502" s="191">
        <v>20.88</v>
      </c>
      <c r="I3502" s="192"/>
      <c r="L3502" s="187"/>
      <c r="M3502" s="193"/>
      <c r="N3502" s="194"/>
      <c r="O3502" s="194"/>
      <c r="P3502" s="194"/>
      <c r="Q3502" s="194"/>
      <c r="R3502" s="194"/>
      <c r="S3502" s="194"/>
      <c r="T3502" s="195"/>
      <c r="AT3502" s="189" t="s">
        <v>369</v>
      </c>
      <c r="AU3502" s="189" t="s">
        <v>85</v>
      </c>
      <c r="AV3502" s="13" t="s">
        <v>85</v>
      </c>
      <c r="AW3502" s="13" t="s">
        <v>29</v>
      </c>
      <c r="AX3502" s="13" t="s">
        <v>72</v>
      </c>
      <c r="AY3502" s="189" t="s">
        <v>360</v>
      </c>
    </row>
    <row r="3503" spans="2:51" s="13" customFormat="1">
      <c r="B3503" s="187"/>
      <c r="D3503" s="188" t="s">
        <v>369</v>
      </c>
      <c r="E3503" s="189" t="s">
        <v>1</v>
      </c>
      <c r="F3503" s="190" t="s">
        <v>3320</v>
      </c>
      <c r="H3503" s="191">
        <v>-11.04</v>
      </c>
      <c r="I3503" s="192"/>
      <c r="L3503" s="187"/>
      <c r="M3503" s="193"/>
      <c r="N3503" s="194"/>
      <c r="O3503" s="194"/>
      <c r="P3503" s="194"/>
      <c r="Q3503" s="194"/>
      <c r="R3503" s="194"/>
      <c r="S3503" s="194"/>
      <c r="T3503" s="195"/>
      <c r="AT3503" s="189" t="s">
        <v>369</v>
      </c>
      <c r="AU3503" s="189" t="s">
        <v>85</v>
      </c>
      <c r="AV3503" s="13" t="s">
        <v>85</v>
      </c>
      <c r="AW3503" s="13" t="s">
        <v>29</v>
      </c>
      <c r="AX3503" s="13" t="s">
        <v>72</v>
      </c>
      <c r="AY3503" s="189" t="s">
        <v>360</v>
      </c>
    </row>
    <row r="3504" spans="2:51" s="14" customFormat="1">
      <c r="B3504" s="196"/>
      <c r="D3504" s="188" t="s">
        <v>369</v>
      </c>
      <c r="E3504" s="197" t="s">
        <v>1</v>
      </c>
      <c r="F3504" s="198" t="s">
        <v>3321</v>
      </c>
      <c r="H3504" s="197" t="s">
        <v>1</v>
      </c>
      <c r="I3504" s="199"/>
      <c r="L3504" s="196"/>
      <c r="M3504" s="200"/>
      <c r="N3504" s="201"/>
      <c r="O3504" s="201"/>
      <c r="P3504" s="201"/>
      <c r="Q3504" s="201"/>
      <c r="R3504" s="201"/>
      <c r="S3504" s="201"/>
      <c r="T3504" s="202"/>
      <c r="AT3504" s="197" t="s">
        <v>369</v>
      </c>
      <c r="AU3504" s="197" t="s">
        <v>85</v>
      </c>
      <c r="AV3504" s="14" t="s">
        <v>79</v>
      </c>
      <c r="AW3504" s="14" t="s">
        <v>29</v>
      </c>
      <c r="AX3504" s="14" t="s">
        <v>72</v>
      </c>
      <c r="AY3504" s="197" t="s">
        <v>360</v>
      </c>
    </row>
    <row r="3505" spans="2:51" s="13" customFormat="1">
      <c r="B3505" s="187"/>
      <c r="D3505" s="188" t="s">
        <v>369</v>
      </c>
      <c r="E3505" s="189" t="s">
        <v>1</v>
      </c>
      <c r="F3505" s="190" t="s">
        <v>3322</v>
      </c>
      <c r="H3505" s="191">
        <v>35.774999999999999</v>
      </c>
      <c r="I3505" s="192"/>
      <c r="L3505" s="187"/>
      <c r="M3505" s="193"/>
      <c r="N3505" s="194"/>
      <c r="O3505" s="194"/>
      <c r="P3505" s="194"/>
      <c r="Q3505" s="194"/>
      <c r="R3505" s="194"/>
      <c r="S3505" s="194"/>
      <c r="T3505" s="195"/>
      <c r="AT3505" s="189" t="s">
        <v>369</v>
      </c>
      <c r="AU3505" s="189" t="s">
        <v>85</v>
      </c>
      <c r="AV3505" s="13" t="s">
        <v>85</v>
      </c>
      <c r="AW3505" s="13" t="s">
        <v>29</v>
      </c>
      <c r="AX3505" s="13" t="s">
        <v>72</v>
      </c>
      <c r="AY3505" s="189" t="s">
        <v>360</v>
      </c>
    </row>
    <row r="3506" spans="2:51" s="13" customFormat="1">
      <c r="B3506" s="187"/>
      <c r="D3506" s="188" t="s">
        <v>369</v>
      </c>
      <c r="E3506" s="189" t="s">
        <v>1</v>
      </c>
      <c r="F3506" s="190" t="s">
        <v>3269</v>
      </c>
      <c r="H3506" s="191">
        <v>-1.6</v>
      </c>
      <c r="I3506" s="192"/>
      <c r="L3506" s="187"/>
      <c r="M3506" s="193"/>
      <c r="N3506" s="194"/>
      <c r="O3506" s="194"/>
      <c r="P3506" s="194"/>
      <c r="Q3506" s="194"/>
      <c r="R3506" s="194"/>
      <c r="S3506" s="194"/>
      <c r="T3506" s="195"/>
      <c r="AT3506" s="189" t="s">
        <v>369</v>
      </c>
      <c r="AU3506" s="189" t="s">
        <v>85</v>
      </c>
      <c r="AV3506" s="13" t="s">
        <v>85</v>
      </c>
      <c r="AW3506" s="13" t="s">
        <v>29</v>
      </c>
      <c r="AX3506" s="13" t="s">
        <v>72</v>
      </c>
      <c r="AY3506" s="189" t="s">
        <v>360</v>
      </c>
    </row>
    <row r="3507" spans="2:51" s="13" customFormat="1">
      <c r="B3507" s="187"/>
      <c r="D3507" s="188" t="s">
        <v>369</v>
      </c>
      <c r="E3507" s="189" t="s">
        <v>1</v>
      </c>
      <c r="F3507" s="190" t="s">
        <v>3323</v>
      </c>
      <c r="H3507" s="191">
        <v>-2.38</v>
      </c>
      <c r="I3507" s="192"/>
      <c r="L3507" s="187"/>
      <c r="M3507" s="193"/>
      <c r="N3507" s="194"/>
      <c r="O3507" s="194"/>
      <c r="P3507" s="194"/>
      <c r="Q3507" s="194"/>
      <c r="R3507" s="194"/>
      <c r="S3507" s="194"/>
      <c r="T3507" s="195"/>
      <c r="AT3507" s="189" t="s">
        <v>369</v>
      </c>
      <c r="AU3507" s="189" t="s">
        <v>85</v>
      </c>
      <c r="AV3507" s="13" t="s">
        <v>85</v>
      </c>
      <c r="AW3507" s="13" t="s">
        <v>29</v>
      </c>
      <c r="AX3507" s="13" t="s">
        <v>72</v>
      </c>
      <c r="AY3507" s="189" t="s">
        <v>360</v>
      </c>
    </row>
    <row r="3508" spans="2:51" s="13" customFormat="1">
      <c r="B3508" s="187"/>
      <c r="D3508" s="188" t="s">
        <v>369</v>
      </c>
      <c r="E3508" s="189" t="s">
        <v>1</v>
      </c>
      <c r="F3508" s="190" t="s">
        <v>3324</v>
      </c>
      <c r="H3508" s="191">
        <v>-2.5499999999999998</v>
      </c>
      <c r="I3508" s="192"/>
      <c r="L3508" s="187"/>
      <c r="M3508" s="193"/>
      <c r="N3508" s="194"/>
      <c r="O3508" s="194"/>
      <c r="P3508" s="194"/>
      <c r="Q3508" s="194"/>
      <c r="R3508" s="194"/>
      <c r="S3508" s="194"/>
      <c r="T3508" s="195"/>
      <c r="AT3508" s="189" t="s">
        <v>369</v>
      </c>
      <c r="AU3508" s="189" t="s">
        <v>85</v>
      </c>
      <c r="AV3508" s="13" t="s">
        <v>85</v>
      </c>
      <c r="AW3508" s="13" t="s">
        <v>29</v>
      </c>
      <c r="AX3508" s="13" t="s">
        <v>72</v>
      </c>
      <c r="AY3508" s="189" t="s">
        <v>360</v>
      </c>
    </row>
    <row r="3509" spans="2:51" s="13" customFormat="1">
      <c r="B3509" s="187"/>
      <c r="D3509" s="188" t="s">
        <v>369</v>
      </c>
      <c r="E3509" s="189" t="s">
        <v>1</v>
      </c>
      <c r="F3509" s="190" t="s">
        <v>3325</v>
      </c>
      <c r="H3509" s="191">
        <v>1.64</v>
      </c>
      <c r="I3509" s="192"/>
      <c r="L3509" s="187"/>
      <c r="M3509" s="193"/>
      <c r="N3509" s="194"/>
      <c r="O3509" s="194"/>
      <c r="P3509" s="194"/>
      <c r="Q3509" s="194"/>
      <c r="R3509" s="194"/>
      <c r="S3509" s="194"/>
      <c r="T3509" s="195"/>
      <c r="AT3509" s="189" t="s">
        <v>369</v>
      </c>
      <c r="AU3509" s="189" t="s">
        <v>85</v>
      </c>
      <c r="AV3509" s="13" t="s">
        <v>85</v>
      </c>
      <c r="AW3509" s="13" t="s">
        <v>29</v>
      </c>
      <c r="AX3509" s="13" t="s">
        <v>72</v>
      </c>
      <c r="AY3509" s="189" t="s">
        <v>360</v>
      </c>
    </row>
    <row r="3510" spans="2:51" s="13" customFormat="1">
      <c r="B3510" s="187"/>
      <c r="D3510" s="188" t="s">
        <v>369</v>
      </c>
      <c r="E3510" s="189" t="s">
        <v>1</v>
      </c>
      <c r="F3510" s="190" t="s">
        <v>3326</v>
      </c>
      <c r="H3510" s="191">
        <v>0.98</v>
      </c>
      <c r="I3510" s="192"/>
      <c r="L3510" s="187"/>
      <c r="M3510" s="193"/>
      <c r="N3510" s="194"/>
      <c r="O3510" s="194"/>
      <c r="P3510" s="194"/>
      <c r="Q3510" s="194"/>
      <c r="R3510" s="194"/>
      <c r="S3510" s="194"/>
      <c r="T3510" s="195"/>
      <c r="AT3510" s="189" t="s">
        <v>369</v>
      </c>
      <c r="AU3510" s="189" t="s">
        <v>85</v>
      </c>
      <c r="AV3510" s="13" t="s">
        <v>85</v>
      </c>
      <c r="AW3510" s="13" t="s">
        <v>29</v>
      </c>
      <c r="AX3510" s="13" t="s">
        <v>72</v>
      </c>
      <c r="AY3510" s="189" t="s">
        <v>360</v>
      </c>
    </row>
    <row r="3511" spans="2:51" s="14" customFormat="1">
      <c r="B3511" s="196"/>
      <c r="D3511" s="188" t="s">
        <v>369</v>
      </c>
      <c r="E3511" s="197" t="s">
        <v>1</v>
      </c>
      <c r="F3511" s="198" t="s">
        <v>3327</v>
      </c>
      <c r="H3511" s="197" t="s">
        <v>1</v>
      </c>
      <c r="I3511" s="199"/>
      <c r="L3511" s="196"/>
      <c r="M3511" s="200"/>
      <c r="N3511" s="201"/>
      <c r="O3511" s="201"/>
      <c r="P3511" s="201"/>
      <c r="Q3511" s="201"/>
      <c r="R3511" s="201"/>
      <c r="S3511" s="201"/>
      <c r="T3511" s="202"/>
      <c r="AT3511" s="197" t="s">
        <v>369</v>
      </c>
      <c r="AU3511" s="197" t="s">
        <v>85</v>
      </c>
      <c r="AV3511" s="14" t="s">
        <v>79</v>
      </c>
      <c r="AW3511" s="14" t="s">
        <v>29</v>
      </c>
      <c r="AX3511" s="14" t="s">
        <v>72</v>
      </c>
      <c r="AY3511" s="197" t="s">
        <v>360</v>
      </c>
    </row>
    <row r="3512" spans="2:51" s="13" customFormat="1">
      <c r="B3512" s="187"/>
      <c r="D3512" s="188" t="s">
        <v>369</v>
      </c>
      <c r="E3512" s="189" t="s">
        <v>1</v>
      </c>
      <c r="F3512" s="190" t="s">
        <v>3328</v>
      </c>
      <c r="H3512" s="191">
        <v>36.4</v>
      </c>
      <c r="I3512" s="192"/>
      <c r="L3512" s="187"/>
      <c r="M3512" s="193"/>
      <c r="N3512" s="194"/>
      <c r="O3512" s="194"/>
      <c r="P3512" s="194"/>
      <c r="Q3512" s="194"/>
      <c r="R3512" s="194"/>
      <c r="S3512" s="194"/>
      <c r="T3512" s="195"/>
      <c r="AT3512" s="189" t="s">
        <v>369</v>
      </c>
      <c r="AU3512" s="189" t="s">
        <v>85</v>
      </c>
      <c r="AV3512" s="13" t="s">
        <v>85</v>
      </c>
      <c r="AW3512" s="13" t="s">
        <v>29</v>
      </c>
      <c r="AX3512" s="13" t="s">
        <v>72</v>
      </c>
      <c r="AY3512" s="189" t="s">
        <v>360</v>
      </c>
    </row>
    <row r="3513" spans="2:51" s="13" customFormat="1">
      <c r="B3513" s="187"/>
      <c r="D3513" s="188" t="s">
        <v>369</v>
      </c>
      <c r="E3513" s="189" t="s">
        <v>1</v>
      </c>
      <c r="F3513" s="190" t="s">
        <v>3253</v>
      </c>
      <c r="H3513" s="191">
        <v>-2.0699999999999998</v>
      </c>
      <c r="I3513" s="192"/>
      <c r="L3513" s="187"/>
      <c r="M3513" s="193"/>
      <c r="N3513" s="194"/>
      <c r="O3513" s="194"/>
      <c r="P3513" s="194"/>
      <c r="Q3513" s="194"/>
      <c r="R3513" s="194"/>
      <c r="S3513" s="194"/>
      <c r="T3513" s="195"/>
      <c r="AT3513" s="189" t="s">
        <v>369</v>
      </c>
      <c r="AU3513" s="189" t="s">
        <v>85</v>
      </c>
      <c r="AV3513" s="13" t="s">
        <v>85</v>
      </c>
      <c r="AW3513" s="13" t="s">
        <v>29</v>
      </c>
      <c r="AX3513" s="13" t="s">
        <v>72</v>
      </c>
      <c r="AY3513" s="189" t="s">
        <v>360</v>
      </c>
    </row>
    <row r="3514" spans="2:51" s="13" customFormat="1">
      <c r="B3514" s="187"/>
      <c r="D3514" s="188" t="s">
        <v>369</v>
      </c>
      <c r="E3514" s="189" t="s">
        <v>1</v>
      </c>
      <c r="F3514" s="190" t="s">
        <v>3329</v>
      </c>
      <c r="H3514" s="191">
        <v>-1.26</v>
      </c>
      <c r="I3514" s="192"/>
      <c r="L3514" s="187"/>
      <c r="M3514" s="193"/>
      <c r="N3514" s="194"/>
      <c r="O3514" s="194"/>
      <c r="P3514" s="194"/>
      <c r="Q3514" s="194"/>
      <c r="R3514" s="194"/>
      <c r="S3514" s="194"/>
      <c r="T3514" s="195"/>
      <c r="AT3514" s="189" t="s">
        <v>369</v>
      </c>
      <c r="AU3514" s="189" t="s">
        <v>85</v>
      </c>
      <c r="AV3514" s="13" t="s">
        <v>85</v>
      </c>
      <c r="AW3514" s="13" t="s">
        <v>29</v>
      </c>
      <c r="AX3514" s="13" t="s">
        <v>72</v>
      </c>
      <c r="AY3514" s="189" t="s">
        <v>360</v>
      </c>
    </row>
    <row r="3515" spans="2:51" s="13" customFormat="1">
      <c r="B3515" s="187"/>
      <c r="D3515" s="188" t="s">
        <v>369</v>
      </c>
      <c r="E3515" s="189" t="s">
        <v>1</v>
      </c>
      <c r="F3515" s="190" t="s">
        <v>3330</v>
      </c>
      <c r="H3515" s="191">
        <v>0.86</v>
      </c>
      <c r="I3515" s="192"/>
      <c r="L3515" s="187"/>
      <c r="M3515" s="193"/>
      <c r="N3515" s="194"/>
      <c r="O3515" s="194"/>
      <c r="P3515" s="194"/>
      <c r="Q3515" s="194"/>
      <c r="R3515" s="194"/>
      <c r="S3515" s="194"/>
      <c r="T3515" s="195"/>
      <c r="AT3515" s="189" t="s">
        <v>369</v>
      </c>
      <c r="AU3515" s="189" t="s">
        <v>85</v>
      </c>
      <c r="AV3515" s="13" t="s">
        <v>85</v>
      </c>
      <c r="AW3515" s="13" t="s">
        <v>29</v>
      </c>
      <c r="AX3515" s="13" t="s">
        <v>72</v>
      </c>
      <c r="AY3515" s="189" t="s">
        <v>360</v>
      </c>
    </row>
    <row r="3516" spans="2:51" s="14" customFormat="1">
      <c r="B3516" s="196"/>
      <c r="D3516" s="188" t="s">
        <v>369</v>
      </c>
      <c r="E3516" s="197" t="s">
        <v>1</v>
      </c>
      <c r="F3516" s="198" t="s">
        <v>3331</v>
      </c>
      <c r="H3516" s="197" t="s">
        <v>1</v>
      </c>
      <c r="I3516" s="199"/>
      <c r="L3516" s="196"/>
      <c r="M3516" s="200"/>
      <c r="N3516" s="201"/>
      <c r="O3516" s="201"/>
      <c r="P3516" s="201"/>
      <c r="Q3516" s="201"/>
      <c r="R3516" s="201"/>
      <c r="S3516" s="201"/>
      <c r="T3516" s="202"/>
      <c r="AT3516" s="197" t="s">
        <v>369</v>
      </c>
      <c r="AU3516" s="197" t="s">
        <v>85</v>
      </c>
      <c r="AV3516" s="14" t="s">
        <v>79</v>
      </c>
      <c r="AW3516" s="14" t="s">
        <v>29</v>
      </c>
      <c r="AX3516" s="14" t="s">
        <v>72</v>
      </c>
      <c r="AY3516" s="197" t="s">
        <v>360</v>
      </c>
    </row>
    <row r="3517" spans="2:51" s="13" customFormat="1">
      <c r="B3517" s="187"/>
      <c r="D3517" s="188" t="s">
        <v>369</v>
      </c>
      <c r="E3517" s="189" t="s">
        <v>1</v>
      </c>
      <c r="F3517" s="190" t="s">
        <v>3332</v>
      </c>
      <c r="H3517" s="191">
        <v>67.040000000000006</v>
      </c>
      <c r="I3517" s="192"/>
      <c r="L3517" s="187"/>
      <c r="M3517" s="193"/>
      <c r="N3517" s="194"/>
      <c r="O3517" s="194"/>
      <c r="P3517" s="194"/>
      <c r="Q3517" s="194"/>
      <c r="R3517" s="194"/>
      <c r="S3517" s="194"/>
      <c r="T3517" s="195"/>
      <c r="AT3517" s="189" t="s">
        <v>369</v>
      </c>
      <c r="AU3517" s="189" t="s">
        <v>85</v>
      </c>
      <c r="AV3517" s="13" t="s">
        <v>85</v>
      </c>
      <c r="AW3517" s="13" t="s">
        <v>29</v>
      </c>
      <c r="AX3517" s="13" t="s">
        <v>72</v>
      </c>
      <c r="AY3517" s="189" t="s">
        <v>360</v>
      </c>
    </row>
    <row r="3518" spans="2:51" s="13" customFormat="1">
      <c r="B3518" s="187"/>
      <c r="D3518" s="188" t="s">
        <v>369</v>
      </c>
      <c r="E3518" s="189" t="s">
        <v>1</v>
      </c>
      <c r="F3518" s="190" t="s">
        <v>3333</v>
      </c>
      <c r="H3518" s="191">
        <v>-3.18</v>
      </c>
      <c r="I3518" s="192"/>
      <c r="L3518" s="187"/>
      <c r="M3518" s="193"/>
      <c r="N3518" s="194"/>
      <c r="O3518" s="194"/>
      <c r="P3518" s="194"/>
      <c r="Q3518" s="194"/>
      <c r="R3518" s="194"/>
      <c r="S3518" s="194"/>
      <c r="T3518" s="195"/>
      <c r="AT3518" s="189" t="s">
        <v>369</v>
      </c>
      <c r="AU3518" s="189" t="s">
        <v>85</v>
      </c>
      <c r="AV3518" s="13" t="s">
        <v>85</v>
      </c>
      <c r="AW3518" s="13" t="s">
        <v>29</v>
      </c>
      <c r="AX3518" s="13" t="s">
        <v>72</v>
      </c>
      <c r="AY3518" s="189" t="s">
        <v>360</v>
      </c>
    </row>
    <row r="3519" spans="2:51" s="13" customFormat="1">
      <c r="B3519" s="187"/>
      <c r="D3519" s="188" t="s">
        <v>369</v>
      </c>
      <c r="E3519" s="189" t="s">
        <v>1</v>
      </c>
      <c r="F3519" s="190" t="s">
        <v>3334</v>
      </c>
      <c r="H3519" s="191">
        <v>1.95</v>
      </c>
      <c r="I3519" s="192"/>
      <c r="L3519" s="187"/>
      <c r="M3519" s="193"/>
      <c r="N3519" s="194"/>
      <c r="O3519" s="194"/>
      <c r="P3519" s="194"/>
      <c r="Q3519" s="194"/>
      <c r="R3519" s="194"/>
      <c r="S3519" s="194"/>
      <c r="T3519" s="195"/>
      <c r="AT3519" s="189" t="s">
        <v>369</v>
      </c>
      <c r="AU3519" s="189" t="s">
        <v>85</v>
      </c>
      <c r="AV3519" s="13" t="s">
        <v>85</v>
      </c>
      <c r="AW3519" s="13" t="s">
        <v>29</v>
      </c>
      <c r="AX3519" s="13" t="s">
        <v>72</v>
      </c>
      <c r="AY3519" s="189" t="s">
        <v>360</v>
      </c>
    </row>
    <row r="3520" spans="2:51" s="16" customFormat="1">
      <c r="B3520" s="211"/>
      <c r="D3520" s="188" t="s">
        <v>369</v>
      </c>
      <c r="E3520" s="212" t="s">
        <v>1</v>
      </c>
      <c r="F3520" s="213" t="s">
        <v>581</v>
      </c>
      <c r="H3520" s="214">
        <v>1952.5039999999999</v>
      </c>
      <c r="I3520" s="215"/>
      <c r="L3520" s="211"/>
      <c r="M3520" s="216"/>
      <c r="N3520" s="217"/>
      <c r="O3520" s="217"/>
      <c r="P3520" s="217"/>
      <c r="Q3520" s="217"/>
      <c r="R3520" s="217"/>
      <c r="S3520" s="217"/>
      <c r="T3520" s="218"/>
      <c r="AT3520" s="212" t="s">
        <v>369</v>
      </c>
      <c r="AU3520" s="212" t="s">
        <v>85</v>
      </c>
      <c r="AV3520" s="16" t="s">
        <v>282</v>
      </c>
      <c r="AW3520" s="16" t="s">
        <v>29</v>
      </c>
      <c r="AX3520" s="16" t="s">
        <v>72</v>
      </c>
      <c r="AY3520" s="212" t="s">
        <v>360</v>
      </c>
    </row>
    <row r="3521" spans="1:65" s="15" customFormat="1">
      <c r="B3521" s="203"/>
      <c r="D3521" s="188" t="s">
        <v>369</v>
      </c>
      <c r="E3521" s="204" t="s">
        <v>1</v>
      </c>
      <c r="F3521" s="205" t="s">
        <v>386</v>
      </c>
      <c r="H3521" s="206">
        <v>4097.75</v>
      </c>
      <c r="I3521" s="207"/>
      <c r="L3521" s="203"/>
      <c r="M3521" s="208"/>
      <c r="N3521" s="209"/>
      <c r="O3521" s="209"/>
      <c r="P3521" s="209"/>
      <c r="Q3521" s="209"/>
      <c r="R3521" s="209"/>
      <c r="S3521" s="209"/>
      <c r="T3521" s="210"/>
      <c r="AT3521" s="204" t="s">
        <v>369</v>
      </c>
      <c r="AU3521" s="204" t="s">
        <v>85</v>
      </c>
      <c r="AV3521" s="15" t="s">
        <v>367</v>
      </c>
      <c r="AW3521" s="15" t="s">
        <v>29</v>
      </c>
      <c r="AX3521" s="15" t="s">
        <v>79</v>
      </c>
      <c r="AY3521" s="204" t="s">
        <v>360</v>
      </c>
    </row>
    <row r="3522" spans="1:65" s="14" customFormat="1" ht="22.5">
      <c r="B3522" s="196"/>
      <c r="D3522" s="188" t="s">
        <v>369</v>
      </c>
      <c r="E3522" s="197" t="s">
        <v>1</v>
      </c>
      <c r="F3522" s="198" t="s">
        <v>3335</v>
      </c>
      <c r="H3522" s="197" t="s">
        <v>1</v>
      </c>
      <c r="I3522" s="199"/>
      <c r="L3522" s="196"/>
      <c r="M3522" s="200"/>
      <c r="N3522" s="201"/>
      <c r="O3522" s="201"/>
      <c r="P3522" s="201"/>
      <c r="Q3522" s="201"/>
      <c r="R3522" s="201"/>
      <c r="S3522" s="201"/>
      <c r="T3522" s="202"/>
      <c r="AT3522" s="197" t="s">
        <v>369</v>
      </c>
      <c r="AU3522" s="197" t="s">
        <v>85</v>
      </c>
      <c r="AV3522" s="14" t="s">
        <v>79</v>
      </c>
      <c r="AW3522" s="14" t="s">
        <v>29</v>
      </c>
      <c r="AX3522" s="14" t="s">
        <v>72</v>
      </c>
      <c r="AY3522" s="197" t="s">
        <v>360</v>
      </c>
    </row>
    <row r="3523" spans="1:65" s="2" customFormat="1" ht="33" customHeight="1">
      <c r="A3523" s="33"/>
      <c r="B3523" s="139"/>
      <c r="C3523" s="173" t="s">
        <v>3336</v>
      </c>
      <c r="D3523" s="173" t="s">
        <v>363</v>
      </c>
      <c r="E3523" s="174" t="s">
        <v>3337</v>
      </c>
      <c r="F3523" s="175" t="s">
        <v>3338</v>
      </c>
      <c r="G3523" s="176" t="s">
        <v>366</v>
      </c>
      <c r="H3523" s="177">
        <v>2636.7139999999999</v>
      </c>
      <c r="I3523" s="178"/>
      <c r="J3523" s="179">
        <f>ROUND(I3523*H3523,2)</f>
        <v>0</v>
      </c>
      <c r="K3523" s="180"/>
      <c r="L3523" s="34"/>
      <c r="M3523" s="181" t="s">
        <v>1</v>
      </c>
      <c r="N3523" s="182" t="s">
        <v>38</v>
      </c>
      <c r="O3523" s="60"/>
      <c r="P3523" s="183">
        <f>O3523*H3523</f>
        <v>0</v>
      </c>
      <c r="Q3523" s="183">
        <v>0</v>
      </c>
      <c r="R3523" s="183">
        <f>Q3523*H3523</f>
        <v>0</v>
      </c>
      <c r="S3523" s="183">
        <v>4.0000000000000001E-3</v>
      </c>
      <c r="T3523" s="184">
        <f>S3523*H3523</f>
        <v>10.546856</v>
      </c>
      <c r="U3523" s="33"/>
      <c r="V3523" s="33"/>
      <c r="W3523" s="33"/>
      <c r="X3523" s="33"/>
      <c r="Y3523" s="33"/>
      <c r="Z3523" s="33"/>
      <c r="AA3523" s="33"/>
      <c r="AB3523" s="33"/>
      <c r="AC3523" s="33"/>
      <c r="AD3523" s="33"/>
      <c r="AE3523" s="33"/>
      <c r="AR3523" s="185" t="s">
        <v>367</v>
      </c>
      <c r="AT3523" s="185" t="s">
        <v>363</v>
      </c>
      <c r="AU3523" s="185" t="s">
        <v>85</v>
      </c>
      <c r="AY3523" s="18" t="s">
        <v>360</v>
      </c>
      <c r="BE3523" s="186">
        <f>IF(N3523="základná",J3523,0)</f>
        <v>0</v>
      </c>
      <c r="BF3523" s="186">
        <f>IF(N3523="znížená",J3523,0)</f>
        <v>0</v>
      </c>
      <c r="BG3523" s="186">
        <f>IF(N3523="zákl. prenesená",J3523,0)</f>
        <v>0</v>
      </c>
      <c r="BH3523" s="186">
        <f>IF(N3523="zníž. prenesená",J3523,0)</f>
        <v>0</v>
      </c>
      <c r="BI3523" s="186">
        <f>IF(N3523="nulová",J3523,0)</f>
        <v>0</v>
      </c>
      <c r="BJ3523" s="18" t="s">
        <v>85</v>
      </c>
      <c r="BK3523" s="186">
        <f>ROUND(I3523*H3523,2)</f>
        <v>0</v>
      </c>
      <c r="BL3523" s="18" t="s">
        <v>367</v>
      </c>
      <c r="BM3523" s="185" t="s">
        <v>3339</v>
      </c>
    </row>
    <row r="3524" spans="1:65" s="14" customFormat="1">
      <c r="B3524" s="196"/>
      <c r="D3524" s="188" t="s">
        <v>369</v>
      </c>
      <c r="E3524" s="197" t="s">
        <v>1</v>
      </c>
      <c r="F3524" s="198" t="s">
        <v>3192</v>
      </c>
      <c r="H3524" s="197" t="s">
        <v>1</v>
      </c>
      <c r="I3524" s="199"/>
      <c r="L3524" s="196"/>
      <c r="M3524" s="200"/>
      <c r="N3524" s="201"/>
      <c r="O3524" s="201"/>
      <c r="P3524" s="201"/>
      <c r="Q3524" s="201"/>
      <c r="R3524" s="201"/>
      <c r="S3524" s="201"/>
      <c r="T3524" s="202"/>
      <c r="AT3524" s="197" t="s">
        <v>369</v>
      </c>
      <c r="AU3524" s="197" t="s">
        <v>85</v>
      </c>
      <c r="AV3524" s="14" t="s">
        <v>79</v>
      </c>
      <c r="AW3524" s="14" t="s">
        <v>29</v>
      </c>
      <c r="AX3524" s="14" t="s">
        <v>72</v>
      </c>
      <c r="AY3524" s="197" t="s">
        <v>360</v>
      </c>
    </row>
    <row r="3525" spans="1:65" s="14" customFormat="1">
      <c r="B3525" s="196"/>
      <c r="D3525" s="188" t="s">
        <v>369</v>
      </c>
      <c r="E3525" s="197" t="s">
        <v>1</v>
      </c>
      <c r="F3525" s="198" t="s">
        <v>758</v>
      </c>
      <c r="H3525" s="197" t="s">
        <v>1</v>
      </c>
      <c r="I3525" s="199"/>
      <c r="L3525" s="196"/>
      <c r="M3525" s="200"/>
      <c r="N3525" s="201"/>
      <c r="O3525" s="201"/>
      <c r="P3525" s="201"/>
      <c r="Q3525" s="201"/>
      <c r="R3525" s="201"/>
      <c r="S3525" s="201"/>
      <c r="T3525" s="202"/>
      <c r="AT3525" s="197" t="s">
        <v>369</v>
      </c>
      <c r="AU3525" s="197" t="s">
        <v>85</v>
      </c>
      <c r="AV3525" s="14" t="s">
        <v>79</v>
      </c>
      <c r="AW3525" s="14" t="s">
        <v>29</v>
      </c>
      <c r="AX3525" s="14" t="s">
        <v>72</v>
      </c>
      <c r="AY3525" s="197" t="s">
        <v>360</v>
      </c>
    </row>
    <row r="3526" spans="1:65" s="14" customFormat="1">
      <c r="B3526" s="196"/>
      <c r="D3526" s="188" t="s">
        <v>369</v>
      </c>
      <c r="E3526" s="197" t="s">
        <v>1</v>
      </c>
      <c r="F3526" s="198" t="s">
        <v>3340</v>
      </c>
      <c r="H3526" s="197" t="s">
        <v>1</v>
      </c>
      <c r="I3526" s="199"/>
      <c r="L3526" s="196"/>
      <c r="M3526" s="200"/>
      <c r="N3526" s="201"/>
      <c r="O3526" s="201"/>
      <c r="P3526" s="201"/>
      <c r="Q3526" s="201"/>
      <c r="R3526" s="201"/>
      <c r="S3526" s="201"/>
      <c r="T3526" s="202"/>
      <c r="AT3526" s="197" t="s">
        <v>369</v>
      </c>
      <c r="AU3526" s="197" t="s">
        <v>85</v>
      </c>
      <c r="AV3526" s="14" t="s">
        <v>79</v>
      </c>
      <c r="AW3526" s="14" t="s">
        <v>29</v>
      </c>
      <c r="AX3526" s="14" t="s">
        <v>72</v>
      </c>
      <c r="AY3526" s="197" t="s">
        <v>360</v>
      </c>
    </row>
    <row r="3527" spans="1:65" s="13" customFormat="1">
      <c r="B3527" s="187"/>
      <c r="D3527" s="188" t="s">
        <v>369</v>
      </c>
      <c r="E3527" s="189" t="s">
        <v>1</v>
      </c>
      <c r="F3527" s="190" t="s">
        <v>3341</v>
      </c>
      <c r="H3527" s="191">
        <v>82.4</v>
      </c>
      <c r="I3527" s="192"/>
      <c r="L3527" s="187"/>
      <c r="M3527" s="193"/>
      <c r="N3527" s="194"/>
      <c r="O3527" s="194"/>
      <c r="P3527" s="194"/>
      <c r="Q3527" s="194"/>
      <c r="R3527" s="194"/>
      <c r="S3527" s="194"/>
      <c r="T3527" s="195"/>
      <c r="AT3527" s="189" t="s">
        <v>369</v>
      </c>
      <c r="AU3527" s="189" t="s">
        <v>85</v>
      </c>
      <c r="AV3527" s="13" t="s">
        <v>85</v>
      </c>
      <c r="AW3527" s="13" t="s">
        <v>29</v>
      </c>
      <c r="AX3527" s="13" t="s">
        <v>72</v>
      </c>
      <c r="AY3527" s="189" t="s">
        <v>360</v>
      </c>
    </row>
    <row r="3528" spans="1:65" s="13" customFormat="1">
      <c r="B3528" s="187"/>
      <c r="D3528" s="188" t="s">
        <v>369</v>
      </c>
      <c r="E3528" s="189" t="s">
        <v>1</v>
      </c>
      <c r="F3528" s="190" t="s">
        <v>3342</v>
      </c>
      <c r="H3528" s="191">
        <v>-12</v>
      </c>
      <c r="I3528" s="192"/>
      <c r="L3528" s="187"/>
      <c r="M3528" s="193"/>
      <c r="N3528" s="194"/>
      <c r="O3528" s="194"/>
      <c r="P3528" s="194"/>
      <c r="Q3528" s="194"/>
      <c r="R3528" s="194"/>
      <c r="S3528" s="194"/>
      <c r="T3528" s="195"/>
      <c r="AT3528" s="189" t="s">
        <v>369</v>
      </c>
      <c r="AU3528" s="189" t="s">
        <v>85</v>
      </c>
      <c r="AV3528" s="13" t="s">
        <v>85</v>
      </c>
      <c r="AW3528" s="13" t="s">
        <v>29</v>
      </c>
      <c r="AX3528" s="13" t="s">
        <v>72</v>
      </c>
      <c r="AY3528" s="189" t="s">
        <v>360</v>
      </c>
    </row>
    <row r="3529" spans="1:65" s="13" customFormat="1">
      <c r="B3529" s="187"/>
      <c r="D3529" s="188" t="s">
        <v>369</v>
      </c>
      <c r="E3529" s="189" t="s">
        <v>1</v>
      </c>
      <c r="F3529" s="190" t="s">
        <v>3343</v>
      </c>
      <c r="H3529" s="191">
        <v>-2.262</v>
      </c>
      <c r="I3529" s="192"/>
      <c r="L3529" s="187"/>
      <c r="M3529" s="193"/>
      <c r="N3529" s="194"/>
      <c r="O3529" s="194"/>
      <c r="P3529" s="194"/>
      <c r="Q3529" s="194"/>
      <c r="R3529" s="194"/>
      <c r="S3529" s="194"/>
      <c r="T3529" s="195"/>
      <c r="AT3529" s="189" t="s">
        <v>369</v>
      </c>
      <c r="AU3529" s="189" t="s">
        <v>85</v>
      </c>
      <c r="AV3529" s="13" t="s">
        <v>85</v>
      </c>
      <c r="AW3529" s="13" t="s">
        <v>29</v>
      </c>
      <c r="AX3529" s="13" t="s">
        <v>72</v>
      </c>
      <c r="AY3529" s="189" t="s">
        <v>360</v>
      </c>
    </row>
    <row r="3530" spans="1:65" s="13" customFormat="1">
      <c r="B3530" s="187"/>
      <c r="D3530" s="188" t="s">
        <v>369</v>
      </c>
      <c r="E3530" s="189" t="s">
        <v>1</v>
      </c>
      <c r="F3530" s="190" t="s">
        <v>3344</v>
      </c>
      <c r="H3530" s="191">
        <v>-0.67500000000000004</v>
      </c>
      <c r="I3530" s="192"/>
      <c r="L3530" s="187"/>
      <c r="M3530" s="193"/>
      <c r="N3530" s="194"/>
      <c r="O3530" s="194"/>
      <c r="P3530" s="194"/>
      <c r="Q3530" s="194"/>
      <c r="R3530" s="194"/>
      <c r="S3530" s="194"/>
      <c r="T3530" s="195"/>
      <c r="AT3530" s="189" t="s">
        <v>369</v>
      </c>
      <c r="AU3530" s="189" t="s">
        <v>85</v>
      </c>
      <c r="AV3530" s="13" t="s">
        <v>85</v>
      </c>
      <c r="AW3530" s="13" t="s">
        <v>29</v>
      </c>
      <c r="AX3530" s="13" t="s">
        <v>72</v>
      </c>
      <c r="AY3530" s="189" t="s">
        <v>360</v>
      </c>
    </row>
    <row r="3531" spans="1:65" s="13" customFormat="1">
      <c r="B3531" s="187"/>
      <c r="D3531" s="188" t="s">
        <v>369</v>
      </c>
      <c r="E3531" s="189" t="s">
        <v>1</v>
      </c>
      <c r="F3531" s="190" t="s">
        <v>3345</v>
      </c>
      <c r="H3531" s="191">
        <v>-1.591</v>
      </c>
      <c r="I3531" s="192"/>
      <c r="L3531" s="187"/>
      <c r="M3531" s="193"/>
      <c r="N3531" s="194"/>
      <c r="O3531" s="194"/>
      <c r="P3531" s="194"/>
      <c r="Q3531" s="194"/>
      <c r="R3531" s="194"/>
      <c r="S3531" s="194"/>
      <c r="T3531" s="195"/>
      <c r="AT3531" s="189" t="s">
        <v>369</v>
      </c>
      <c r="AU3531" s="189" t="s">
        <v>85</v>
      </c>
      <c r="AV3531" s="13" t="s">
        <v>85</v>
      </c>
      <c r="AW3531" s="13" t="s">
        <v>29</v>
      </c>
      <c r="AX3531" s="13" t="s">
        <v>72</v>
      </c>
      <c r="AY3531" s="189" t="s">
        <v>360</v>
      </c>
    </row>
    <row r="3532" spans="1:65" s="13" customFormat="1">
      <c r="B3532" s="187"/>
      <c r="D3532" s="188" t="s">
        <v>369</v>
      </c>
      <c r="E3532" s="189" t="s">
        <v>1</v>
      </c>
      <c r="F3532" s="190" t="s">
        <v>3346</v>
      </c>
      <c r="H3532" s="191">
        <v>-8</v>
      </c>
      <c r="I3532" s="192"/>
      <c r="L3532" s="187"/>
      <c r="M3532" s="193"/>
      <c r="N3532" s="194"/>
      <c r="O3532" s="194"/>
      <c r="P3532" s="194"/>
      <c r="Q3532" s="194"/>
      <c r="R3532" s="194"/>
      <c r="S3532" s="194"/>
      <c r="T3532" s="195"/>
      <c r="AT3532" s="189" t="s">
        <v>369</v>
      </c>
      <c r="AU3532" s="189" t="s">
        <v>85</v>
      </c>
      <c r="AV3532" s="13" t="s">
        <v>85</v>
      </c>
      <c r="AW3532" s="13" t="s">
        <v>29</v>
      </c>
      <c r="AX3532" s="13" t="s">
        <v>72</v>
      </c>
      <c r="AY3532" s="189" t="s">
        <v>360</v>
      </c>
    </row>
    <row r="3533" spans="1:65" s="14" customFormat="1">
      <c r="B3533" s="196"/>
      <c r="D3533" s="188" t="s">
        <v>369</v>
      </c>
      <c r="E3533" s="197" t="s">
        <v>1</v>
      </c>
      <c r="F3533" s="198" t="s">
        <v>3347</v>
      </c>
      <c r="H3533" s="197" t="s">
        <v>1</v>
      </c>
      <c r="I3533" s="199"/>
      <c r="L3533" s="196"/>
      <c r="M3533" s="200"/>
      <c r="N3533" s="201"/>
      <c r="O3533" s="201"/>
      <c r="P3533" s="201"/>
      <c r="Q3533" s="201"/>
      <c r="R3533" s="201"/>
      <c r="S3533" s="201"/>
      <c r="T3533" s="202"/>
      <c r="AT3533" s="197" t="s">
        <v>369</v>
      </c>
      <c r="AU3533" s="197" t="s">
        <v>85</v>
      </c>
      <c r="AV3533" s="14" t="s">
        <v>79</v>
      </c>
      <c r="AW3533" s="14" t="s">
        <v>29</v>
      </c>
      <c r="AX3533" s="14" t="s">
        <v>72</v>
      </c>
      <c r="AY3533" s="197" t="s">
        <v>360</v>
      </c>
    </row>
    <row r="3534" spans="1:65" s="13" customFormat="1">
      <c r="B3534" s="187"/>
      <c r="D3534" s="188" t="s">
        <v>369</v>
      </c>
      <c r="E3534" s="189" t="s">
        <v>1</v>
      </c>
      <c r="F3534" s="190" t="s">
        <v>3348</v>
      </c>
      <c r="H3534" s="191">
        <v>179.148</v>
      </c>
      <c r="I3534" s="192"/>
      <c r="L3534" s="187"/>
      <c r="M3534" s="193"/>
      <c r="N3534" s="194"/>
      <c r="O3534" s="194"/>
      <c r="P3534" s="194"/>
      <c r="Q3534" s="194"/>
      <c r="R3534" s="194"/>
      <c r="S3534" s="194"/>
      <c r="T3534" s="195"/>
      <c r="AT3534" s="189" t="s">
        <v>369</v>
      </c>
      <c r="AU3534" s="189" t="s">
        <v>85</v>
      </c>
      <c r="AV3534" s="13" t="s">
        <v>85</v>
      </c>
      <c r="AW3534" s="13" t="s">
        <v>29</v>
      </c>
      <c r="AX3534" s="13" t="s">
        <v>72</v>
      </c>
      <c r="AY3534" s="189" t="s">
        <v>360</v>
      </c>
    </row>
    <row r="3535" spans="1:65" s="13" customFormat="1" ht="33.75">
      <c r="B3535" s="187"/>
      <c r="D3535" s="188" t="s">
        <v>369</v>
      </c>
      <c r="E3535" s="189" t="s">
        <v>1</v>
      </c>
      <c r="F3535" s="190" t="s">
        <v>3349</v>
      </c>
      <c r="H3535" s="191">
        <v>-60.030999999999999</v>
      </c>
      <c r="I3535" s="192"/>
      <c r="L3535" s="187"/>
      <c r="M3535" s="193"/>
      <c r="N3535" s="194"/>
      <c r="O3535" s="194"/>
      <c r="P3535" s="194"/>
      <c r="Q3535" s="194"/>
      <c r="R3535" s="194"/>
      <c r="S3535" s="194"/>
      <c r="T3535" s="195"/>
      <c r="AT3535" s="189" t="s">
        <v>369</v>
      </c>
      <c r="AU3535" s="189" t="s">
        <v>85</v>
      </c>
      <c r="AV3535" s="13" t="s">
        <v>85</v>
      </c>
      <c r="AW3535" s="13" t="s">
        <v>29</v>
      </c>
      <c r="AX3535" s="13" t="s">
        <v>72</v>
      </c>
      <c r="AY3535" s="189" t="s">
        <v>360</v>
      </c>
    </row>
    <row r="3536" spans="1:65" s="14" customFormat="1">
      <c r="B3536" s="196"/>
      <c r="D3536" s="188" t="s">
        <v>369</v>
      </c>
      <c r="E3536" s="197" t="s">
        <v>1</v>
      </c>
      <c r="F3536" s="198" t="s">
        <v>3350</v>
      </c>
      <c r="H3536" s="197" t="s">
        <v>1</v>
      </c>
      <c r="I3536" s="199"/>
      <c r="L3536" s="196"/>
      <c r="M3536" s="200"/>
      <c r="N3536" s="201"/>
      <c r="O3536" s="201"/>
      <c r="P3536" s="201"/>
      <c r="Q3536" s="201"/>
      <c r="R3536" s="201"/>
      <c r="S3536" s="201"/>
      <c r="T3536" s="202"/>
      <c r="AT3536" s="197" t="s">
        <v>369</v>
      </c>
      <c r="AU3536" s="197" t="s">
        <v>85</v>
      </c>
      <c r="AV3536" s="14" t="s">
        <v>79</v>
      </c>
      <c r="AW3536" s="14" t="s">
        <v>29</v>
      </c>
      <c r="AX3536" s="14" t="s">
        <v>72</v>
      </c>
      <c r="AY3536" s="197" t="s">
        <v>360</v>
      </c>
    </row>
    <row r="3537" spans="2:51" s="13" customFormat="1">
      <c r="B3537" s="187"/>
      <c r="D3537" s="188" t="s">
        <v>369</v>
      </c>
      <c r="E3537" s="189" t="s">
        <v>1</v>
      </c>
      <c r="F3537" s="190" t="s">
        <v>3351</v>
      </c>
      <c r="H3537" s="191">
        <v>94.56</v>
      </c>
      <c r="I3537" s="192"/>
      <c r="L3537" s="187"/>
      <c r="M3537" s="193"/>
      <c r="N3537" s="194"/>
      <c r="O3537" s="194"/>
      <c r="P3537" s="194"/>
      <c r="Q3537" s="194"/>
      <c r="R3537" s="194"/>
      <c r="S3537" s="194"/>
      <c r="T3537" s="195"/>
      <c r="AT3537" s="189" t="s">
        <v>369</v>
      </c>
      <c r="AU3537" s="189" t="s">
        <v>85</v>
      </c>
      <c r="AV3537" s="13" t="s">
        <v>85</v>
      </c>
      <c r="AW3537" s="13" t="s">
        <v>29</v>
      </c>
      <c r="AX3537" s="13" t="s">
        <v>72</v>
      </c>
      <c r="AY3537" s="189" t="s">
        <v>360</v>
      </c>
    </row>
    <row r="3538" spans="2:51" s="13" customFormat="1">
      <c r="B3538" s="187"/>
      <c r="D3538" s="188" t="s">
        <v>369</v>
      </c>
      <c r="E3538" s="189" t="s">
        <v>1</v>
      </c>
      <c r="F3538" s="190" t="s">
        <v>3352</v>
      </c>
      <c r="H3538" s="191">
        <v>-14.768000000000001</v>
      </c>
      <c r="I3538" s="192"/>
      <c r="L3538" s="187"/>
      <c r="M3538" s="193"/>
      <c r="N3538" s="194"/>
      <c r="O3538" s="194"/>
      <c r="P3538" s="194"/>
      <c r="Q3538" s="194"/>
      <c r="R3538" s="194"/>
      <c r="S3538" s="194"/>
      <c r="T3538" s="195"/>
      <c r="AT3538" s="189" t="s">
        <v>369</v>
      </c>
      <c r="AU3538" s="189" t="s">
        <v>85</v>
      </c>
      <c r="AV3538" s="13" t="s">
        <v>85</v>
      </c>
      <c r="AW3538" s="13" t="s">
        <v>29</v>
      </c>
      <c r="AX3538" s="13" t="s">
        <v>72</v>
      </c>
      <c r="AY3538" s="189" t="s">
        <v>360</v>
      </c>
    </row>
    <row r="3539" spans="2:51" s="13" customFormat="1">
      <c r="B3539" s="187"/>
      <c r="D3539" s="188" t="s">
        <v>369</v>
      </c>
      <c r="E3539" s="189" t="s">
        <v>1</v>
      </c>
      <c r="F3539" s="190" t="s">
        <v>3353</v>
      </c>
      <c r="H3539" s="191">
        <v>7.9980000000000002</v>
      </c>
      <c r="I3539" s="192"/>
      <c r="L3539" s="187"/>
      <c r="M3539" s="193"/>
      <c r="N3539" s="194"/>
      <c r="O3539" s="194"/>
      <c r="P3539" s="194"/>
      <c r="Q3539" s="194"/>
      <c r="R3539" s="194"/>
      <c r="S3539" s="194"/>
      <c r="T3539" s="195"/>
      <c r="AT3539" s="189" t="s">
        <v>369</v>
      </c>
      <c r="AU3539" s="189" t="s">
        <v>85</v>
      </c>
      <c r="AV3539" s="13" t="s">
        <v>85</v>
      </c>
      <c r="AW3539" s="13" t="s">
        <v>29</v>
      </c>
      <c r="AX3539" s="13" t="s">
        <v>72</v>
      </c>
      <c r="AY3539" s="189" t="s">
        <v>360</v>
      </c>
    </row>
    <row r="3540" spans="2:51" s="14" customFormat="1">
      <c r="B3540" s="196"/>
      <c r="D3540" s="188" t="s">
        <v>369</v>
      </c>
      <c r="E3540" s="197" t="s">
        <v>1</v>
      </c>
      <c r="F3540" s="198" t="s">
        <v>3354</v>
      </c>
      <c r="H3540" s="197" t="s">
        <v>1</v>
      </c>
      <c r="I3540" s="199"/>
      <c r="L3540" s="196"/>
      <c r="M3540" s="200"/>
      <c r="N3540" s="201"/>
      <c r="O3540" s="201"/>
      <c r="P3540" s="201"/>
      <c r="Q3540" s="201"/>
      <c r="R3540" s="201"/>
      <c r="S3540" s="201"/>
      <c r="T3540" s="202"/>
      <c r="AT3540" s="197" t="s">
        <v>369</v>
      </c>
      <c r="AU3540" s="197" t="s">
        <v>85</v>
      </c>
      <c r="AV3540" s="14" t="s">
        <v>79</v>
      </c>
      <c r="AW3540" s="14" t="s">
        <v>29</v>
      </c>
      <c r="AX3540" s="14" t="s">
        <v>72</v>
      </c>
      <c r="AY3540" s="197" t="s">
        <v>360</v>
      </c>
    </row>
    <row r="3541" spans="2:51" s="13" customFormat="1">
      <c r="B3541" s="187"/>
      <c r="D3541" s="188" t="s">
        <v>369</v>
      </c>
      <c r="E3541" s="189" t="s">
        <v>1</v>
      </c>
      <c r="F3541" s="190" t="s">
        <v>3355</v>
      </c>
      <c r="H3541" s="191">
        <v>286.64</v>
      </c>
      <c r="I3541" s="192"/>
      <c r="L3541" s="187"/>
      <c r="M3541" s="193"/>
      <c r="N3541" s="194"/>
      <c r="O3541" s="194"/>
      <c r="P3541" s="194"/>
      <c r="Q3541" s="194"/>
      <c r="R3541" s="194"/>
      <c r="S3541" s="194"/>
      <c r="T3541" s="195"/>
      <c r="AT3541" s="189" t="s">
        <v>369</v>
      </c>
      <c r="AU3541" s="189" t="s">
        <v>85</v>
      </c>
      <c r="AV3541" s="13" t="s">
        <v>85</v>
      </c>
      <c r="AW3541" s="13" t="s">
        <v>29</v>
      </c>
      <c r="AX3541" s="13" t="s">
        <v>72</v>
      </c>
      <c r="AY3541" s="189" t="s">
        <v>360</v>
      </c>
    </row>
    <row r="3542" spans="2:51" s="13" customFormat="1">
      <c r="B3542" s="187"/>
      <c r="D3542" s="188" t="s">
        <v>369</v>
      </c>
      <c r="E3542" s="189" t="s">
        <v>1</v>
      </c>
      <c r="F3542" s="190" t="s">
        <v>3356</v>
      </c>
      <c r="H3542" s="191">
        <v>-35.99</v>
      </c>
      <c r="I3542" s="192"/>
      <c r="L3542" s="187"/>
      <c r="M3542" s="193"/>
      <c r="N3542" s="194"/>
      <c r="O3542" s="194"/>
      <c r="P3542" s="194"/>
      <c r="Q3542" s="194"/>
      <c r="R3542" s="194"/>
      <c r="S3542" s="194"/>
      <c r="T3542" s="195"/>
      <c r="AT3542" s="189" t="s">
        <v>369</v>
      </c>
      <c r="AU3542" s="189" t="s">
        <v>85</v>
      </c>
      <c r="AV3542" s="13" t="s">
        <v>85</v>
      </c>
      <c r="AW3542" s="13" t="s">
        <v>29</v>
      </c>
      <c r="AX3542" s="13" t="s">
        <v>72</v>
      </c>
      <c r="AY3542" s="189" t="s">
        <v>360</v>
      </c>
    </row>
    <row r="3543" spans="2:51" s="13" customFormat="1">
      <c r="B3543" s="187"/>
      <c r="D3543" s="188" t="s">
        <v>369</v>
      </c>
      <c r="E3543" s="189" t="s">
        <v>1</v>
      </c>
      <c r="F3543" s="190" t="s">
        <v>3357</v>
      </c>
      <c r="H3543" s="191">
        <v>18.106000000000002</v>
      </c>
      <c r="I3543" s="192"/>
      <c r="L3543" s="187"/>
      <c r="M3543" s="193"/>
      <c r="N3543" s="194"/>
      <c r="O3543" s="194"/>
      <c r="P3543" s="194"/>
      <c r="Q3543" s="194"/>
      <c r="R3543" s="194"/>
      <c r="S3543" s="194"/>
      <c r="T3543" s="195"/>
      <c r="AT3543" s="189" t="s">
        <v>369</v>
      </c>
      <c r="AU3543" s="189" t="s">
        <v>85</v>
      </c>
      <c r="AV3543" s="13" t="s">
        <v>85</v>
      </c>
      <c r="AW3543" s="13" t="s">
        <v>29</v>
      </c>
      <c r="AX3543" s="13" t="s">
        <v>72</v>
      </c>
      <c r="AY3543" s="189" t="s">
        <v>360</v>
      </c>
    </row>
    <row r="3544" spans="2:51" s="14" customFormat="1">
      <c r="B3544" s="196"/>
      <c r="D3544" s="188" t="s">
        <v>369</v>
      </c>
      <c r="E3544" s="197" t="s">
        <v>1</v>
      </c>
      <c r="F3544" s="198" t="s">
        <v>3358</v>
      </c>
      <c r="H3544" s="197" t="s">
        <v>1</v>
      </c>
      <c r="I3544" s="199"/>
      <c r="L3544" s="196"/>
      <c r="M3544" s="200"/>
      <c r="N3544" s="201"/>
      <c r="O3544" s="201"/>
      <c r="P3544" s="201"/>
      <c r="Q3544" s="201"/>
      <c r="R3544" s="201"/>
      <c r="S3544" s="201"/>
      <c r="T3544" s="202"/>
      <c r="AT3544" s="197" t="s">
        <v>369</v>
      </c>
      <c r="AU3544" s="197" t="s">
        <v>85</v>
      </c>
      <c r="AV3544" s="14" t="s">
        <v>79</v>
      </c>
      <c r="AW3544" s="14" t="s">
        <v>29</v>
      </c>
      <c r="AX3544" s="14" t="s">
        <v>72</v>
      </c>
      <c r="AY3544" s="197" t="s">
        <v>360</v>
      </c>
    </row>
    <row r="3545" spans="2:51" s="13" customFormat="1">
      <c r="B3545" s="187"/>
      <c r="D3545" s="188" t="s">
        <v>369</v>
      </c>
      <c r="E3545" s="189" t="s">
        <v>1</v>
      </c>
      <c r="F3545" s="190" t="s">
        <v>3359</v>
      </c>
      <c r="H3545" s="191">
        <v>35.92</v>
      </c>
      <c r="I3545" s="192"/>
      <c r="L3545" s="187"/>
      <c r="M3545" s="193"/>
      <c r="N3545" s="194"/>
      <c r="O3545" s="194"/>
      <c r="P3545" s="194"/>
      <c r="Q3545" s="194"/>
      <c r="R3545" s="194"/>
      <c r="S3545" s="194"/>
      <c r="T3545" s="195"/>
      <c r="AT3545" s="189" t="s">
        <v>369</v>
      </c>
      <c r="AU3545" s="189" t="s">
        <v>85</v>
      </c>
      <c r="AV3545" s="13" t="s">
        <v>85</v>
      </c>
      <c r="AW3545" s="13" t="s">
        <v>29</v>
      </c>
      <c r="AX3545" s="13" t="s">
        <v>72</v>
      </c>
      <c r="AY3545" s="189" t="s">
        <v>360</v>
      </c>
    </row>
    <row r="3546" spans="2:51" s="14" customFormat="1">
      <c r="B3546" s="196"/>
      <c r="D3546" s="188" t="s">
        <v>369</v>
      </c>
      <c r="E3546" s="197" t="s">
        <v>1</v>
      </c>
      <c r="F3546" s="198" t="s">
        <v>3360</v>
      </c>
      <c r="H3546" s="197" t="s">
        <v>1</v>
      </c>
      <c r="I3546" s="199"/>
      <c r="L3546" s="196"/>
      <c r="M3546" s="200"/>
      <c r="N3546" s="201"/>
      <c r="O3546" s="201"/>
      <c r="P3546" s="201"/>
      <c r="Q3546" s="201"/>
      <c r="R3546" s="201"/>
      <c r="S3546" s="201"/>
      <c r="T3546" s="202"/>
      <c r="AT3546" s="197" t="s">
        <v>369</v>
      </c>
      <c r="AU3546" s="197" t="s">
        <v>85</v>
      </c>
      <c r="AV3546" s="14" t="s">
        <v>79</v>
      </c>
      <c r="AW3546" s="14" t="s">
        <v>29</v>
      </c>
      <c r="AX3546" s="14" t="s">
        <v>72</v>
      </c>
      <c r="AY3546" s="197" t="s">
        <v>360</v>
      </c>
    </row>
    <row r="3547" spans="2:51" s="13" customFormat="1">
      <c r="B3547" s="187"/>
      <c r="D3547" s="188" t="s">
        <v>369</v>
      </c>
      <c r="E3547" s="189" t="s">
        <v>1</v>
      </c>
      <c r="F3547" s="190" t="s">
        <v>3361</v>
      </c>
      <c r="H3547" s="191">
        <v>38.44</v>
      </c>
      <c r="I3547" s="192"/>
      <c r="L3547" s="187"/>
      <c r="M3547" s="193"/>
      <c r="N3547" s="194"/>
      <c r="O3547" s="194"/>
      <c r="P3547" s="194"/>
      <c r="Q3547" s="194"/>
      <c r="R3547" s="194"/>
      <c r="S3547" s="194"/>
      <c r="T3547" s="195"/>
      <c r="AT3547" s="189" t="s">
        <v>369</v>
      </c>
      <c r="AU3547" s="189" t="s">
        <v>85</v>
      </c>
      <c r="AV3547" s="13" t="s">
        <v>85</v>
      </c>
      <c r="AW3547" s="13" t="s">
        <v>29</v>
      </c>
      <c r="AX3547" s="13" t="s">
        <v>72</v>
      </c>
      <c r="AY3547" s="189" t="s">
        <v>360</v>
      </c>
    </row>
    <row r="3548" spans="2:51" s="13" customFormat="1">
      <c r="B3548" s="187"/>
      <c r="D3548" s="188" t="s">
        <v>369</v>
      </c>
      <c r="E3548" s="189" t="s">
        <v>1</v>
      </c>
      <c r="F3548" s="190" t="s">
        <v>3362</v>
      </c>
      <c r="H3548" s="191">
        <v>-9.7520000000000007</v>
      </c>
      <c r="I3548" s="192"/>
      <c r="L3548" s="187"/>
      <c r="M3548" s="193"/>
      <c r="N3548" s="194"/>
      <c r="O3548" s="194"/>
      <c r="P3548" s="194"/>
      <c r="Q3548" s="194"/>
      <c r="R3548" s="194"/>
      <c r="S3548" s="194"/>
      <c r="T3548" s="195"/>
      <c r="AT3548" s="189" t="s">
        <v>369</v>
      </c>
      <c r="AU3548" s="189" t="s">
        <v>85</v>
      </c>
      <c r="AV3548" s="13" t="s">
        <v>85</v>
      </c>
      <c r="AW3548" s="13" t="s">
        <v>29</v>
      </c>
      <c r="AX3548" s="13" t="s">
        <v>72</v>
      </c>
      <c r="AY3548" s="189" t="s">
        <v>360</v>
      </c>
    </row>
    <row r="3549" spans="2:51" s="14" customFormat="1">
      <c r="B3549" s="196"/>
      <c r="D3549" s="188" t="s">
        <v>369</v>
      </c>
      <c r="E3549" s="197" t="s">
        <v>1</v>
      </c>
      <c r="F3549" s="198" t="s">
        <v>3363</v>
      </c>
      <c r="H3549" s="197" t="s">
        <v>1</v>
      </c>
      <c r="I3549" s="199"/>
      <c r="L3549" s="196"/>
      <c r="M3549" s="200"/>
      <c r="N3549" s="201"/>
      <c r="O3549" s="201"/>
      <c r="P3549" s="201"/>
      <c r="Q3549" s="201"/>
      <c r="R3549" s="201"/>
      <c r="S3549" s="201"/>
      <c r="T3549" s="202"/>
      <c r="AT3549" s="197" t="s">
        <v>369</v>
      </c>
      <c r="AU3549" s="197" t="s">
        <v>85</v>
      </c>
      <c r="AV3549" s="14" t="s">
        <v>79</v>
      </c>
      <c r="AW3549" s="14" t="s">
        <v>29</v>
      </c>
      <c r="AX3549" s="14" t="s">
        <v>72</v>
      </c>
      <c r="AY3549" s="197" t="s">
        <v>360</v>
      </c>
    </row>
    <row r="3550" spans="2:51" s="13" customFormat="1">
      <c r="B3550" s="187"/>
      <c r="D3550" s="188" t="s">
        <v>369</v>
      </c>
      <c r="E3550" s="189" t="s">
        <v>1</v>
      </c>
      <c r="F3550" s="190" t="s">
        <v>3364</v>
      </c>
      <c r="H3550" s="191">
        <v>20.225000000000001</v>
      </c>
      <c r="I3550" s="192"/>
      <c r="L3550" s="187"/>
      <c r="M3550" s="193"/>
      <c r="N3550" s="194"/>
      <c r="O3550" s="194"/>
      <c r="P3550" s="194"/>
      <c r="Q3550" s="194"/>
      <c r="R3550" s="194"/>
      <c r="S3550" s="194"/>
      <c r="T3550" s="195"/>
      <c r="AT3550" s="189" t="s">
        <v>369</v>
      </c>
      <c r="AU3550" s="189" t="s">
        <v>85</v>
      </c>
      <c r="AV3550" s="13" t="s">
        <v>85</v>
      </c>
      <c r="AW3550" s="13" t="s">
        <v>29</v>
      </c>
      <c r="AX3550" s="13" t="s">
        <v>72</v>
      </c>
      <c r="AY3550" s="189" t="s">
        <v>360</v>
      </c>
    </row>
    <row r="3551" spans="2:51" s="13" customFormat="1">
      <c r="B3551" s="187"/>
      <c r="D3551" s="188" t="s">
        <v>369</v>
      </c>
      <c r="E3551" s="189" t="s">
        <v>1</v>
      </c>
      <c r="F3551" s="190" t="s">
        <v>3365</v>
      </c>
      <c r="H3551" s="191">
        <v>-0.72</v>
      </c>
      <c r="I3551" s="192"/>
      <c r="L3551" s="187"/>
      <c r="M3551" s="193"/>
      <c r="N3551" s="194"/>
      <c r="O3551" s="194"/>
      <c r="P3551" s="194"/>
      <c r="Q3551" s="194"/>
      <c r="R3551" s="194"/>
      <c r="S3551" s="194"/>
      <c r="T3551" s="195"/>
      <c r="AT3551" s="189" t="s">
        <v>369</v>
      </c>
      <c r="AU3551" s="189" t="s">
        <v>85</v>
      </c>
      <c r="AV3551" s="13" t="s">
        <v>85</v>
      </c>
      <c r="AW3551" s="13" t="s">
        <v>29</v>
      </c>
      <c r="AX3551" s="13" t="s">
        <v>72</v>
      </c>
      <c r="AY3551" s="189" t="s">
        <v>360</v>
      </c>
    </row>
    <row r="3552" spans="2:51" s="13" customFormat="1">
      <c r="B3552" s="187"/>
      <c r="D3552" s="188" t="s">
        <v>369</v>
      </c>
      <c r="E3552" s="189" t="s">
        <v>1</v>
      </c>
      <c r="F3552" s="190" t="s">
        <v>3366</v>
      </c>
      <c r="H3552" s="191">
        <v>-2.04</v>
      </c>
      <c r="I3552" s="192"/>
      <c r="L3552" s="187"/>
      <c r="M3552" s="193"/>
      <c r="N3552" s="194"/>
      <c r="O3552" s="194"/>
      <c r="P3552" s="194"/>
      <c r="Q3552" s="194"/>
      <c r="R3552" s="194"/>
      <c r="S3552" s="194"/>
      <c r="T3552" s="195"/>
      <c r="AT3552" s="189" t="s">
        <v>369</v>
      </c>
      <c r="AU3552" s="189" t="s">
        <v>85</v>
      </c>
      <c r="AV3552" s="13" t="s">
        <v>85</v>
      </c>
      <c r="AW3552" s="13" t="s">
        <v>29</v>
      </c>
      <c r="AX3552" s="13" t="s">
        <v>72</v>
      </c>
      <c r="AY3552" s="189" t="s">
        <v>360</v>
      </c>
    </row>
    <row r="3553" spans="2:51" s="14" customFormat="1">
      <c r="B3553" s="196"/>
      <c r="D3553" s="188" t="s">
        <v>369</v>
      </c>
      <c r="E3553" s="197" t="s">
        <v>1</v>
      </c>
      <c r="F3553" s="198" t="s">
        <v>3367</v>
      </c>
      <c r="H3553" s="197" t="s">
        <v>1</v>
      </c>
      <c r="I3553" s="199"/>
      <c r="L3553" s="196"/>
      <c r="M3553" s="200"/>
      <c r="N3553" s="201"/>
      <c r="O3553" s="201"/>
      <c r="P3553" s="201"/>
      <c r="Q3553" s="201"/>
      <c r="R3553" s="201"/>
      <c r="S3553" s="201"/>
      <c r="T3553" s="202"/>
      <c r="AT3553" s="197" t="s">
        <v>369</v>
      </c>
      <c r="AU3553" s="197" t="s">
        <v>85</v>
      </c>
      <c r="AV3553" s="14" t="s">
        <v>79</v>
      </c>
      <c r="AW3553" s="14" t="s">
        <v>29</v>
      </c>
      <c r="AX3553" s="14" t="s">
        <v>72</v>
      </c>
      <c r="AY3553" s="197" t="s">
        <v>360</v>
      </c>
    </row>
    <row r="3554" spans="2:51" s="13" customFormat="1">
      <c r="B3554" s="187"/>
      <c r="D3554" s="188" t="s">
        <v>369</v>
      </c>
      <c r="E3554" s="189" t="s">
        <v>1</v>
      </c>
      <c r="F3554" s="190" t="s">
        <v>3368</v>
      </c>
      <c r="H3554" s="191">
        <v>27.385999999999999</v>
      </c>
      <c r="I3554" s="192"/>
      <c r="L3554" s="187"/>
      <c r="M3554" s="193"/>
      <c r="N3554" s="194"/>
      <c r="O3554" s="194"/>
      <c r="P3554" s="194"/>
      <c r="Q3554" s="194"/>
      <c r="R3554" s="194"/>
      <c r="S3554" s="194"/>
      <c r="T3554" s="195"/>
      <c r="AT3554" s="189" t="s">
        <v>369</v>
      </c>
      <c r="AU3554" s="189" t="s">
        <v>85</v>
      </c>
      <c r="AV3554" s="13" t="s">
        <v>85</v>
      </c>
      <c r="AW3554" s="13" t="s">
        <v>29</v>
      </c>
      <c r="AX3554" s="13" t="s">
        <v>72</v>
      </c>
      <c r="AY3554" s="189" t="s">
        <v>360</v>
      </c>
    </row>
    <row r="3555" spans="2:51" s="14" customFormat="1">
      <c r="B3555" s="196"/>
      <c r="D3555" s="188" t="s">
        <v>369</v>
      </c>
      <c r="E3555" s="197" t="s">
        <v>1</v>
      </c>
      <c r="F3555" s="198" t="s">
        <v>3369</v>
      </c>
      <c r="H3555" s="197" t="s">
        <v>1</v>
      </c>
      <c r="I3555" s="199"/>
      <c r="L3555" s="196"/>
      <c r="M3555" s="200"/>
      <c r="N3555" s="201"/>
      <c r="O3555" s="201"/>
      <c r="P3555" s="201"/>
      <c r="Q3555" s="201"/>
      <c r="R3555" s="201"/>
      <c r="S3555" s="201"/>
      <c r="T3555" s="202"/>
      <c r="AT3555" s="197" t="s">
        <v>369</v>
      </c>
      <c r="AU3555" s="197" t="s">
        <v>85</v>
      </c>
      <c r="AV3555" s="14" t="s">
        <v>79</v>
      </c>
      <c r="AW3555" s="14" t="s">
        <v>29</v>
      </c>
      <c r="AX3555" s="14" t="s">
        <v>72</v>
      </c>
      <c r="AY3555" s="197" t="s">
        <v>360</v>
      </c>
    </row>
    <row r="3556" spans="2:51" s="13" customFormat="1">
      <c r="B3556" s="187"/>
      <c r="D3556" s="188" t="s">
        <v>369</v>
      </c>
      <c r="E3556" s="189" t="s">
        <v>1</v>
      </c>
      <c r="F3556" s="190" t="s">
        <v>3370</v>
      </c>
      <c r="H3556" s="191">
        <v>13.42</v>
      </c>
      <c r="I3556" s="192"/>
      <c r="L3556" s="187"/>
      <c r="M3556" s="193"/>
      <c r="N3556" s="194"/>
      <c r="O3556" s="194"/>
      <c r="P3556" s="194"/>
      <c r="Q3556" s="194"/>
      <c r="R3556" s="194"/>
      <c r="S3556" s="194"/>
      <c r="T3556" s="195"/>
      <c r="AT3556" s="189" t="s">
        <v>369</v>
      </c>
      <c r="AU3556" s="189" t="s">
        <v>85</v>
      </c>
      <c r="AV3556" s="13" t="s">
        <v>85</v>
      </c>
      <c r="AW3556" s="13" t="s">
        <v>29</v>
      </c>
      <c r="AX3556" s="13" t="s">
        <v>72</v>
      </c>
      <c r="AY3556" s="189" t="s">
        <v>360</v>
      </c>
    </row>
    <row r="3557" spans="2:51" s="13" customFormat="1">
      <c r="B3557" s="187"/>
      <c r="D3557" s="188" t="s">
        <v>369</v>
      </c>
      <c r="E3557" s="189" t="s">
        <v>1</v>
      </c>
      <c r="F3557" s="190" t="s">
        <v>3371</v>
      </c>
      <c r="H3557" s="191">
        <v>-1.68</v>
      </c>
      <c r="I3557" s="192"/>
      <c r="L3557" s="187"/>
      <c r="M3557" s="193"/>
      <c r="N3557" s="194"/>
      <c r="O3557" s="194"/>
      <c r="P3557" s="194"/>
      <c r="Q3557" s="194"/>
      <c r="R3557" s="194"/>
      <c r="S3557" s="194"/>
      <c r="T3557" s="195"/>
      <c r="AT3557" s="189" t="s">
        <v>369</v>
      </c>
      <c r="AU3557" s="189" t="s">
        <v>85</v>
      </c>
      <c r="AV3557" s="13" t="s">
        <v>85</v>
      </c>
      <c r="AW3557" s="13" t="s">
        <v>29</v>
      </c>
      <c r="AX3557" s="13" t="s">
        <v>72</v>
      </c>
      <c r="AY3557" s="189" t="s">
        <v>360</v>
      </c>
    </row>
    <row r="3558" spans="2:51" s="14" customFormat="1">
      <c r="B3558" s="196"/>
      <c r="D3558" s="188" t="s">
        <v>369</v>
      </c>
      <c r="E3558" s="197" t="s">
        <v>1</v>
      </c>
      <c r="F3558" s="198" t="s">
        <v>3372</v>
      </c>
      <c r="H3558" s="197" t="s">
        <v>1</v>
      </c>
      <c r="I3558" s="199"/>
      <c r="L3558" s="196"/>
      <c r="M3558" s="200"/>
      <c r="N3558" s="201"/>
      <c r="O3558" s="201"/>
      <c r="P3558" s="201"/>
      <c r="Q3558" s="201"/>
      <c r="R3558" s="201"/>
      <c r="S3558" s="201"/>
      <c r="T3558" s="202"/>
      <c r="AT3558" s="197" t="s">
        <v>369</v>
      </c>
      <c r="AU3558" s="197" t="s">
        <v>85</v>
      </c>
      <c r="AV3558" s="14" t="s">
        <v>79</v>
      </c>
      <c r="AW3558" s="14" t="s">
        <v>29</v>
      </c>
      <c r="AX3558" s="14" t="s">
        <v>72</v>
      </c>
      <c r="AY3558" s="197" t="s">
        <v>360</v>
      </c>
    </row>
    <row r="3559" spans="2:51" s="13" customFormat="1">
      <c r="B3559" s="187"/>
      <c r="D3559" s="188" t="s">
        <v>369</v>
      </c>
      <c r="E3559" s="189" t="s">
        <v>1</v>
      </c>
      <c r="F3559" s="190" t="s">
        <v>3373</v>
      </c>
      <c r="H3559" s="191">
        <v>17.38</v>
      </c>
      <c r="I3559" s="192"/>
      <c r="L3559" s="187"/>
      <c r="M3559" s="193"/>
      <c r="N3559" s="194"/>
      <c r="O3559" s="194"/>
      <c r="P3559" s="194"/>
      <c r="Q3559" s="194"/>
      <c r="R3559" s="194"/>
      <c r="S3559" s="194"/>
      <c r="T3559" s="195"/>
      <c r="AT3559" s="189" t="s">
        <v>369</v>
      </c>
      <c r="AU3559" s="189" t="s">
        <v>85</v>
      </c>
      <c r="AV3559" s="13" t="s">
        <v>85</v>
      </c>
      <c r="AW3559" s="13" t="s">
        <v>29</v>
      </c>
      <c r="AX3559" s="13" t="s">
        <v>72</v>
      </c>
      <c r="AY3559" s="189" t="s">
        <v>360</v>
      </c>
    </row>
    <row r="3560" spans="2:51" s="13" customFormat="1">
      <c r="B3560" s="187"/>
      <c r="D3560" s="188" t="s">
        <v>369</v>
      </c>
      <c r="E3560" s="189" t="s">
        <v>1</v>
      </c>
      <c r="F3560" s="190" t="s">
        <v>3374</v>
      </c>
      <c r="H3560" s="191">
        <v>-2</v>
      </c>
      <c r="I3560" s="192"/>
      <c r="L3560" s="187"/>
      <c r="M3560" s="193"/>
      <c r="N3560" s="194"/>
      <c r="O3560" s="194"/>
      <c r="P3560" s="194"/>
      <c r="Q3560" s="194"/>
      <c r="R3560" s="194"/>
      <c r="S3560" s="194"/>
      <c r="T3560" s="195"/>
      <c r="AT3560" s="189" t="s">
        <v>369</v>
      </c>
      <c r="AU3560" s="189" t="s">
        <v>85</v>
      </c>
      <c r="AV3560" s="13" t="s">
        <v>85</v>
      </c>
      <c r="AW3560" s="13" t="s">
        <v>29</v>
      </c>
      <c r="AX3560" s="13" t="s">
        <v>72</v>
      </c>
      <c r="AY3560" s="189" t="s">
        <v>360</v>
      </c>
    </row>
    <row r="3561" spans="2:51" s="14" customFormat="1">
      <c r="B3561" s="196"/>
      <c r="D3561" s="188" t="s">
        <v>369</v>
      </c>
      <c r="E3561" s="197" t="s">
        <v>1</v>
      </c>
      <c r="F3561" s="198" t="s">
        <v>3375</v>
      </c>
      <c r="H3561" s="197" t="s">
        <v>1</v>
      </c>
      <c r="I3561" s="199"/>
      <c r="L3561" s="196"/>
      <c r="M3561" s="200"/>
      <c r="N3561" s="201"/>
      <c r="O3561" s="201"/>
      <c r="P3561" s="201"/>
      <c r="Q3561" s="201"/>
      <c r="R3561" s="201"/>
      <c r="S3561" s="201"/>
      <c r="T3561" s="202"/>
      <c r="AT3561" s="197" t="s">
        <v>369</v>
      </c>
      <c r="AU3561" s="197" t="s">
        <v>85</v>
      </c>
      <c r="AV3561" s="14" t="s">
        <v>79</v>
      </c>
      <c r="AW3561" s="14" t="s">
        <v>29</v>
      </c>
      <c r="AX3561" s="14" t="s">
        <v>72</v>
      </c>
      <c r="AY3561" s="197" t="s">
        <v>360</v>
      </c>
    </row>
    <row r="3562" spans="2:51" s="13" customFormat="1">
      <c r="B3562" s="187"/>
      <c r="D3562" s="188" t="s">
        <v>369</v>
      </c>
      <c r="E3562" s="189" t="s">
        <v>1</v>
      </c>
      <c r="F3562" s="190" t="s">
        <v>3376</v>
      </c>
      <c r="H3562" s="191">
        <v>5.5659999999999998</v>
      </c>
      <c r="I3562" s="192"/>
      <c r="L3562" s="187"/>
      <c r="M3562" s="193"/>
      <c r="N3562" s="194"/>
      <c r="O3562" s="194"/>
      <c r="P3562" s="194"/>
      <c r="Q3562" s="194"/>
      <c r="R3562" s="194"/>
      <c r="S3562" s="194"/>
      <c r="T3562" s="195"/>
      <c r="AT3562" s="189" t="s">
        <v>369</v>
      </c>
      <c r="AU3562" s="189" t="s">
        <v>85</v>
      </c>
      <c r="AV3562" s="13" t="s">
        <v>85</v>
      </c>
      <c r="AW3562" s="13" t="s">
        <v>29</v>
      </c>
      <c r="AX3562" s="13" t="s">
        <v>72</v>
      </c>
      <c r="AY3562" s="189" t="s">
        <v>360</v>
      </c>
    </row>
    <row r="3563" spans="2:51" s="13" customFormat="1">
      <c r="B3563" s="187"/>
      <c r="D3563" s="188" t="s">
        <v>369</v>
      </c>
      <c r="E3563" s="189" t="s">
        <v>1</v>
      </c>
      <c r="F3563" s="190" t="s">
        <v>3377</v>
      </c>
      <c r="H3563" s="191">
        <v>-2.282</v>
      </c>
      <c r="I3563" s="192"/>
      <c r="L3563" s="187"/>
      <c r="M3563" s="193"/>
      <c r="N3563" s="194"/>
      <c r="O3563" s="194"/>
      <c r="P3563" s="194"/>
      <c r="Q3563" s="194"/>
      <c r="R3563" s="194"/>
      <c r="S3563" s="194"/>
      <c r="T3563" s="195"/>
      <c r="AT3563" s="189" t="s">
        <v>369</v>
      </c>
      <c r="AU3563" s="189" t="s">
        <v>85</v>
      </c>
      <c r="AV3563" s="13" t="s">
        <v>85</v>
      </c>
      <c r="AW3563" s="13" t="s">
        <v>29</v>
      </c>
      <c r="AX3563" s="13" t="s">
        <v>72</v>
      </c>
      <c r="AY3563" s="189" t="s">
        <v>360</v>
      </c>
    </row>
    <row r="3564" spans="2:51" s="14" customFormat="1">
      <c r="B3564" s="196"/>
      <c r="D3564" s="188" t="s">
        <v>369</v>
      </c>
      <c r="E3564" s="197" t="s">
        <v>1</v>
      </c>
      <c r="F3564" s="198" t="s">
        <v>3378</v>
      </c>
      <c r="H3564" s="197" t="s">
        <v>1</v>
      </c>
      <c r="I3564" s="199"/>
      <c r="L3564" s="196"/>
      <c r="M3564" s="200"/>
      <c r="N3564" s="201"/>
      <c r="O3564" s="201"/>
      <c r="P3564" s="201"/>
      <c r="Q3564" s="201"/>
      <c r="R3564" s="201"/>
      <c r="S3564" s="201"/>
      <c r="T3564" s="202"/>
      <c r="AT3564" s="197" t="s">
        <v>369</v>
      </c>
      <c r="AU3564" s="197" t="s">
        <v>85</v>
      </c>
      <c r="AV3564" s="14" t="s">
        <v>79</v>
      </c>
      <c r="AW3564" s="14" t="s">
        <v>29</v>
      </c>
      <c r="AX3564" s="14" t="s">
        <v>72</v>
      </c>
      <c r="AY3564" s="197" t="s">
        <v>360</v>
      </c>
    </row>
    <row r="3565" spans="2:51" s="13" customFormat="1">
      <c r="B3565" s="187"/>
      <c r="D3565" s="188" t="s">
        <v>369</v>
      </c>
      <c r="E3565" s="189" t="s">
        <v>1</v>
      </c>
      <c r="F3565" s="190" t="s">
        <v>3379</v>
      </c>
      <c r="H3565" s="191">
        <v>5.8630000000000004</v>
      </c>
      <c r="I3565" s="192"/>
      <c r="L3565" s="187"/>
      <c r="M3565" s="193"/>
      <c r="N3565" s="194"/>
      <c r="O3565" s="194"/>
      <c r="P3565" s="194"/>
      <c r="Q3565" s="194"/>
      <c r="R3565" s="194"/>
      <c r="S3565" s="194"/>
      <c r="T3565" s="195"/>
      <c r="AT3565" s="189" t="s">
        <v>369</v>
      </c>
      <c r="AU3565" s="189" t="s">
        <v>85</v>
      </c>
      <c r="AV3565" s="13" t="s">
        <v>85</v>
      </c>
      <c r="AW3565" s="13" t="s">
        <v>29</v>
      </c>
      <c r="AX3565" s="13" t="s">
        <v>72</v>
      </c>
      <c r="AY3565" s="189" t="s">
        <v>360</v>
      </c>
    </row>
    <row r="3566" spans="2:51" s="13" customFormat="1">
      <c r="B3566" s="187"/>
      <c r="D3566" s="188" t="s">
        <v>369</v>
      </c>
      <c r="E3566" s="189" t="s">
        <v>1</v>
      </c>
      <c r="F3566" s="190" t="s">
        <v>3377</v>
      </c>
      <c r="H3566" s="191">
        <v>-2.282</v>
      </c>
      <c r="I3566" s="192"/>
      <c r="L3566" s="187"/>
      <c r="M3566" s="193"/>
      <c r="N3566" s="194"/>
      <c r="O3566" s="194"/>
      <c r="P3566" s="194"/>
      <c r="Q3566" s="194"/>
      <c r="R3566" s="194"/>
      <c r="S3566" s="194"/>
      <c r="T3566" s="195"/>
      <c r="AT3566" s="189" t="s">
        <v>369</v>
      </c>
      <c r="AU3566" s="189" t="s">
        <v>85</v>
      </c>
      <c r="AV3566" s="13" t="s">
        <v>85</v>
      </c>
      <c r="AW3566" s="13" t="s">
        <v>29</v>
      </c>
      <c r="AX3566" s="13" t="s">
        <v>72</v>
      </c>
      <c r="AY3566" s="189" t="s">
        <v>360</v>
      </c>
    </row>
    <row r="3567" spans="2:51" s="14" customFormat="1">
      <c r="B3567" s="196"/>
      <c r="D3567" s="188" t="s">
        <v>369</v>
      </c>
      <c r="E3567" s="197" t="s">
        <v>1</v>
      </c>
      <c r="F3567" s="198" t="s">
        <v>3380</v>
      </c>
      <c r="H3567" s="197" t="s">
        <v>1</v>
      </c>
      <c r="I3567" s="199"/>
      <c r="L3567" s="196"/>
      <c r="M3567" s="200"/>
      <c r="N3567" s="201"/>
      <c r="O3567" s="201"/>
      <c r="P3567" s="201"/>
      <c r="Q3567" s="201"/>
      <c r="R3567" s="201"/>
      <c r="S3567" s="201"/>
      <c r="T3567" s="202"/>
      <c r="AT3567" s="197" t="s">
        <v>369</v>
      </c>
      <c r="AU3567" s="197" t="s">
        <v>85</v>
      </c>
      <c r="AV3567" s="14" t="s">
        <v>79</v>
      </c>
      <c r="AW3567" s="14" t="s">
        <v>29</v>
      </c>
      <c r="AX3567" s="14" t="s">
        <v>72</v>
      </c>
      <c r="AY3567" s="197" t="s">
        <v>360</v>
      </c>
    </row>
    <row r="3568" spans="2:51" s="13" customFormat="1">
      <c r="B3568" s="187"/>
      <c r="D3568" s="188" t="s">
        <v>369</v>
      </c>
      <c r="E3568" s="189" t="s">
        <v>1</v>
      </c>
      <c r="F3568" s="190" t="s">
        <v>3381</v>
      </c>
      <c r="H3568" s="191">
        <v>3.75</v>
      </c>
      <c r="I3568" s="192"/>
      <c r="L3568" s="187"/>
      <c r="M3568" s="193"/>
      <c r="N3568" s="194"/>
      <c r="O3568" s="194"/>
      <c r="P3568" s="194"/>
      <c r="Q3568" s="194"/>
      <c r="R3568" s="194"/>
      <c r="S3568" s="194"/>
      <c r="T3568" s="195"/>
      <c r="AT3568" s="189" t="s">
        <v>369</v>
      </c>
      <c r="AU3568" s="189" t="s">
        <v>85</v>
      </c>
      <c r="AV3568" s="13" t="s">
        <v>85</v>
      </c>
      <c r="AW3568" s="13" t="s">
        <v>29</v>
      </c>
      <c r="AX3568" s="13" t="s">
        <v>72</v>
      </c>
      <c r="AY3568" s="189" t="s">
        <v>360</v>
      </c>
    </row>
    <row r="3569" spans="2:51" s="14" customFormat="1">
      <c r="B3569" s="196"/>
      <c r="D3569" s="188" t="s">
        <v>369</v>
      </c>
      <c r="E3569" s="197" t="s">
        <v>1</v>
      </c>
      <c r="F3569" s="198" t="s">
        <v>3382</v>
      </c>
      <c r="H3569" s="197" t="s">
        <v>1</v>
      </c>
      <c r="I3569" s="199"/>
      <c r="L3569" s="196"/>
      <c r="M3569" s="200"/>
      <c r="N3569" s="201"/>
      <c r="O3569" s="201"/>
      <c r="P3569" s="201"/>
      <c r="Q3569" s="201"/>
      <c r="R3569" s="201"/>
      <c r="S3569" s="201"/>
      <c r="T3569" s="202"/>
      <c r="AT3569" s="197" t="s">
        <v>369</v>
      </c>
      <c r="AU3569" s="197" t="s">
        <v>85</v>
      </c>
      <c r="AV3569" s="14" t="s">
        <v>79</v>
      </c>
      <c r="AW3569" s="14" t="s">
        <v>29</v>
      </c>
      <c r="AX3569" s="14" t="s">
        <v>72</v>
      </c>
      <c r="AY3569" s="197" t="s">
        <v>360</v>
      </c>
    </row>
    <row r="3570" spans="2:51" s="13" customFormat="1">
      <c r="B3570" s="187"/>
      <c r="D3570" s="188" t="s">
        <v>369</v>
      </c>
      <c r="E3570" s="189" t="s">
        <v>1</v>
      </c>
      <c r="F3570" s="190" t="s">
        <v>3383</v>
      </c>
      <c r="H3570" s="191">
        <v>40.579000000000001</v>
      </c>
      <c r="I3570" s="192"/>
      <c r="L3570" s="187"/>
      <c r="M3570" s="193"/>
      <c r="N3570" s="194"/>
      <c r="O3570" s="194"/>
      <c r="P3570" s="194"/>
      <c r="Q3570" s="194"/>
      <c r="R3570" s="194"/>
      <c r="S3570" s="194"/>
      <c r="T3570" s="195"/>
      <c r="AT3570" s="189" t="s">
        <v>369</v>
      </c>
      <c r="AU3570" s="189" t="s">
        <v>85</v>
      </c>
      <c r="AV3570" s="13" t="s">
        <v>85</v>
      </c>
      <c r="AW3570" s="13" t="s">
        <v>29</v>
      </c>
      <c r="AX3570" s="13" t="s">
        <v>72</v>
      </c>
      <c r="AY3570" s="189" t="s">
        <v>360</v>
      </c>
    </row>
    <row r="3571" spans="2:51" s="13" customFormat="1">
      <c r="B3571" s="187"/>
      <c r="D3571" s="188" t="s">
        <v>369</v>
      </c>
      <c r="E3571" s="189" t="s">
        <v>1</v>
      </c>
      <c r="F3571" s="190" t="s">
        <v>3377</v>
      </c>
      <c r="H3571" s="191">
        <v>-2.282</v>
      </c>
      <c r="I3571" s="192"/>
      <c r="L3571" s="187"/>
      <c r="M3571" s="193"/>
      <c r="N3571" s="194"/>
      <c r="O3571" s="194"/>
      <c r="P3571" s="194"/>
      <c r="Q3571" s="194"/>
      <c r="R3571" s="194"/>
      <c r="S3571" s="194"/>
      <c r="T3571" s="195"/>
      <c r="AT3571" s="189" t="s">
        <v>369</v>
      </c>
      <c r="AU3571" s="189" t="s">
        <v>85</v>
      </c>
      <c r="AV3571" s="13" t="s">
        <v>85</v>
      </c>
      <c r="AW3571" s="13" t="s">
        <v>29</v>
      </c>
      <c r="AX3571" s="13" t="s">
        <v>72</v>
      </c>
      <c r="AY3571" s="189" t="s">
        <v>360</v>
      </c>
    </row>
    <row r="3572" spans="2:51" s="13" customFormat="1">
      <c r="B3572" s="187"/>
      <c r="D3572" s="188" t="s">
        <v>369</v>
      </c>
      <c r="E3572" s="189" t="s">
        <v>1</v>
      </c>
      <c r="F3572" s="190" t="s">
        <v>3374</v>
      </c>
      <c r="H3572" s="191">
        <v>-2</v>
      </c>
      <c r="I3572" s="192"/>
      <c r="L3572" s="187"/>
      <c r="M3572" s="193"/>
      <c r="N3572" s="194"/>
      <c r="O3572" s="194"/>
      <c r="P3572" s="194"/>
      <c r="Q3572" s="194"/>
      <c r="R3572" s="194"/>
      <c r="S3572" s="194"/>
      <c r="T3572" s="195"/>
      <c r="AT3572" s="189" t="s">
        <v>369</v>
      </c>
      <c r="AU3572" s="189" t="s">
        <v>85</v>
      </c>
      <c r="AV3572" s="13" t="s">
        <v>85</v>
      </c>
      <c r="AW3572" s="13" t="s">
        <v>29</v>
      </c>
      <c r="AX3572" s="13" t="s">
        <v>72</v>
      </c>
      <c r="AY3572" s="189" t="s">
        <v>360</v>
      </c>
    </row>
    <row r="3573" spans="2:51" s="14" customFormat="1">
      <c r="B3573" s="196"/>
      <c r="D3573" s="188" t="s">
        <v>369</v>
      </c>
      <c r="E3573" s="197" t="s">
        <v>1</v>
      </c>
      <c r="F3573" s="198" t="s">
        <v>3384</v>
      </c>
      <c r="H3573" s="197" t="s">
        <v>1</v>
      </c>
      <c r="I3573" s="199"/>
      <c r="L3573" s="196"/>
      <c r="M3573" s="200"/>
      <c r="N3573" s="201"/>
      <c r="O3573" s="201"/>
      <c r="P3573" s="201"/>
      <c r="Q3573" s="201"/>
      <c r="R3573" s="201"/>
      <c r="S3573" s="201"/>
      <c r="T3573" s="202"/>
      <c r="AT3573" s="197" t="s">
        <v>369</v>
      </c>
      <c r="AU3573" s="197" t="s">
        <v>85</v>
      </c>
      <c r="AV3573" s="14" t="s">
        <v>79</v>
      </c>
      <c r="AW3573" s="14" t="s">
        <v>29</v>
      </c>
      <c r="AX3573" s="14" t="s">
        <v>72</v>
      </c>
      <c r="AY3573" s="197" t="s">
        <v>360</v>
      </c>
    </row>
    <row r="3574" spans="2:51" s="13" customFormat="1">
      <c r="B3574" s="187"/>
      <c r="D3574" s="188" t="s">
        <v>369</v>
      </c>
      <c r="E3574" s="189" t="s">
        <v>1</v>
      </c>
      <c r="F3574" s="190" t="s">
        <v>3385</v>
      </c>
      <c r="H3574" s="191">
        <v>8.06</v>
      </c>
      <c r="I3574" s="192"/>
      <c r="L3574" s="187"/>
      <c r="M3574" s="193"/>
      <c r="N3574" s="194"/>
      <c r="O3574" s="194"/>
      <c r="P3574" s="194"/>
      <c r="Q3574" s="194"/>
      <c r="R3574" s="194"/>
      <c r="S3574" s="194"/>
      <c r="T3574" s="195"/>
      <c r="AT3574" s="189" t="s">
        <v>369</v>
      </c>
      <c r="AU3574" s="189" t="s">
        <v>85</v>
      </c>
      <c r="AV3574" s="13" t="s">
        <v>85</v>
      </c>
      <c r="AW3574" s="13" t="s">
        <v>29</v>
      </c>
      <c r="AX3574" s="13" t="s">
        <v>72</v>
      </c>
      <c r="AY3574" s="189" t="s">
        <v>360</v>
      </c>
    </row>
    <row r="3575" spans="2:51" s="13" customFormat="1">
      <c r="B3575" s="187"/>
      <c r="D3575" s="188" t="s">
        <v>369</v>
      </c>
      <c r="E3575" s="189" t="s">
        <v>1</v>
      </c>
      <c r="F3575" s="190" t="s">
        <v>3386</v>
      </c>
      <c r="H3575" s="191">
        <v>-3.6120000000000001</v>
      </c>
      <c r="I3575" s="192"/>
      <c r="L3575" s="187"/>
      <c r="M3575" s="193"/>
      <c r="N3575" s="194"/>
      <c r="O3575" s="194"/>
      <c r="P3575" s="194"/>
      <c r="Q3575" s="194"/>
      <c r="R3575" s="194"/>
      <c r="S3575" s="194"/>
      <c r="T3575" s="195"/>
      <c r="AT3575" s="189" t="s">
        <v>369</v>
      </c>
      <c r="AU3575" s="189" t="s">
        <v>85</v>
      </c>
      <c r="AV3575" s="13" t="s">
        <v>85</v>
      </c>
      <c r="AW3575" s="13" t="s">
        <v>29</v>
      </c>
      <c r="AX3575" s="13" t="s">
        <v>72</v>
      </c>
      <c r="AY3575" s="189" t="s">
        <v>360</v>
      </c>
    </row>
    <row r="3576" spans="2:51" s="14" customFormat="1">
      <c r="B3576" s="196"/>
      <c r="D3576" s="188" t="s">
        <v>369</v>
      </c>
      <c r="E3576" s="197" t="s">
        <v>1</v>
      </c>
      <c r="F3576" s="198" t="s">
        <v>3387</v>
      </c>
      <c r="H3576" s="197" t="s">
        <v>1</v>
      </c>
      <c r="I3576" s="199"/>
      <c r="L3576" s="196"/>
      <c r="M3576" s="200"/>
      <c r="N3576" s="201"/>
      <c r="O3576" s="201"/>
      <c r="P3576" s="201"/>
      <c r="Q3576" s="201"/>
      <c r="R3576" s="201"/>
      <c r="S3576" s="201"/>
      <c r="T3576" s="202"/>
      <c r="AT3576" s="197" t="s">
        <v>369</v>
      </c>
      <c r="AU3576" s="197" t="s">
        <v>85</v>
      </c>
      <c r="AV3576" s="14" t="s">
        <v>79</v>
      </c>
      <c r="AW3576" s="14" t="s">
        <v>29</v>
      </c>
      <c r="AX3576" s="14" t="s">
        <v>72</v>
      </c>
      <c r="AY3576" s="197" t="s">
        <v>360</v>
      </c>
    </row>
    <row r="3577" spans="2:51" s="13" customFormat="1">
      <c r="B3577" s="187"/>
      <c r="D3577" s="188" t="s">
        <v>369</v>
      </c>
      <c r="E3577" s="189" t="s">
        <v>1</v>
      </c>
      <c r="F3577" s="190" t="s">
        <v>3388</v>
      </c>
      <c r="H3577" s="191">
        <v>267.3</v>
      </c>
      <c r="I3577" s="192"/>
      <c r="L3577" s="187"/>
      <c r="M3577" s="193"/>
      <c r="N3577" s="194"/>
      <c r="O3577" s="194"/>
      <c r="P3577" s="194"/>
      <c r="Q3577" s="194"/>
      <c r="R3577" s="194"/>
      <c r="S3577" s="194"/>
      <c r="T3577" s="195"/>
      <c r="AT3577" s="189" t="s">
        <v>369</v>
      </c>
      <c r="AU3577" s="189" t="s">
        <v>85</v>
      </c>
      <c r="AV3577" s="13" t="s">
        <v>85</v>
      </c>
      <c r="AW3577" s="13" t="s">
        <v>29</v>
      </c>
      <c r="AX3577" s="13" t="s">
        <v>72</v>
      </c>
      <c r="AY3577" s="189" t="s">
        <v>360</v>
      </c>
    </row>
    <row r="3578" spans="2:51" s="13" customFormat="1">
      <c r="B3578" s="187"/>
      <c r="D3578" s="188" t="s">
        <v>369</v>
      </c>
      <c r="E3578" s="189" t="s">
        <v>1</v>
      </c>
      <c r="F3578" s="190" t="s">
        <v>3389</v>
      </c>
      <c r="H3578" s="191">
        <v>-62.012999999999998</v>
      </c>
      <c r="I3578" s="192"/>
      <c r="L3578" s="187"/>
      <c r="M3578" s="193"/>
      <c r="N3578" s="194"/>
      <c r="O3578" s="194"/>
      <c r="P3578" s="194"/>
      <c r="Q3578" s="194"/>
      <c r="R3578" s="194"/>
      <c r="S3578" s="194"/>
      <c r="T3578" s="195"/>
      <c r="AT3578" s="189" t="s">
        <v>369</v>
      </c>
      <c r="AU3578" s="189" t="s">
        <v>85</v>
      </c>
      <c r="AV3578" s="13" t="s">
        <v>85</v>
      </c>
      <c r="AW3578" s="13" t="s">
        <v>29</v>
      </c>
      <c r="AX3578" s="13" t="s">
        <v>72</v>
      </c>
      <c r="AY3578" s="189" t="s">
        <v>360</v>
      </c>
    </row>
    <row r="3579" spans="2:51" s="13" customFormat="1">
      <c r="B3579" s="187"/>
      <c r="D3579" s="188" t="s">
        <v>369</v>
      </c>
      <c r="E3579" s="189" t="s">
        <v>1</v>
      </c>
      <c r="F3579" s="190" t="s">
        <v>3390</v>
      </c>
      <c r="H3579" s="191">
        <v>23.981999999999999</v>
      </c>
      <c r="I3579" s="192"/>
      <c r="L3579" s="187"/>
      <c r="M3579" s="193"/>
      <c r="N3579" s="194"/>
      <c r="O3579" s="194"/>
      <c r="P3579" s="194"/>
      <c r="Q3579" s="194"/>
      <c r="R3579" s="194"/>
      <c r="S3579" s="194"/>
      <c r="T3579" s="195"/>
      <c r="AT3579" s="189" t="s">
        <v>369</v>
      </c>
      <c r="AU3579" s="189" t="s">
        <v>85</v>
      </c>
      <c r="AV3579" s="13" t="s">
        <v>85</v>
      </c>
      <c r="AW3579" s="13" t="s">
        <v>29</v>
      </c>
      <c r="AX3579" s="13" t="s">
        <v>72</v>
      </c>
      <c r="AY3579" s="189" t="s">
        <v>360</v>
      </c>
    </row>
    <row r="3580" spans="2:51" s="14" customFormat="1">
      <c r="B3580" s="196"/>
      <c r="D3580" s="188" t="s">
        <v>369</v>
      </c>
      <c r="E3580" s="197" t="s">
        <v>1</v>
      </c>
      <c r="F3580" s="198" t="s">
        <v>3391</v>
      </c>
      <c r="H3580" s="197" t="s">
        <v>1</v>
      </c>
      <c r="I3580" s="199"/>
      <c r="L3580" s="196"/>
      <c r="M3580" s="200"/>
      <c r="N3580" s="201"/>
      <c r="O3580" s="201"/>
      <c r="P3580" s="201"/>
      <c r="Q3580" s="201"/>
      <c r="R3580" s="201"/>
      <c r="S3580" s="201"/>
      <c r="T3580" s="202"/>
      <c r="AT3580" s="197" t="s">
        <v>369</v>
      </c>
      <c r="AU3580" s="197" t="s">
        <v>85</v>
      </c>
      <c r="AV3580" s="14" t="s">
        <v>79</v>
      </c>
      <c r="AW3580" s="14" t="s">
        <v>29</v>
      </c>
      <c r="AX3580" s="14" t="s">
        <v>72</v>
      </c>
      <c r="AY3580" s="197" t="s">
        <v>360</v>
      </c>
    </row>
    <row r="3581" spans="2:51" s="13" customFormat="1">
      <c r="B3581" s="187"/>
      <c r="D3581" s="188" t="s">
        <v>369</v>
      </c>
      <c r="E3581" s="189" t="s">
        <v>1</v>
      </c>
      <c r="F3581" s="190" t="s">
        <v>3392</v>
      </c>
      <c r="H3581" s="191">
        <v>79.8</v>
      </c>
      <c r="I3581" s="192"/>
      <c r="L3581" s="187"/>
      <c r="M3581" s="193"/>
      <c r="N3581" s="194"/>
      <c r="O3581" s="194"/>
      <c r="P3581" s="194"/>
      <c r="Q3581" s="194"/>
      <c r="R3581" s="194"/>
      <c r="S3581" s="194"/>
      <c r="T3581" s="195"/>
      <c r="AT3581" s="189" t="s">
        <v>369</v>
      </c>
      <c r="AU3581" s="189" t="s">
        <v>85</v>
      </c>
      <c r="AV3581" s="13" t="s">
        <v>85</v>
      </c>
      <c r="AW3581" s="13" t="s">
        <v>29</v>
      </c>
      <c r="AX3581" s="13" t="s">
        <v>72</v>
      </c>
      <c r="AY3581" s="189" t="s">
        <v>360</v>
      </c>
    </row>
    <row r="3582" spans="2:51" s="13" customFormat="1">
      <c r="B3582" s="187"/>
      <c r="D3582" s="188" t="s">
        <v>369</v>
      </c>
      <c r="E3582" s="189" t="s">
        <v>1</v>
      </c>
      <c r="F3582" s="190" t="s">
        <v>3393</v>
      </c>
      <c r="H3582" s="191">
        <v>-13.48</v>
      </c>
      <c r="I3582" s="192"/>
      <c r="L3582" s="187"/>
      <c r="M3582" s="193"/>
      <c r="N3582" s="194"/>
      <c r="O3582" s="194"/>
      <c r="P3582" s="194"/>
      <c r="Q3582" s="194"/>
      <c r="R3582" s="194"/>
      <c r="S3582" s="194"/>
      <c r="T3582" s="195"/>
      <c r="AT3582" s="189" t="s">
        <v>369</v>
      </c>
      <c r="AU3582" s="189" t="s">
        <v>85</v>
      </c>
      <c r="AV3582" s="13" t="s">
        <v>85</v>
      </c>
      <c r="AW3582" s="13" t="s">
        <v>29</v>
      </c>
      <c r="AX3582" s="13" t="s">
        <v>72</v>
      </c>
      <c r="AY3582" s="189" t="s">
        <v>360</v>
      </c>
    </row>
    <row r="3583" spans="2:51" s="13" customFormat="1">
      <c r="B3583" s="187"/>
      <c r="D3583" s="188" t="s">
        <v>369</v>
      </c>
      <c r="E3583" s="189" t="s">
        <v>1</v>
      </c>
      <c r="F3583" s="190" t="s">
        <v>3394</v>
      </c>
      <c r="H3583" s="191">
        <v>7.9379999999999997</v>
      </c>
      <c r="I3583" s="192"/>
      <c r="L3583" s="187"/>
      <c r="M3583" s="193"/>
      <c r="N3583" s="194"/>
      <c r="O3583" s="194"/>
      <c r="P3583" s="194"/>
      <c r="Q3583" s="194"/>
      <c r="R3583" s="194"/>
      <c r="S3583" s="194"/>
      <c r="T3583" s="195"/>
      <c r="AT3583" s="189" t="s">
        <v>369</v>
      </c>
      <c r="AU3583" s="189" t="s">
        <v>85</v>
      </c>
      <c r="AV3583" s="13" t="s">
        <v>85</v>
      </c>
      <c r="AW3583" s="13" t="s">
        <v>29</v>
      </c>
      <c r="AX3583" s="13" t="s">
        <v>72</v>
      </c>
      <c r="AY3583" s="189" t="s">
        <v>360</v>
      </c>
    </row>
    <row r="3584" spans="2:51" s="14" customFormat="1">
      <c r="B3584" s="196"/>
      <c r="D3584" s="188" t="s">
        <v>369</v>
      </c>
      <c r="E3584" s="197" t="s">
        <v>1</v>
      </c>
      <c r="F3584" s="198" t="s">
        <v>3395</v>
      </c>
      <c r="H3584" s="197" t="s">
        <v>1</v>
      </c>
      <c r="I3584" s="199"/>
      <c r="L3584" s="196"/>
      <c r="M3584" s="200"/>
      <c r="N3584" s="201"/>
      <c r="O3584" s="201"/>
      <c r="P3584" s="201"/>
      <c r="Q3584" s="201"/>
      <c r="R3584" s="201"/>
      <c r="S3584" s="201"/>
      <c r="T3584" s="202"/>
      <c r="AT3584" s="197" t="s">
        <v>369</v>
      </c>
      <c r="AU3584" s="197" t="s">
        <v>85</v>
      </c>
      <c r="AV3584" s="14" t="s">
        <v>79</v>
      </c>
      <c r="AW3584" s="14" t="s">
        <v>29</v>
      </c>
      <c r="AX3584" s="14" t="s">
        <v>72</v>
      </c>
      <c r="AY3584" s="197" t="s">
        <v>360</v>
      </c>
    </row>
    <row r="3585" spans="2:51" s="13" customFormat="1">
      <c r="B3585" s="187"/>
      <c r="D3585" s="188" t="s">
        <v>369</v>
      </c>
      <c r="E3585" s="189" t="s">
        <v>1</v>
      </c>
      <c r="F3585" s="190" t="s">
        <v>3396</v>
      </c>
      <c r="H3585" s="191">
        <v>28.06</v>
      </c>
      <c r="I3585" s="192"/>
      <c r="L3585" s="187"/>
      <c r="M3585" s="193"/>
      <c r="N3585" s="194"/>
      <c r="O3585" s="194"/>
      <c r="P3585" s="194"/>
      <c r="Q3585" s="194"/>
      <c r="R3585" s="194"/>
      <c r="S3585" s="194"/>
      <c r="T3585" s="195"/>
      <c r="AT3585" s="189" t="s">
        <v>369</v>
      </c>
      <c r="AU3585" s="189" t="s">
        <v>85</v>
      </c>
      <c r="AV3585" s="13" t="s">
        <v>85</v>
      </c>
      <c r="AW3585" s="13" t="s">
        <v>29</v>
      </c>
      <c r="AX3585" s="13" t="s">
        <v>72</v>
      </c>
      <c r="AY3585" s="189" t="s">
        <v>360</v>
      </c>
    </row>
    <row r="3586" spans="2:51" s="13" customFormat="1">
      <c r="B3586" s="187"/>
      <c r="D3586" s="188" t="s">
        <v>369</v>
      </c>
      <c r="E3586" s="189" t="s">
        <v>1</v>
      </c>
      <c r="F3586" s="190" t="s">
        <v>3235</v>
      </c>
      <c r="H3586" s="191">
        <v>-2.76</v>
      </c>
      <c r="I3586" s="192"/>
      <c r="L3586" s="187"/>
      <c r="M3586" s="193"/>
      <c r="N3586" s="194"/>
      <c r="O3586" s="194"/>
      <c r="P3586" s="194"/>
      <c r="Q3586" s="194"/>
      <c r="R3586" s="194"/>
      <c r="S3586" s="194"/>
      <c r="T3586" s="195"/>
      <c r="AT3586" s="189" t="s">
        <v>369</v>
      </c>
      <c r="AU3586" s="189" t="s">
        <v>85</v>
      </c>
      <c r="AV3586" s="13" t="s">
        <v>85</v>
      </c>
      <c r="AW3586" s="13" t="s">
        <v>29</v>
      </c>
      <c r="AX3586" s="13" t="s">
        <v>72</v>
      </c>
      <c r="AY3586" s="189" t="s">
        <v>360</v>
      </c>
    </row>
    <row r="3587" spans="2:51" s="14" customFormat="1">
      <c r="B3587" s="196"/>
      <c r="D3587" s="188" t="s">
        <v>369</v>
      </c>
      <c r="E3587" s="197" t="s">
        <v>1</v>
      </c>
      <c r="F3587" s="198" t="s">
        <v>3397</v>
      </c>
      <c r="H3587" s="197" t="s">
        <v>1</v>
      </c>
      <c r="I3587" s="199"/>
      <c r="L3587" s="196"/>
      <c r="M3587" s="200"/>
      <c r="N3587" s="201"/>
      <c r="O3587" s="201"/>
      <c r="P3587" s="201"/>
      <c r="Q3587" s="201"/>
      <c r="R3587" s="201"/>
      <c r="S3587" s="201"/>
      <c r="T3587" s="202"/>
      <c r="AT3587" s="197" t="s">
        <v>369</v>
      </c>
      <c r="AU3587" s="197" t="s">
        <v>85</v>
      </c>
      <c r="AV3587" s="14" t="s">
        <v>79</v>
      </c>
      <c r="AW3587" s="14" t="s">
        <v>29</v>
      </c>
      <c r="AX3587" s="14" t="s">
        <v>72</v>
      </c>
      <c r="AY3587" s="197" t="s">
        <v>360</v>
      </c>
    </row>
    <row r="3588" spans="2:51" s="13" customFormat="1">
      <c r="B3588" s="187"/>
      <c r="D3588" s="188" t="s">
        <v>369</v>
      </c>
      <c r="E3588" s="189" t="s">
        <v>1</v>
      </c>
      <c r="F3588" s="190" t="s">
        <v>3398</v>
      </c>
      <c r="H3588" s="191">
        <v>57.02</v>
      </c>
      <c r="I3588" s="192"/>
      <c r="L3588" s="187"/>
      <c r="M3588" s="193"/>
      <c r="N3588" s="194"/>
      <c r="O3588" s="194"/>
      <c r="P3588" s="194"/>
      <c r="Q3588" s="194"/>
      <c r="R3588" s="194"/>
      <c r="S3588" s="194"/>
      <c r="T3588" s="195"/>
      <c r="AT3588" s="189" t="s">
        <v>369</v>
      </c>
      <c r="AU3588" s="189" t="s">
        <v>85</v>
      </c>
      <c r="AV3588" s="13" t="s">
        <v>85</v>
      </c>
      <c r="AW3588" s="13" t="s">
        <v>29</v>
      </c>
      <c r="AX3588" s="13" t="s">
        <v>72</v>
      </c>
      <c r="AY3588" s="189" t="s">
        <v>360</v>
      </c>
    </row>
    <row r="3589" spans="2:51" s="13" customFormat="1">
      <c r="B3589" s="187"/>
      <c r="D3589" s="188" t="s">
        <v>369</v>
      </c>
      <c r="E3589" s="189" t="s">
        <v>1</v>
      </c>
      <c r="F3589" s="190" t="s">
        <v>3399</v>
      </c>
      <c r="H3589" s="191">
        <v>-12.714</v>
      </c>
      <c r="I3589" s="192"/>
      <c r="L3589" s="187"/>
      <c r="M3589" s="193"/>
      <c r="N3589" s="194"/>
      <c r="O3589" s="194"/>
      <c r="P3589" s="194"/>
      <c r="Q3589" s="194"/>
      <c r="R3589" s="194"/>
      <c r="S3589" s="194"/>
      <c r="T3589" s="195"/>
      <c r="AT3589" s="189" t="s">
        <v>369</v>
      </c>
      <c r="AU3589" s="189" t="s">
        <v>85</v>
      </c>
      <c r="AV3589" s="13" t="s">
        <v>85</v>
      </c>
      <c r="AW3589" s="13" t="s">
        <v>29</v>
      </c>
      <c r="AX3589" s="13" t="s">
        <v>72</v>
      </c>
      <c r="AY3589" s="189" t="s">
        <v>360</v>
      </c>
    </row>
    <row r="3590" spans="2:51" s="13" customFormat="1">
      <c r="B3590" s="187"/>
      <c r="D3590" s="188" t="s">
        <v>369</v>
      </c>
      <c r="E3590" s="189" t="s">
        <v>1</v>
      </c>
      <c r="F3590" s="190" t="s">
        <v>3400</v>
      </c>
      <c r="H3590" s="191">
        <v>11.907</v>
      </c>
      <c r="I3590" s="192"/>
      <c r="L3590" s="187"/>
      <c r="M3590" s="193"/>
      <c r="N3590" s="194"/>
      <c r="O3590" s="194"/>
      <c r="P3590" s="194"/>
      <c r="Q3590" s="194"/>
      <c r="R3590" s="194"/>
      <c r="S3590" s="194"/>
      <c r="T3590" s="195"/>
      <c r="AT3590" s="189" t="s">
        <v>369</v>
      </c>
      <c r="AU3590" s="189" t="s">
        <v>85</v>
      </c>
      <c r="AV3590" s="13" t="s">
        <v>85</v>
      </c>
      <c r="AW3590" s="13" t="s">
        <v>29</v>
      </c>
      <c r="AX3590" s="13" t="s">
        <v>72</v>
      </c>
      <c r="AY3590" s="189" t="s">
        <v>360</v>
      </c>
    </row>
    <row r="3591" spans="2:51" s="14" customFormat="1">
      <c r="B3591" s="196"/>
      <c r="D3591" s="188" t="s">
        <v>369</v>
      </c>
      <c r="E3591" s="197" t="s">
        <v>1</v>
      </c>
      <c r="F3591" s="198" t="s">
        <v>3401</v>
      </c>
      <c r="H3591" s="197" t="s">
        <v>1</v>
      </c>
      <c r="I3591" s="199"/>
      <c r="L3591" s="196"/>
      <c r="M3591" s="200"/>
      <c r="N3591" s="201"/>
      <c r="O3591" s="201"/>
      <c r="P3591" s="201"/>
      <c r="Q3591" s="201"/>
      <c r="R3591" s="201"/>
      <c r="S3591" s="201"/>
      <c r="T3591" s="202"/>
      <c r="AT3591" s="197" t="s">
        <v>369</v>
      </c>
      <c r="AU3591" s="197" t="s">
        <v>85</v>
      </c>
      <c r="AV3591" s="14" t="s">
        <v>79</v>
      </c>
      <c r="AW3591" s="14" t="s">
        <v>29</v>
      </c>
      <c r="AX3591" s="14" t="s">
        <v>72</v>
      </c>
      <c r="AY3591" s="197" t="s">
        <v>360</v>
      </c>
    </row>
    <row r="3592" spans="2:51" s="13" customFormat="1">
      <c r="B3592" s="187"/>
      <c r="D3592" s="188" t="s">
        <v>369</v>
      </c>
      <c r="E3592" s="189" t="s">
        <v>1</v>
      </c>
      <c r="F3592" s="190" t="s">
        <v>3402</v>
      </c>
      <c r="H3592" s="191">
        <v>90.4</v>
      </c>
      <c r="I3592" s="192"/>
      <c r="L3592" s="187"/>
      <c r="M3592" s="193"/>
      <c r="N3592" s="194"/>
      <c r="O3592" s="194"/>
      <c r="P3592" s="194"/>
      <c r="Q3592" s="194"/>
      <c r="R3592" s="194"/>
      <c r="S3592" s="194"/>
      <c r="T3592" s="195"/>
      <c r="AT3592" s="189" t="s">
        <v>369</v>
      </c>
      <c r="AU3592" s="189" t="s">
        <v>85</v>
      </c>
      <c r="AV3592" s="13" t="s">
        <v>85</v>
      </c>
      <c r="AW3592" s="13" t="s">
        <v>29</v>
      </c>
      <c r="AX3592" s="13" t="s">
        <v>72</v>
      </c>
      <c r="AY3592" s="189" t="s">
        <v>360</v>
      </c>
    </row>
    <row r="3593" spans="2:51" s="13" customFormat="1">
      <c r="B3593" s="187"/>
      <c r="D3593" s="188" t="s">
        <v>369</v>
      </c>
      <c r="E3593" s="189" t="s">
        <v>1</v>
      </c>
      <c r="F3593" s="190" t="s">
        <v>3403</v>
      </c>
      <c r="H3593" s="191">
        <v>-12.044</v>
      </c>
      <c r="I3593" s="192"/>
      <c r="L3593" s="187"/>
      <c r="M3593" s="193"/>
      <c r="N3593" s="194"/>
      <c r="O3593" s="194"/>
      <c r="P3593" s="194"/>
      <c r="Q3593" s="194"/>
      <c r="R3593" s="194"/>
      <c r="S3593" s="194"/>
      <c r="T3593" s="195"/>
      <c r="AT3593" s="189" t="s">
        <v>369</v>
      </c>
      <c r="AU3593" s="189" t="s">
        <v>85</v>
      </c>
      <c r="AV3593" s="13" t="s">
        <v>85</v>
      </c>
      <c r="AW3593" s="13" t="s">
        <v>29</v>
      </c>
      <c r="AX3593" s="13" t="s">
        <v>72</v>
      </c>
      <c r="AY3593" s="189" t="s">
        <v>360</v>
      </c>
    </row>
    <row r="3594" spans="2:51" s="13" customFormat="1">
      <c r="B3594" s="187"/>
      <c r="D3594" s="188" t="s">
        <v>369</v>
      </c>
      <c r="E3594" s="189" t="s">
        <v>1</v>
      </c>
      <c r="F3594" s="190" t="s">
        <v>3404</v>
      </c>
      <c r="H3594" s="191">
        <v>6.3</v>
      </c>
      <c r="I3594" s="192"/>
      <c r="L3594" s="187"/>
      <c r="M3594" s="193"/>
      <c r="N3594" s="194"/>
      <c r="O3594" s="194"/>
      <c r="P3594" s="194"/>
      <c r="Q3594" s="194"/>
      <c r="R3594" s="194"/>
      <c r="S3594" s="194"/>
      <c r="T3594" s="195"/>
      <c r="AT3594" s="189" t="s">
        <v>369</v>
      </c>
      <c r="AU3594" s="189" t="s">
        <v>85</v>
      </c>
      <c r="AV3594" s="13" t="s">
        <v>85</v>
      </c>
      <c r="AW3594" s="13" t="s">
        <v>29</v>
      </c>
      <c r="AX3594" s="13" t="s">
        <v>72</v>
      </c>
      <c r="AY3594" s="189" t="s">
        <v>360</v>
      </c>
    </row>
    <row r="3595" spans="2:51" s="14" customFormat="1">
      <c r="B3595" s="196"/>
      <c r="D3595" s="188" t="s">
        <v>369</v>
      </c>
      <c r="E3595" s="197" t="s">
        <v>1</v>
      </c>
      <c r="F3595" s="198" t="s">
        <v>3405</v>
      </c>
      <c r="H3595" s="197" t="s">
        <v>1</v>
      </c>
      <c r="I3595" s="199"/>
      <c r="L3595" s="196"/>
      <c r="M3595" s="200"/>
      <c r="N3595" s="201"/>
      <c r="O3595" s="201"/>
      <c r="P3595" s="201"/>
      <c r="Q3595" s="201"/>
      <c r="R3595" s="201"/>
      <c r="S3595" s="201"/>
      <c r="T3595" s="202"/>
      <c r="AT3595" s="197" t="s">
        <v>369</v>
      </c>
      <c r="AU3595" s="197" t="s">
        <v>85</v>
      </c>
      <c r="AV3595" s="14" t="s">
        <v>79</v>
      </c>
      <c r="AW3595" s="14" t="s">
        <v>29</v>
      </c>
      <c r="AX3595" s="14" t="s">
        <v>72</v>
      </c>
      <c r="AY3595" s="197" t="s">
        <v>360</v>
      </c>
    </row>
    <row r="3596" spans="2:51" s="13" customFormat="1">
      <c r="B3596" s="187"/>
      <c r="D3596" s="188" t="s">
        <v>369</v>
      </c>
      <c r="E3596" s="189" t="s">
        <v>1</v>
      </c>
      <c r="F3596" s="190" t="s">
        <v>3406</v>
      </c>
      <c r="H3596" s="191">
        <v>95.76</v>
      </c>
      <c r="I3596" s="192"/>
      <c r="L3596" s="187"/>
      <c r="M3596" s="193"/>
      <c r="N3596" s="194"/>
      <c r="O3596" s="194"/>
      <c r="P3596" s="194"/>
      <c r="Q3596" s="194"/>
      <c r="R3596" s="194"/>
      <c r="S3596" s="194"/>
      <c r="T3596" s="195"/>
      <c r="AT3596" s="189" t="s">
        <v>369</v>
      </c>
      <c r="AU3596" s="189" t="s">
        <v>85</v>
      </c>
      <c r="AV3596" s="13" t="s">
        <v>85</v>
      </c>
      <c r="AW3596" s="13" t="s">
        <v>29</v>
      </c>
      <c r="AX3596" s="13" t="s">
        <v>72</v>
      </c>
      <c r="AY3596" s="189" t="s">
        <v>360</v>
      </c>
    </row>
    <row r="3597" spans="2:51" s="13" customFormat="1">
      <c r="B3597" s="187"/>
      <c r="D3597" s="188" t="s">
        <v>369</v>
      </c>
      <c r="E3597" s="189" t="s">
        <v>1</v>
      </c>
      <c r="F3597" s="190" t="s">
        <v>3407</v>
      </c>
      <c r="H3597" s="191">
        <v>-13.05</v>
      </c>
      <c r="I3597" s="192"/>
      <c r="L3597" s="187"/>
      <c r="M3597" s="193"/>
      <c r="N3597" s="194"/>
      <c r="O3597" s="194"/>
      <c r="P3597" s="194"/>
      <c r="Q3597" s="194"/>
      <c r="R3597" s="194"/>
      <c r="S3597" s="194"/>
      <c r="T3597" s="195"/>
      <c r="AT3597" s="189" t="s">
        <v>369</v>
      </c>
      <c r="AU3597" s="189" t="s">
        <v>85</v>
      </c>
      <c r="AV3597" s="13" t="s">
        <v>85</v>
      </c>
      <c r="AW3597" s="13" t="s">
        <v>29</v>
      </c>
      <c r="AX3597" s="13" t="s">
        <v>72</v>
      </c>
      <c r="AY3597" s="189" t="s">
        <v>360</v>
      </c>
    </row>
    <row r="3598" spans="2:51" s="13" customFormat="1">
      <c r="B3598" s="187"/>
      <c r="D3598" s="188" t="s">
        <v>369</v>
      </c>
      <c r="E3598" s="189" t="s">
        <v>1</v>
      </c>
      <c r="F3598" s="190" t="s">
        <v>3408</v>
      </c>
      <c r="H3598" s="191">
        <v>9.4499999999999993</v>
      </c>
      <c r="I3598" s="192"/>
      <c r="L3598" s="187"/>
      <c r="M3598" s="193"/>
      <c r="N3598" s="194"/>
      <c r="O3598" s="194"/>
      <c r="P3598" s="194"/>
      <c r="Q3598" s="194"/>
      <c r="R3598" s="194"/>
      <c r="S3598" s="194"/>
      <c r="T3598" s="195"/>
      <c r="AT3598" s="189" t="s">
        <v>369</v>
      </c>
      <c r="AU3598" s="189" t="s">
        <v>85</v>
      </c>
      <c r="AV3598" s="13" t="s">
        <v>85</v>
      </c>
      <c r="AW3598" s="13" t="s">
        <v>29</v>
      </c>
      <c r="AX3598" s="13" t="s">
        <v>72</v>
      </c>
      <c r="AY3598" s="189" t="s">
        <v>360</v>
      </c>
    </row>
    <row r="3599" spans="2:51" s="14" customFormat="1">
      <c r="B3599" s="196"/>
      <c r="D3599" s="188" t="s">
        <v>369</v>
      </c>
      <c r="E3599" s="197" t="s">
        <v>1</v>
      </c>
      <c r="F3599" s="198" t="s">
        <v>3409</v>
      </c>
      <c r="H3599" s="197" t="s">
        <v>1</v>
      </c>
      <c r="I3599" s="199"/>
      <c r="L3599" s="196"/>
      <c r="M3599" s="200"/>
      <c r="N3599" s="201"/>
      <c r="O3599" s="201"/>
      <c r="P3599" s="201"/>
      <c r="Q3599" s="201"/>
      <c r="R3599" s="201"/>
      <c r="S3599" s="201"/>
      <c r="T3599" s="202"/>
      <c r="AT3599" s="197" t="s">
        <v>369</v>
      </c>
      <c r="AU3599" s="197" t="s">
        <v>85</v>
      </c>
      <c r="AV3599" s="14" t="s">
        <v>79</v>
      </c>
      <c r="AW3599" s="14" t="s">
        <v>29</v>
      </c>
      <c r="AX3599" s="14" t="s">
        <v>72</v>
      </c>
      <c r="AY3599" s="197" t="s">
        <v>360</v>
      </c>
    </row>
    <row r="3600" spans="2:51" s="13" customFormat="1">
      <c r="B3600" s="187"/>
      <c r="D3600" s="188" t="s">
        <v>369</v>
      </c>
      <c r="E3600" s="189" t="s">
        <v>1</v>
      </c>
      <c r="F3600" s="190" t="s">
        <v>3410</v>
      </c>
      <c r="H3600" s="191">
        <v>94.56</v>
      </c>
      <c r="I3600" s="192"/>
      <c r="L3600" s="187"/>
      <c r="M3600" s="193"/>
      <c r="N3600" s="194"/>
      <c r="O3600" s="194"/>
      <c r="P3600" s="194"/>
      <c r="Q3600" s="194"/>
      <c r="R3600" s="194"/>
      <c r="S3600" s="194"/>
      <c r="T3600" s="195"/>
      <c r="AT3600" s="189" t="s">
        <v>369</v>
      </c>
      <c r="AU3600" s="189" t="s">
        <v>85</v>
      </c>
      <c r="AV3600" s="13" t="s">
        <v>85</v>
      </c>
      <c r="AW3600" s="13" t="s">
        <v>29</v>
      </c>
      <c r="AX3600" s="13" t="s">
        <v>72</v>
      </c>
      <c r="AY3600" s="189" t="s">
        <v>360</v>
      </c>
    </row>
    <row r="3601" spans="2:51" s="13" customFormat="1">
      <c r="B3601" s="187"/>
      <c r="D3601" s="188" t="s">
        <v>369</v>
      </c>
      <c r="E3601" s="189" t="s">
        <v>1</v>
      </c>
      <c r="F3601" s="190" t="s">
        <v>3235</v>
      </c>
      <c r="H3601" s="191">
        <v>-2.76</v>
      </c>
      <c r="I3601" s="192"/>
      <c r="L3601" s="187"/>
      <c r="M3601" s="193"/>
      <c r="N3601" s="194"/>
      <c r="O3601" s="194"/>
      <c r="P3601" s="194"/>
      <c r="Q3601" s="194"/>
      <c r="R3601" s="194"/>
      <c r="S3601" s="194"/>
      <c r="T3601" s="195"/>
      <c r="AT3601" s="189" t="s">
        <v>369</v>
      </c>
      <c r="AU3601" s="189" t="s">
        <v>85</v>
      </c>
      <c r="AV3601" s="13" t="s">
        <v>85</v>
      </c>
      <c r="AW3601" s="13" t="s">
        <v>29</v>
      </c>
      <c r="AX3601" s="13" t="s">
        <v>72</v>
      </c>
      <c r="AY3601" s="189" t="s">
        <v>360</v>
      </c>
    </row>
    <row r="3602" spans="2:51" s="13" customFormat="1">
      <c r="B3602" s="187"/>
      <c r="D3602" s="188" t="s">
        <v>369</v>
      </c>
      <c r="E3602" s="189" t="s">
        <v>1</v>
      </c>
      <c r="F3602" s="190" t="s">
        <v>3411</v>
      </c>
      <c r="H3602" s="191">
        <v>-10.29</v>
      </c>
      <c r="I3602" s="192"/>
      <c r="L3602" s="187"/>
      <c r="M3602" s="193"/>
      <c r="N3602" s="194"/>
      <c r="O3602" s="194"/>
      <c r="P3602" s="194"/>
      <c r="Q3602" s="194"/>
      <c r="R3602" s="194"/>
      <c r="S3602" s="194"/>
      <c r="T3602" s="195"/>
      <c r="AT3602" s="189" t="s">
        <v>369</v>
      </c>
      <c r="AU3602" s="189" t="s">
        <v>85</v>
      </c>
      <c r="AV3602" s="13" t="s">
        <v>85</v>
      </c>
      <c r="AW3602" s="13" t="s">
        <v>29</v>
      </c>
      <c r="AX3602" s="13" t="s">
        <v>72</v>
      </c>
      <c r="AY3602" s="189" t="s">
        <v>360</v>
      </c>
    </row>
    <row r="3603" spans="2:51" s="13" customFormat="1">
      <c r="B3603" s="187"/>
      <c r="D3603" s="188" t="s">
        <v>369</v>
      </c>
      <c r="E3603" s="189" t="s">
        <v>1</v>
      </c>
      <c r="F3603" s="190" t="s">
        <v>3408</v>
      </c>
      <c r="H3603" s="191">
        <v>9.4499999999999993</v>
      </c>
      <c r="I3603" s="192"/>
      <c r="L3603" s="187"/>
      <c r="M3603" s="193"/>
      <c r="N3603" s="194"/>
      <c r="O3603" s="194"/>
      <c r="P3603" s="194"/>
      <c r="Q3603" s="194"/>
      <c r="R3603" s="194"/>
      <c r="S3603" s="194"/>
      <c r="T3603" s="195"/>
      <c r="AT3603" s="189" t="s">
        <v>369</v>
      </c>
      <c r="AU3603" s="189" t="s">
        <v>85</v>
      </c>
      <c r="AV3603" s="13" t="s">
        <v>85</v>
      </c>
      <c r="AW3603" s="13" t="s">
        <v>29</v>
      </c>
      <c r="AX3603" s="13" t="s">
        <v>72</v>
      </c>
      <c r="AY3603" s="189" t="s">
        <v>360</v>
      </c>
    </row>
    <row r="3604" spans="2:51" s="14" customFormat="1">
      <c r="B3604" s="196"/>
      <c r="D3604" s="188" t="s">
        <v>369</v>
      </c>
      <c r="E3604" s="197" t="s">
        <v>1</v>
      </c>
      <c r="F3604" s="198" t="s">
        <v>3412</v>
      </c>
      <c r="H3604" s="197" t="s">
        <v>1</v>
      </c>
      <c r="I3604" s="199"/>
      <c r="L3604" s="196"/>
      <c r="M3604" s="200"/>
      <c r="N3604" s="201"/>
      <c r="O3604" s="201"/>
      <c r="P3604" s="201"/>
      <c r="Q3604" s="201"/>
      <c r="R3604" s="201"/>
      <c r="S3604" s="201"/>
      <c r="T3604" s="202"/>
      <c r="AT3604" s="197" t="s">
        <v>369</v>
      </c>
      <c r="AU3604" s="197" t="s">
        <v>85</v>
      </c>
      <c r="AV3604" s="14" t="s">
        <v>79</v>
      </c>
      <c r="AW3604" s="14" t="s">
        <v>29</v>
      </c>
      <c r="AX3604" s="14" t="s">
        <v>72</v>
      </c>
      <c r="AY3604" s="197" t="s">
        <v>360</v>
      </c>
    </row>
    <row r="3605" spans="2:51" s="13" customFormat="1">
      <c r="B3605" s="187"/>
      <c r="D3605" s="188" t="s">
        <v>369</v>
      </c>
      <c r="E3605" s="189" t="s">
        <v>1</v>
      </c>
      <c r="F3605" s="190" t="s">
        <v>3413</v>
      </c>
      <c r="H3605" s="191">
        <v>12.98</v>
      </c>
      <c r="I3605" s="192"/>
      <c r="L3605" s="187"/>
      <c r="M3605" s="193"/>
      <c r="N3605" s="194"/>
      <c r="O3605" s="194"/>
      <c r="P3605" s="194"/>
      <c r="Q3605" s="194"/>
      <c r="R3605" s="194"/>
      <c r="S3605" s="194"/>
      <c r="T3605" s="195"/>
      <c r="AT3605" s="189" t="s">
        <v>369</v>
      </c>
      <c r="AU3605" s="189" t="s">
        <v>85</v>
      </c>
      <c r="AV3605" s="13" t="s">
        <v>85</v>
      </c>
      <c r="AW3605" s="13" t="s">
        <v>29</v>
      </c>
      <c r="AX3605" s="13" t="s">
        <v>72</v>
      </c>
      <c r="AY3605" s="189" t="s">
        <v>360</v>
      </c>
    </row>
    <row r="3606" spans="2:51" s="14" customFormat="1">
      <c r="B3606" s="196"/>
      <c r="D3606" s="188" t="s">
        <v>369</v>
      </c>
      <c r="E3606" s="197" t="s">
        <v>1</v>
      </c>
      <c r="F3606" s="198" t="s">
        <v>3414</v>
      </c>
      <c r="H3606" s="197" t="s">
        <v>1</v>
      </c>
      <c r="I3606" s="199"/>
      <c r="L3606" s="196"/>
      <c r="M3606" s="200"/>
      <c r="N3606" s="201"/>
      <c r="O3606" s="201"/>
      <c r="P3606" s="201"/>
      <c r="Q3606" s="201"/>
      <c r="R3606" s="201"/>
      <c r="S3606" s="201"/>
      <c r="T3606" s="202"/>
      <c r="AT3606" s="197" t="s">
        <v>369</v>
      </c>
      <c r="AU3606" s="197" t="s">
        <v>85</v>
      </c>
      <c r="AV3606" s="14" t="s">
        <v>79</v>
      </c>
      <c r="AW3606" s="14" t="s">
        <v>29</v>
      </c>
      <c r="AX3606" s="14" t="s">
        <v>72</v>
      </c>
      <c r="AY3606" s="197" t="s">
        <v>360</v>
      </c>
    </row>
    <row r="3607" spans="2:51" s="13" customFormat="1">
      <c r="B3607" s="187"/>
      <c r="D3607" s="188" t="s">
        <v>369</v>
      </c>
      <c r="E3607" s="189" t="s">
        <v>1</v>
      </c>
      <c r="F3607" s="190" t="s">
        <v>3415</v>
      </c>
      <c r="H3607" s="191">
        <v>14.78</v>
      </c>
      <c r="I3607" s="192"/>
      <c r="L3607" s="187"/>
      <c r="M3607" s="193"/>
      <c r="N3607" s="194"/>
      <c r="O3607" s="194"/>
      <c r="P3607" s="194"/>
      <c r="Q3607" s="194"/>
      <c r="R3607" s="194"/>
      <c r="S3607" s="194"/>
      <c r="T3607" s="195"/>
      <c r="AT3607" s="189" t="s">
        <v>369</v>
      </c>
      <c r="AU3607" s="189" t="s">
        <v>85</v>
      </c>
      <c r="AV3607" s="13" t="s">
        <v>85</v>
      </c>
      <c r="AW3607" s="13" t="s">
        <v>29</v>
      </c>
      <c r="AX3607" s="13" t="s">
        <v>72</v>
      </c>
      <c r="AY3607" s="189" t="s">
        <v>360</v>
      </c>
    </row>
    <row r="3608" spans="2:51" s="14" customFormat="1">
      <c r="B3608" s="196"/>
      <c r="D3608" s="188" t="s">
        <v>369</v>
      </c>
      <c r="E3608" s="197" t="s">
        <v>1</v>
      </c>
      <c r="F3608" s="198" t="s">
        <v>3416</v>
      </c>
      <c r="H3608" s="197" t="s">
        <v>1</v>
      </c>
      <c r="I3608" s="199"/>
      <c r="L3608" s="196"/>
      <c r="M3608" s="200"/>
      <c r="N3608" s="201"/>
      <c r="O3608" s="201"/>
      <c r="P3608" s="201"/>
      <c r="Q3608" s="201"/>
      <c r="R3608" s="201"/>
      <c r="S3608" s="201"/>
      <c r="T3608" s="202"/>
      <c r="AT3608" s="197" t="s">
        <v>369</v>
      </c>
      <c r="AU3608" s="197" t="s">
        <v>85</v>
      </c>
      <c r="AV3608" s="14" t="s">
        <v>79</v>
      </c>
      <c r="AW3608" s="14" t="s">
        <v>29</v>
      </c>
      <c r="AX3608" s="14" t="s">
        <v>72</v>
      </c>
      <c r="AY3608" s="197" t="s">
        <v>360</v>
      </c>
    </row>
    <row r="3609" spans="2:51" s="13" customFormat="1">
      <c r="B3609" s="187"/>
      <c r="D3609" s="188" t="s">
        <v>369</v>
      </c>
      <c r="E3609" s="189" t="s">
        <v>1</v>
      </c>
      <c r="F3609" s="190" t="s">
        <v>3417</v>
      </c>
      <c r="H3609" s="191">
        <v>86.88</v>
      </c>
      <c r="I3609" s="192"/>
      <c r="L3609" s="187"/>
      <c r="M3609" s="193"/>
      <c r="N3609" s="194"/>
      <c r="O3609" s="194"/>
      <c r="P3609" s="194"/>
      <c r="Q3609" s="194"/>
      <c r="R3609" s="194"/>
      <c r="S3609" s="194"/>
      <c r="T3609" s="195"/>
      <c r="AT3609" s="189" t="s">
        <v>369</v>
      </c>
      <c r="AU3609" s="189" t="s">
        <v>85</v>
      </c>
      <c r="AV3609" s="13" t="s">
        <v>85</v>
      </c>
      <c r="AW3609" s="13" t="s">
        <v>29</v>
      </c>
      <c r="AX3609" s="13" t="s">
        <v>72</v>
      </c>
      <c r="AY3609" s="189" t="s">
        <v>360</v>
      </c>
    </row>
    <row r="3610" spans="2:51" s="13" customFormat="1">
      <c r="B3610" s="187"/>
      <c r="D3610" s="188" t="s">
        <v>369</v>
      </c>
      <c r="E3610" s="189" t="s">
        <v>1</v>
      </c>
      <c r="F3610" s="190" t="s">
        <v>2511</v>
      </c>
      <c r="H3610" s="191">
        <v>-1.8180000000000001</v>
      </c>
      <c r="I3610" s="192"/>
      <c r="L3610" s="187"/>
      <c r="M3610" s="193"/>
      <c r="N3610" s="194"/>
      <c r="O3610" s="194"/>
      <c r="P3610" s="194"/>
      <c r="Q3610" s="194"/>
      <c r="R3610" s="194"/>
      <c r="S3610" s="194"/>
      <c r="T3610" s="195"/>
      <c r="AT3610" s="189" t="s">
        <v>369</v>
      </c>
      <c r="AU3610" s="189" t="s">
        <v>85</v>
      </c>
      <c r="AV3610" s="13" t="s">
        <v>85</v>
      </c>
      <c r="AW3610" s="13" t="s">
        <v>29</v>
      </c>
      <c r="AX3610" s="13" t="s">
        <v>72</v>
      </c>
      <c r="AY3610" s="189" t="s">
        <v>360</v>
      </c>
    </row>
    <row r="3611" spans="2:51" s="13" customFormat="1">
      <c r="B3611" s="187"/>
      <c r="D3611" s="188" t="s">
        <v>369</v>
      </c>
      <c r="E3611" s="189" t="s">
        <v>1</v>
      </c>
      <c r="F3611" s="190" t="s">
        <v>3411</v>
      </c>
      <c r="H3611" s="191">
        <v>-10.29</v>
      </c>
      <c r="I3611" s="192"/>
      <c r="L3611" s="187"/>
      <c r="M3611" s="193"/>
      <c r="N3611" s="194"/>
      <c r="O3611" s="194"/>
      <c r="P3611" s="194"/>
      <c r="Q3611" s="194"/>
      <c r="R3611" s="194"/>
      <c r="S3611" s="194"/>
      <c r="T3611" s="195"/>
      <c r="AT3611" s="189" t="s">
        <v>369</v>
      </c>
      <c r="AU3611" s="189" t="s">
        <v>85</v>
      </c>
      <c r="AV3611" s="13" t="s">
        <v>85</v>
      </c>
      <c r="AW3611" s="13" t="s">
        <v>29</v>
      </c>
      <c r="AX3611" s="13" t="s">
        <v>72</v>
      </c>
      <c r="AY3611" s="189" t="s">
        <v>360</v>
      </c>
    </row>
    <row r="3612" spans="2:51" s="13" customFormat="1">
      <c r="B3612" s="187"/>
      <c r="D3612" s="188" t="s">
        <v>369</v>
      </c>
      <c r="E3612" s="189" t="s">
        <v>1</v>
      </c>
      <c r="F3612" s="190" t="s">
        <v>3408</v>
      </c>
      <c r="H3612" s="191">
        <v>9.4499999999999993</v>
      </c>
      <c r="I3612" s="192"/>
      <c r="L3612" s="187"/>
      <c r="M3612" s="193"/>
      <c r="N3612" s="194"/>
      <c r="O3612" s="194"/>
      <c r="P3612" s="194"/>
      <c r="Q3612" s="194"/>
      <c r="R3612" s="194"/>
      <c r="S3612" s="194"/>
      <c r="T3612" s="195"/>
      <c r="AT3612" s="189" t="s">
        <v>369</v>
      </c>
      <c r="AU3612" s="189" t="s">
        <v>85</v>
      </c>
      <c r="AV3612" s="13" t="s">
        <v>85</v>
      </c>
      <c r="AW3612" s="13" t="s">
        <v>29</v>
      </c>
      <c r="AX3612" s="13" t="s">
        <v>72</v>
      </c>
      <c r="AY3612" s="189" t="s">
        <v>360</v>
      </c>
    </row>
    <row r="3613" spans="2:51" s="14" customFormat="1">
      <c r="B3613" s="196"/>
      <c r="D3613" s="188" t="s">
        <v>369</v>
      </c>
      <c r="E3613" s="197" t="s">
        <v>1</v>
      </c>
      <c r="F3613" s="198" t="s">
        <v>3418</v>
      </c>
      <c r="H3613" s="197" t="s">
        <v>1</v>
      </c>
      <c r="I3613" s="199"/>
      <c r="L3613" s="196"/>
      <c r="M3613" s="200"/>
      <c r="N3613" s="201"/>
      <c r="O3613" s="201"/>
      <c r="P3613" s="201"/>
      <c r="Q3613" s="201"/>
      <c r="R3613" s="201"/>
      <c r="S3613" s="201"/>
      <c r="T3613" s="202"/>
      <c r="AT3613" s="197" t="s">
        <v>369</v>
      </c>
      <c r="AU3613" s="197" t="s">
        <v>85</v>
      </c>
      <c r="AV3613" s="14" t="s">
        <v>79</v>
      </c>
      <c r="AW3613" s="14" t="s">
        <v>29</v>
      </c>
      <c r="AX3613" s="14" t="s">
        <v>72</v>
      </c>
      <c r="AY3613" s="197" t="s">
        <v>360</v>
      </c>
    </row>
    <row r="3614" spans="2:51" s="13" customFormat="1">
      <c r="B3614" s="187"/>
      <c r="D3614" s="188" t="s">
        <v>369</v>
      </c>
      <c r="E3614" s="189" t="s">
        <v>1</v>
      </c>
      <c r="F3614" s="190" t="s">
        <v>3419</v>
      </c>
      <c r="H3614" s="191">
        <v>37.136000000000003</v>
      </c>
      <c r="I3614" s="192"/>
      <c r="L3614" s="187"/>
      <c r="M3614" s="193"/>
      <c r="N3614" s="194"/>
      <c r="O3614" s="194"/>
      <c r="P3614" s="194"/>
      <c r="Q3614" s="194"/>
      <c r="R3614" s="194"/>
      <c r="S3614" s="194"/>
      <c r="T3614" s="195"/>
      <c r="AT3614" s="189" t="s">
        <v>369</v>
      </c>
      <c r="AU3614" s="189" t="s">
        <v>85</v>
      </c>
      <c r="AV3614" s="13" t="s">
        <v>85</v>
      </c>
      <c r="AW3614" s="13" t="s">
        <v>29</v>
      </c>
      <c r="AX3614" s="13" t="s">
        <v>72</v>
      </c>
      <c r="AY3614" s="189" t="s">
        <v>360</v>
      </c>
    </row>
    <row r="3615" spans="2:51" s="13" customFormat="1">
      <c r="B3615" s="187"/>
      <c r="D3615" s="188" t="s">
        <v>369</v>
      </c>
      <c r="E3615" s="189" t="s">
        <v>1</v>
      </c>
      <c r="F3615" s="190" t="s">
        <v>3420</v>
      </c>
      <c r="H3615" s="191">
        <v>-0.35199999999999998</v>
      </c>
      <c r="I3615" s="192"/>
      <c r="L3615" s="187"/>
      <c r="M3615" s="193"/>
      <c r="N3615" s="194"/>
      <c r="O3615" s="194"/>
      <c r="P3615" s="194"/>
      <c r="Q3615" s="194"/>
      <c r="R3615" s="194"/>
      <c r="S3615" s="194"/>
      <c r="T3615" s="195"/>
      <c r="AT3615" s="189" t="s">
        <v>369</v>
      </c>
      <c r="AU3615" s="189" t="s">
        <v>85</v>
      </c>
      <c r="AV3615" s="13" t="s">
        <v>85</v>
      </c>
      <c r="AW3615" s="13" t="s">
        <v>29</v>
      </c>
      <c r="AX3615" s="13" t="s">
        <v>72</v>
      </c>
      <c r="AY3615" s="189" t="s">
        <v>360</v>
      </c>
    </row>
    <row r="3616" spans="2:51" s="13" customFormat="1">
      <c r="B3616" s="187"/>
      <c r="D3616" s="188" t="s">
        <v>369</v>
      </c>
      <c r="E3616" s="189" t="s">
        <v>1</v>
      </c>
      <c r="F3616" s="190" t="s">
        <v>3421</v>
      </c>
      <c r="H3616" s="191">
        <v>-2.64</v>
      </c>
      <c r="I3616" s="192"/>
      <c r="L3616" s="187"/>
      <c r="M3616" s="193"/>
      <c r="N3616" s="194"/>
      <c r="O3616" s="194"/>
      <c r="P3616" s="194"/>
      <c r="Q3616" s="194"/>
      <c r="R3616" s="194"/>
      <c r="S3616" s="194"/>
      <c r="T3616" s="195"/>
      <c r="AT3616" s="189" t="s">
        <v>369</v>
      </c>
      <c r="AU3616" s="189" t="s">
        <v>85</v>
      </c>
      <c r="AV3616" s="13" t="s">
        <v>85</v>
      </c>
      <c r="AW3616" s="13" t="s">
        <v>29</v>
      </c>
      <c r="AX3616" s="13" t="s">
        <v>72</v>
      </c>
      <c r="AY3616" s="189" t="s">
        <v>360</v>
      </c>
    </row>
    <row r="3617" spans="2:51" s="13" customFormat="1">
      <c r="B3617" s="187"/>
      <c r="D3617" s="188" t="s">
        <v>369</v>
      </c>
      <c r="E3617" s="189" t="s">
        <v>1</v>
      </c>
      <c r="F3617" s="190" t="s">
        <v>3422</v>
      </c>
      <c r="H3617" s="191">
        <v>-1.96</v>
      </c>
      <c r="I3617" s="192"/>
      <c r="L3617" s="187"/>
      <c r="M3617" s="193"/>
      <c r="N3617" s="194"/>
      <c r="O3617" s="194"/>
      <c r="P3617" s="194"/>
      <c r="Q3617" s="194"/>
      <c r="R3617" s="194"/>
      <c r="S3617" s="194"/>
      <c r="T3617" s="195"/>
      <c r="AT3617" s="189" t="s">
        <v>369</v>
      </c>
      <c r="AU3617" s="189" t="s">
        <v>85</v>
      </c>
      <c r="AV3617" s="13" t="s">
        <v>85</v>
      </c>
      <c r="AW3617" s="13" t="s">
        <v>29</v>
      </c>
      <c r="AX3617" s="13" t="s">
        <v>72</v>
      </c>
      <c r="AY3617" s="189" t="s">
        <v>360</v>
      </c>
    </row>
    <row r="3618" spans="2:51" s="14" customFormat="1">
      <c r="B3618" s="196"/>
      <c r="D3618" s="188" t="s">
        <v>369</v>
      </c>
      <c r="E3618" s="197" t="s">
        <v>1</v>
      </c>
      <c r="F3618" s="198" t="s">
        <v>3423</v>
      </c>
      <c r="H3618" s="197" t="s">
        <v>1</v>
      </c>
      <c r="I3618" s="199"/>
      <c r="L3618" s="196"/>
      <c r="M3618" s="200"/>
      <c r="N3618" s="201"/>
      <c r="O3618" s="201"/>
      <c r="P3618" s="201"/>
      <c r="Q3618" s="201"/>
      <c r="R3618" s="201"/>
      <c r="S3618" s="201"/>
      <c r="T3618" s="202"/>
      <c r="AT3618" s="197" t="s">
        <v>369</v>
      </c>
      <c r="AU3618" s="197" t="s">
        <v>85</v>
      </c>
      <c r="AV3618" s="14" t="s">
        <v>79</v>
      </c>
      <c r="AW3618" s="14" t="s">
        <v>29</v>
      </c>
      <c r="AX3618" s="14" t="s">
        <v>72</v>
      </c>
      <c r="AY3618" s="197" t="s">
        <v>360</v>
      </c>
    </row>
    <row r="3619" spans="2:51" s="13" customFormat="1">
      <c r="B3619" s="187"/>
      <c r="D3619" s="188" t="s">
        <v>369</v>
      </c>
      <c r="E3619" s="189" t="s">
        <v>1</v>
      </c>
      <c r="F3619" s="190" t="s">
        <v>3424</v>
      </c>
      <c r="H3619" s="191">
        <v>51.28</v>
      </c>
      <c r="I3619" s="192"/>
      <c r="L3619" s="187"/>
      <c r="M3619" s="193"/>
      <c r="N3619" s="194"/>
      <c r="O3619" s="194"/>
      <c r="P3619" s="194"/>
      <c r="Q3619" s="194"/>
      <c r="R3619" s="194"/>
      <c r="S3619" s="194"/>
      <c r="T3619" s="195"/>
      <c r="AT3619" s="189" t="s">
        <v>369</v>
      </c>
      <c r="AU3619" s="189" t="s">
        <v>85</v>
      </c>
      <c r="AV3619" s="13" t="s">
        <v>85</v>
      </c>
      <c r="AW3619" s="13" t="s">
        <v>29</v>
      </c>
      <c r="AX3619" s="13" t="s">
        <v>72</v>
      </c>
      <c r="AY3619" s="189" t="s">
        <v>360</v>
      </c>
    </row>
    <row r="3620" spans="2:51" s="13" customFormat="1">
      <c r="B3620" s="187"/>
      <c r="D3620" s="188" t="s">
        <v>369</v>
      </c>
      <c r="E3620" s="189" t="s">
        <v>1</v>
      </c>
      <c r="F3620" s="190" t="s">
        <v>3425</v>
      </c>
      <c r="H3620" s="191">
        <v>-4.8</v>
      </c>
      <c r="I3620" s="192"/>
      <c r="L3620" s="187"/>
      <c r="M3620" s="193"/>
      <c r="N3620" s="194"/>
      <c r="O3620" s="194"/>
      <c r="P3620" s="194"/>
      <c r="Q3620" s="194"/>
      <c r="R3620" s="194"/>
      <c r="S3620" s="194"/>
      <c r="T3620" s="195"/>
      <c r="AT3620" s="189" t="s">
        <v>369</v>
      </c>
      <c r="AU3620" s="189" t="s">
        <v>85</v>
      </c>
      <c r="AV3620" s="13" t="s">
        <v>85</v>
      </c>
      <c r="AW3620" s="13" t="s">
        <v>29</v>
      </c>
      <c r="AX3620" s="13" t="s">
        <v>72</v>
      </c>
      <c r="AY3620" s="189" t="s">
        <v>360</v>
      </c>
    </row>
    <row r="3621" spans="2:51" s="13" customFormat="1">
      <c r="B3621" s="187"/>
      <c r="D3621" s="188" t="s">
        <v>369</v>
      </c>
      <c r="E3621" s="189" t="s">
        <v>1</v>
      </c>
      <c r="F3621" s="190" t="s">
        <v>3203</v>
      </c>
      <c r="H3621" s="191">
        <v>-3.43</v>
      </c>
      <c r="I3621" s="192"/>
      <c r="L3621" s="187"/>
      <c r="M3621" s="193"/>
      <c r="N3621" s="194"/>
      <c r="O3621" s="194"/>
      <c r="P3621" s="194"/>
      <c r="Q3621" s="194"/>
      <c r="R3621" s="194"/>
      <c r="S3621" s="194"/>
      <c r="T3621" s="195"/>
      <c r="AT3621" s="189" t="s">
        <v>369</v>
      </c>
      <c r="AU3621" s="189" t="s">
        <v>85</v>
      </c>
      <c r="AV3621" s="13" t="s">
        <v>85</v>
      </c>
      <c r="AW3621" s="13" t="s">
        <v>29</v>
      </c>
      <c r="AX3621" s="13" t="s">
        <v>72</v>
      </c>
      <c r="AY3621" s="189" t="s">
        <v>360</v>
      </c>
    </row>
    <row r="3622" spans="2:51" s="13" customFormat="1">
      <c r="B3622" s="187"/>
      <c r="D3622" s="188" t="s">
        <v>369</v>
      </c>
      <c r="E3622" s="189" t="s">
        <v>1</v>
      </c>
      <c r="F3622" s="190" t="s">
        <v>3426</v>
      </c>
      <c r="H3622" s="191">
        <v>3.15</v>
      </c>
      <c r="I3622" s="192"/>
      <c r="L3622" s="187"/>
      <c r="M3622" s="193"/>
      <c r="N3622" s="194"/>
      <c r="O3622" s="194"/>
      <c r="P3622" s="194"/>
      <c r="Q3622" s="194"/>
      <c r="R3622" s="194"/>
      <c r="S3622" s="194"/>
      <c r="T3622" s="195"/>
      <c r="AT3622" s="189" t="s">
        <v>369</v>
      </c>
      <c r="AU3622" s="189" t="s">
        <v>85</v>
      </c>
      <c r="AV3622" s="13" t="s">
        <v>85</v>
      </c>
      <c r="AW3622" s="13" t="s">
        <v>29</v>
      </c>
      <c r="AX3622" s="13" t="s">
        <v>72</v>
      </c>
      <c r="AY3622" s="189" t="s">
        <v>360</v>
      </c>
    </row>
    <row r="3623" spans="2:51" s="14" customFormat="1">
      <c r="B3623" s="196"/>
      <c r="D3623" s="188" t="s">
        <v>369</v>
      </c>
      <c r="E3623" s="197" t="s">
        <v>1</v>
      </c>
      <c r="F3623" s="198" t="s">
        <v>3427</v>
      </c>
      <c r="H3623" s="197" t="s">
        <v>1</v>
      </c>
      <c r="I3623" s="199"/>
      <c r="L3623" s="196"/>
      <c r="M3623" s="200"/>
      <c r="N3623" s="201"/>
      <c r="O3623" s="201"/>
      <c r="P3623" s="201"/>
      <c r="Q3623" s="201"/>
      <c r="R3623" s="201"/>
      <c r="S3623" s="201"/>
      <c r="T3623" s="202"/>
      <c r="AT3623" s="197" t="s">
        <v>369</v>
      </c>
      <c r="AU3623" s="197" t="s">
        <v>85</v>
      </c>
      <c r="AV3623" s="14" t="s">
        <v>79</v>
      </c>
      <c r="AW3623" s="14" t="s">
        <v>29</v>
      </c>
      <c r="AX3623" s="14" t="s">
        <v>72</v>
      </c>
      <c r="AY3623" s="197" t="s">
        <v>360</v>
      </c>
    </row>
    <row r="3624" spans="2:51" s="13" customFormat="1">
      <c r="B3624" s="187"/>
      <c r="D3624" s="188" t="s">
        <v>369</v>
      </c>
      <c r="E3624" s="189" t="s">
        <v>1</v>
      </c>
      <c r="F3624" s="190" t="s">
        <v>3428</v>
      </c>
      <c r="H3624" s="191">
        <v>42</v>
      </c>
      <c r="I3624" s="192"/>
      <c r="L3624" s="187"/>
      <c r="M3624" s="193"/>
      <c r="N3624" s="194"/>
      <c r="O3624" s="194"/>
      <c r="P3624" s="194"/>
      <c r="Q3624" s="194"/>
      <c r="R3624" s="194"/>
      <c r="S3624" s="194"/>
      <c r="T3624" s="195"/>
      <c r="AT3624" s="189" t="s">
        <v>369</v>
      </c>
      <c r="AU3624" s="189" t="s">
        <v>85</v>
      </c>
      <c r="AV3624" s="13" t="s">
        <v>85</v>
      </c>
      <c r="AW3624" s="13" t="s">
        <v>29</v>
      </c>
      <c r="AX3624" s="13" t="s">
        <v>72</v>
      </c>
      <c r="AY3624" s="189" t="s">
        <v>360</v>
      </c>
    </row>
    <row r="3625" spans="2:51" s="13" customFormat="1">
      <c r="B3625" s="187"/>
      <c r="D3625" s="188" t="s">
        <v>369</v>
      </c>
      <c r="E3625" s="189" t="s">
        <v>1</v>
      </c>
      <c r="F3625" s="190" t="s">
        <v>3429</v>
      </c>
      <c r="H3625" s="191">
        <v>-1.863</v>
      </c>
      <c r="I3625" s="192"/>
      <c r="L3625" s="187"/>
      <c r="M3625" s="193"/>
      <c r="N3625" s="194"/>
      <c r="O3625" s="194"/>
      <c r="P3625" s="194"/>
      <c r="Q3625" s="194"/>
      <c r="R3625" s="194"/>
      <c r="S3625" s="194"/>
      <c r="T3625" s="195"/>
      <c r="AT3625" s="189" t="s">
        <v>369</v>
      </c>
      <c r="AU3625" s="189" t="s">
        <v>85</v>
      </c>
      <c r="AV3625" s="13" t="s">
        <v>85</v>
      </c>
      <c r="AW3625" s="13" t="s">
        <v>29</v>
      </c>
      <c r="AX3625" s="13" t="s">
        <v>72</v>
      </c>
      <c r="AY3625" s="189" t="s">
        <v>360</v>
      </c>
    </row>
    <row r="3626" spans="2:51" s="13" customFormat="1">
      <c r="B3626" s="187"/>
      <c r="D3626" s="188" t="s">
        <v>369</v>
      </c>
      <c r="E3626" s="189" t="s">
        <v>1</v>
      </c>
      <c r="F3626" s="190" t="s">
        <v>3344</v>
      </c>
      <c r="H3626" s="191">
        <v>-0.67500000000000004</v>
      </c>
      <c r="I3626" s="192"/>
      <c r="L3626" s="187"/>
      <c r="M3626" s="193"/>
      <c r="N3626" s="194"/>
      <c r="O3626" s="194"/>
      <c r="P3626" s="194"/>
      <c r="Q3626" s="194"/>
      <c r="R3626" s="194"/>
      <c r="S3626" s="194"/>
      <c r="T3626" s="195"/>
      <c r="AT3626" s="189" t="s">
        <v>369</v>
      </c>
      <c r="AU3626" s="189" t="s">
        <v>85</v>
      </c>
      <c r="AV3626" s="13" t="s">
        <v>85</v>
      </c>
      <c r="AW3626" s="13" t="s">
        <v>29</v>
      </c>
      <c r="AX3626" s="13" t="s">
        <v>72</v>
      </c>
      <c r="AY3626" s="189" t="s">
        <v>360</v>
      </c>
    </row>
    <row r="3627" spans="2:51" s="13" customFormat="1">
      <c r="B3627" s="187"/>
      <c r="D3627" s="188" t="s">
        <v>369</v>
      </c>
      <c r="E3627" s="189" t="s">
        <v>1</v>
      </c>
      <c r="F3627" s="190" t="s">
        <v>3203</v>
      </c>
      <c r="H3627" s="191">
        <v>-3.43</v>
      </c>
      <c r="I3627" s="192"/>
      <c r="L3627" s="187"/>
      <c r="M3627" s="193"/>
      <c r="N3627" s="194"/>
      <c r="O3627" s="194"/>
      <c r="P3627" s="194"/>
      <c r="Q3627" s="194"/>
      <c r="R3627" s="194"/>
      <c r="S3627" s="194"/>
      <c r="T3627" s="195"/>
      <c r="AT3627" s="189" t="s">
        <v>369</v>
      </c>
      <c r="AU3627" s="189" t="s">
        <v>85</v>
      </c>
      <c r="AV3627" s="13" t="s">
        <v>85</v>
      </c>
      <c r="AW3627" s="13" t="s">
        <v>29</v>
      </c>
      <c r="AX3627" s="13" t="s">
        <v>72</v>
      </c>
      <c r="AY3627" s="189" t="s">
        <v>360</v>
      </c>
    </row>
    <row r="3628" spans="2:51" s="13" customFormat="1">
      <c r="B3628" s="187"/>
      <c r="D3628" s="188" t="s">
        <v>369</v>
      </c>
      <c r="E3628" s="189" t="s">
        <v>1</v>
      </c>
      <c r="F3628" s="190" t="s">
        <v>3426</v>
      </c>
      <c r="H3628" s="191">
        <v>3.15</v>
      </c>
      <c r="I3628" s="192"/>
      <c r="L3628" s="187"/>
      <c r="M3628" s="193"/>
      <c r="N3628" s="194"/>
      <c r="O3628" s="194"/>
      <c r="P3628" s="194"/>
      <c r="Q3628" s="194"/>
      <c r="R3628" s="194"/>
      <c r="S3628" s="194"/>
      <c r="T3628" s="195"/>
      <c r="AT3628" s="189" t="s">
        <v>369</v>
      </c>
      <c r="AU3628" s="189" t="s">
        <v>85</v>
      </c>
      <c r="AV3628" s="13" t="s">
        <v>85</v>
      </c>
      <c r="AW3628" s="13" t="s">
        <v>29</v>
      </c>
      <c r="AX3628" s="13" t="s">
        <v>72</v>
      </c>
      <c r="AY3628" s="189" t="s">
        <v>360</v>
      </c>
    </row>
    <row r="3629" spans="2:51" s="14" customFormat="1">
      <c r="B3629" s="196"/>
      <c r="D3629" s="188" t="s">
        <v>369</v>
      </c>
      <c r="E3629" s="197" t="s">
        <v>1</v>
      </c>
      <c r="F3629" s="198" t="s">
        <v>3430</v>
      </c>
      <c r="H3629" s="197" t="s">
        <v>1</v>
      </c>
      <c r="I3629" s="199"/>
      <c r="L3629" s="196"/>
      <c r="M3629" s="200"/>
      <c r="N3629" s="201"/>
      <c r="O3629" s="201"/>
      <c r="P3629" s="201"/>
      <c r="Q3629" s="201"/>
      <c r="R3629" s="201"/>
      <c r="S3629" s="201"/>
      <c r="T3629" s="202"/>
      <c r="AT3629" s="197" t="s">
        <v>369</v>
      </c>
      <c r="AU3629" s="197" t="s">
        <v>85</v>
      </c>
      <c r="AV3629" s="14" t="s">
        <v>79</v>
      </c>
      <c r="AW3629" s="14" t="s">
        <v>29</v>
      </c>
      <c r="AX3629" s="14" t="s">
        <v>72</v>
      </c>
      <c r="AY3629" s="197" t="s">
        <v>360</v>
      </c>
    </row>
    <row r="3630" spans="2:51" s="13" customFormat="1">
      <c r="B3630" s="187"/>
      <c r="D3630" s="188" t="s">
        <v>369</v>
      </c>
      <c r="E3630" s="189" t="s">
        <v>1</v>
      </c>
      <c r="F3630" s="190" t="s">
        <v>3431</v>
      </c>
      <c r="H3630" s="191">
        <v>49.2</v>
      </c>
      <c r="I3630" s="192"/>
      <c r="L3630" s="187"/>
      <c r="M3630" s="193"/>
      <c r="N3630" s="194"/>
      <c r="O3630" s="194"/>
      <c r="P3630" s="194"/>
      <c r="Q3630" s="194"/>
      <c r="R3630" s="194"/>
      <c r="S3630" s="194"/>
      <c r="T3630" s="195"/>
      <c r="AT3630" s="189" t="s">
        <v>369</v>
      </c>
      <c r="AU3630" s="189" t="s">
        <v>85</v>
      </c>
      <c r="AV3630" s="13" t="s">
        <v>85</v>
      </c>
      <c r="AW3630" s="13" t="s">
        <v>29</v>
      </c>
      <c r="AX3630" s="13" t="s">
        <v>72</v>
      </c>
      <c r="AY3630" s="189" t="s">
        <v>360</v>
      </c>
    </row>
    <row r="3631" spans="2:51" s="13" customFormat="1">
      <c r="B3631" s="187"/>
      <c r="D3631" s="188" t="s">
        <v>369</v>
      </c>
      <c r="E3631" s="189" t="s">
        <v>1</v>
      </c>
      <c r="F3631" s="190" t="s">
        <v>3343</v>
      </c>
      <c r="H3631" s="191">
        <v>-2.262</v>
      </c>
      <c r="I3631" s="192"/>
      <c r="L3631" s="187"/>
      <c r="M3631" s="193"/>
      <c r="N3631" s="194"/>
      <c r="O3631" s="194"/>
      <c r="P3631" s="194"/>
      <c r="Q3631" s="194"/>
      <c r="R3631" s="194"/>
      <c r="S3631" s="194"/>
      <c r="T3631" s="195"/>
      <c r="AT3631" s="189" t="s">
        <v>369</v>
      </c>
      <c r="AU3631" s="189" t="s">
        <v>85</v>
      </c>
      <c r="AV3631" s="13" t="s">
        <v>85</v>
      </c>
      <c r="AW3631" s="13" t="s">
        <v>29</v>
      </c>
      <c r="AX3631" s="13" t="s">
        <v>72</v>
      </c>
      <c r="AY3631" s="189" t="s">
        <v>360</v>
      </c>
    </row>
    <row r="3632" spans="2:51" s="13" customFormat="1">
      <c r="B3632" s="187"/>
      <c r="D3632" s="188" t="s">
        <v>369</v>
      </c>
      <c r="E3632" s="189" t="s">
        <v>1</v>
      </c>
      <c r="F3632" s="190" t="s">
        <v>3203</v>
      </c>
      <c r="H3632" s="191">
        <v>-3.43</v>
      </c>
      <c r="I3632" s="192"/>
      <c r="L3632" s="187"/>
      <c r="M3632" s="193"/>
      <c r="N3632" s="194"/>
      <c r="O3632" s="194"/>
      <c r="P3632" s="194"/>
      <c r="Q3632" s="194"/>
      <c r="R3632" s="194"/>
      <c r="S3632" s="194"/>
      <c r="T3632" s="195"/>
      <c r="AT3632" s="189" t="s">
        <v>369</v>
      </c>
      <c r="AU3632" s="189" t="s">
        <v>85</v>
      </c>
      <c r="AV3632" s="13" t="s">
        <v>85</v>
      </c>
      <c r="AW3632" s="13" t="s">
        <v>29</v>
      </c>
      <c r="AX3632" s="13" t="s">
        <v>72</v>
      </c>
      <c r="AY3632" s="189" t="s">
        <v>360</v>
      </c>
    </row>
    <row r="3633" spans="2:51" s="13" customFormat="1">
      <c r="B3633" s="187"/>
      <c r="D3633" s="188" t="s">
        <v>369</v>
      </c>
      <c r="E3633" s="189" t="s">
        <v>1</v>
      </c>
      <c r="F3633" s="190" t="s">
        <v>3426</v>
      </c>
      <c r="H3633" s="191">
        <v>3.15</v>
      </c>
      <c r="I3633" s="192"/>
      <c r="L3633" s="187"/>
      <c r="M3633" s="193"/>
      <c r="N3633" s="194"/>
      <c r="O3633" s="194"/>
      <c r="P3633" s="194"/>
      <c r="Q3633" s="194"/>
      <c r="R3633" s="194"/>
      <c r="S3633" s="194"/>
      <c r="T3633" s="195"/>
      <c r="AT3633" s="189" t="s">
        <v>369</v>
      </c>
      <c r="AU3633" s="189" t="s">
        <v>85</v>
      </c>
      <c r="AV3633" s="13" t="s">
        <v>85</v>
      </c>
      <c r="AW3633" s="13" t="s">
        <v>29</v>
      </c>
      <c r="AX3633" s="13" t="s">
        <v>72</v>
      </c>
      <c r="AY3633" s="189" t="s">
        <v>360</v>
      </c>
    </row>
    <row r="3634" spans="2:51" s="14" customFormat="1">
      <c r="B3634" s="196"/>
      <c r="D3634" s="188" t="s">
        <v>369</v>
      </c>
      <c r="E3634" s="197" t="s">
        <v>1</v>
      </c>
      <c r="F3634" s="198" t="s">
        <v>3432</v>
      </c>
      <c r="H3634" s="197" t="s">
        <v>1</v>
      </c>
      <c r="I3634" s="199"/>
      <c r="L3634" s="196"/>
      <c r="M3634" s="200"/>
      <c r="N3634" s="201"/>
      <c r="O3634" s="201"/>
      <c r="P3634" s="201"/>
      <c r="Q3634" s="201"/>
      <c r="R3634" s="201"/>
      <c r="S3634" s="201"/>
      <c r="T3634" s="202"/>
      <c r="AT3634" s="197" t="s">
        <v>369</v>
      </c>
      <c r="AU3634" s="197" t="s">
        <v>85</v>
      </c>
      <c r="AV3634" s="14" t="s">
        <v>79</v>
      </c>
      <c r="AW3634" s="14" t="s">
        <v>29</v>
      </c>
      <c r="AX3634" s="14" t="s">
        <v>72</v>
      </c>
      <c r="AY3634" s="197" t="s">
        <v>360</v>
      </c>
    </row>
    <row r="3635" spans="2:51" s="13" customFormat="1">
      <c r="B3635" s="187"/>
      <c r="D3635" s="188" t="s">
        <v>369</v>
      </c>
      <c r="E3635" s="189" t="s">
        <v>1</v>
      </c>
      <c r="F3635" s="190" t="s">
        <v>3433</v>
      </c>
      <c r="H3635" s="191">
        <v>60.08</v>
      </c>
      <c r="I3635" s="192"/>
      <c r="L3635" s="187"/>
      <c r="M3635" s="193"/>
      <c r="N3635" s="194"/>
      <c r="O3635" s="194"/>
      <c r="P3635" s="194"/>
      <c r="Q3635" s="194"/>
      <c r="R3635" s="194"/>
      <c r="S3635" s="194"/>
      <c r="T3635" s="195"/>
      <c r="AT3635" s="189" t="s">
        <v>369</v>
      </c>
      <c r="AU3635" s="189" t="s">
        <v>85</v>
      </c>
      <c r="AV3635" s="13" t="s">
        <v>85</v>
      </c>
      <c r="AW3635" s="13" t="s">
        <v>29</v>
      </c>
      <c r="AX3635" s="13" t="s">
        <v>72</v>
      </c>
      <c r="AY3635" s="189" t="s">
        <v>360</v>
      </c>
    </row>
    <row r="3636" spans="2:51" s="13" customFormat="1">
      <c r="B3636" s="187"/>
      <c r="D3636" s="188" t="s">
        <v>369</v>
      </c>
      <c r="E3636" s="189" t="s">
        <v>1</v>
      </c>
      <c r="F3636" s="190" t="s">
        <v>3262</v>
      </c>
      <c r="H3636" s="191">
        <v>-5.52</v>
      </c>
      <c r="I3636" s="192"/>
      <c r="L3636" s="187"/>
      <c r="M3636" s="193"/>
      <c r="N3636" s="194"/>
      <c r="O3636" s="194"/>
      <c r="P3636" s="194"/>
      <c r="Q3636" s="194"/>
      <c r="R3636" s="194"/>
      <c r="S3636" s="194"/>
      <c r="T3636" s="195"/>
      <c r="AT3636" s="189" t="s">
        <v>369</v>
      </c>
      <c r="AU3636" s="189" t="s">
        <v>85</v>
      </c>
      <c r="AV3636" s="13" t="s">
        <v>85</v>
      </c>
      <c r="AW3636" s="13" t="s">
        <v>29</v>
      </c>
      <c r="AX3636" s="13" t="s">
        <v>72</v>
      </c>
      <c r="AY3636" s="189" t="s">
        <v>360</v>
      </c>
    </row>
    <row r="3637" spans="2:51" s="13" customFormat="1">
      <c r="B3637" s="187"/>
      <c r="D3637" s="188" t="s">
        <v>369</v>
      </c>
      <c r="E3637" s="189" t="s">
        <v>1</v>
      </c>
      <c r="F3637" s="190" t="s">
        <v>3203</v>
      </c>
      <c r="H3637" s="191">
        <v>-3.43</v>
      </c>
      <c r="I3637" s="192"/>
      <c r="L3637" s="187"/>
      <c r="M3637" s="193"/>
      <c r="N3637" s="194"/>
      <c r="O3637" s="194"/>
      <c r="P3637" s="194"/>
      <c r="Q3637" s="194"/>
      <c r="R3637" s="194"/>
      <c r="S3637" s="194"/>
      <c r="T3637" s="195"/>
      <c r="AT3637" s="189" t="s">
        <v>369</v>
      </c>
      <c r="AU3637" s="189" t="s">
        <v>85</v>
      </c>
      <c r="AV3637" s="13" t="s">
        <v>85</v>
      </c>
      <c r="AW3637" s="13" t="s">
        <v>29</v>
      </c>
      <c r="AX3637" s="13" t="s">
        <v>72</v>
      </c>
      <c r="AY3637" s="189" t="s">
        <v>360</v>
      </c>
    </row>
    <row r="3638" spans="2:51" s="13" customFormat="1">
      <c r="B3638" s="187"/>
      <c r="D3638" s="188" t="s">
        <v>369</v>
      </c>
      <c r="E3638" s="189" t="s">
        <v>1</v>
      </c>
      <c r="F3638" s="190" t="s">
        <v>3426</v>
      </c>
      <c r="H3638" s="191">
        <v>3.15</v>
      </c>
      <c r="I3638" s="192"/>
      <c r="L3638" s="187"/>
      <c r="M3638" s="193"/>
      <c r="N3638" s="194"/>
      <c r="O3638" s="194"/>
      <c r="P3638" s="194"/>
      <c r="Q3638" s="194"/>
      <c r="R3638" s="194"/>
      <c r="S3638" s="194"/>
      <c r="T3638" s="195"/>
      <c r="AT3638" s="189" t="s">
        <v>369</v>
      </c>
      <c r="AU3638" s="189" t="s">
        <v>85</v>
      </c>
      <c r="AV3638" s="13" t="s">
        <v>85</v>
      </c>
      <c r="AW3638" s="13" t="s">
        <v>29</v>
      </c>
      <c r="AX3638" s="13" t="s">
        <v>72</v>
      </c>
      <c r="AY3638" s="189" t="s">
        <v>360</v>
      </c>
    </row>
    <row r="3639" spans="2:51" s="14" customFormat="1">
      <c r="B3639" s="196"/>
      <c r="D3639" s="188" t="s">
        <v>369</v>
      </c>
      <c r="E3639" s="197" t="s">
        <v>1</v>
      </c>
      <c r="F3639" s="198" t="s">
        <v>3434</v>
      </c>
      <c r="H3639" s="197" t="s">
        <v>1</v>
      </c>
      <c r="I3639" s="199"/>
      <c r="L3639" s="196"/>
      <c r="M3639" s="200"/>
      <c r="N3639" s="201"/>
      <c r="O3639" s="201"/>
      <c r="P3639" s="201"/>
      <c r="Q3639" s="201"/>
      <c r="R3639" s="201"/>
      <c r="S3639" s="201"/>
      <c r="T3639" s="202"/>
      <c r="AT3639" s="197" t="s">
        <v>369</v>
      </c>
      <c r="AU3639" s="197" t="s">
        <v>85</v>
      </c>
      <c r="AV3639" s="14" t="s">
        <v>79</v>
      </c>
      <c r="AW3639" s="14" t="s">
        <v>29</v>
      </c>
      <c r="AX3639" s="14" t="s">
        <v>72</v>
      </c>
      <c r="AY3639" s="197" t="s">
        <v>360</v>
      </c>
    </row>
    <row r="3640" spans="2:51" s="13" customFormat="1">
      <c r="B3640" s="187"/>
      <c r="D3640" s="188" t="s">
        <v>369</v>
      </c>
      <c r="E3640" s="189" t="s">
        <v>1</v>
      </c>
      <c r="F3640" s="190" t="s">
        <v>3435</v>
      </c>
      <c r="H3640" s="191">
        <v>90.176000000000002</v>
      </c>
      <c r="I3640" s="192"/>
      <c r="L3640" s="187"/>
      <c r="M3640" s="193"/>
      <c r="N3640" s="194"/>
      <c r="O3640" s="194"/>
      <c r="P3640" s="194"/>
      <c r="Q3640" s="194"/>
      <c r="R3640" s="194"/>
      <c r="S3640" s="194"/>
      <c r="T3640" s="195"/>
      <c r="AT3640" s="189" t="s">
        <v>369</v>
      </c>
      <c r="AU3640" s="189" t="s">
        <v>85</v>
      </c>
      <c r="AV3640" s="13" t="s">
        <v>85</v>
      </c>
      <c r="AW3640" s="13" t="s">
        <v>29</v>
      </c>
      <c r="AX3640" s="13" t="s">
        <v>72</v>
      </c>
      <c r="AY3640" s="189" t="s">
        <v>360</v>
      </c>
    </row>
    <row r="3641" spans="2:51" s="13" customFormat="1">
      <c r="B3641" s="187"/>
      <c r="D3641" s="188" t="s">
        <v>369</v>
      </c>
      <c r="E3641" s="189" t="s">
        <v>1</v>
      </c>
      <c r="F3641" s="190" t="s">
        <v>3436</v>
      </c>
      <c r="H3641" s="191">
        <v>-10.948</v>
      </c>
      <c r="I3641" s="192"/>
      <c r="L3641" s="187"/>
      <c r="M3641" s="193"/>
      <c r="N3641" s="194"/>
      <c r="O3641" s="194"/>
      <c r="P3641" s="194"/>
      <c r="Q3641" s="194"/>
      <c r="R3641" s="194"/>
      <c r="S3641" s="194"/>
      <c r="T3641" s="195"/>
      <c r="AT3641" s="189" t="s">
        <v>369</v>
      </c>
      <c r="AU3641" s="189" t="s">
        <v>85</v>
      </c>
      <c r="AV3641" s="13" t="s">
        <v>85</v>
      </c>
      <c r="AW3641" s="13" t="s">
        <v>29</v>
      </c>
      <c r="AX3641" s="13" t="s">
        <v>72</v>
      </c>
      <c r="AY3641" s="189" t="s">
        <v>360</v>
      </c>
    </row>
    <row r="3642" spans="2:51" s="13" customFormat="1">
      <c r="B3642" s="187"/>
      <c r="D3642" s="188" t="s">
        <v>369</v>
      </c>
      <c r="E3642" s="189" t="s">
        <v>1</v>
      </c>
      <c r="F3642" s="190" t="s">
        <v>3437</v>
      </c>
      <c r="H3642" s="191">
        <v>6.2</v>
      </c>
      <c r="I3642" s="192"/>
      <c r="L3642" s="187"/>
      <c r="M3642" s="193"/>
      <c r="N3642" s="194"/>
      <c r="O3642" s="194"/>
      <c r="P3642" s="194"/>
      <c r="Q3642" s="194"/>
      <c r="R3642" s="194"/>
      <c r="S3642" s="194"/>
      <c r="T3642" s="195"/>
      <c r="AT3642" s="189" t="s">
        <v>369</v>
      </c>
      <c r="AU3642" s="189" t="s">
        <v>85</v>
      </c>
      <c r="AV3642" s="13" t="s">
        <v>85</v>
      </c>
      <c r="AW3642" s="13" t="s">
        <v>29</v>
      </c>
      <c r="AX3642" s="13" t="s">
        <v>72</v>
      </c>
      <c r="AY3642" s="189" t="s">
        <v>360</v>
      </c>
    </row>
    <row r="3643" spans="2:51" s="14" customFormat="1">
      <c r="B3643" s="196"/>
      <c r="D3643" s="188" t="s">
        <v>369</v>
      </c>
      <c r="E3643" s="197" t="s">
        <v>1</v>
      </c>
      <c r="F3643" s="198" t="s">
        <v>3438</v>
      </c>
      <c r="H3643" s="197" t="s">
        <v>1</v>
      </c>
      <c r="I3643" s="199"/>
      <c r="L3643" s="196"/>
      <c r="M3643" s="200"/>
      <c r="N3643" s="201"/>
      <c r="O3643" s="201"/>
      <c r="P3643" s="201"/>
      <c r="Q3643" s="201"/>
      <c r="R3643" s="201"/>
      <c r="S3643" s="201"/>
      <c r="T3643" s="202"/>
      <c r="AT3643" s="197" t="s">
        <v>369</v>
      </c>
      <c r="AU3643" s="197" t="s">
        <v>85</v>
      </c>
      <c r="AV3643" s="14" t="s">
        <v>79</v>
      </c>
      <c r="AW3643" s="14" t="s">
        <v>29</v>
      </c>
      <c r="AX3643" s="14" t="s">
        <v>72</v>
      </c>
      <c r="AY3643" s="197" t="s">
        <v>360</v>
      </c>
    </row>
    <row r="3644" spans="2:51" s="13" customFormat="1">
      <c r="B3644" s="187"/>
      <c r="D3644" s="188" t="s">
        <v>369</v>
      </c>
      <c r="E3644" s="189" t="s">
        <v>1</v>
      </c>
      <c r="F3644" s="190" t="s">
        <v>3439</v>
      </c>
      <c r="H3644" s="191">
        <v>44.16</v>
      </c>
      <c r="I3644" s="192"/>
      <c r="L3644" s="187"/>
      <c r="M3644" s="193"/>
      <c r="N3644" s="194"/>
      <c r="O3644" s="194"/>
      <c r="P3644" s="194"/>
      <c r="Q3644" s="194"/>
      <c r="R3644" s="194"/>
      <c r="S3644" s="194"/>
      <c r="T3644" s="195"/>
      <c r="AT3644" s="189" t="s">
        <v>369</v>
      </c>
      <c r="AU3644" s="189" t="s">
        <v>85</v>
      </c>
      <c r="AV3644" s="13" t="s">
        <v>85</v>
      </c>
      <c r="AW3644" s="13" t="s">
        <v>29</v>
      </c>
      <c r="AX3644" s="13" t="s">
        <v>72</v>
      </c>
      <c r="AY3644" s="189" t="s">
        <v>360</v>
      </c>
    </row>
    <row r="3645" spans="2:51" s="13" customFormat="1">
      <c r="B3645" s="187"/>
      <c r="D3645" s="188" t="s">
        <v>369</v>
      </c>
      <c r="E3645" s="189" t="s">
        <v>1</v>
      </c>
      <c r="F3645" s="190" t="s">
        <v>2511</v>
      </c>
      <c r="H3645" s="191">
        <v>-1.8180000000000001</v>
      </c>
      <c r="I3645" s="192"/>
      <c r="L3645" s="187"/>
      <c r="M3645" s="193"/>
      <c r="N3645" s="194"/>
      <c r="O3645" s="194"/>
      <c r="P3645" s="194"/>
      <c r="Q3645" s="194"/>
      <c r="R3645" s="194"/>
      <c r="S3645" s="194"/>
      <c r="T3645" s="195"/>
      <c r="AT3645" s="189" t="s">
        <v>369</v>
      </c>
      <c r="AU3645" s="189" t="s">
        <v>85</v>
      </c>
      <c r="AV3645" s="13" t="s">
        <v>85</v>
      </c>
      <c r="AW3645" s="13" t="s">
        <v>29</v>
      </c>
      <c r="AX3645" s="13" t="s">
        <v>72</v>
      </c>
      <c r="AY3645" s="189" t="s">
        <v>360</v>
      </c>
    </row>
    <row r="3646" spans="2:51" s="13" customFormat="1">
      <c r="B3646" s="187"/>
      <c r="D3646" s="188" t="s">
        <v>369</v>
      </c>
      <c r="E3646" s="189" t="s">
        <v>1</v>
      </c>
      <c r="F3646" s="190" t="s">
        <v>3440</v>
      </c>
      <c r="H3646" s="191">
        <v>-3.43</v>
      </c>
      <c r="I3646" s="192"/>
      <c r="L3646" s="187"/>
      <c r="M3646" s="193"/>
      <c r="N3646" s="194"/>
      <c r="O3646" s="194"/>
      <c r="P3646" s="194"/>
      <c r="Q3646" s="194"/>
      <c r="R3646" s="194"/>
      <c r="S3646" s="194"/>
      <c r="T3646" s="195"/>
      <c r="AT3646" s="189" t="s">
        <v>369</v>
      </c>
      <c r="AU3646" s="189" t="s">
        <v>85</v>
      </c>
      <c r="AV3646" s="13" t="s">
        <v>85</v>
      </c>
      <c r="AW3646" s="13" t="s">
        <v>29</v>
      </c>
      <c r="AX3646" s="13" t="s">
        <v>72</v>
      </c>
      <c r="AY3646" s="189" t="s">
        <v>360</v>
      </c>
    </row>
    <row r="3647" spans="2:51" s="13" customFormat="1">
      <c r="B3647" s="187"/>
      <c r="D3647" s="188" t="s">
        <v>369</v>
      </c>
      <c r="E3647" s="189" t="s">
        <v>1</v>
      </c>
      <c r="F3647" s="190" t="s">
        <v>3441</v>
      </c>
      <c r="H3647" s="191">
        <v>2.835</v>
      </c>
      <c r="I3647" s="192"/>
      <c r="L3647" s="187"/>
      <c r="M3647" s="193"/>
      <c r="N3647" s="194"/>
      <c r="O3647" s="194"/>
      <c r="P3647" s="194"/>
      <c r="Q3647" s="194"/>
      <c r="R3647" s="194"/>
      <c r="S3647" s="194"/>
      <c r="T3647" s="195"/>
      <c r="AT3647" s="189" t="s">
        <v>369</v>
      </c>
      <c r="AU3647" s="189" t="s">
        <v>85</v>
      </c>
      <c r="AV3647" s="13" t="s">
        <v>85</v>
      </c>
      <c r="AW3647" s="13" t="s">
        <v>29</v>
      </c>
      <c r="AX3647" s="13" t="s">
        <v>72</v>
      </c>
      <c r="AY3647" s="189" t="s">
        <v>360</v>
      </c>
    </row>
    <row r="3648" spans="2:51" s="14" customFormat="1">
      <c r="B3648" s="196"/>
      <c r="D3648" s="188" t="s">
        <v>369</v>
      </c>
      <c r="E3648" s="197" t="s">
        <v>1</v>
      </c>
      <c r="F3648" s="198" t="s">
        <v>3442</v>
      </c>
      <c r="H3648" s="197" t="s">
        <v>1</v>
      </c>
      <c r="I3648" s="199"/>
      <c r="L3648" s="196"/>
      <c r="M3648" s="200"/>
      <c r="N3648" s="201"/>
      <c r="O3648" s="201"/>
      <c r="P3648" s="201"/>
      <c r="Q3648" s="201"/>
      <c r="R3648" s="201"/>
      <c r="S3648" s="201"/>
      <c r="T3648" s="202"/>
      <c r="AT3648" s="197" t="s">
        <v>369</v>
      </c>
      <c r="AU3648" s="197" t="s">
        <v>85</v>
      </c>
      <c r="AV3648" s="14" t="s">
        <v>79</v>
      </c>
      <c r="AW3648" s="14" t="s">
        <v>29</v>
      </c>
      <c r="AX3648" s="14" t="s">
        <v>72</v>
      </c>
      <c r="AY3648" s="197" t="s">
        <v>360</v>
      </c>
    </row>
    <row r="3649" spans="2:51" s="13" customFormat="1">
      <c r="B3649" s="187"/>
      <c r="D3649" s="188" t="s">
        <v>369</v>
      </c>
      <c r="E3649" s="189" t="s">
        <v>1</v>
      </c>
      <c r="F3649" s="190" t="s">
        <v>3443</v>
      </c>
      <c r="H3649" s="191">
        <v>53.04</v>
      </c>
      <c r="I3649" s="192"/>
      <c r="L3649" s="187"/>
      <c r="M3649" s="193"/>
      <c r="N3649" s="194"/>
      <c r="O3649" s="194"/>
      <c r="P3649" s="194"/>
      <c r="Q3649" s="194"/>
      <c r="R3649" s="194"/>
      <c r="S3649" s="194"/>
      <c r="T3649" s="195"/>
      <c r="AT3649" s="189" t="s">
        <v>369</v>
      </c>
      <c r="AU3649" s="189" t="s">
        <v>85</v>
      </c>
      <c r="AV3649" s="13" t="s">
        <v>85</v>
      </c>
      <c r="AW3649" s="13" t="s">
        <v>29</v>
      </c>
      <c r="AX3649" s="13" t="s">
        <v>72</v>
      </c>
      <c r="AY3649" s="189" t="s">
        <v>360</v>
      </c>
    </row>
    <row r="3650" spans="2:51" s="13" customFormat="1">
      <c r="B3650" s="187"/>
      <c r="D3650" s="188" t="s">
        <v>369</v>
      </c>
      <c r="E3650" s="189" t="s">
        <v>1</v>
      </c>
      <c r="F3650" s="190" t="s">
        <v>3444</v>
      </c>
      <c r="H3650" s="191">
        <v>-12.21</v>
      </c>
      <c r="I3650" s="192"/>
      <c r="L3650" s="187"/>
      <c r="M3650" s="193"/>
      <c r="N3650" s="194"/>
      <c r="O3650" s="194"/>
      <c r="P3650" s="194"/>
      <c r="Q3650" s="194"/>
      <c r="R3650" s="194"/>
      <c r="S3650" s="194"/>
      <c r="T3650" s="195"/>
      <c r="AT3650" s="189" t="s">
        <v>369</v>
      </c>
      <c r="AU3650" s="189" t="s">
        <v>85</v>
      </c>
      <c r="AV3650" s="13" t="s">
        <v>85</v>
      </c>
      <c r="AW3650" s="13" t="s">
        <v>29</v>
      </c>
      <c r="AX3650" s="13" t="s">
        <v>72</v>
      </c>
      <c r="AY3650" s="189" t="s">
        <v>360</v>
      </c>
    </row>
    <row r="3651" spans="2:51" s="13" customFormat="1">
      <c r="B3651" s="187"/>
      <c r="D3651" s="188" t="s">
        <v>369</v>
      </c>
      <c r="E3651" s="189" t="s">
        <v>1</v>
      </c>
      <c r="F3651" s="190" t="s">
        <v>3445</v>
      </c>
      <c r="H3651" s="191">
        <v>5.22</v>
      </c>
      <c r="I3651" s="192"/>
      <c r="L3651" s="187"/>
      <c r="M3651" s="193"/>
      <c r="N3651" s="194"/>
      <c r="O3651" s="194"/>
      <c r="P3651" s="194"/>
      <c r="Q3651" s="194"/>
      <c r="R3651" s="194"/>
      <c r="S3651" s="194"/>
      <c r="T3651" s="195"/>
      <c r="AT3651" s="189" t="s">
        <v>369</v>
      </c>
      <c r="AU3651" s="189" t="s">
        <v>85</v>
      </c>
      <c r="AV3651" s="13" t="s">
        <v>85</v>
      </c>
      <c r="AW3651" s="13" t="s">
        <v>29</v>
      </c>
      <c r="AX3651" s="13" t="s">
        <v>72</v>
      </c>
      <c r="AY3651" s="189" t="s">
        <v>360</v>
      </c>
    </row>
    <row r="3652" spans="2:51" s="14" customFormat="1">
      <c r="B3652" s="196"/>
      <c r="D3652" s="188" t="s">
        <v>369</v>
      </c>
      <c r="E3652" s="197" t="s">
        <v>1</v>
      </c>
      <c r="F3652" s="198" t="s">
        <v>3446</v>
      </c>
      <c r="H3652" s="197" t="s">
        <v>1</v>
      </c>
      <c r="I3652" s="199"/>
      <c r="L3652" s="196"/>
      <c r="M3652" s="200"/>
      <c r="N3652" s="201"/>
      <c r="O3652" s="201"/>
      <c r="P3652" s="201"/>
      <c r="Q3652" s="201"/>
      <c r="R3652" s="201"/>
      <c r="S3652" s="201"/>
      <c r="T3652" s="202"/>
      <c r="AT3652" s="197" t="s">
        <v>369</v>
      </c>
      <c r="AU3652" s="197" t="s">
        <v>85</v>
      </c>
      <c r="AV3652" s="14" t="s">
        <v>79</v>
      </c>
      <c r="AW3652" s="14" t="s">
        <v>29</v>
      </c>
      <c r="AX3652" s="14" t="s">
        <v>72</v>
      </c>
      <c r="AY3652" s="197" t="s">
        <v>360</v>
      </c>
    </row>
    <row r="3653" spans="2:51" s="13" customFormat="1">
      <c r="B3653" s="187"/>
      <c r="D3653" s="188" t="s">
        <v>369</v>
      </c>
      <c r="E3653" s="189" t="s">
        <v>1</v>
      </c>
      <c r="F3653" s="190" t="s">
        <v>3447</v>
      </c>
      <c r="H3653" s="191">
        <v>36.92</v>
      </c>
      <c r="I3653" s="192"/>
      <c r="L3653" s="187"/>
      <c r="M3653" s="193"/>
      <c r="N3653" s="194"/>
      <c r="O3653" s="194"/>
      <c r="P3653" s="194"/>
      <c r="Q3653" s="194"/>
      <c r="R3653" s="194"/>
      <c r="S3653" s="194"/>
      <c r="T3653" s="195"/>
      <c r="AT3653" s="189" t="s">
        <v>369</v>
      </c>
      <c r="AU3653" s="189" t="s">
        <v>85</v>
      </c>
      <c r="AV3653" s="13" t="s">
        <v>85</v>
      </c>
      <c r="AW3653" s="13" t="s">
        <v>29</v>
      </c>
      <c r="AX3653" s="13" t="s">
        <v>72</v>
      </c>
      <c r="AY3653" s="189" t="s">
        <v>360</v>
      </c>
    </row>
    <row r="3654" spans="2:51" s="13" customFormat="1">
      <c r="B3654" s="187"/>
      <c r="D3654" s="188" t="s">
        <v>369</v>
      </c>
      <c r="E3654" s="189" t="s">
        <v>1</v>
      </c>
      <c r="F3654" s="190" t="s">
        <v>3448</v>
      </c>
      <c r="H3654" s="191">
        <v>-3.9</v>
      </c>
      <c r="I3654" s="192"/>
      <c r="L3654" s="187"/>
      <c r="M3654" s="193"/>
      <c r="N3654" s="194"/>
      <c r="O3654" s="194"/>
      <c r="P3654" s="194"/>
      <c r="Q3654" s="194"/>
      <c r="R3654" s="194"/>
      <c r="S3654" s="194"/>
      <c r="T3654" s="195"/>
      <c r="AT3654" s="189" t="s">
        <v>369</v>
      </c>
      <c r="AU3654" s="189" t="s">
        <v>85</v>
      </c>
      <c r="AV3654" s="13" t="s">
        <v>85</v>
      </c>
      <c r="AW3654" s="13" t="s">
        <v>29</v>
      </c>
      <c r="AX3654" s="13" t="s">
        <v>72</v>
      </c>
      <c r="AY3654" s="189" t="s">
        <v>360</v>
      </c>
    </row>
    <row r="3655" spans="2:51" s="13" customFormat="1">
      <c r="B3655" s="187"/>
      <c r="D3655" s="188" t="s">
        <v>369</v>
      </c>
      <c r="E3655" s="189" t="s">
        <v>1</v>
      </c>
      <c r="F3655" s="190" t="s">
        <v>3449</v>
      </c>
      <c r="H3655" s="191">
        <v>-6.75</v>
      </c>
      <c r="I3655" s="192"/>
      <c r="L3655" s="187"/>
      <c r="M3655" s="193"/>
      <c r="N3655" s="194"/>
      <c r="O3655" s="194"/>
      <c r="P3655" s="194"/>
      <c r="Q3655" s="194"/>
      <c r="R3655" s="194"/>
      <c r="S3655" s="194"/>
      <c r="T3655" s="195"/>
      <c r="AT3655" s="189" t="s">
        <v>369</v>
      </c>
      <c r="AU3655" s="189" t="s">
        <v>85</v>
      </c>
      <c r="AV3655" s="13" t="s">
        <v>85</v>
      </c>
      <c r="AW3655" s="13" t="s">
        <v>29</v>
      </c>
      <c r="AX3655" s="13" t="s">
        <v>72</v>
      </c>
      <c r="AY3655" s="189" t="s">
        <v>360</v>
      </c>
    </row>
    <row r="3656" spans="2:51" s="13" customFormat="1">
      <c r="B3656" s="187"/>
      <c r="D3656" s="188" t="s">
        <v>369</v>
      </c>
      <c r="E3656" s="189" t="s">
        <v>1</v>
      </c>
      <c r="F3656" s="190" t="s">
        <v>3440</v>
      </c>
      <c r="H3656" s="191">
        <v>-3.43</v>
      </c>
      <c r="I3656" s="192"/>
      <c r="L3656" s="187"/>
      <c r="M3656" s="193"/>
      <c r="N3656" s="194"/>
      <c r="O3656" s="194"/>
      <c r="P3656" s="194"/>
      <c r="Q3656" s="194"/>
      <c r="R3656" s="194"/>
      <c r="S3656" s="194"/>
      <c r="T3656" s="195"/>
      <c r="AT3656" s="189" t="s">
        <v>369</v>
      </c>
      <c r="AU3656" s="189" t="s">
        <v>85</v>
      </c>
      <c r="AV3656" s="13" t="s">
        <v>85</v>
      </c>
      <c r="AW3656" s="13" t="s">
        <v>29</v>
      </c>
      <c r="AX3656" s="13" t="s">
        <v>72</v>
      </c>
      <c r="AY3656" s="189" t="s">
        <v>360</v>
      </c>
    </row>
    <row r="3657" spans="2:51" s="13" customFormat="1">
      <c r="B3657" s="187"/>
      <c r="D3657" s="188" t="s">
        <v>369</v>
      </c>
      <c r="E3657" s="189" t="s">
        <v>1</v>
      </c>
      <c r="F3657" s="190" t="s">
        <v>3441</v>
      </c>
      <c r="H3657" s="191">
        <v>2.835</v>
      </c>
      <c r="I3657" s="192"/>
      <c r="L3657" s="187"/>
      <c r="M3657" s="193"/>
      <c r="N3657" s="194"/>
      <c r="O3657" s="194"/>
      <c r="P3657" s="194"/>
      <c r="Q3657" s="194"/>
      <c r="R3657" s="194"/>
      <c r="S3657" s="194"/>
      <c r="T3657" s="195"/>
      <c r="AT3657" s="189" t="s">
        <v>369</v>
      </c>
      <c r="AU3657" s="189" t="s">
        <v>85</v>
      </c>
      <c r="AV3657" s="13" t="s">
        <v>85</v>
      </c>
      <c r="AW3657" s="13" t="s">
        <v>29</v>
      </c>
      <c r="AX3657" s="13" t="s">
        <v>72</v>
      </c>
      <c r="AY3657" s="189" t="s">
        <v>360</v>
      </c>
    </row>
    <row r="3658" spans="2:51" s="14" customFormat="1">
      <c r="B3658" s="196"/>
      <c r="D3658" s="188" t="s">
        <v>369</v>
      </c>
      <c r="E3658" s="197" t="s">
        <v>1</v>
      </c>
      <c r="F3658" s="198" t="s">
        <v>3450</v>
      </c>
      <c r="H3658" s="197" t="s">
        <v>1</v>
      </c>
      <c r="I3658" s="199"/>
      <c r="L3658" s="196"/>
      <c r="M3658" s="200"/>
      <c r="N3658" s="201"/>
      <c r="O3658" s="201"/>
      <c r="P3658" s="201"/>
      <c r="Q3658" s="201"/>
      <c r="R3658" s="201"/>
      <c r="S3658" s="201"/>
      <c r="T3658" s="202"/>
      <c r="AT3658" s="197" t="s">
        <v>369</v>
      </c>
      <c r="AU3658" s="197" t="s">
        <v>85</v>
      </c>
      <c r="AV3658" s="14" t="s">
        <v>79</v>
      </c>
      <c r="AW3658" s="14" t="s">
        <v>29</v>
      </c>
      <c r="AX3658" s="14" t="s">
        <v>72</v>
      </c>
      <c r="AY3658" s="197" t="s">
        <v>360</v>
      </c>
    </row>
    <row r="3659" spans="2:51" s="13" customFormat="1">
      <c r="B3659" s="187"/>
      <c r="D3659" s="188" t="s">
        <v>369</v>
      </c>
      <c r="E3659" s="189" t="s">
        <v>1</v>
      </c>
      <c r="F3659" s="190" t="s">
        <v>3451</v>
      </c>
      <c r="H3659" s="191">
        <v>25.24</v>
      </c>
      <c r="I3659" s="192"/>
      <c r="L3659" s="187"/>
      <c r="M3659" s="193"/>
      <c r="N3659" s="194"/>
      <c r="O3659" s="194"/>
      <c r="P3659" s="194"/>
      <c r="Q3659" s="194"/>
      <c r="R3659" s="194"/>
      <c r="S3659" s="194"/>
      <c r="T3659" s="195"/>
      <c r="AT3659" s="189" t="s">
        <v>369</v>
      </c>
      <c r="AU3659" s="189" t="s">
        <v>85</v>
      </c>
      <c r="AV3659" s="13" t="s">
        <v>85</v>
      </c>
      <c r="AW3659" s="13" t="s">
        <v>29</v>
      </c>
      <c r="AX3659" s="13" t="s">
        <v>72</v>
      </c>
      <c r="AY3659" s="189" t="s">
        <v>360</v>
      </c>
    </row>
    <row r="3660" spans="2:51" s="13" customFormat="1">
      <c r="B3660" s="187"/>
      <c r="D3660" s="188" t="s">
        <v>369</v>
      </c>
      <c r="E3660" s="189" t="s">
        <v>1</v>
      </c>
      <c r="F3660" s="190" t="s">
        <v>3440</v>
      </c>
      <c r="H3660" s="191">
        <v>-3.43</v>
      </c>
      <c r="I3660" s="192"/>
      <c r="L3660" s="187"/>
      <c r="M3660" s="193"/>
      <c r="N3660" s="194"/>
      <c r="O3660" s="194"/>
      <c r="P3660" s="194"/>
      <c r="Q3660" s="194"/>
      <c r="R3660" s="194"/>
      <c r="S3660" s="194"/>
      <c r="T3660" s="195"/>
      <c r="AT3660" s="189" t="s">
        <v>369</v>
      </c>
      <c r="AU3660" s="189" t="s">
        <v>85</v>
      </c>
      <c r="AV3660" s="13" t="s">
        <v>85</v>
      </c>
      <c r="AW3660" s="13" t="s">
        <v>29</v>
      </c>
      <c r="AX3660" s="13" t="s">
        <v>72</v>
      </c>
      <c r="AY3660" s="189" t="s">
        <v>360</v>
      </c>
    </row>
    <row r="3661" spans="2:51" s="13" customFormat="1">
      <c r="B3661" s="187"/>
      <c r="D3661" s="188" t="s">
        <v>369</v>
      </c>
      <c r="E3661" s="189" t="s">
        <v>1</v>
      </c>
      <c r="F3661" s="190" t="s">
        <v>3441</v>
      </c>
      <c r="H3661" s="191">
        <v>2.835</v>
      </c>
      <c r="I3661" s="192"/>
      <c r="L3661" s="187"/>
      <c r="M3661" s="193"/>
      <c r="N3661" s="194"/>
      <c r="O3661" s="194"/>
      <c r="P3661" s="194"/>
      <c r="Q3661" s="194"/>
      <c r="R3661" s="194"/>
      <c r="S3661" s="194"/>
      <c r="T3661" s="195"/>
      <c r="AT3661" s="189" t="s">
        <v>369</v>
      </c>
      <c r="AU3661" s="189" t="s">
        <v>85</v>
      </c>
      <c r="AV3661" s="13" t="s">
        <v>85</v>
      </c>
      <c r="AW3661" s="13" t="s">
        <v>29</v>
      </c>
      <c r="AX3661" s="13" t="s">
        <v>72</v>
      </c>
      <c r="AY3661" s="189" t="s">
        <v>360</v>
      </c>
    </row>
    <row r="3662" spans="2:51" s="13" customFormat="1">
      <c r="B3662" s="187"/>
      <c r="D3662" s="188" t="s">
        <v>369</v>
      </c>
      <c r="E3662" s="189" t="s">
        <v>1</v>
      </c>
      <c r="F3662" s="190" t="s">
        <v>3452</v>
      </c>
      <c r="H3662" s="191">
        <v>-3.9</v>
      </c>
      <c r="I3662" s="192"/>
      <c r="L3662" s="187"/>
      <c r="M3662" s="193"/>
      <c r="N3662" s="194"/>
      <c r="O3662" s="194"/>
      <c r="P3662" s="194"/>
      <c r="Q3662" s="194"/>
      <c r="R3662" s="194"/>
      <c r="S3662" s="194"/>
      <c r="T3662" s="195"/>
      <c r="AT3662" s="189" t="s">
        <v>369</v>
      </c>
      <c r="AU3662" s="189" t="s">
        <v>85</v>
      </c>
      <c r="AV3662" s="13" t="s">
        <v>85</v>
      </c>
      <c r="AW3662" s="13" t="s">
        <v>29</v>
      </c>
      <c r="AX3662" s="13" t="s">
        <v>72</v>
      </c>
      <c r="AY3662" s="189" t="s">
        <v>360</v>
      </c>
    </row>
    <row r="3663" spans="2:51" s="14" customFormat="1">
      <c r="B3663" s="196"/>
      <c r="D3663" s="188" t="s">
        <v>369</v>
      </c>
      <c r="E3663" s="197" t="s">
        <v>1</v>
      </c>
      <c r="F3663" s="198" t="s">
        <v>3453</v>
      </c>
      <c r="H3663" s="197" t="s">
        <v>1</v>
      </c>
      <c r="I3663" s="199"/>
      <c r="L3663" s="196"/>
      <c r="M3663" s="200"/>
      <c r="N3663" s="201"/>
      <c r="O3663" s="201"/>
      <c r="P3663" s="201"/>
      <c r="Q3663" s="201"/>
      <c r="R3663" s="201"/>
      <c r="S3663" s="201"/>
      <c r="T3663" s="202"/>
      <c r="AT3663" s="197" t="s">
        <v>369</v>
      </c>
      <c r="AU3663" s="197" t="s">
        <v>85</v>
      </c>
      <c r="AV3663" s="14" t="s">
        <v>79</v>
      </c>
      <c r="AW3663" s="14" t="s">
        <v>29</v>
      </c>
      <c r="AX3663" s="14" t="s">
        <v>72</v>
      </c>
      <c r="AY3663" s="197" t="s">
        <v>360</v>
      </c>
    </row>
    <row r="3664" spans="2:51" s="13" customFormat="1">
      <c r="B3664" s="187"/>
      <c r="D3664" s="188" t="s">
        <v>369</v>
      </c>
      <c r="E3664" s="189" t="s">
        <v>1</v>
      </c>
      <c r="F3664" s="190" t="s">
        <v>3454</v>
      </c>
      <c r="H3664" s="191">
        <v>136.08799999999999</v>
      </c>
      <c r="I3664" s="192"/>
      <c r="L3664" s="187"/>
      <c r="M3664" s="193"/>
      <c r="N3664" s="194"/>
      <c r="O3664" s="194"/>
      <c r="P3664" s="194"/>
      <c r="Q3664" s="194"/>
      <c r="R3664" s="194"/>
      <c r="S3664" s="194"/>
      <c r="T3664" s="195"/>
      <c r="AT3664" s="189" t="s">
        <v>369</v>
      </c>
      <c r="AU3664" s="189" t="s">
        <v>85</v>
      </c>
      <c r="AV3664" s="13" t="s">
        <v>85</v>
      </c>
      <c r="AW3664" s="13" t="s">
        <v>29</v>
      </c>
      <c r="AX3664" s="13" t="s">
        <v>72</v>
      </c>
      <c r="AY3664" s="189" t="s">
        <v>360</v>
      </c>
    </row>
    <row r="3665" spans="2:51" s="13" customFormat="1">
      <c r="B3665" s="187"/>
      <c r="D3665" s="188" t="s">
        <v>369</v>
      </c>
      <c r="E3665" s="189" t="s">
        <v>1</v>
      </c>
      <c r="F3665" s="190" t="s">
        <v>3455</v>
      </c>
      <c r="H3665" s="191">
        <v>-25.9</v>
      </c>
      <c r="I3665" s="192"/>
      <c r="L3665" s="187"/>
      <c r="M3665" s="193"/>
      <c r="N3665" s="194"/>
      <c r="O3665" s="194"/>
      <c r="P3665" s="194"/>
      <c r="Q3665" s="194"/>
      <c r="R3665" s="194"/>
      <c r="S3665" s="194"/>
      <c r="T3665" s="195"/>
      <c r="AT3665" s="189" t="s">
        <v>369</v>
      </c>
      <c r="AU3665" s="189" t="s">
        <v>85</v>
      </c>
      <c r="AV3665" s="13" t="s">
        <v>85</v>
      </c>
      <c r="AW3665" s="13" t="s">
        <v>29</v>
      </c>
      <c r="AX3665" s="13" t="s">
        <v>72</v>
      </c>
      <c r="AY3665" s="189" t="s">
        <v>360</v>
      </c>
    </row>
    <row r="3666" spans="2:51" s="13" customFormat="1">
      <c r="B3666" s="187"/>
      <c r="D3666" s="188" t="s">
        <v>369</v>
      </c>
      <c r="E3666" s="189" t="s">
        <v>1</v>
      </c>
      <c r="F3666" s="190" t="s">
        <v>3456</v>
      </c>
      <c r="H3666" s="191">
        <v>8.5050000000000008</v>
      </c>
      <c r="I3666" s="192"/>
      <c r="L3666" s="187"/>
      <c r="M3666" s="193"/>
      <c r="N3666" s="194"/>
      <c r="O3666" s="194"/>
      <c r="P3666" s="194"/>
      <c r="Q3666" s="194"/>
      <c r="R3666" s="194"/>
      <c r="S3666" s="194"/>
      <c r="T3666" s="195"/>
      <c r="AT3666" s="189" t="s">
        <v>369</v>
      </c>
      <c r="AU3666" s="189" t="s">
        <v>85</v>
      </c>
      <c r="AV3666" s="13" t="s">
        <v>85</v>
      </c>
      <c r="AW3666" s="13" t="s">
        <v>29</v>
      </c>
      <c r="AX3666" s="13" t="s">
        <v>72</v>
      </c>
      <c r="AY3666" s="189" t="s">
        <v>360</v>
      </c>
    </row>
    <row r="3667" spans="2:51" s="14" customFormat="1">
      <c r="B3667" s="196"/>
      <c r="D3667" s="188" t="s">
        <v>369</v>
      </c>
      <c r="E3667" s="197" t="s">
        <v>1</v>
      </c>
      <c r="F3667" s="198" t="s">
        <v>3457</v>
      </c>
      <c r="H3667" s="197" t="s">
        <v>1</v>
      </c>
      <c r="I3667" s="199"/>
      <c r="L3667" s="196"/>
      <c r="M3667" s="200"/>
      <c r="N3667" s="201"/>
      <c r="O3667" s="201"/>
      <c r="P3667" s="201"/>
      <c r="Q3667" s="201"/>
      <c r="R3667" s="201"/>
      <c r="S3667" s="201"/>
      <c r="T3667" s="202"/>
      <c r="AT3667" s="197" t="s">
        <v>369</v>
      </c>
      <c r="AU3667" s="197" t="s">
        <v>85</v>
      </c>
      <c r="AV3667" s="14" t="s">
        <v>79</v>
      </c>
      <c r="AW3667" s="14" t="s">
        <v>29</v>
      </c>
      <c r="AX3667" s="14" t="s">
        <v>72</v>
      </c>
      <c r="AY3667" s="197" t="s">
        <v>360</v>
      </c>
    </row>
    <row r="3668" spans="2:51" s="13" customFormat="1">
      <c r="B3668" s="187"/>
      <c r="D3668" s="188" t="s">
        <v>369</v>
      </c>
      <c r="E3668" s="189" t="s">
        <v>1</v>
      </c>
      <c r="F3668" s="190" t="s">
        <v>3458</v>
      </c>
      <c r="H3668" s="191">
        <v>61.6</v>
      </c>
      <c r="I3668" s="192"/>
      <c r="L3668" s="187"/>
      <c r="M3668" s="193"/>
      <c r="N3668" s="194"/>
      <c r="O3668" s="194"/>
      <c r="P3668" s="194"/>
      <c r="Q3668" s="194"/>
      <c r="R3668" s="194"/>
      <c r="S3668" s="194"/>
      <c r="T3668" s="195"/>
      <c r="AT3668" s="189" t="s">
        <v>369</v>
      </c>
      <c r="AU3668" s="189" t="s">
        <v>85</v>
      </c>
      <c r="AV3668" s="13" t="s">
        <v>85</v>
      </c>
      <c r="AW3668" s="13" t="s">
        <v>29</v>
      </c>
      <c r="AX3668" s="13" t="s">
        <v>72</v>
      </c>
      <c r="AY3668" s="189" t="s">
        <v>360</v>
      </c>
    </row>
    <row r="3669" spans="2:51" s="13" customFormat="1">
      <c r="B3669" s="187"/>
      <c r="D3669" s="188" t="s">
        <v>369</v>
      </c>
      <c r="E3669" s="189" t="s">
        <v>1</v>
      </c>
      <c r="F3669" s="190" t="s">
        <v>3448</v>
      </c>
      <c r="H3669" s="191">
        <v>-3.9</v>
      </c>
      <c r="I3669" s="192"/>
      <c r="L3669" s="187"/>
      <c r="M3669" s="193"/>
      <c r="N3669" s="194"/>
      <c r="O3669" s="194"/>
      <c r="P3669" s="194"/>
      <c r="Q3669" s="194"/>
      <c r="R3669" s="194"/>
      <c r="S3669" s="194"/>
      <c r="T3669" s="195"/>
      <c r="AT3669" s="189" t="s">
        <v>369</v>
      </c>
      <c r="AU3669" s="189" t="s">
        <v>85</v>
      </c>
      <c r="AV3669" s="13" t="s">
        <v>85</v>
      </c>
      <c r="AW3669" s="13" t="s">
        <v>29</v>
      </c>
      <c r="AX3669" s="13" t="s">
        <v>72</v>
      </c>
      <c r="AY3669" s="189" t="s">
        <v>360</v>
      </c>
    </row>
    <row r="3670" spans="2:51" s="13" customFormat="1">
      <c r="B3670" s="187"/>
      <c r="D3670" s="188" t="s">
        <v>369</v>
      </c>
      <c r="E3670" s="189" t="s">
        <v>1</v>
      </c>
      <c r="F3670" s="190" t="s">
        <v>3459</v>
      </c>
      <c r="H3670" s="191">
        <v>-1.4</v>
      </c>
      <c r="I3670" s="192"/>
      <c r="L3670" s="187"/>
      <c r="M3670" s="193"/>
      <c r="N3670" s="194"/>
      <c r="O3670" s="194"/>
      <c r="P3670" s="194"/>
      <c r="Q3670" s="194"/>
      <c r="R3670" s="194"/>
      <c r="S3670" s="194"/>
      <c r="T3670" s="195"/>
      <c r="AT3670" s="189" t="s">
        <v>369</v>
      </c>
      <c r="AU3670" s="189" t="s">
        <v>85</v>
      </c>
      <c r="AV3670" s="13" t="s">
        <v>85</v>
      </c>
      <c r="AW3670" s="13" t="s">
        <v>29</v>
      </c>
      <c r="AX3670" s="13" t="s">
        <v>72</v>
      </c>
      <c r="AY3670" s="189" t="s">
        <v>360</v>
      </c>
    </row>
    <row r="3671" spans="2:51" s="13" customFormat="1">
      <c r="B3671" s="187"/>
      <c r="D3671" s="188" t="s">
        <v>369</v>
      </c>
      <c r="E3671" s="189" t="s">
        <v>1</v>
      </c>
      <c r="F3671" s="190" t="s">
        <v>3203</v>
      </c>
      <c r="H3671" s="191">
        <v>-3.43</v>
      </c>
      <c r="I3671" s="192"/>
      <c r="L3671" s="187"/>
      <c r="M3671" s="193"/>
      <c r="N3671" s="194"/>
      <c r="O3671" s="194"/>
      <c r="P3671" s="194"/>
      <c r="Q3671" s="194"/>
      <c r="R3671" s="194"/>
      <c r="S3671" s="194"/>
      <c r="T3671" s="195"/>
      <c r="AT3671" s="189" t="s">
        <v>369</v>
      </c>
      <c r="AU3671" s="189" t="s">
        <v>85</v>
      </c>
      <c r="AV3671" s="13" t="s">
        <v>85</v>
      </c>
      <c r="AW3671" s="13" t="s">
        <v>29</v>
      </c>
      <c r="AX3671" s="13" t="s">
        <v>72</v>
      </c>
      <c r="AY3671" s="189" t="s">
        <v>360</v>
      </c>
    </row>
    <row r="3672" spans="2:51" s="13" customFormat="1">
      <c r="B3672" s="187"/>
      <c r="D3672" s="188" t="s">
        <v>369</v>
      </c>
      <c r="E3672" s="189" t="s">
        <v>1</v>
      </c>
      <c r="F3672" s="190" t="s">
        <v>3441</v>
      </c>
      <c r="H3672" s="191">
        <v>2.835</v>
      </c>
      <c r="I3672" s="192"/>
      <c r="L3672" s="187"/>
      <c r="M3672" s="193"/>
      <c r="N3672" s="194"/>
      <c r="O3672" s="194"/>
      <c r="P3672" s="194"/>
      <c r="Q3672" s="194"/>
      <c r="R3672" s="194"/>
      <c r="S3672" s="194"/>
      <c r="T3672" s="195"/>
      <c r="AT3672" s="189" t="s">
        <v>369</v>
      </c>
      <c r="AU3672" s="189" t="s">
        <v>85</v>
      </c>
      <c r="AV3672" s="13" t="s">
        <v>85</v>
      </c>
      <c r="AW3672" s="13" t="s">
        <v>29</v>
      </c>
      <c r="AX3672" s="13" t="s">
        <v>72</v>
      </c>
      <c r="AY3672" s="189" t="s">
        <v>360</v>
      </c>
    </row>
    <row r="3673" spans="2:51" s="14" customFormat="1">
      <c r="B3673" s="196"/>
      <c r="D3673" s="188" t="s">
        <v>369</v>
      </c>
      <c r="E3673" s="197" t="s">
        <v>1</v>
      </c>
      <c r="F3673" s="198" t="s">
        <v>3460</v>
      </c>
      <c r="H3673" s="197" t="s">
        <v>1</v>
      </c>
      <c r="I3673" s="199"/>
      <c r="L3673" s="196"/>
      <c r="M3673" s="200"/>
      <c r="N3673" s="201"/>
      <c r="O3673" s="201"/>
      <c r="P3673" s="201"/>
      <c r="Q3673" s="201"/>
      <c r="R3673" s="201"/>
      <c r="S3673" s="201"/>
      <c r="T3673" s="202"/>
      <c r="AT3673" s="197" t="s">
        <v>369</v>
      </c>
      <c r="AU3673" s="197" t="s">
        <v>85</v>
      </c>
      <c r="AV3673" s="14" t="s">
        <v>79</v>
      </c>
      <c r="AW3673" s="14" t="s">
        <v>29</v>
      </c>
      <c r="AX3673" s="14" t="s">
        <v>72</v>
      </c>
      <c r="AY3673" s="197" t="s">
        <v>360</v>
      </c>
    </row>
    <row r="3674" spans="2:51" s="13" customFormat="1">
      <c r="B3674" s="187"/>
      <c r="D3674" s="188" t="s">
        <v>369</v>
      </c>
      <c r="E3674" s="189" t="s">
        <v>1</v>
      </c>
      <c r="F3674" s="190" t="s">
        <v>3461</v>
      </c>
      <c r="H3674" s="191">
        <v>24.265999999999998</v>
      </c>
      <c r="I3674" s="192"/>
      <c r="L3674" s="187"/>
      <c r="M3674" s="193"/>
      <c r="N3674" s="194"/>
      <c r="O3674" s="194"/>
      <c r="P3674" s="194"/>
      <c r="Q3674" s="194"/>
      <c r="R3674" s="194"/>
      <c r="S3674" s="194"/>
      <c r="T3674" s="195"/>
      <c r="AT3674" s="189" t="s">
        <v>369</v>
      </c>
      <c r="AU3674" s="189" t="s">
        <v>85</v>
      </c>
      <c r="AV3674" s="13" t="s">
        <v>85</v>
      </c>
      <c r="AW3674" s="13" t="s">
        <v>29</v>
      </c>
      <c r="AX3674" s="13" t="s">
        <v>72</v>
      </c>
      <c r="AY3674" s="189" t="s">
        <v>360</v>
      </c>
    </row>
    <row r="3675" spans="2:51" s="13" customFormat="1">
      <c r="B3675" s="187"/>
      <c r="D3675" s="188" t="s">
        <v>369</v>
      </c>
      <c r="E3675" s="189" t="s">
        <v>1</v>
      </c>
      <c r="F3675" s="190" t="s">
        <v>3462</v>
      </c>
      <c r="H3675" s="191">
        <v>-0.38500000000000001</v>
      </c>
      <c r="I3675" s="192"/>
      <c r="L3675" s="187"/>
      <c r="M3675" s="193"/>
      <c r="N3675" s="194"/>
      <c r="O3675" s="194"/>
      <c r="P3675" s="194"/>
      <c r="Q3675" s="194"/>
      <c r="R3675" s="194"/>
      <c r="S3675" s="194"/>
      <c r="T3675" s="195"/>
      <c r="AT3675" s="189" t="s">
        <v>369</v>
      </c>
      <c r="AU3675" s="189" t="s">
        <v>85</v>
      </c>
      <c r="AV3675" s="13" t="s">
        <v>85</v>
      </c>
      <c r="AW3675" s="13" t="s">
        <v>29</v>
      </c>
      <c r="AX3675" s="13" t="s">
        <v>72</v>
      </c>
      <c r="AY3675" s="189" t="s">
        <v>360</v>
      </c>
    </row>
    <row r="3676" spans="2:51" s="13" customFormat="1">
      <c r="B3676" s="187"/>
      <c r="D3676" s="188" t="s">
        <v>369</v>
      </c>
      <c r="E3676" s="189" t="s">
        <v>1</v>
      </c>
      <c r="F3676" s="190" t="s">
        <v>3323</v>
      </c>
      <c r="H3676" s="191">
        <v>-2.38</v>
      </c>
      <c r="I3676" s="192"/>
      <c r="L3676" s="187"/>
      <c r="M3676" s="193"/>
      <c r="N3676" s="194"/>
      <c r="O3676" s="194"/>
      <c r="P3676" s="194"/>
      <c r="Q3676" s="194"/>
      <c r="R3676" s="194"/>
      <c r="S3676" s="194"/>
      <c r="T3676" s="195"/>
      <c r="AT3676" s="189" t="s">
        <v>369</v>
      </c>
      <c r="AU3676" s="189" t="s">
        <v>85</v>
      </c>
      <c r="AV3676" s="13" t="s">
        <v>85</v>
      </c>
      <c r="AW3676" s="13" t="s">
        <v>29</v>
      </c>
      <c r="AX3676" s="13" t="s">
        <v>72</v>
      </c>
      <c r="AY3676" s="189" t="s">
        <v>360</v>
      </c>
    </row>
    <row r="3677" spans="2:51" s="13" customFormat="1">
      <c r="B3677" s="187"/>
      <c r="D3677" s="188" t="s">
        <v>369</v>
      </c>
      <c r="E3677" s="189" t="s">
        <v>1</v>
      </c>
      <c r="F3677" s="190" t="s">
        <v>3463</v>
      </c>
      <c r="H3677" s="191">
        <v>3.69</v>
      </c>
      <c r="I3677" s="192"/>
      <c r="L3677" s="187"/>
      <c r="M3677" s="193"/>
      <c r="N3677" s="194"/>
      <c r="O3677" s="194"/>
      <c r="P3677" s="194"/>
      <c r="Q3677" s="194"/>
      <c r="R3677" s="194"/>
      <c r="S3677" s="194"/>
      <c r="T3677" s="195"/>
      <c r="AT3677" s="189" t="s">
        <v>369</v>
      </c>
      <c r="AU3677" s="189" t="s">
        <v>85</v>
      </c>
      <c r="AV3677" s="13" t="s">
        <v>85</v>
      </c>
      <c r="AW3677" s="13" t="s">
        <v>29</v>
      </c>
      <c r="AX3677" s="13" t="s">
        <v>72</v>
      </c>
      <c r="AY3677" s="189" t="s">
        <v>360</v>
      </c>
    </row>
    <row r="3678" spans="2:51" s="13" customFormat="1">
      <c r="B3678" s="187"/>
      <c r="D3678" s="188" t="s">
        <v>369</v>
      </c>
      <c r="E3678" s="189" t="s">
        <v>1</v>
      </c>
      <c r="F3678" s="190" t="s">
        <v>3464</v>
      </c>
      <c r="H3678" s="191">
        <v>-0.85099999999999998</v>
      </c>
      <c r="I3678" s="192"/>
      <c r="L3678" s="187"/>
      <c r="M3678" s="193"/>
      <c r="N3678" s="194"/>
      <c r="O3678" s="194"/>
      <c r="P3678" s="194"/>
      <c r="Q3678" s="194"/>
      <c r="R3678" s="194"/>
      <c r="S3678" s="194"/>
      <c r="T3678" s="195"/>
      <c r="AT3678" s="189" t="s">
        <v>369</v>
      </c>
      <c r="AU3678" s="189" t="s">
        <v>85</v>
      </c>
      <c r="AV3678" s="13" t="s">
        <v>85</v>
      </c>
      <c r="AW3678" s="13" t="s">
        <v>29</v>
      </c>
      <c r="AX3678" s="13" t="s">
        <v>72</v>
      </c>
      <c r="AY3678" s="189" t="s">
        <v>360</v>
      </c>
    </row>
    <row r="3679" spans="2:51" s="13" customFormat="1">
      <c r="B3679" s="187"/>
      <c r="D3679" s="188" t="s">
        <v>369</v>
      </c>
      <c r="E3679" s="189" t="s">
        <v>1</v>
      </c>
      <c r="F3679" s="190" t="s">
        <v>3465</v>
      </c>
      <c r="H3679" s="191">
        <v>1.694</v>
      </c>
      <c r="I3679" s="192"/>
      <c r="L3679" s="187"/>
      <c r="M3679" s="193"/>
      <c r="N3679" s="194"/>
      <c r="O3679" s="194"/>
      <c r="P3679" s="194"/>
      <c r="Q3679" s="194"/>
      <c r="R3679" s="194"/>
      <c r="S3679" s="194"/>
      <c r="T3679" s="195"/>
      <c r="AT3679" s="189" t="s">
        <v>369</v>
      </c>
      <c r="AU3679" s="189" t="s">
        <v>85</v>
      </c>
      <c r="AV3679" s="13" t="s">
        <v>85</v>
      </c>
      <c r="AW3679" s="13" t="s">
        <v>29</v>
      </c>
      <c r="AX3679" s="13" t="s">
        <v>72</v>
      </c>
      <c r="AY3679" s="189" t="s">
        <v>360</v>
      </c>
    </row>
    <row r="3680" spans="2:51" s="14" customFormat="1">
      <c r="B3680" s="196"/>
      <c r="D3680" s="188" t="s">
        <v>369</v>
      </c>
      <c r="E3680" s="197" t="s">
        <v>1</v>
      </c>
      <c r="F3680" s="198" t="s">
        <v>3466</v>
      </c>
      <c r="H3680" s="197" t="s">
        <v>1</v>
      </c>
      <c r="I3680" s="199"/>
      <c r="L3680" s="196"/>
      <c r="M3680" s="200"/>
      <c r="N3680" s="201"/>
      <c r="O3680" s="201"/>
      <c r="P3680" s="201"/>
      <c r="Q3680" s="201"/>
      <c r="R3680" s="201"/>
      <c r="S3680" s="201"/>
      <c r="T3680" s="202"/>
      <c r="AT3680" s="197" t="s">
        <v>369</v>
      </c>
      <c r="AU3680" s="197" t="s">
        <v>85</v>
      </c>
      <c r="AV3680" s="14" t="s">
        <v>79</v>
      </c>
      <c r="AW3680" s="14" t="s">
        <v>29</v>
      </c>
      <c r="AX3680" s="14" t="s">
        <v>72</v>
      </c>
      <c r="AY3680" s="197" t="s">
        <v>360</v>
      </c>
    </row>
    <row r="3681" spans="2:51" s="13" customFormat="1">
      <c r="B3681" s="187"/>
      <c r="D3681" s="188" t="s">
        <v>369</v>
      </c>
      <c r="E3681" s="189" t="s">
        <v>1</v>
      </c>
      <c r="F3681" s="190" t="s">
        <v>3467</v>
      </c>
      <c r="H3681" s="191">
        <v>84</v>
      </c>
      <c r="I3681" s="192"/>
      <c r="L3681" s="187"/>
      <c r="M3681" s="193"/>
      <c r="N3681" s="194"/>
      <c r="O3681" s="194"/>
      <c r="P3681" s="194"/>
      <c r="Q3681" s="194"/>
      <c r="R3681" s="194"/>
      <c r="S3681" s="194"/>
      <c r="T3681" s="195"/>
      <c r="AT3681" s="189" t="s">
        <v>369</v>
      </c>
      <c r="AU3681" s="189" t="s">
        <v>85</v>
      </c>
      <c r="AV3681" s="13" t="s">
        <v>85</v>
      </c>
      <c r="AW3681" s="13" t="s">
        <v>29</v>
      </c>
      <c r="AX3681" s="13" t="s">
        <v>72</v>
      </c>
      <c r="AY3681" s="189" t="s">
        <v>360</v>
      </c>
    </row>
    <row r="3682" spans="2:51" s="13" customFormat="1">
      <c r="B3682" s="187"/>
      <c r="D3682" s="188" t="s">
        <v>369</v>
      </c>
      <c r="E3682" s="189" t="s">
        <v>1</v>
      </c>
      <c r="F3682" s="190" t="s">
        <v>3468</v>
      </c>
      <c r="H3682" s="191">
        <v>-18.399999999999999</v>
      </c>
      <c r="I3682" s="192"/>
      <c r="L3682" s="187"/>
      <c r="M3682" s="193"/>
      <c r="N3682" s="194"/>
      <c r="O3682" s="194"/>
      <c r="P3682" s="194"/>
      <c r="Q3682" s="194"/>
      <c r="R3682" s="194"/>
      <c r="S3682" s="194"/>
      <c r="T3682" s="195"/>
      <c r="AT3682" s="189" t="s">
        <v>369</v>
      </c>
      <c r="AU3682" s="189" t="s">
        <v>85</v>
      </c>
      <c r="AV3682" s="13" t="s">
        <v>85</v>
      </c>
      <c r="AW3682" s="13" t="s">
        <v>29</v>
      </c>
      <c r="AX3682" s="13" t="s">
        <v>72</v>
      </c>
      <c r="AY3682" s="189" t="s">
        <v>360</v>
      </c>
    </row>
    <row r="3683" spans="2:51" s="13" customFormat="1">
      <c r="B3683" s="187"/>
      <c r="D3683" s="188" t="s">
        <v>369</v>
      </c>
      <c r="E3683" s="189" t="s">
        <v>1</v>
      </c>
      <c r="F3683" s="190" t="s">
        <v>3441</v>
      </c>
      <c r="H3683" s="191">
        <v>2.835</v>
      </c>
      <c r="I3683" s="192"/>
      <c r="L3683" s="187"/>
      <c r="M3683" s="193"/>
      <c r="N3683" s="194"/>
      <c r="O3683" s="194"/>
      <c r="P3683" s="194"/>
      <c r="Q3683" s="194"/>
      <c r="R3683" s="194"/>
      <c r="S3683" s="194"/>
      <c r="T3683" s="195"/>
      <c r="AT3683" s="189" t="s">
        <v>369</v>
      </c>
      <c r="AU3683" s="189" t="s">
        <v>85</v>
      </c>
      <c r="AV3683" s="13" t="s">
        <v>85</v>
      </c>
      <c r="AW3683" s="13" t="s">
        <v>29</v>
      </c>
      <c r="AX3683" s="13" t="s">
        <v>72</v>
      </c>
      <c r="AY3683" s="189" t="s">
        <v>360</v>
      </c>
    </row>
    <row r="3684" spans="2:51" s="14" customFormat="1">
      <c r="B3684" s="196"/>
      <c r="D3684" s="188" t="s">
        <v>369</v>
      </c>
      <c r="E3684" s="197" t="s">
        <v>1</v>
      </c>
      <c r="F3684" s="198" t="s">
        <v>3469</v>
      </c>
      <c r="H3684" s="197" t="s">
        <v>1</v>
      </c>
      <c r="I3684" s="199"/>
      <c r="L3684" s="196"/>
      <c r="M3684" s="200"/>
      <c r="N3684" s="201"/>
      <c r="O3684" s="201"/>
      <c r="P3684" s="201"/>
      <c r="Q3684" s="201"/>
      <c r="R3684" s="201"/>
      <c r="S3684" s="201"/>
      <c r="T3684" s="202"/>
      <c r="AT3684" s="197" t="s">
        <v>369</v>
      </c>
      <c r="AU3684" s="197" t="s">
        <v>85</v>
      </c>
      <c r="AV3684" s="14" t="s">
        <v>79</v>
      </c>
      <c r="AW3684" s="14" t="s">
        <v>29</v>
      </c>
      <c r="AX3684" s="14" t="s">
        <v>72</v>
      </c>
      <c r="AY3684" s="197" t="s">
        <v>360</v>
      </c>
    </row>
    <row r="3685" spans="2:51" s="13" customFormat="1">
      <c r="B3685" s="187"/>
      <c r="D3685" s="188" t="s">
        <v>369</v>
      </c>
      <c r="E3685" s="189" t="s">
        <v>1</v>
      </c>
      <c r="F3685" s="190" t="s">
        <v>3470</v>
      </c>
      <c r="H3685" s="191">
        <v>11.574</v>
      </c>
      <c r="I3685" s="192"/>
      <c r="L3685" s="187"/>
      <c r="M3685" s="193"/>
      <c r="N3685" s="194"/>
      <c r="O3685" s="194"/>
      <c r="P3685" s="194"/>
      <c r="Q3685" s="194"/>
      <c r="R3685" s="194"/>
      <c r="S3685" s="194"/>
      <c r="T3685" s="195"/>
      <c r="AT3685" s="189" t="s">
        <v>369</v>
      </c>
      <c r="AU3685" s="189" t="s">
        <v>85</v>
      </c>
      <c r="AV3685" s="13" t="s">
        <v>85</v>
      </c>
      <c r="AW3685" s="13" t="s">
        <v>29</v>
      </c>
      <c r="AX3685" s="13" t="s">
        <v>72</v>
      </c>
      <c r="AY3685" s="189" t="s">
        <v>360</v>
      </c>
    </row>
    <row r="3686" spans="2:51" s="13" customFormat="1">
      <c r="B3686" s="187"/>
      <c r="D3686" s="188" t="s">
        <v>369</v>
      </c>
      <c r="E3686" s="189" t="s">
        <v>1</v>
      </c>
      <c r="F3686" s="190" t="s">
        <v>3471</v>
      </c>
      <c r="H3686" s="191">
        <v>-0.80300000000000005</v>
      </c>
      <c r="I3686" s="192"/>
      <c r="L3686" s="187"/>
      <c r="M3686" s="193"/>
      <c r="N3686" s="194"/>
      <c r="O3686" s="194"/>
      <c r="P3686" s="194"/>
      <c r="Q3686" s="194"/>
      <c r="R3686" s="194"/>
      <c r="S3686" s="194"/>
      <c r="T3686" s="195"/>
      <c r="AT3686" s="189" t="s">
        <v>369</v>
      </c>
      <c r="AU3686" s="189" t="s">
        <v>85</v>
      </c>
      <c r="AV3686" s="13" t="s">
        <v>85</v>
      </c>
      <c r="AW3686" s="13" t="s">
        <v>29</v>
      </c>
      <c r="AX3686" s="13" t="s">
        <v>72</v>
      </c>
      <c r="AY3686" s="189" t="s">
        <v>360</v>
      </c>
    </row>
    <row r="3687" spans="2:51" s="13" customFormat="1">
      <c r="B3687" s="187"/>
      <c r="D3687" s="188" t="s">
        <v>369</v>
      </c>
      <c r="E3687" s="189" t="s">
        <v>1</v>
      </c>
      <c r="F3687" s="190" t="s">
        <v>3472</v>
      </c>
      <c r="H3687" s="191">
        <v>-2.0249999999999999</v>
      </c>
      <c r="I3687" s="192"/>
      <c r="L3687" s="187"/>
      <c r="M3687" s="193"/>
      <c r="N3687" s="194"/>
      <c r="O3687" s="194"/>
      <c r="P3687" s="194"/>
      <c r="Q3687" s="194"/>
      <c r="R3687" s="194"/>
      <c r="S3687" s="194"/>
      <c r="T3687" s="195"/>
      <c r="AT3687" s="189" t="s">
        <v>369</v>
      </c>
      <c r="AU3687" s="189" t="s">
        <v>85</v>
      </c>
      <c r="AV3687" s="13" t="s">
        <v>85</v>
      </c>
      <c r="AW3687" s="13" t="s">
        <v>29</v>
      </c>
      <c r="AX3687" s="13" t="s">
        <v>72</v>
      </c>
      <c r="AY3687" s="189" t="s">
        <v>360</v>
      </c>
    </row>
    <row r="3688" spans="2:51" s="13" customFormat="1">
      <c r="B3688" s="187"/>
      <c r="D3688" s="188" t="s">
        <v>369</v>
      </c>
      <c r="E3688" s="189" t="s">
        <v>1</v>
      </c>
      <c r="F3688" s="190" t="s">
        <v>3473</v>
      </c>
      <c r="H3688" s="191">
        <v>1.613</v>
      </c>
      <c r="I3688" s="192"/>
      <c r="L3688" s="187"/>
      <c r="M3688" s="193"/>
      <c r="N3688" s="194"/>
      <c r="O3688" s="194"/>
      <c r="P3688" s="194"/>
      <c r="Q3688" s="194"/>
      <c r="R3688" s="194"/>
      <c r="S3688" s="194"/>
      <c r="T3688" s="195"/>
      <c r="AT3688" s="189" t="s">
        <v>369</v>
      </c>
      <c r="AU3688" s="189" t="s">
        <v>85</v>
      </c>
      <c r="AV3688" s="13" t="s">
        <v>85</v>
      </c>
      <c r="AW3688" s="13" t="s">
        <v>29</v>
      </c>
      <c r="AX3688" s="13" t="s">
        <v>72</v>
      </c>
      <c r="AY3688" s="189" t="s">
        <v>360</v>
      </c>
    </row>
    <row r="3689" spans="2:51" s="14" customFormat="1">
      <c r="B3689" s="196"/>
      <c r="D3689" s="188" t="s">
        <v>369</v>
      </c>
      <c r="E3689" s="197" t="s">
        <v>1</v>
      </c>
      <c r="F3689" s="198" t="s">
        <v>3474</v>
      </c>
      <c r="H3689" s="197" t="s">
        <v>1</v>
      </c>
      <c r="I3689" s="199"/>
      <c r="L3689" s="196"/>
      <c r="M3689" s="200"/>
      <c r="N3689" s="201"/>
      <c r="O3689" s="201"/>
      <c r="P3689" s="201"/>
      <c r="Q3689" s="201"/>
      <c r="R3689" s="201"/>
      <c r="S3689" s="201"/>
      <c r="T3689" s="202"/>
      <c r="AT3689" s="197" t="s">
        <v>369</v>
      </c>
      <c r="AU3689" s="197" t="s">
        <v>85</v>
      </c>
      <c r="AV3689" s="14" t="s">
        <v>79</v>
      </c>
      <c r="AW3689" s="14" t="s">
        <v>29</v>
      </c>
      <c r="AX3689" s="14" t="s">
        <v>72</v>
      </c>
      <c r="AY3689" s="197" t="s">
        <v>360</v>
      </c>
    </row>
    <row r="3690" spans="2:51" s="13" customFormat="1">
      <c r="B3690" s="187"/>
      <c r="D3690" s="188" t="s">
        <v>369</v>
      </c>
      <c r="E3690" s="189" t="s">
        <v>1</v>
      </c>
      <c r="F3690" s="190" t="s">
        <v>3475</v>
      </c>
      <c r="H3690" s="191">
        <v>22.4</v>
      </c>
      <c r="I3690" s="192"/>
      <c r="L3690" s="187"/>
      <c r="M3690" s="193"/>
      <c r="N3690" s="194"/>
      <c r="O3690" s="194"/>
      <c r="P3690" s="194"/>
      <c r="Q3690" s="194"/>
      <c r="R3690" s="194"/>
      <c r="S3690" s="194"/>
      <c r="T3690" s="195"/>
      <c r="AT3690" s="189" t="s">
        <v>369</v>
      </c>
      <c r="AU3690" s="189" t="s">
        <v>85</v>
      </c>
      <c r="AV3690" s="13" t="s">
        <v>85</v>
      </c>
      <c r="AW3690" s="13" t="s">
        <v>29</v>
      </c>
      <c r="AX3690" s="13" t="s">
        <v>72</v>
      </c>
      <c r="AY3690" s="189" t="s">
        <v>360</v>
      </c>
    </row>
    <row r="3691" spans="2:51" s="13" customFormat="1">
      <c r="B3691" s="187"/>
      <c r="D3691" s="188" t="s">
        <v>369</v>
      </c>
      <c r="E3691" s="189" t="s">
        <v>1</v>
      </c>
      <c r="F3691" s="190" t="s">
        <v>3476</v>
      </c>
      <c r="H3691" s="191">
        <v>-2.0249999999999999</v>
      </c>
      <c r="I3691" s="192"/>
      <c r="L3691" s="187"/>
      <c r="M3691" s="193"/>
      <c r="N3691" s="194"/>
      <c r="O3691" s="194"/>
      <c r="P3691" s="194"/>
      <c r="Q3691" s="194"/>
      <c r="R3691" s="194"/>
      <c r="S3691" s="194"/>
      <c r="T3691" s="195"/>
      <c r="AT3691" s="189" t="s">
        <v>369</v>
      </c>
      <c r="AU3691" s="189" t="s">
        <v>85</v>
      </c>
      <c r="AV3691" s="13" t="s">
        <v>85</v>
      </c>
      <c r="AW3691" s="13" t="s">
        <v>29</v>
      </c>
      <c r="AX3691" s="13" t="s">
        <v>72</v>
      </c>
      <c r="AY3691" s="189" t="s">
        <v>360</v>
      </c>
    </row>
    <row r="3692" spans="2:51" s="13" customFormat="1">
      <c r="B3692" s="187"/>
      <c r="D3692" s="188" t="s">
        <v>369</v>
      </c>
      <c r="E3692" s="189" t="s">
        <v>1</v>
      </c>
      <c r="F3692" s="190" t="s">
        <v>3329</v>
      </c>
      <c r="H3692" s="191">
        <v>-1.26</v>
      </c>
      <c r="I3692" s="192"/>
      <c r="L3692" s="187"/>
      <c r="M3692" s="193"/>
      <c r="N3692" s="194"/>
      <c r="O3692" s="194"/>
      <c r="P3692" s="194"/>
      <c r="Q3692" s="194"/>
      <c r="R3692" s="194"/>
      <c r="S3692" s="194"/>
      <c r="T3692" s="195"/>
      <c r="AT3692" s="189" t="s">
        <v>369</v>
      </c>
      <c r="AU3692" s="189" t="s">
        <v>85</v>
      </c>
      <c r="AV3692" s="13" t="s">
        <v>85</v>
      </c>
      <c r="AW3692" s="13" t="s">
        <v>29</v>
      </c>
      <c r="AX3692" s="13" t="s">
        <v>72</v>
      </c>
      <c r="AY3692" s="189" t="s">
        <v>360</v>
      </c>
    </row>
    <row r="3693" spans="2:51" s="13" customFormat="1">
      <c r="B3693" s="187"/>
      <c r="D3693" s="188" t="s">
        <v>369</v>
      </c>
      <c r="E3693" s="189" t="s">
        <v>1</v>
      </c>
      <c r="F3693" s="190" t="s">
        <v>3477</v>
      </c>
      <c r="H3693" s="191">
        <v>1.204</v>
      </c>
      <c r="I3693" s="192"/>
      <c r="L3693" s="187"/>
      <c r="M3693" s="193"/>
      <c r="N3693" s="194"/>
      <c r="O3693" s="194"/>
      <c r="P3693" s="194"/>
      <c r="Q3693" s="194"/>
      <c r="R3693" s="194"/>
      <c r="S3693" s="194"/>
      <c r="T3693" s="195"/>
      <c r="AT3693" s="189" t="s">
        <v>369</v>
      </c>
      <c r="AU3693" s="189" t="s">
        <v>85</v>
      </c>
      <c r="AV3693" s="13" t="s">
        <v>85</v>
      </c>
      <c r="AW3693" s="13" t="s">
        <v>29</v>
      </c>
      <c r="AX3693" s="13" t="s">
        <v>72</v>
      </c>
      <c r="AY3693" s="189" t="s">
        <v>360</v>
      </c>
    </row>
    <row r="3694" spans="2:51" s="14" customFormat="1">
      <c r="B3694" s="196"/>
      <c r="D3694" s="188" t="s">
        <v>369</v>
      </c>
      <c r="E3694" s="197" t="s">
        <v>1</v>
      </c>
      <c r="F3694" s="198" t="s">
        <v>3478</v>
      </c>
      <c r="H3694" s="197" t="s">
        <v>1</v>
      </c>
      <c r="I3694" s="199"/>
      <c r="L3694" s="196"/>
      <c r="M3694" s="200"/>
      <c r="N3694" s="201"/>
      <c r="O3694" s="201"/>
      <c r="P3694" s="201"/>
      <c r="Q3694" s="201"/>
      <c r="R3694" s="201"/>
      <c r="S3694" s="201"/>
      <c r="T3694" s="202"/>
      <c r="AT3694" s="197" t="s">
        <v>369</v>
      </c>
      <c r="AU3694" s="197" t="s">
        <v>85</v>
      </c>
      <c r="AV3694" s="14" t="s">
        <v>79</v>
      </c>
      <c r="AW3694" s="14" t="s">
        <v>29</v>
      </c>
      <c r="AX3694" s="14" t="s">
        <v>72</v>
      </c>
      <c r="AY3694" s="197" t="s">
        <v>360</v>
      </c>
    </row>
    <row r="3695" spans="2:51" s="13" customFormat="1">
      <c r="B3695" s="187"/>
      <c r="D3695" s="188" t="s">
        <v>369</v>
      </c>
      <c r="E3695" s="189" t="s">
        <v>1</v>
      </c>
      <c r="F3695" s="190" t="s">
        <v>3479</v>
      </c>
      <c r="H3695" s="191">
        <v>68.56</v>
      </c>
      <c r="I3695" s="192"/>
      <c r="L3695" s="187"/>
      <c r="M3695" s="193"/>
      <c r="N3695" s="194"/>
      <c r="O3695" s="194"/>
      <c r="P3695" s="194"/>
      <c r="Q3695" s="194"/>
      <c r="R3695" s="194"/>
      <c r="S3695" s="194"/>
      <c r="T3695" s="195"/>
      <c r="AT3695" s="189" t="s">
        <v>369</v>
      </c>
      <c r="AU3695" s="189" t="s">
        <v>85</v>
      </c>
      <c r="AV3695" s="13" t="s">
        <v>85</v>
      </c>
      <c r="AW3695" s="13" t="s">
        <v>29</v>
      </c>
      <c r="AX3695" s="13" t="s">
        <v>72</v>
      </c>
      <c r="AY3695" s="189" t="s">
        <v>360</v>
      </c>
    </row>
    <row r="3696" spans="2:51" s="13" customFormat="1">
      <c r="B3696" s="187"/>
      <c r="D3696" s="188" t="s">
        <v>369</v>
      </c>
      <c r="E3696" s="189" t="s">
        <v>1</v>
      </c>
      <c r="F3696" s="190" t="s">
        <v>3480</v>
      </c>
      <c r="H3696" s="191">
        <v>-3.91</v>
      </c>
      <c r="I3696" s="192"/>
      <c r="L3696" s="187"/>
      <c r="M3696" s="193"/>
      <c r="N3696" s="194"/>
      <c r="O3696" s="194"/>
      <c r="P3696" s="194"/>
      <c r="Q3696" s="194"/>
      <c r="R3696" s="194"/>
      <c r="S3696" s="194"/>
      <c r="T3696" s="195"/>
      <c r="AT3696" s="189" t="s">
        <v>369</v>
      </c>
      <c r="AU3696" s="189" t="s">
        <v>85</v>
      </c>
      <c r="AV3696" s="13" t="s">
        <v>85</v>
      </c>
      <c r="AW3696" s="13" t="s">
        <v>29</v>
      </c>
      <c r="AX3696" s="13" t="s">
        <v>72</v>
      </c>
      <c r="AY3696" s="189" t="s">
        <v>360</v>
      </c>
    </row>
    <row r="3697" spans="2:51" s="13" customFormat="1">
      <c r="B3697" s="187"/>
      <c r="D3697" s="188" t="s">
        <v>369</v>
      </c>
      <c r="E3697" s="189" t="s">
        <v>1</v>
      </c>
      <c r="F3697" s="190" t="s">
        <v>3481</v>
      </c>
      <c r="H3697" s="191">
        <v>-1.6160000000000001</v>
      </c>
      <c r="I3697" s="192"/>
      <c r="L3697" s="187"/>
      <c r="M3697" s="193"/>
      <c r="N3697" s="194"/>
      <c r="O3697" s="194"/>
      <c r="P3697" s="194"/>
      <c r="Q3697" s="194"/>
      <c r="R3697" s="194"/>
      <c r="S3697" s="194"/>
      <c r="T3697" s="195"/>
      <c r="AT3697" s="189" t="s">
        <v>369</v>
      </c>
      <c r="AU3697" s="189" t="s">
        <v>85</v>
      </c>
      <c r="AV3697" s="13" t="s">
        <v>85</v>
      </c>
      <c r="AW3697" s="13" t="s">
        <v>29</v>
      </c>
      <c r="AX3697" s="13" t="s">
        <v>72</v>
      </c>
      <c r="AY3697" s="189" t="s">
        <v>360</v>
      </c>
    </row>
    <row r="3698" spans="2:51" s="13" customFormat="1">
      <c r="B3698" s="187"/>
      <c r="D3698" s="188" t="s">
        <v>369</v>
      </c>
      <c r="E3698" s="189" t="s">
        <v>1</v>
      </c>
      <c r="F3698" s="190" t="s">
        <v>3448</v>
      </c>
      <c r="H3698" s="191">
        <v>-3.9</v>
      </c>
      <c r="I3698" s="192"/>
      <c r="L3698" s="187"/>
      <c r="M3698" s="193"/>
      <c r="N3698" s="194"/>
      <c r="O3698" s="194"/>
      <c r="P3698" s="194"/>
      <c r="Q3698" s="194"/>
      <c r="R3698" s="194"/>
      <c r="S3698" s="194"/>
      <c r="T3698" s="195"/>
      <c r="AT3698" s="189" t="s">
        <v>369</v>
      </c>
      <c r="AU3698" s="189" t="s">
        <v>85</v>
      </c>
      <c r="AV3698" s="13" t="s">
        <v>85</v>
      </c>
      <c r="AW3698" s="13" t="s">
        <v>29</v>
      </c>
      <c r="AX3698" s="13" t="s">
        <v>72</v>
      </c>
      <c r="AY3698" s="189" t="s">
        <v>360</v>
      </c>
    </row>
    <row r="3699" spans="2:51" s="13" customFormat="1">
      <c r="B3699" s="187"/>
      <c r="D3699" s="188" t="s">
        <v>369</v>
      </c>
      <c r="E3699" s="189" t="s">
        <v>1</v>
      </c>
      <c r="F3699" s="190" t="s">
        <v>3482</v>
      </c>
      <c r="H3699" s="191">
        <v>-6.86</v>
      </c>
      <c r="I3699" s="192"/>
      <c r="L3699" s="187"/>
      <c r="M3699" s="193"/>
      <c r="N3699" s="194"/>
      <c r="O3699" s="194"/>
      <c r="P3699" s="194"/>
      <c r="Q3699" s="194"/>
      <c r="R3699" s="194"/>
      <c r="S3699" s="194"/>
      <c r="T3699" s="195"/>
      <c r="AT3699" s="189" t="s">
        <v>369</v>
      </c>
      <c r="AU3699" s="189" t="s">
        <v>85</v>
      </c>
      <c r="AV3699" s="13" t="s">
        <v>85</v>
      </c>
      <c r="AW3699" s="13" t="s">
        <v>29</v>
      </c>
      <c r="AX3699" s="13" t="s">
        <v>72</v>
      </c>
      <c r="AY3699" s="189" t="s">
        <v>360</v>
      </c>
    </row>
    <row r="3700" spans="2:51" s="13" customFormat="1">
      <c r="B3700" s="187"/>
      <c r="D3700" s="188" t="s">
        <v>369</v>
      </c>
      <c r="E3700" s="189" t="s">
        <v>1</v>
      </c>
      <c r="F3700" s="190" t="s">
        <v>3483</v>
      </c>
      <c r="H3700" s="191">
        <v>5.67</v>
      </c>
      <c r="I3700" s="192"/>
      <c r="L3700" s="187"/>
      <c r="M3700" s="193"/>
      <c r="N3700" s="194"/>
      <c r="O3700" s="194"/>
      <c r="P3700" s="194"/>
      <c r="Q3700" s="194"/>
      <c r="R3700" s="194"/>
      <c r="S3700" s="194"/>
      <c r="T3700" s="195"/>
      <c r="AT3700" s="189" t="s">
        <v>369</v>
      </c>
      <c r="AU3700" s="189" t="s">
        <v>85</v>
      </c>
      <c r="AV3700" s="13" t="s">
        <v>85</v>
      </c>
      <c r="AW3700" s="13" t="s">
        <v>29</v>
      </c>
      <c r="AX3700" s="13" t="s">
        <v>72</v>
      </c>
      <c r="AY3700" s="189" t="s">
        <v>360</v>
      </c>
    </row>
    <row r="3701" spans="2:51" s="14" customFormat="1">
      <c r="B3701" s="196"/>
      <c r="D3701" s="188" t="s">
        <v>369</v>
      </c>
      <c r="E3701" s="197" t="s">
        <v>1</v>
      </c>
      <c r="F3701" s="198" t="s">
        <v>3484</v>
      </c>
      <c r="H3701" s="197" t="s">
        <v>1</v>
      </c>
      <c r="I3701" s="199"/>
      <c r="L3701" s="196"/>
      <c r="M3701" s="200"/>
      <c r="N3701" s="201"/>
      <c r="O3701" s="201"/>
      <c r="P3701" s="201"/>
      <c r="Q3701" s="201"/>
      <c r="R3701" s="201"/>
      <c r="S3701" s="201"/>
      <c r="T3701" s="202"/>
      <c r="AT3701" s="197" t="s">
        <v>369</v>
      </c>
      <c r="AU3701" s="197" t="s">
        <v>85</v>
      </c>
      <c r="AV3701" s="14" t="s">
        <v>79</v>
      </c>
      <c r="AW3701" s="14" t="s">
        <v>29</v>
      </c>
      <c r="AX3701" s="14" t="s">
        <v>72</v>
      </c>
      <c r="AY3701" s="197" t="s">
        <v>360</v>
      </c>
    </row>
    <row r="3702" spans="2:51" s="13" customFormat="1">
      <c r="B3702" s="187"/>
      <c r="D3702" s="188" t="s">
        <v>369</v>
      </c>
      <c r="E3702" s="189" t="s">
        <v>1</v>
      </c>
      <c r="F3702" s="190" t="s">
        <v>3485</v>
      </c>
      <c r="H3702" s="191">
        <v>59.6</v>
      </c>
      <c r="I3702" s="192"/>
      <c r="L3702" s="187"/>
      <c r="M3702" s="193"/>
      <c r="N3702" s="194"/>
      <c r="O3702" s="194"/>
      <c r="P3702" s="194"/>
      <c r="Q3702" s="194"/>
      <c r="R3702" s="194"/>
      <c r="S3702" s="194"/>
      <c r="T3702" s="195"/>
      <c r="AT3702" s="189" t="s">
        <v>369</v>
      </c>
      <c r="AU3702" s="189" t="s">
        <v>85</v>
      </c>
      <c r="AV3702" s="13" t="s">
        <v>85</v>
      </c>
      <c r="AW3702" s="13" t="s">
        <v>29</v>
      </c>
      <c r="AX3702" s="13" t="s">
        <v>72</v>
      </c>
      <c r="AY3702" s="189" t="s">
        <v>360</v>
      </c>
    </row>
    <row r="3703" spans="2:51" s="13" customFormat="1">
      <c r="B3703" s="187"/>
      <c r="D3703" s="188" t="s">
        <v>369</v>
      </c>
      <c r="E3703" s="189" t="s">
        <v>1</v>
      </c>
      <c r="F3703" s="190" t="s">
        <v>3448</v>
      </c>
      <c r="H3703" s="191">
        <v>-3.9</v>
      </c>
      <c r="I3703" s="192"/>
      <c r="L3703" s="187"/>
      <c r="M3703" s="193"/>
      <c r="N3703" s="194"/>
      <c r="O3703" s="194"/>
      <c r="P3703" s="194"/>
      <c r="Q3703" s="194"/>
      <c r="R3703" s="194"/>
      <c r="S3703" s="194"/>
      <c r="T3703" s="195"/>
      <c r="AT3703" s="189" t="s">
        <v>369</v>
      </c>
      <c r="AU3703" s="189" t="s">
        <v>85</v>
      </c>
      <c r="AV3703" s="13" t="s">
        <v>85</v>
      </c>
      <c r="AW3703" s="13" t="s">
        <v>29</v>
      </c>
      <c r="AX3703" s="13" t="s">
        <v>72</v>
      </c>
      <c r="AY3703" s="189" t="s">
        <v>360</v>
      </c>
    </row>
    <row r="3704" spans="2:51" s="13" customFormat="1">
      <c r="B3704" s="187"/>
      <c r="D3704" s="188" t="s">
        <v>369</v>
      </c>
      <c r="E3704" s="189" t="s">
        <v>1</v>
      </c>
      <c r="F3704" s="190" t="s">
        <v>3486</v>
      </c>
      <c r="H3704" s="191">
        <v>-3.5529999999999999</v>
      </c>
      <c r="I3704" s="192"/>
      <c r="L3704" s="187"/>
      <c r="M3704" s="193"/>
      <c r="N3704" s="194"/>
      <c r="O3704" s="194"/>
      <c r="P3704" s="194"/>
      <c r="Q3704" s="194"/>
      <c r="R3704" s="194"/>
      <c r="S3704" s="194"/>
      <c r="T3704" s="195"/>
      <c r="AT3704" s="189" t="s">
        <v>369</v>
      </c>
      <c r="AU3704" s="189" t="s">
        <v>85</v>
      </c>
      <c r="AV3704" s="13" t="s">
        <v>85</v>
      </c>
      <c r="AW3704" s="13" t="s">
        <v>29</v>
      </c>
      <c r="AX3704" s="13" t="s">
        <v>72</v>
      </c>
      <c r="AY3704" s="189" t="s">
        <v>360</v>
      </c>
    </row>
    <row r="3705" spans="2:51" s="13" customFormat="1">
      <c r="B3705" s="187"/>
      <c r="D3705" s="188" t="s">
        <v>369</v>
      </c>
      <c r="E3705" s="189" t="s">
        <v>1</v>
      </c>
      <c r="F3705" s="190" t="s">
        <v>3441</v>
      </c>
      <c r="H3705" s="191">
        <v>2.835</v>
      </c>
      <c r="I3705" s="192"/>
      <c r="L3705" s="187"/>
      <c r="M3705" s="193"/>
      <c r="N3705" s="194"/>
      <c r="O3705" s="194"/>
      <c r="P3705" s="194"/>
      <c r="Q3705" s="194"/>
      <c r="R3705" s="194"/>
      <c r="S3705" s="194"/>
      <c r="T3705" s="195"/>
      <c r="AT3705" s="189" t="s">
        <v>369</v>
      </c>
      <c r="AU3705" s="189" t="s">
        <v>85</v>
      </c>
      <c r="AV3705" s="13" t="s">
        <v>85</v>
      </c>
      <c r="AW3705" s="13" t="s">
        <v>29</v>
      </c>
      <c r="AX3705" s="13" t="s">
        <v>72</v>
      </c>
      <c r="AY3705" s="189" t="s">
        <v>360</v>
      </c>
    </row>
    <row r="3706" spans="2:51" s="14" customFormat="1">
      <c r="B3706" s="196"/>
      <c r="D3706" s="188" t="s">
        <v>369</v>
      </c>
      <c r="E3706" s="197" t="s">
        <v>1</v>
      </c>
      <c r="F3706" s="198" t="s">
        <v>3487</v>
      </c>
      <c r="H3706" s="197" t="s">
        <v>1</v>
      </c>
      <c r="I3706" s="199"/>
      <c r="L3706" s="196"/>
      <c r="M3706" s="200"/>
      <c r="N3706" s="201"/>
      <c r="O3706" s="201"/>
      <c r="P3706" s="201"/>
      <c r="Q3706" s="201"/>
      <c r="R3706" s="201"/>
      <c r="S3706" s="201"/>
      <c r="T3706" s="202"/>
      <c r="AT3706" s="197" t="s">
        <v>369</v>
      </c>
      <c r="AU3706" s="197" t="s">
        <v>85</v>
      </c>
      <c r="AV3706" s="14" t="s">
        <v>79</v>
      </c>
      <c r="AW3706" s="14" t="s">
        <v>29</v>
      </c>
      <c r="AX3706" s="14" t="s">
        <v>72</v>
      </c>
      <c r="AY3706" s="197" t="s">
        <v>360</v>
      </c>
    </row>
    <row r="3707" spans="2:51" s="13" customFormat="1">
      <c r="B3707" s="187"/>
      <c r="D3707" s="188" t="s">
        <v>369</v>
      </c>
      <c r="E3707" s="189" t="s">
        <v>1</v>
      </c>
      <c r="F3707" s="190" t="s">
        <v>3488</v>
      </c>
      <c r="H3707" s="191">
        <v>44.32</v>
      </c>
      <c r="I3707" s="192"/>
      <c r="L3707" s="187"/>
      <c r="M3707" s="193"/>
      <c r="N3707" s="194"/>
      <c r="O3707" s="194"/>
      <c r="P3707" s="194"/>
      <c r="Q3707" s="194"/>
      <c r="R3707" s="194"/>
      <c r="S3707" s="194"/>
      <c r="T3707" s="195"/>
      <c r="AT3707" s="189" t="s">
        <v>369</v>
      </c>
      <c r="AU3707" s="189" t="s">
        <v>85</v>
      </c>
      <c r="AV3707" s="13" t="s">
        <v>85</v>
      </c>
      <c r="AW3707" s="13" t="s">
        <v>29</v>
      </c>
      <c r="AX3707" s="13" t="s">
        <v>72</v>
      </c>
      <c r="AY3707" s="189" t="s">
        <v>360</v>
      </c>
    </row>
    <row r="3708" spans="2:51" s="13" customFormat="1">
      <c r="B3708" s="187"/>
      <c r="D3708" s="188" t="s">
        <v>369</v>
      </c>
      <c r="E3708" s="189" t="s">
        <v>1</v>
      </c>
      <c r="F3708" s="190" t="s">
        <v>3489</v>
      </c>
      <c r="H3708" s="191">
        <v>-3.78</v>
      </c>
      <c r="I3708" s="192"/>
      <c r="L3708" s="187"/>
      <c r="M3708" s="193"/>
      <c r="N3708" s="194"/>
      <c r="O3708" s="194"/>
      <c r="P3708" s="194"/>
      <c r="Q3708" s="194"/>
      <c r="R3708" s="194"/>
      <c r="S3708" s="194"/>
      <c r="T3708" s="195"/>
      <c r="AT3708" s="189" t="s">
        <v>369</v>
      </c>
      <c r="AU3708" s="189" t="s">
        <v>85</v>
      </c>
      <c r="AV3708" s="13" t="s">
        <v>85</v>
      </c>
      <c r="AW3708" s="13" t="s">
        <v>29</v>
      </c>
      <c r="AX3708" s="13" t="s">
        <v>72</v>
      </c>
      <c r="AY3708" s="189" t="s">
        <v>360</v>
      </c>
    </row>
    <row r="3709" spans="2:51" s="13" customFormat="1">
      <c r="B3709" s="187"/>
      <c r="D3709" s="188" t="s">
        <v>369</v>
      </c>
      <c r="E3709" s="189" t="s">
        <v>1</v>
      </c>
      <c r="F3709" s="190" t="s">
        <v>3490</v>
      </c>
      <c r="H3709" s="191">
        <v>-6.75</v>
      </c>
      <c r="I3709" s="192"/>
      <c r="L3709" s="187"/>
      <c r="M3709" s="193"/>
      <c r="N3709" s="194"/>
      <c r="O3709" s="194"/>
      <c r="P3709" s="194"/>
      <c r="Q3709" s="194"/>
      <c r="R3709" s="194"/>
      <c r="S3709" s="194"/>
      <c r="T3709" s="195"/>
      <c r="AT3709" s="189" t="s">
        <v>369</v>
      </c>
      <c r="AU3709" s="189" t="s">
        <v>85</v>
      </c>
      <c r="AV3709" s="13" t="s">
        <v>85</v>
      </c>
      <c r="AW3709" s="13" t="s">
        <v>29</v>
      </c>
      <c r="AX3709" s="13" t="s">
        <v>72</v>
      </c>
      <c r="AY3709" s="189" t="s">
        <v>360</v>
      </c>
    </row>
    <row r="3710" spans="2:51" s="13" customFormat="1">
      <c r="B3710" s="187"/>
      <c r="D3710" s="188" t="s">
        <v>369</v>
      </c>
      <c r="E3710" s="189" t="s">
        <v>1</v>
      </c>
      <c r="F3710" s="190" t="s">
        <v>3203</v>
      </c>
      <c r="H3710" s="191">
        <v>-3.43</v>
      </c>
      <c r="I3710" s="192"/>
      <c r="L3710" s="187"/>
      <c r="M3710" s="193"/>
      <c r="N3710" s="194"/>
      <c r="O3710" s="194"/>
      <c r="P3710" s="194"/>
      <c r="Q3710" s="194"/>
      <c r="R3710" s="194"/>
      <c r="S3710" s="194"/>
      <c r="T3710" s="195"/>
      <c r="AT3710" s="189" t="s">
        <v>369</v>
      </c>
      <c r="AU3710" s="189" t="s">
        <v>85</v>
      </c>
      <c r="AV3710" s="13" t="s">
        <v>85</v>
      </c>
      <c r="AW3710" s="13" t="s">
        <v>29</v>
      </c>
      <c r="AX3710" s="13" t="s">
        <v>72</v>
      </c>
      <c r="AY3710" s="189" t="s">
        <v>360</v>
      </c>
    </row>
    <row r="3711" spans="2:51" s="13" customFormat="1">
      <c r="B3711" s="187"/>
      <c r="D3711" s="188" t="s">
        <v>369</v>
      </c>
      <c r="E3711" s="189" t="s">
        <v>1</v>
      </c>
      <c r="F3711" s="190" t="s">
        <v>3441</v>
      </c>
      <c r="H3711" s="191">
        <v>2.835</v>
      </c>
      <c r="I3711" s="192"/>
      <c r="L3711" s="187"/>
      <c r="M3711" s="193"/>
      <c r="N3711" s="194"/>
      <c r="O3711" s="194"/>
      <c r="P3711" s="194"/>
      <c r="Q3711" s="194"/>
      <c r="R3711" s="194"/>
      <c r="S3711" s="194"/>
      <c r="T3711" s="195"/>
      <c r="AT3711" s="189" t="s">
        <v>369</v>
      </c>
      <c r="AU3711" s="189" t="s">
        <v>85</v>
      </c>
      <c r="AV3711" s="13" t="s">
        <v>85</v>
      </c>
      <c r="AW3711" s="13" t="s">
        <v>29</v>
      </c>
      <c r="AX3711" s="13" t="s">
        <v>72</v>
      </c>
      <c r="AY3711" s="189" t="s">
        <v>360</v>
      </c>
    </row>
    <row r="3712" spans="2:51" s="14" customFormat="1">
      <c r="B3712" s="196"/>
      <c r="D3712" s="188" t="s">
        <v>369</v>
      </c>
      <c r="E3712" s="197" t="s">
        <v>1</v>
      </c>
      <c r="F3712" s="198" t="s">
        <v>3491</v>
      </c>
      <c r="H3712" s="197" t="s">
        <v>1</v>
      </c>
      <c r="I3712" s="199"/>
      <c r="L3712" s="196"/>
      <c r="M3712" s="200"/>
      <c r="N3712" s="201"/>
      <c r="O3712" s="201"/>
      <c r="P3712" s="201"/>
      <c r="Q3712" s="201"/>
      <c r="R3712" s="201"/>
      <c r="S3712" s="201"/>
      <c r="T3712" s="202"/>
      <c r="AT3712" s="197" t="s">
        <v>369</v>
      </c>
      <c r="AU3712" s="197" t="s">
        <v>85</v>
      </c>
      <c r="AV3712" s="14" t="s">
        <v>79</v>
      </c>
      <c r="AW3712" s="14" t="s">
        <v>29</v>
      </c>
      <c r="AX3712" s="14" t="s">
        <v>72</v>
      </c>
      <c r="AY3712" s="197" t="s">
        <v>360</v>
      </c>
    </row>
    <row r="3713" spans="2:51" s="13" customFormat="1">
      <c r="B3713" s="187"/>
      <c r="D3713" s="188" t="s">
        <v>369</v>
      </c>
      <c r="E3713" s="189" t="s">
        <v>1</v>
      </c>
      <c r="F3713" s="190" t="s">
        <v>3492</v>
      </c>
      <c r="H3713" s="191">
        <v>34.32</v>
      </c>
      <c r="I3713" s="192"/>
      <c r="L3713" s="187"/>
      <c r="M3713" s="193"/>
      <c r="N3713" s="194"/>
      <c r="O3713" s="194"/>
      <c r="P3713" s="194"/>
      <c r="Q3713" s="194"/>
      <c r="R3713" s="194"/>
      <c r="S3713" s="194"/>
      <c r="T3713" s="195"/>
      <c r="AT3713" s="189" t="s">
        <v>369</v>
      </c>
      <c r="AU3713" s="189" t="s">
        <v>85</v>
      </c>
      <c r="AV3713" s="13" t="s">
        <v>85</v>
      </c>
      <c r="AW3713" s="13" t="s">
        <v>29</v>
      </c>
      <c r="AX3713" s="13" t="s">
        <v>72</v>
      </c>
      <c r="AY3713" s="189" t="s">
        <v>360</v>
      </c>
    </row>
    <row r="3714" spans="2:51" s="14" customFormat="1">
      <c r="B3714" s="196"/>
      <c r="D3714" s="188" t="s">
        <v>369</v>
      </c>
      <c r="E3714" s="197" t="s">
        <v>1</v>
      </c>
      <c r="F3714" s="198" t="s">
        <v>3493</v>
      </c>
      <c r="H3714" s="197" t="s">
        <v>1</v>
      </c>
      <c r="I3714" s="199"/>
      <c r="L3714" s="196"/>
      <c r="M3714" s="200"/>
      <c r="N3714" s="201"/>
      <c r="O3714" s="201"/>
      <c r="P3714" s="201"/>
      <c r="Q3714" s="201"/>
      <c r="R3714" s="201"/>
      <c r="S3714" s="201"/>
      <c r="T3714" s="202"/>
      <c r="AT3714" s="197" t="s">
        <v>369</v>
      </c>
      <c r="AU3714" s="197" t="s">
        <v>85</v>
      </c>
      <c r="AV3714" s="14" t="s">
        <v>79</v>
      </c>
      <c r="AW3714" s="14" t="s">
        <v>29</v>
      </c>
      <c r="AX3714" s="14" t="s">
        <v>72</v>
      </c>
      <c r="AY3714" s="197" t="s">
        <v>360</v>
      </c>
    </row>
    <row r="3715" spans="2:51" s="13" customFormat="1">
      <c r="B3715" s="187"/>
      <c r="D3715" s="188" t="s">
        <v>369</v>
      </c>
      <c r="E3715" s="189" t="s">
        <v>1</v>
      </c>
      <c r="F3715" s="190" t="s">
        <v>3494</v>
      </c>
      <c r="H3715" s="191">
        <v>62.32</v>
      </c>
      <c r="I3715" s="192"/>
      <c r="L3715" s="187"/>
      <c r="M3715" s="193"/>
      <c r="N3715" s="194"/>
      <c r="O3715" s="194"/>
      <c r="P3715" s="194"/>
      <c r="Q3715" s="194"/>
      <c r="R3715" s="194"/>
      <c r="S3715" s="194"/>
      <c r="T3715" s="195"/>
      <c r="AT3715" s="189" t="s">
        <v>369</v>
      </c>
      <c r="AU3715" s="189" t="s">
        <v>85</v>
      </c>
      <c r="AV3715" s="13" t="s">
        <v>85</v>
      </c>
      <c r="AW3715" s="13" t="s">
        <v>29</v>
      </c>
      <c r="AX3715" s="13" t="s">
        <v>72</v>
      </c>
      <c r="AY3715" s="189" t="s">
        <v>360</v>
      </c>
    </row>
    <row r="3716" spans="2:51" s="13" customFormat="1">
      <c r="B3716" s="187"/>
      <c r="D3716" s="188" t="s">
        <v>369</v>
      </c>
      <c r="E3716" s="189" t="s">
        <v>1</v>
      </c>
      <c r="F3716" s="190" t="s">
        <v>3495</v>
      </c>
      <c r="H3716" s="191">
        <v>-3.36</v>
      </c>
      <c r="I3716" s="192"/>
      <c r="L3716" s="187"/>
      <c r="M3716" s="193"/>
      <c r="N3716" s="194"/>
      <c r="O3716" s="194"/>
      <c r="P3716" s="194"/>
      <c r="Q3716" s="194"/>
      <c r="R3716" s="194"/>
      <c r="S3716" s="194"/>
      <c r="T3716" s="195"/>
      <c r="AT3716" s="189" t="s">
        <v>369</v>
      </c>
      <c r="AU3716" s="189" t="s">
        <v>85</v>
      </c>
      <c r="AV3716" s="13" t="s">
        <v>85</v>
      </c>
      <c r="AW3716" s="13" t="s">
        <v>29</v>
      </c>
      <c r="AX3716" s="13" t="s">
        <v>72</v>
      </c>
      <c r="AY3716" s="189" t="s">
        <v>360</v>
      </c>
    </row>
    <row r="3717" spans="2:51" s="13" customFormat="1">
      <c r="B3717" s="187"/>
      <c r="D3717" s="188" t="s">
        <v>369</v>
      </c>
      <c r="E3717" s="189" t="s">
        <v>1</v>
      </c>
      <c r="F3717" s="190" t="s">
        <v>3496</v>
      </c>
      <c r="H3717" s="191">
        <v>-1.89</v>
      </c>
      <c r="I3717" s="192"/>
      <c r="L3717" s="187"/>
      <c r="M3717" s="193"/>
      <c r="N3717" s="194"/>
      <c r="O3717" s="194"/>
      <c r="P3717" s="194"/>
      <c r="Q3717" s="194"/>
      <c r="R3717" s="194"/>
      <c r="S3717" s="194"/>
      <c r="T3717" s="195"/>
      <c r="AT3717" s="189" t="s">
        <v>369</v>
      </c>
      <c r="AU3717" s="189" t="s">
        <v>85</v>
      </c>
      <c r="AV3717" s="13" t="s">
        <v>85</v>
      </c>
      <c r="AW3717" s="13" t="s">
        <v>29</v>
      </c>
      <c r="AX3717" s="13" t="s">
        <v>72</v>
      </c>
      <c r="AY3717" s="189" t="s">
        <v>360</v>
      </c>
    </row>
    <row r="3718" spans="2:51" s="13" customFormat="1">
      <c r="B3718" s="187"/>
      <c r="D3718" s="188" t="s">
        <v>369</v>
      </c>
      <c r="E3718" s="189" t="s">
        <v>1</v>
      </c>
      <c r="F3718" s="190" t="s">
        <v>3440</v>
      </c>
      <c r="H3718" s="191">
        <v>-3.43</v>
      </c>
      <c r="I3718" s="192"/>
      <c r="L3718" s="187"/>
      <c r="M3718" s="193"/>
      <c r="N3718" s="194"/>
      <c r="O3718" s="194"/>
      <c r="P3718" s="194"/>
      <c r="Q3718" s="194"/>
      <c r="R3718" s="194"/>
      <c r="S3718" s="194"/>
      <c r="T3718" s="195"/>
      <c r="AT3718" s="189" t="s">
        <v>369</v>
      </c>
      <c r="AU3718" s="189" t="s">
        <v>85</v>
      </c>
      <c r="AV3718" s="13" t="s">
        <v>85</v>
      </c>
      <c r="AW3718" s="13" t="s">
        <v>29</v>
      </c>
      <c r="AX3718" s="13" t="s">
        <v>72</v>
      </c>
      <c r="AY3718" s="189" t="s">
        <v>360</v>
      </c>
    </row>
    <row r="3719" spans="2:51" s="13" customFormat="1">
      <c r="B3719" s="187"/>
      <c r="D3719" s="188" t="s">
        <v>369</v>
      </c>
      <c r="E3719" s="189" t="s">
        <v>1</v>
      </c>
      <c r="F3719" s="190" t="s">
        <v>3497</v>
      </c>
      <c r="H3719" s="191">
        <v>-1.323</v>
      </c>
      <c r="I3719" s="192"/>
      <c r="L3719" s="187"/>
      <c r="M3719" s="193"/>
      <c r="N3719" s="194"/>
      <c r="O3719" s="194"/>
      <c r="P3719" s="194"/>
      <c r="Q3719" s="194"/>
      <c r="R3719" s="194"/>
      <c r="S3719" s="194"/>
      <c r="T3719" s="195"/>
      <c r="AT3719" s="189" t="s">
        <v>369</v>
      </c>
      <c r="AU3719" s="189" t="s">
        <v>85</v>
      </c>
      <c r="AV3719" s="13" t="s">
        <v>85</v>
      </c>
      <c r="AW3719" s="13" t="s">
        <v>29</v>
      </c>
      <c r="AX3719" s="13" t="s">
        <v>72</v>
      </c>
      <c r="AY3719" s="189" t="s">
        <v>360</v>
      </c>
    </row>
    <row r="3720" spans="2:51" s="13" customFormat="1">
      <c r="B3720" s="187"/>
      <c r="D3720" s="188" t="s">
        <v>369</v>
      </c>
      <c r="E3720" s="189" t="s">
        <v>1</v>
      </c>
      <c r="F3720" s="190" t="s">
        <v>3498</v>
      </c>
      <c r="H3720" s="191">
        <v>4.7859999999999996</v>
      </c>
      <c r="I3720" s="192"/>
      <c r="L3720" s="187"/>
      <c r="M3720" s="193"/>
      <c r="N3720" s="194"/>
      <c r="O3720" s="194"/>
      <c r="P3720" s="194"/>
      <c r="Q3720" s="194"/>
      <c r="R3720" s="194"/>
      <c r="S3720" s="194"/>
      <c r="T3720" s="195"/>
      <c r="AT3720" s="189" t="s">
        <v>369</v>
      </c>
      <c r="AU3720" s="189" t="s">
        <v>85</v>
      </c>
      <c r="AV3720" s="13" t="s">
        <v>85</v>
      </c>
      <c r="AW3720" s="13" t="s">
        <v>29</v>
      </c>
      <c r="AX3720" s="13" t="s">
        <v>72</v>
      </c>
      <c r="AY3720" s="189" t="s">
        <v>360</v>
      </c>
    </row>
    <row r="3721" spans="2:51" s="14" customFormat="1">
      <c r="B3721" s="196"/>
      <c r="D3721" s="188" t="s">
        <v>369</v>
      </c>
      <c r="E3721" s="197" t="s">
        <v>1</v>
      </c>
      <c r="F3721" s="198" t="s">
        <v>3499</v>
      </c>
      <c r="H3721" s="197" t="s">
        <v>1</v>
      </c>
      <c r="I3721" s="199"/>
      <c r="L3721" s="196"/>
      <c r="M3721" s="200"/>
      <c r="N3721" s="201"/>
      <c r="O3721" s="201"/>
      <c r="P3721" s="201"/>
      <c r="Q3721" s="201"/>
      <c r="R3721" s="201"/>
      <c r="S3721" s="201"/>
      <c r="T3721" s="202"/>
      <c r="AT3721" s="197" t="s">
        <v>369</v>
      </c>
      <c r="AU3721" s="197" t="s">
        <v>85</v>
      </c>
      <c r="AV3721" s="14" t="s">
        <v>79</v>
      </c>
      <c r="AW3721" s="14" t="s">
        <v>29</v>
      </c>
      <c r="AX3721" s="14" t="s">
        <v>72</v>
      </c>
      <c r="AY3721" s="197" t="s">
        <v>360</v>
      </c>
    </row>
    <row r="3722" spans="2:51" s="13" customFormat="1">
      <c r="B3722" s="187"/>
      <c r="D3722" s="188" t="s">
        <v>369</v>
      </c>
      <c r="E3722" s="189" t="s">
        <v>1</v>
      </c>
      <c r="F3722" s="190" t="s">
        <v>3500</v>
      </c>
      <c r="H3722" s="191">
        <v>79.599999999999994</v>
      </c>
      <c r="I3722" s="192"/>
      <c r="L3722" s="187"/>
      <c r="M3722" s="193"/>
      <c r="N3722" s="194"/>
      <c r="O3722" s="194"/>
      <c r="P3722" s="194"/>
      <c r="Q3722" s="194"/>
      <c r="R3722" s="194"/>
      <c r="S3722" s="194"/>
      <c r="T3722" s="195"/>
      <c r="AT3722" s="189" t="s">
        <v>369</v>
      </c>
      <c r="AU3722" s="189" t="s">
        <v>85</v>
      </c>
      <c r="AV3722" s="13" t="s">
        <v>85</v>
      </c>
      <c r="AW3722" s="13" t="s">
        <v>29</v>
      </c>
      <c r="AX3722" s="13" t="s">
        <v>72</v>
      </c>
      <c r="AY3722" s="189" t="s">
        <v>360</v>
      </c>
    </row>
    <row r="3723" spans="2:51" s="13" customFormat="1">
      <c r="B3723" s="187"/>
      <c r="D3723" s="188" t="s">
        <v>369</v>
      </c>
      <c r="E3723" s="189" t="s">
        <v>1</v>
      </c>
      <c r="F3723" s="190" t="s">
        <v>3501</v>
      </c>
      <c r="H3723" s="191">
        <v>-2.2999999999999998</v>
      </c>
      <c r="I3723" s="192"/>
      <c r="L3723" s="187"/>
      <c r="M3723" s="193"/>
      <c r="N3723" s="194"/>
      <c r="O3723" s="194"/>
      <c r="P3723" s="194"/>
      <c r="Q3723" s="194"/>
      <c r="R3723" s="194"/>
      <c r="S3723" s="194"/>
      <c r="T3723" s="195"/>
      <c r="AT3723" s="189" t="s">
        <v>369</v>
      </c>
      <c r="AU3723" s="189" t="s">
        <v>85</v>
      </c>
      <c r="AV3723" s="13" t="s">
        <v>85</v>
      </c>
      <c r="AW3723" s="13" t="s">
        <v>29</v>
      </c>
      <c r="AX3723" s="13" t="s">
        <v>72</v>
      </c>
      <c r="AY3723" s="189" t="s">
        <v>360</v>
      </c>
    </row>
    <row r="3724" spans="2:51" s="13" customFormat="1">
      <c r="B3724" s="187"/>
      <c r="D3724" s="188" t="s">
        <v>369</v>
      </c>
      <c r="E3724" s="189" t="s">
        <v>1</v>
      </c>
      <c r="F3724" s="190" t="s">
        <v>3502</v>
      </c>
      <c r="H3724" s="191">
        <v>-2.1379999999999999</v>
      </c>
      <c r="I3724" s="192"/>
      <c r="L3724" s="187"/>
      <c r="M3724" s="193"/>
      <c r="N3724" s="194"/>
      <c r="O3724" s="194"/>
      <c r="P3724" s="194"/>
      <c r="Q3724" s="194"/>
      <c r="R3724" s="194"/>
      <c r="S3724" s="194"/>
      <c r="T3724" s="195"/>
      <c r="AT3724" s="189" t="s">
        <v>369</v>
      </c>
      <c r="AU3724" s="189" t="s">
        <v>85</v>
      </c>
      <c r="AV3724" s="13" t="s">
        <v>85</v>
      </c>
      <c r="AW3724" s="13" t="s">
        <v>29</v>
      </c>
      <c r="AX3724" s="13" t="s">
        <v>72</v>
      </c>
      <c r="AY3724" s="189" t="s">
        <v>360</v>
      </c>
    </row>
    <row r="3725" spans="2:51" s="13" customFormat="1">
      <c r="B3725" s="187"/>
      <c r="D3725" s="188" t="s">
        <v>369</v>
      </c>
      <c r="E3725" s="189" t="s">
        <v>1</v>
      </c>
      <c r="F3725" s="190" t="s">
        <v>2511</v>
      </c>
      <c r="H3725" s="191">
        <v>-1.8180000000000001</v>
      </c>
      <c r="I3725" s="192"/>
      <c r="L3725" s="187"/>
      <c r="M3725" s="193"/>
      <c r="N3725" s="194"/>
      <c r="O3725" s="194"/>
      <c r="P3725" s="194"/>
      <c r="Q3725" s="194"/>
      <c r="R3725" s="194"/>
      <c r="S3725" s="194"/>
      <c r="T3725" s="195"/>
      <c r="AT3725" s="189" t="s">
        <v>369</v>
      </c>
      <c r="AU3725" s="189" t="s">
        <v>85</v>
      </c>
      <c r="AV3725" s="13" t="s">
        <v>85</v>
      </c>
      <c r="AW3725" s="13" t="s">
        <v>29</v>
      </c>
      <c r="AX3725" s="13" t="s">
        <v>72</v>
      </c>
      <c r="AY3725" s="189" t="s">
        <v>360</v>
      </c>
    </row>
    <row r="3726" spans="2:51" s="13" customFormat="1">
      <c r="B3726" s="187"/>
      <c r="D3726" s="188" t="s">
        <v>369</v>
      </c>
      <c r="E3726" s="189" t="s">
        <v>1</v>
      </c>
      <c r="F3726" s="190" t="s">
        <v>3503</v>
      </c>
      <c r="H3726" s="191">
        <v>-4.41</v>
      </c>
      <c r="I3726" s="192"/>
      <c r="L3726" s="187"/>
      <c r="M3726" s="193"/>
      <c r="N3726" s="194"/>
      <c r="O3726" s="194"/>
      <c r="P3726" s="194"/>
      <c r="Q3726" s="194"/>
      <c r="R3726" s="194"/>
      <c r="S3726" s="194"/>
      <c r="T3726" s="195"/>
      <c r="AT3726" s="189" t="s">
        <v>369</v>
      </c>
      <c r="AU3726" s="189" t="s">
        <v>85</v>
      </c>
      <c r="AV3726" s="13" t="s">
        <v>85</v>
      </c>
      <c r="AW3726" s="13" t="s">
        <v>29</v>
      </c>
      <c r="AX3726" s="13" t="s">
        <v>72</v>
      </c>
      <c r="AY3726" s="189" t="s">
        <v>360</v>
      </c>
    </row>
    <row r="3727" spans="2:51" s="13" customFormat="1">
      <c r="B3727" s="187"/>
      <c r="D3727" s="188" t="s">
        <v>369</v>
      </c>
      <c r="E3727" s="189" t="s">
        <v>1</v>
      </c>
      <c r="F3727" s="190" t="s">
        <v>3445</v>
      </c>
      <c r="H3727" s="191">
        <v>5.22</v>
      </c>
      <c r="I3727" s="192"/>
      <c r="L3727" s="187"/>
      <c r="M3727" s="193"/>
      <c r="N3727" s="194"/>
      <c r="O3727" s="194"/>
      <c r="P3727" s="194"/>
      <c r="Q3727" s="194"/>
      <c r="R3727" s="194"/>
      <c r="S3727" s="194"/>
      <c r="T3727" s="195"/>
      <c r="AT3727" s="189" t="s">
        <v>369</v>
      </c>
      <c r="AU3727" s="189" t="s">
        <v>85</v>
      </c>
      <c r="AV3727" s="13" t="s">
        <v>85</v>
      </c>
      <c r="AW3727" s="13" t="s">
        <v>29</v>
      </c>
      <c r="AX3727" s="13" t="s">
        <v>72</v>
      </c>
      <c r="AY3727" s="189" t="s">
        <v>360</v>
      </c>
    </row>
    <row r="3728" spans="2:51" s="14" customFormat="1">
      <c r="B3728" s="196"/>
      <c r="D3728" s="188" t="s">
        <v>369</v>
      </c>
      <c r="E3728" s="197" t="s">
        <v>1</v>
      </c>
      <c r="F3728" s="198" t="s">
        <v>3504</v>
      </c>
      <c r="H3728" s="197" t="s">
        <v>1</v>
      </c>
      <c r="I3728" s="199"/>
      <c r="L3728" s="196"/>
      <c r="M3728" s="200"/>
      <c r="N3728" s="201"/>
      <c r="O3728" s="201"/>
      <c r="P3728" s="201"/>
      <c r="Q3728" s="201"/>
      <c r="R3728" s="201"/>
      <c r="S3728" s="201"/>
      <c r="T3728" s="202"/>
      <c r="AT3728" s="197" t="s">
        <v>369</v>
      </c>
      <c r="AU3728" s="197" t="s">
        <v>85</v>
      </c>
      <c r="AV3728" s="14" t="s">
        <v>79</v>
      </c>
      <c r="AW3728" s="14" t="s">
        <v>29</v>
      </c>
      <c r="AX3728" s="14" t="s">
        <v>72</v>
      </c>
      <c r="AY3728" s="197" t="s">
        <v>360</v>
      </c>
    </row>
    <row r="3729" spans="1:65" s="13" customFormat="1">
      <c r="B3729" s="187"/>
      <c r="D3729" s="188" t="s">
        <v>369</v>
      </c>
      <c r="E3729" s="189" t="s">
        <v>1</v>
      </c>
      <c r="F3729" s="190" t="s">
        <v>3505</v>
      </c>
      <c r="H3729" s="191">
        <v>31.28</v>
      </c>
      <c r="I3729" s="192"/>
      <c r="L3729" s="187"/>
      <c r="M3729" s="193"/>
      <c r="N3729" s="194"/>
      <c r="O3729" s="194"/>
      <c r="P3729" s="194"/>
      <c r="Q3729" s="194"/>
      <c r="R3729" s="194"/>
      <c r="S3729" s="194"/>
      <c r="T3729" s="195"/>
      <c r="AT3729" s="189" t="s">
        <v>369</v>
      </c>
      <c r="AU3729" s="189" t="s">
        <v>85</v>
      </c>
      <c r="AV3729" s="13" t="s">
        <v>85</v>
      </c>
      <c r="AW3729" s="13" t="s">
        <v>29</v>
      </c>
      <c r="AX3729" s="13" t="s">
        <v>72</v>
      </c>
      <c r="AY3729" s="189" t="s">
        <v>360</v>
      </c>
    </row>
    <row r="3730" spans="1:65" s="13" customFormat="1">
      <c r="B3730" s="187"/>
      <c r="D3730" s="188" t="s">
        <v>369</v>
      </c>
      <c r="E3730" s="189" t="s">
        <v>1</v>
      </c>
      <c r="F3730" s="190" t="s">
        <v>3506</v>
      </c>
      <c r="H3730" s="191">
        <v>-1.4139999999999999</v>
      </c>
      <c r="I3730" s="192"/>
      <c r="L3730" s="187"/>
      <c r="M3730" s="193"/>
      <c r="N3730" s="194"/>
      <c r="O3730" s="194"/>
      <c r="P3730" s="194"/>
      <c r="Q3730" s="194"/>
      <c r="R3730" s="194"/>
      <c r="S3730" s="194"/>
      <c r="T3730" s="195"/>
      <c r="AT3730" s="189" t="s">
        <v>369</v>
      </c>
      <c r="AU3730" s="189" t="s">
        <v>85</v>
      </c>
      <c r="AV3730" s="13" t="s">
        <v>85</v>
      </c>
      <c r="AW3730" s="13" t="s">
        <v>29</v>
      </c>
      <c r="AX3730" s="13" t="s">
        <v>72</v>
      </c>
      <c r="AY3730" s="189" t="s">
        <v>360</v>
      </c>
    </row>
    <row r="3731" spans="1:65" s="13" customFormat="1">
      <c r="B3731" s="187"/>
      <c r="D3731" s="188" t="s">
        <v>369</v>
      </c>
      <c r="E3731" s="189" t="s">
        <v>1</v>
      </c>
      <c r="F3731" s="190" t="s">
        <v>3507</v>
      </c>
      <c r="H3731" s="191">
        <v>-1.323</v>
      </c>
      <c r="I3731" s="192"/>
      <c r="L3731" s="187"/>
      <c r="M3731" s="193"/>
      <c r="N3731" s="194"/>
      <c r="O3731" s="194"/>
      <c r="P3731" s="194"/>
      <c r="Q3731" s="194"/>
      <c r="R3731" s="194"/>
      <c r="S3731" s="194"/>
      <c r="T3731" s="195"/>
      <c r="AT3731" s="189" t="s">
        <v>369</v>
      </c>
      <c r="AU3731" s="189" t="s">
        <v>85</v>
      </c>
      <c r="AV3731" s="13" t="s">
        <v>85</v>
      </c>
      <c r="AW3731" s="13" t="s">
        <v>29</v>
      </c>
      <c r="AX3731" s="13" t="s">
        <v>72</v>
      </c>
      <c r="AY3731" s="189" t="s">
        <v>360</v>
      </c>
    </row>
    <row r="3732" spans="1:65" s="13" customFormat="1">
      <c r="B3732" s="187"/>
      <c r="D3732" s="188" t="s">
        <v>369</v>
      </c>
      <c r="E3732" s="189" t="s">
        <v>1</v>
      </c>
      <c r="F3732" s="190" t="s">
        <v>3508</v>
      </c>
      <c r="H3732" s="191">
        <v>1.9510000000000001</v>
      </c>
      <c r="I3732" s="192"/>
      <c r="L3732" s="187"/>
      <c r="M3732" s="193"/>
      <c r="N3732" s="194"/>
      <c r="O3732" s="194"/>
      <c r="P3732" s="194"/>
      <c r="Q3732" s="194"/>
      <c r="R3732" s="194"/>
      <c r="S3732" s="194"/>
      <c r="T3732" s="195"/>
      <c r="AT3732" s="189" t="s">
        <v>369</v>
      </c>
      <c r="AU3732" s="189" t="s">
        <v>85</v>
      </c>
      <c r="AV3732" s="13" t="s">
        <v>85</v>
      </c>
      <c r="AW3732" s="13" t="s">
        <v>29</v>
      </c>
      <c r="AX3732" s="13" t="s">
        <v>72</v>
      </c>
      <c r="AY3732" s="189" t="s">
        <v>360</v>
      </c>
    </row>
    <row r="3733" spans="1:65" s="14" customFormat="1">
      <c r="B3733" s="196"/>
      <c r="D3733" s="188" t="s">
        <v>369</v>
      </c>
      <c r="E3733" s="197" t="s">
        <v>1</v>
      </c>
      <c r="F3733" s="198" t="s">
        <v>3509</v>
      </c>
      <c r="H3733" s="197" t="s">
        <v>1</v>
      </c>
      <c r="I3733" s="199"/>
      <c r="L3733" s="196"/>
      <c r="M3733" s="200"/>
      <c r="N3733" s="201"/>
      <c r="O3733" s="201"/>
      <c r="P3733" s="201"/>
      <c r="Q3733" s="201"/>
      <c r="R3733" s="201"/>
      <c r="S3733" s="201"/>
      <c r="T3733" s="202"/>
      <c r="AT3733" s="197" t="s">
        <v>369</v>
      </c>
      <c r="AU3733" s="197" t="s">
        <v>85</v>
      </c>
      <c r="AV3733" s="14" t="s">
        <v>79</v>
      </c>
      <c r="AW3733" s="14" t="s">
        <v>29</v>
      </c>
      <c r="AX3733" s="14" t="s">
        <v>72</v>
      </c>
      <c r="AY3733" s="197" t="s">
        <v>360</v>
      </c>
    </row>
    <row r="3734" spans="1:65" s="13" customFormat="1">
      <c r="B3734" s="187"/>
      <c r="D3734" s="188" t="s">
        <v>369</v>
      </c>
      <c r="E3734" s="189" t="s">
        <v>1</v>
      </c>
      <c r="F3734" s="190" t="s">
        <v>3510</v>
      </c>
      <c r="H3734" s="191">
        <v>72.400000000000006</v>
      </c>
      <c r="I3734" s="192"/>
      <c r="L3734" s="187"/>
      <c r="M3734" s="193"/>
      <c r="N3734" s="194"/>
      <c r="O3734" s="194"/>
      <c r="P3734" s="194"/>
      <c r="Q3734" s="194"/>
      <c r="R3734" s="194"/>
      <c r="S3734" s="194"/>
      <c r="T3734" s="195"/>
      <c r="AT3734" s="189" t="s">
        <v>369</v>
      </c>
      <c r="AU3734" s="189" t="s">
        <v>85</v>
      </c>
      <c r="AV3734" s="13" t="s">
        <v>85</v>
      </c>
      <c r="AW3734" s="13" t="s">
        <v>29</v>
      </c>
      <c r="AX3734" s="13" t="s">
        <v>72</v>
      </c>
      <c r="AY3734" s="189" t="s">
        <v>360</v>
      </c>
    </row>
    <row r="3735" spans="1:65" s="13" customFormat="1">
      <c r="B3735" s="187"/>
      <c r="D3735" s="188" t="s">
        <v>369</v>
      </c>
      <c r="E3735" s="189" t="s">
        <v>1</v>
      </c>
      <c r="F3735" s="190" t="s">
        <v>3502</v>
      </c>
      <c r="H3735" s="191">
        <v>-2.1379999999999999</v>
      </c>
      <c r="I3735" s="192"/>
      <c r="L3735" s="187"/>
      <c r="M3735" s="193"/>
      <c r="N3735" s="194"/>
      <c r="O3735" s="194"/>
      <c r="P3735" s="194"/>
      <c r="Q3735" s="194"/>
      <c r="R3735" s="194"/>
      <c r="S3735" s="194"/>
      <c r="T3735" s="195"/>
      <c r="AT3735" s="189" t="s">
        <v>369</v>
      </c>
      <c r="AU3735" s="189" t="s">
        <v>85</v>
      </c>
      <c r="AV3735" s="13" t="s">
        <v>85</v>
      </c>
      <c r="AW3735" s="13" t="s">
        <v>29</v>
      </c>
      <c r="AX3735" s="13" t="s">
        <v>72</v>
      </c>
      <c r="AY3735" s="189" t="s">
        <v>360</v>
      </c>
    </row>
    <row r="3736" spans="1:65" s="13" customFormat="1">
      <c r="B3736" s="187"/>
      <c r="D3736" s="188" t="s">
        <v>369</v>
      </c>
      <c r="E3736" s="189" t="s">
        <v>1</v>
      </c>
      <c r="F3736" s="190" t="s">
        <v>3511</v>
      </c>
      <c r="H3736" s="191">
        <v>-0.92400000000000004</v>
      </c>
      <c r="I3736" s="192"/>
      <c r="L3736" s="187"/>
      <c r="M3736" s="193"/>
      <c r="N3736" s="194"/>
      <c r="O3736" s="194"/>
      <c r="P3736" s="194"/>
      <c r="Q3736" s="194"/>
      <c r="R3736" s="194"/>
      <c r="S3736" s="194"/>
      <c r="T3736" s="195"/>
      <c r="AT3736" s="189" t="s">
        <v>369</v>
      </c>
      <c r="AU3736" s="189" t="s">
        <v>85</v>
      </c>
      <c r="AV3736" s="13" t="s">
        <v>85</v>
      </c>
      <c r="AW3736" s="13" t="s">
        <v>29</v>
      </c>
      <c r="AX3736" s="13" t="s">
        <v>72</v>
      </c>
      <c r="AY3736" s="189" t="s">
        <v>360</v>
      </c>
    </row>
    <row r="3737" spans="1:65" s="13" customFormat="1">
      <c r="B3737" s="187"/>
      <c r="D3737" s="188" t="s">
        <v>369</v>
      </c>
      <c r="E3737" s="189" t="s">
        <v>1</v>
      </c>
      <c r="F3737" s="190" t="s">
        <v>3282</v>
      </c>
      <c r="H3737" s="191">
        <v>-2.2200000000000002</v>
      </c>
      <c r="I3737" s="192"/>
      <c r="L3737" s="187"/>
      <c r="M3737" s="193"/>
      <c r="N3737" s="194"/>
      <c r="O3737" s="194"/>
      <c r="P3737" s="194"/>
      <c r="Q3737" s="194"/>
      <c r="R3737" s="194"/>
      <c r="S3737" s="194"/>
      <c r="T3737" s="195"/>
      <c r="AT3737" s="189" t="s">
        <v>369</v>
      </c>
      <c r="AU3737" s="189" t="s">
        <v>85</v>
      </c>
      <c r="AV3737" s="13" t="s">
        <v>85</v>
      </c>
      <c r="AW3737" s="13" t="s">
        <v>29</v>
      </c>
      <c r="AX3737" s="13" t="s">
        <v>72</v>
      </c>
      <c r="AY3737" s="189" t="s">
        <v>360</v>
      </c>
    </row>
    <row r="3738" spans="1:65" s="13" customFormat="1">
      <c r="B3738" s="187"/>
      <c r="D3738" s="188" t="s">
        <v>369</v>
      </c>
      <c r="E3738" s="189" t="s">
        <v>1</v>
      </c>
      <c r="F3738" s="190" t="s">
        <v>3512</v>
      </c>
      <c r="H3738" s="191">
        <v>3.4380000000000002</v>
      </c>
      <c r="I3738" s="192"/>
      <c r="L3738" s="187"/>
      <c r="M3738" s="193"/>
      <c r="N3738" s="194"/>
      <c r="O3738" s="194"/>
      <c r="P3738" s="194"/>
      <c r="Q3738" s="194"/>
      <c r="R3738" s="194"/>
      <c r="S3738" s="194"/>
      <c r="T3738" s="195"/>
      <c r="AT3738" s="189" t="s">
        <v>369</v>
      </c>
      <c r="AU3738" s="189" t="s">
        <v>85</v>
      </c>
      <c r="AV3738" s="13" t="s">
        <v>85</v>
      </c>
      <c r="AW3738" s="13" t="s">
        <v>29</v>
      </c>
      <c r="AX3738" s="13" t="s">
        <v>72</v>
      </c>
      <c r="AY3738" s="189" t="s">
        <v>360</v>
      </c>
    </row>
    <row r="3739" spans="1:65" s="15" customFormat="1">
      <c r="B3739" s="203"/>
      <c r="D3739" s="188" t="s">
        <v>369</v>
      </c>
      <c r="E3739" s="204" t="s">
        <v>1</v>
      </c>
      <c r="F3739" s="205" t="s">
        <v>386</v>
      </c>
      <c r="H3739" s="206">
        <v>2636.7139999999999</v>
      </c>
      <c r="I3739" s="207"/>
      <c r="L3739" s="203"/>
      <c r="M3739" s="208"/>
      <c r="N3739" s="209"/>
      <c r="O3739" s="209"/>
      <c r="P3739" s="209"/>
      <c r="Q3739" s="209"/>
      <c r="R3739" s="209"/>
      <c r="S3739" s="209"/>
      <c r="T3739" s="210"/>
      <c r="AT3739" s="204" t="s">
        <v>369</v>
      </c>
      <c r="AU3739" s="204" t="s">
        <v>85</v>
      </c>
      <c r="AV3739" s="15" t="s">
        <v>367</v>
      </c>
      <c r="AW3739" s="15" t="s">
        <v>29</v>
      </c>
      <c r="AX3739" s="15" t="s">
        <v>79</v>
      </c>
      <c r="AY3739" s="204" t="s">
        <v>360</v>
      </c>
    </row>
    <row r="3740" spans="1:65" s="14" customFormat="1" ht="22.5">
      <c r="B3740" s="196"/>
      <c r="D3740" s="188" t="s">
        <v>369</v>
      </c>
      <c r="E3740" s="197" t="s">
        <v>1</v>
      </c>
      <c r="F3740" s="198" t="s">
        <v>3335</v>
      </c>
      <c r="H3740" s="197" t="s">
        <v>1</v>
      </c>
      <c r="I3740" s="199"/>
      <c r="L3740" s="196"/>
      <c r="M3740" s="200"/>
      <c r="N3740" s="201"/>
      <c r="O3740" s="201"/>
      <c r="P3740" s="201"/>
      <c r="Q3740" s="201"/>
      <c r="R3740" s="201"/>
      <c r="S3740" s="201"/>
      <c r="T3740" s="202"/>
      <c r="AT3740" s="197" t="s">
        <v>369</v>
      </c>
      <c r="AU3740" s="197" t="s">
        <v>85</v>
      </c>
      <c r="AV3740" s="14" t="s">
        <v>79</v>
      </c>
      <c r="AW3740" s="14" t="s">
        <v>29</v>
      </c>
      <c r="AX3740" s="14" t="s">
        <v>72</v>
      </c>
      <c r="AY3740" s="197" t="s">
        <v>360</v>
      </c>
    </row>
    <row r="3741" spans="1:65" s="2" customFormat="1" ht="33" customHeight="1">
      <c r="A3741" s="33"/>
      <c r="B3741" s="139"/>
      <c r="C3741" s="173" t="s">
        <v>3513</v>
      </c>
      <c r="D3741" s="173" t="s">
        <v>363</v>
      </c>
      <c r="E3741" s="174" t="s">
        <v>3514</v>
      </c>
      <c r="F3741" s="175" t="s">
        <v>3515</v>
      </c>
      <c r="G3741" s="176" t="s">
        <v>366</v>
      </c>
      <c r="H3741" s="177">
        <v>2039.489</v>
      </c>
      <c r="I3741" s="178"/>
      <c r="J3741" s="179">
        <f>ROUND(I3741*H3741,2)</f>
        <v>0</v>
      </c>
      <c r="K3741" s="180"/>
      <c r="L3741" s="34"/>
      <c r="M3741" s="181" t="s">
        <v>1</v>
      </c>
      <c r="N3741" s="182" t="s">
        <v>38</v>
      </c>
      <c r="O3741" s="60"/>
      <c r="P3741" s="183">
        <f>O3741*H3741</f>
        <v>0</v>
      </c>
      <c r="Q3741" s="183">
        <v>0</v>
      </c>
      <c r="R3741" s="183">
        <f>Q3741*H3741</f>
        <v>0</v>
      </c>
      <c r="S3741" s="183">
        <v>4.5999999999999999E-2</v>
      </c>
      <c r="T3741" s="184">
        <f>S3741*H3741</f>
        <v>93.816494000000006</v>
      </c>
      <c r="U3741" s="33"/>
      <c r="V3741" s="33"/>
      <c r="W3741" s="33"/>
      <c r="X3741" s="33"/>
      <c r="Y3741" s="33"/>
      <c r="Z3741" s="33"/>
      <c r="AA3741" s="33"/>
      <c r="AB3741" s="33"/>
      <c r="AC3741" s="33"/>
      <c r="AD3741" s="33"/>
      <c r="AE3741" s="33"/>
      <c r="AR3741" s="185" t="s">
        <v>367</v>
      </c>
      <c r="AT3741" s="185" t="s">
        <v>363</v>
      </c>
      <c r="AU3741" s="185" t="s">
        <v>85</v>
      </c>
      <c r="AY3741" s="18" t="s">
        <v>360</v>
      </c>
      <c r="BE3741" s="186">
        <f>IF(N3741="základná",J3741,0)</f>
        <v>0</v>
      </c>
      <c r="BF3741" s="186">
        <f>IF(N3741="znížená",J3741,0)</f>
        <v>0</v>
      </c>
      <c r="BG3741" s="186">
        <f>IF(N3741="zákl. prenesená",J3741,0)</f>
        <v>0</v>
      </c>
      <c r="BH3741" s="186">
        <f>IF(N3741="zníž. prenesená",J3741,0)</f>
        <v>0</v>
      </c>
      <c r="BI3741" s="186">
        <f>IF(N3741="nulová",J3741,0)</f>
        <v>0</v>
      </c>
      <c r="BJ3741" s="18" t="s">
        <v>85</v>
      </c>
      <c r="BK3741" s="186">
        <f>ROUND(I3741*H3741,2)</f>
        <v>0</v>
      </c>
      <c r="BL3741" s="18" t="s">
        <v>367</v>
      </c>
      <c r="BM3741" s="185" t="s">
        <v>3516</v>
      </c>
    </row>
    <row r="3742" spans="1:65" s="14" customFormat="1">
      <c r="B3742" s="196"/>
      <c r="D3742" s="188" t="s">
        <v>369</v>
      </c>
      <c r="E3742" s="197" t="s">
        <v>1</v>
      </c>
      <c r="F3742" s="198" t="s">
        <v>3517</v>
      </c>
      <c r="H3742" s="197" t="s">
        <v>1</v>
      </c>
      <c r="I3742" s="199"/>
      <c r="L3742" s="196"/>
      <c r="M3742" s="200"/>
      <c r="N3742" s="201"/>
      <c r="O3742" s="201"/>
      <c r="P3742" s="201"/>
      <c r="Q3742" s="201"/>
      <c r="R3742" s="201"/>
      <c r="S3742" s="201"/>
      <c r="T3742" s="202"/>
      <c r="AT3742" s="197" t="s">
        <v>369</v>
      </c>
      <c r="AU3742" s="197" t="s">
        <v>85</v>
      </c>
      <c r="AV3742" s="14" t="s">
        <v>79</v>
      </c>
      <c r="AW3742" s="14" t="s">
        <v>29</v>
      </c>
      <c r="AX3742" s="14" t="s">
        <v>72</v>
      </c>
      <c r="AY3742" s="197" t="s">
        <v>360</v>
      </c>
    </row>
    <row r="3743" spans="1:65" s="14" customFormat="1">
      <c r="B3743" s="196"/>
      <c r="D3743" s="188" t="s">
        <v>369</v>
      </c>
      <c r="E3743" s="197" t="s">
        <v>1</v>
      </c>
      <c r="F3743" s="198" t="s">
        <v>754</v>
      </c>
      <c r="H3743" s="197" t="s">
        <v>1</v>
      </c>
      <c r="I3743" s="199"/>
      <c r="L3743" s="196"/>
      <c r="M3743" s="200"/>
      <c r="N3743" s="201"/>
      <c r="O3743" s="201"/>
      <c r="P3743" s="201"/>
      <c r="Q3743" s="201"/>
      <c r="R3743" s="201"/>
      <c r="S3743" s="201"/>
      <c r="T3743" s="202"/>
      <c r="AT3743" s="197" t="s">
        <v>369</v>
      </c>
      <c r="AU3743" s="197" t="s">
        <v>85</v>
      </c>
      <c r="AV3743" s="14" t="s">
        <v>79</v>
      </c>
      <c r="AW3743" s="14" t="s">
        <v>29</v>
      </c>
      <c r="AX3743" s="14" t="s">
        <v>72</v>
      </c>
      <c r="AY3743" s="197" t="s">
        <v>360</v>
      </c>
    </row>
    <row r="3744" spans="1:65" s="14" customFormat="1">
      <c r="B3744" s="196"/>
      <c r="D3744" s="188" t="s">
        <v>369</v>
      </c>
      <c r="E3744" s="197" t="s">
        <v>1</v>
      </c>
      <c r="F3744" s="198" t="s">
        <v>3518</v>
      </c>
      <c r="H3744" s="197" t="s">
        <v>1</v>
      </c>
      <c r="I3744" s="199"/>
      <c r="L3744" s="196"/>
      <c r="M3744" s="200"/>
      <c r="N3744" s="201"/>
      <c r="O3744" s="201"/>
      <c r="P3744" s="201"/>
      <c r="Q3744" s="201"/>
      <c r="R3744" s="201"/>
      <c r="S3744" s="201"/>
      <c r="T3744" s="202"/>
      <c r="AT3744" s="197" t="s">
        <v>369</v>
      </c>
      <c r="AU3744" s="197" t="s">
        <v>85</v>
      </c>
      <c r="AV3744" s="14" t="s">
        <v>79</v>
      </c>
      <c r="AW3744" s="14" t="s">
        <v>29</v>
      </c>
      <c r="AX3744" s="14" t="s">
        <v>72</v>
      </c>
      <c r="AY3744" s="197" t="s">
        <v>360</v>
      </c>
    </row>
    <row r="3745" spans="2:51" s="13" customFormat="1">
      <c r="B3745" s="187"/>
      <c r="D3745" s="188" t="s">
        <v>369</v>
      </c>
      <c r="E3745" s="189" t="s">
        <v>1</v>
      </c>
      <c r="F3745" s="190" t="s">
        <v>3519</v>
      </c>
      <c r="H3745" s="191">
        <v>101.91200000000001</v>
      </c>
      <c r="I3745" s="192"/>
      <c r="L3745" s="187"/>
      <c r="M3745" s="193"/>
      <c r="N3745" s="194"/>
      <c r="O3745" s="194"/>
      <c r="P3745" s="194"/>
      <c r="Q3745" s="194"/>
      <c r="R3745" s="194"/>
      <c r="S3745" s="194"/>
      <c r="T3745" s="195"/>
      <c r="AT3745" s="189" t="s">
        <v>369</v>
      </c>
      <c r="AU3745" s="189" t="s">
        <v>85</v>
      </c>
      <c r="AV3745" s="13" t="s">
        <v>85</v>
      </c>
      <c r="AW3745" s="13" t="s">
        <v>29</v>
      </c>
      <c r="AX3745" s="13" t="s">
        <v>72</v>
      </c>
      <c r="AY3745" s="189" t="s">
        <v>360</v>
      </c>
    </row>
    <row r="3746" spans="2:51" s="13" customFormat="1">
      <c r="B3746" s="187"/>
      <c r="D3746" s="188" t="s">
        <v>369</v>
      </c>
      <c r="E3746" s="189" t="s">
        <v>1</v>
      </c>
      <c r="F3746" s="190" t="s">
        <v>3520</v>
      </c>
      <c r="H3746" s="191">
        <v>-16.02</v>
      </c>
      <c r="I3746" s="192"/>
      <c r="L3746" s="187"/>
      <c r="M3746" s="193"/>
      <c r="N3746" s="194"/>
      <c r="O3746" s="194"/>
      <c r="P3746" s="194"/>
      <c r="Q3746" s="194"/>
      <c r="R3746" s="194"/>
      <c r="S3746" s="194"/>
      <c r="T3746" s="195"/>
      <c r="AT3746" s="189" t="s">
        <v>369</v>
      </c>
      <c r="AU3746" s="189" t="s">
        <v>85</v>
      </c>
      <c r="AV3746" s="13" t="s">
        <v>85</v>
      </c>
      <c r="AW3746" s="13" t="s">
        <v>29</v>
      </c>
      <c r="AX3746" s="13" t="s">
        <v>72</v>
      </c>
      <c r="AY3746" s="189" t="s">
        <v>360</v>
      </c>
    </row>
    <row r="3747" spans="2:51" s="13" customFormat="1">
      <c r="B3747" s="187"/>
      <c r="D3747" s="188" t="s">
        <v>369</v>
      </c>
      <c r="E3747" s="189" t="s">
        <v>1</v>
      </c>
      <c r="F3747" s="190" t="s">
        <v>3521</v>
      </c>
      <c r="H3747" s="191">
        <v>-4.3680000000000003</v>
      </c>
      <c r="I3747" s="192"/>
      <c r="L3747" s="187"/>
      <c r="M3747" s="193"/>
      <c r="N3747" s="194"/>
      <c r="O3747" s="194"/>
      <c r="P3747" s="194"/>
      <c r="Q3747" s="194"/>
      <c r="R3747" s="194"/>
      <c r="S3747" s="194"/>
      <c r="T3747" s="195"/>
      <c r="AT3747" s="189" t="s">
        <v>369</v>
      </c>
      <c r="AU3747" s="189" t="s">
        <v>85</v>
      </c>
      <c r="AV3747" s="13" t="s">
        <v>85</v>
      </c>
      <c r="AW3747" s="13" t="s">
        <v>29</v>
      </c>
      <c r="AX3747" s="13" t="s">
        <v>72</v>
      </c>
      <c r="AY3747" s="189" t="s">
        <v>360</v>
      </c>
    </row>
    <row r="3748" spans="2:51" s="14" customFormat="1">
      <c r="B3748" s="196"/>
      <c r="D3748" s="188" t="s">
        <v>369</v>
      </c>
      <c r="E3748" s="197" t="s">
        <v>1</v>
      </c>
      <c r="F3748" s="198" t="s">
        <v>3522</v>
      </c>
      <c r="H3748" s="197" t="s">
        <v>1</v>
      </c>
      <c r="I3748" s="199"/>
      <c r="L3748" s="196"/>
      <c r="M3748" s="200"/>
      <c r="N3748" s="201"/>
      <c r="O3748" s="201"/>
      <c r="P3748" s="201"/>
      <c r="Q3748" s="201"/>
      <c r="R3748" s="201"/>
      <c r="S3748" s="201"/>
      <c r="T3748" s="202"/>
      <c r="AT3748" s="197" t="s">
        <v>369</v>
      </c>
      <c r="AU3748" s="197" t="s">
        <v>85</v>
      </c>
      <c r="AV3748" s="14" t="s">
        <v>79</v>
      </c>
      <c r="AW3748" s="14" t="s">
        <v>29</v>
      </c>
      <c r="AX3748" s="14" t="s">
        <v>72</v>
      </c>
      <c r="AY3748" s="197" t="s">
        <v>360</v>
      </c>
    </row>
    <row r="3749" spans="2:51" s="13" customFormat="1">
      <c r="B3749" s="187"/>
      <c r="D3749" s="188" t="s">
        <v>369</v>
      </c>
      <c r="E3749" s="189" t="s">
        <v>1</v>
      </c>
      <c r="F3749" s="190" t="s">
        <v>3523</v>
      </c>
      <c r="H3749" s="191">
        <v>27.486000000000001</v>
      </c>
      <c r="I3749" s="192"/>
      <c r="L3749" s="187"/>
      <c r="M3749" s="193"/>
      <c r="N3749" s="194"/>
      <c r="O3749" s="194"/>
      <c r="P3749" s="194"/>
      <c r="Q3749" s="194"/>
      <c r="R3749" s="194"/>
      <c r="S3749" s="194"/>
      <c r="T3749" s="195"/>
      <c r="AT3749" s="189" t="s">
        <v>369</v>
      </c>
      <c r="AU3749" s="189" t="s">
        <v>85</v>
      </c>
      <c r="AV3749" s="13" t="s">
        <v>85</v>
      </c>
      <c r="AW3749" s="13" t="s">
        <v>29</v>
      </c>
      <c r="AX3749" s="13" t="s">
        <v>72</v>
      </c>
      <c r="AY3749" s="189" t="s">
        <v>360</v>
      </c>
    </row>
    <row r="3750" spans="2:51" s="13" customFormat="1">
      <c r="B3750" s="187"/>
      <c r="D3750" s="188" t="s">
        <v>369</v>
      </c>
      <c r="E3750" s="189" t="s">
        <v>1</v>
      </c>
      <c r="F3750" s="190" t="s">
        <v>3524</v>
      </c>
      <c r="H3750" s="191">
        <v>-3.24</v>
      </c>
      <c r="I3750" s="192"/>
      <c r="L3750" s="187"/>
      <c r="M3750" s="193"/>
      <c r="N3750" s="194"/>
      <c r="O3750" s="194"/>
      <c r="P3750" s="194"/>
      <c r="Q3750" s="194"/>
      <c r="R3750" s="194"/>
      <c r="S3750" s="194"/>
      <c r="T3750" s="195"/>
      <c r="AT3750" s="189" t="s">
        <v>369</v>
      </c>
      <c r="AU3750" s="189" t="s">
        <v>85</v>
      </c>
      <c r="AV3750" s="13" t="s">
        <v>85</v>
      </c>
      <c r="AW3750" s="13" t="s">
        <v>29</v>
      </c>
      <c r="AX3750" s="13" t="s">
        <v>72</v>
      </c>
      <c r="AY3750" s="189" t="s">
        <v>360</v>
      </c>
    </row>
    <row r="3751" spans="2:51" s="14" customFormat="1">
      <c r="B3751" s="196"/>
      <c r="D3751" s="188" t="s">
        <v>369</v>
      </c>
      <c r="E3751" s="197" t="s">
        <v>1</v>
      </c>
      <c r="F3751" s="198" t="s">
        <v>3525</v>
      </c>
      <c r="H3751" s="197" t="s">
        <v>1</v>
      </c>
      <c r="I3751" s="199"/>
      <c r="L3751" s="196"/>
      <c r="M3751" s="200"/>
      <c r="N3751" s="201"/>
      <c r="O3751" s="201"/>
      <c r="P3751" s="201"/>
      <c r="Q3751" s="201"/>
      <c r="R3751" s="201"/>
      <c r="S3751" s="201"/>
      <c r="T3751" s="202"/>
      <c r="AT3751" s="197" t="s">
        <v>369</v>
      </c>
      <c r="AU3751" s="197" t="s">
        <v>85</v>
      </c>
      <c r="AV3751" s="14" t="s">
        <v>79</v>
      </c>
      <c r="AW3751" s="14" t="s">
        <v>29</v>
      </c>
      <c r="AX3751" s="14" t="s">
        <v>72</v>
      </c>
      <c r="AY3751" s="197" t="s">
        <v>360</v>
      </c>
    </row>
    <row r="3752" spans="2:51" s="13" customFormat="1">
      <c r="B3752" s="187"/>
      <c r="D3752" s="188" t="s">
        <v>369</v>
      </c>
      <c r="E3752" s="189" t="s">
        <v>1</v>
      </c>
      <c r="F3752" s="190" t="s">
        <v>3526</v>
      </c>
      <c r="H3752" s="191">
        <v>48.747999999999998</v>
      </c>
      <c r="I3752" s="192"/>
      <c r="L3752" s="187"/>
      <c r="M3752" s="193"/>
      <c r="N3752" s="194"/>
      <c r="O3752" s="194"/>
      <c r="P3752" s="194"/>
      <c r="Q3752" s="194"/>
      <c r="R3752" s="194"/>
      <c r="S3752" s="194"/>
      <c r="T3752" s="195"/>
      <c r="AT3752" s="189" t="s">
        <v>369</v>
      </c>
      <c r="AU3752" s="189" t="s">
        <v>85</v>
      </c>
      <c r="AV3752" s="13" t="s">
        <v>85</v>
      </c>
      <c r="AW3752" s="13" t="s">
        <v>29</v>
      </c>
      <c r="AX3752" s="13" t="s">
        <v>72</v>
      </c>
      <c r="AY3752" s="189" t="s">
        <v>360</v>
      </c>
    </row>
    <row r="3753" spans="2:51" s="13" customFormat="1">
      <c r="B3753" s="187"/>
      <c r="D3753" s="188" t="s">
        <v>369</v>
      </c>
      <c r="E3753" s="189" t="s">
        <v>1</v>
      </c>
      <c r="F3753" s="190" t="s">
        <v>3527</v>
      </c>
      <c r="H3753" s="191">
        <v>-4.8600000000000003</v>
      </c>
      <c r="I3753" s="192"/>
      <c r="L3753" s="187"/>
      <c r="M3753" s="193"/>
      <c r="N3753" s="194"/>
      <c r="O3753" s="194"/>
      <c r="P3753" s="194"/>
      <c r="Q3753" s="194"/>
      <c r="R3753" s="194"/>
      <c r="S3753" s="194"/>
      <c r="T3753" s="195"/>
      <c r="AT3753" s="189" t="s">
        <v>369</v>
      </c>
      <c r="AU3753" s="189" t="s">
        <v>85</v>
      </c>
      <c r="AV3753" s="13" t="s">
        <v>85</v>
      </c>
      <c r="AW3753" s="13" t="s">
        <v>29</v>
      </c>
      <c r="AX3753" s="13" t="s">
        <v>72</v>
      </c>
      <c r="AY3753" s="189" t="s">
        <v>360</v>
      </c>
    </row>
    <row r="3754" spans="2:51" s="13" customFormat="1">
      <c r="B3754" s="187"/>
      <c r="D3754" s="188" t="s">
        <v>369</v>
      </c>
      <c r="E3754" s="189" t="s">
        <v>1</v>
      </c>
      <c r="F3754" s="190" t="s">
        <v>3528</v>
      </c>
      <c r="H3754" s="191">
        <v>-1.8</v>
      </c>
      <c r="I3754" s="192"/>
      <c r="L3754" s="187"/>
      <c r="M3754" s="193"/>
      <c r="N3754" s="194"/>
      <c r="O3754" s="194"/>
      <c r="P3754" s="194"/>
      <c r="Q3754" s="194"/>
      <c r="R3754" s="194"/>
      <c r="S3754" s="194"/>
      <c r="T3754" s="195"/>
      <c r="AT3754" s="189" t="s">
        <v>369</v>
      </c>
      <c r="AU3754" s="189" t="s">
        <v>85</v>
      </c>
      <c r="AV3754" s="13" t="s">
        <v>85</v>
      </c>
      <c r="AW3754" s="13" t="s">
        <v>29</v>
      </c>
      <c r="AX3754" s="13" t="s">
        <v>72</v>
      </c>
      <c r="AY3754" s="189" t="s">
        <v>360</v>
      </c>
    </row>
    <row r="3755" spans="2:51" s="13" customFormat="1">
      <c r="B3755" s="187"/>
      <c r="D3755" s="188" t="s">
        <v>369</v>
      </c>
      <c r="E3755" s="189" t="s">
        <v>1</v>
      </c>
      <c r="F3755" s="190" t="s">
        <v>3529</v>
      </c>
      <c r="H3755" s="191">
        <v>-0.55200000000000005</v>
      </c>
      <c r="I3755" s="192"/>
      <c r="L3755" s="187"/>
      <c r="M3755" s="193"/>
      <c r="N3755" s="194"/>
      <c r="O3755" s="194"/>
      <c r="P3755" s="194"/>
      <c r="Q3755" s="194"/>
      <c r="R3755" s="194"/>
      <c r="S3755" s="194"/>
      <c r="T3755" s="195"/>
      <c r="AT3755" s="189" t="s">
        <v>369</v>
      </c>
      <c r="AU3755" s="189" t="s">
        <v>85</v>
      </c>
      <c r="AV3755" s="13" t="s">
        <v>85</v>
      </c>
      <c r="AW3755" s="13" t="s">
        <v>29</v>
      </c>
      <c r="AX3755" s="13" t="s">
        <v>72</v>
      </c>
      <c r="AY3755" s="189" t="s">
        <v>360</v>
      </c>
    </row>
    <row r="3756" spans="2:51" s="14" customFormat="1">
      <c r="B3756" s="196"/>
      <c r="D3756" s="188" t="s">
        <v>369</v>
      </c>
      <c r="E3756" s="197" t="s">
        <v>1</v>
      </c>
      <c r="F3756" s="198" t="s">
        <v>3530</v>
      </c>
      <c r="H3756" s="197" t="s">
        <v>1</v>
      </c>
      <c r="I3756" s="199"/>
      <c r="L3756" s="196"/>
      <c r="M3756" s="200"/>
      <c r="N3756" s="201"/>
      <c r="O3756" s="201"/>
      <c r="P3756" s="201"/>
      <c r="Q3756" s="201"/>
      <c r="R3756" s="201"/>
      <c r="S3756" s="201"/>
      <c r="T3756" s="202"/>
      <c r="AT3756" s="197" t="s">
        <v>369</v>
      </c>
      <c r="AU3756" s="197" t="s">
        <v>85</v>
      </c>
      <c r="AV3756" s="14" t="s">
        <v>79</v>
      </c>
      <c r="AW3756" s="14" t="s">
        <v>29</v>
      </c>
      <c r="AX3756" s="14" t="s">
        <v>72</v>
      </c>
      <c r="AY3756" s="197" t="s">
        <v>360</v>
      </c>
    </row>
    <row r="3757" spans="2:51" s="13" customFormat="1">
      <c r="B3757" s="187"/>
      <c r="D3757" s="188" t="s">
        <v>369</v>
      </c>
      <c r="E3757" s="189" t="s">
        <v>1</v>
      </c>
      <c r="F3757" s="190" t="s">
        <v>3531</v>
      </c>
      <c r="H3757" s="191">
        <v>83.394000000000005</v>
      </c>
      <c r="I3757" s="192"/>
      <c r="L3757" s="187"/>
      <c r="M3757" s="193"/>
      <c r="N3757" s="194"/>
      <c r="O3757" s="194"/>
      <c r="P3757" s="194"/>
      <c r="Q3757" s="194"/>
      <c r="R3757" s="194"/>
      <c r="S3757" s="194"/>
      <c r="T3757" s="195"/>
      <c r="AT3757" s="189" t="s">
        <v>369</v>
      </c>
      <c r="AU3757" s="189" t="s">
        <v>85</v>
      </c>
      <c r="AV3757" s="13" t="s">
        <v>85</v>
      </c>
      <c r="AW3757" s="13" t="s">
        <v>29</v>
      </c>
      <c r="AX3757" s="13" t="s">
        <v>72</v>
      </c>
      <c r="AY3757" s="189" t="s">
        <v>360</v>
      </c>
    </row>
    <row r="3758" spans="2:51" s="13" customFormat="1">
      <c r="B3758" s="187"/>
      <c r="D3758" s="188" t="s">
        <v>369</v>
      </c>
      <c r="E3758" s="189" t="s">
        <v>1</v>
      </c>
      <c r="F3758" s="190" t="s">
        <v>3532</v>
      </c>
      <c r="H3758" s="191">
        <v>-14.516999999999999</v>
      </c>
      <c r="I3758" s="192"/>
      <c r="L3758" s="187"/>
      <c r="M3758" s="193"/>
      <c r="N3758" s="194"/>
      <c r="O3758" s="194"/>
      <c r="P3758" s="194"/>
      <c r="Q3758" s="194"/>
      <c r="R3758" s="194"/>
      <c r="S3758" s="194"/>
      <c r="T3758" s="195"/>
      <c r="AT3758" s="189" t="s">
        <v>369</v>
      </c>
      <c r="AU3758" s="189" t="s">
        <v>85</v>
      </c>
      <c r="AV3758" s="13" t="s">
        <v>85</v>
      </c>
      <c r="AW3758" s="13" t="s">
        <v>29</v>
      </c>
      <c r="AX3758" s="13" t="s">
        <v>72</v>
      </c>
      <c r="AY3758" s="189" t="s">
        <v>360</v>
      </c>
    </row>
    <row r="3759" spans="2:51" s="13" customFormat="1">
      <c r="B3759" s="187"/>
      <c r="D3759" s="188" t="s">
        <v>369</v>
      </c>
      <c r="E3759" s="189" t="s">
        <v>1</v>
      </c>
      <c r="F3759" s="190" t="s">
        <v>3533</v>
      </c>
      <c r="H3759" s="191">
        <v>-2.2080000000000002</v>
      </c>
      <c r="I3759" s="192"/>
      <c r="L3759" s="187"/>
      <c r="M3759" s="193"/>
      <c r="N3759" s="194"/>
      <c r="O3759" s="194"/>
      <c r="P3759" s="194"/>
      <c r="Q3759" s="194"/>
      <c r="R3759" s="194"/>
      <c r="S3759" s="194"/>
      <c r="T3759" s="195"/>
      <c r="AT3759" s="189" t="s">
        <v>369</v>
      </c>
      <c r="AU3759" s="189" t="s">
        <v>85</v>
      </c>
      <c r="AV3759" s="13" t="s">
        <v>85</v>
      </c>
      <c r="AW3759" s="13" t="s">
        <v>29</v>
      </c>
      <c r="AX3759" s="13" t="s">
        <v>72</v>
      </c>
      <c r="AY3759" s="189" t="s">
        <v>360</v>
      </c>
    </row>
    <row r="3760" spans="2:51" s="14" customFormat="1">
      <c r="B3760" s="196"/>
      <c r="D3760" s="188" t="s">
        <v>369</v>
      </c>
      <c r="E3760" s="197" t="s">
        <v>1</v>
      </c>
      <c r="F3760" s="198" t="s">
        <v>3534</v>
      </c>
      <c r="H3760" s="197" t="s">
        <v>1</v>
      </c>
      <c r="I3760" s="199"/>
      <c r="L3760" s="196"/>
      <c r="M3760" s="200"/>
      <c r="N3760" s="201"/>
      <c r="O3760" s="201"/>
      <c r="P3760" s="201"/>
      <c r="Q3760" s="201"/>
      <c r="R3760" s="201"/>
      <c r="S3760" s="201"/>
      <c r="T3760" s="202"/>
      <c r="AT3760" s="197" t="s">
        <v>369</v>
      </c>
      <c r="AU3760" s="197" t="s">
        <v>85</v>
      </c>
      <c r="AV3760" s="14" t="s">
        <v>79</v>
      </c>
      <c r="AW3760" s="14" t="s">
        <v>29</v>
      </c>
      <c r="AX3760" s="14" t="s">
        <v>72</v>
      </c>
      <c r="AY3760" s="197" t="s">
        <v>360</v>
      </c>
    </row>
    <row r="3761" spans="2:51" s="13" customFormat="1">
      <c r="B3761" s="187"/>
      <c r="D3761" s="188" t="s">
        <v>369</v>
      </c>
      <c r="E3761" s="189" t="s">
        <v>1</v>
      </c>
      <c r="F3761" s="190" t="s">
        <v>3535</v>
      </c>
      <c r="H3761" s="191">
        <v>10.728</v>
      </c>
      <c r="I3761" s="192"/>
      <c r="L3761" s="187"/>
      <c r="M3761" s="193"/>
      <c r="N3761" s="194"/>
      <c r="O3761" s="194"/>
      <c r="P3761" s="194"/>
      <c r="Q3761" s="194"/>
      <c r="R3761" s="194"/>
      <c r="S3761" s="194"/>
      <c r="T3761" s="195"/>
      <c r="AT3761" s="189" t="s">
        <v>369</v>
      </c>
      <c r="AU3761" s="189" t="s">
        <v>85</v>
      </c>
      <c r="AV3761" s="13" t="s">
        <v>85</v>
      </c>
      <c r="AW3761" s="13" t="s">
        <v>29</v>
      </c>
      <c r="AX3761" s="13" t="s">
        <v>72</v>
      </c>
      <c r="AY3761" s="189" t="s">
        <v>360</v>
      </c>
    </row>
    <row r="3762" spans="2:51" s="13" customFormat="1">
      <c r="B3762" s="187"/>
      <c r="D3762" s="188" t="s">
        <v>369</v>
      </c>
      <c r="E3762" s="189" t="s">
        <v>1</v>
      </c>
      <c r="F3762" s="190" t="s">
        <v>3536</v>
      </c>
      <c r="H3762" s="191">
        <v>-5.8680000000000003</v>
      </c>
      <c r="I3762" s="192"/>
      <c r="L3762" s="187"/>
      <c r="M3762" s="193"/>
      <c r="N3762" s="194"/>
      <c r="O3762" s="194"/>
      <c r="P3762" s="194"/>
      <c r="Q3762" s="194"/>
      <c r="R3762" s="194"/>
      <c r="S3762" s="194"/>
      <c r="T3762" s="195"/>
      <c r="AT3762" s="189" t="s">
        <v>369</v>
      </c>
      <c r="AU3762" s="189" t="s">
        <v>85</v>
      </c>
      <c r="AV3762" s="13" t="s">
        <v>85</v>
      </c>
      <c r="AW3762" s="13" t="s">
        <v>29</v>
      </c>
      <c r="AX3762" s="13" t="s">
        <v>72</v>
      </c>
      <c r="AY3762" s="189" t="s">
        <v>360</v>
      </c>
    </row>
    <row r="3763" spans="2:51" s="14" customFormat="1">
      <c r="B3763" s="196"/>
      <c r="D3763" s="188" t="s">
        <v>369</v>
      </c>
      <c r="E3763" s="197" t="s">
        <v>1</v>
      </c>
      <c r="F3763" s="198" t="s">
        <v>3537</v>
      </c>
      <c r="H3763" s="197" t="s">
        <v>1</v>
      </c>
      <c r="I3763" s="199"/>
      <c r="L3763" s="196"/>
      <c r="M3763" s="200"/>
      <c r="N3763" s="201"/>
      <c r="O3763" s="201"/>
      <c r="P3763" s="201"/>
      <c r="Q3763" s="201"/>
      <c r="R3763" s="201"/>
      <c r="S3763" s="201"/>
      <c r="T3763" s="202"/>
      <c r="AT3763" s="197" t="s">
        <v>369</v>
      </c>
      <c r="AU3763" s="197" t="s">
        <v>85</v>
      </c>
      <c r="AV3763" s="14" t="s">
        <v>79</v>
      </c>
      <c r="AW3763" s="14" t="s">
        <v>29</v>
      </c>
      <c r="AX3763" s="14" t="s">
        <v>72</v>
      </c>
      <c r="AY3763" s="197" t="s">
        <v>360</v>
      </c>
    </row>
    <row r="3764" spans="2:51" s="13" customFormat="1">
      <c r="B3764" s="187"/>
      <c r="D3764" s="188" t="s">
        <v>369</v>
      </c>
      <c r="E3764" s="189" t="s">
        <v>1</v>
      </c>
      <c r="F3764" s="190" t="s">
        <v>3538</v>
      </c>
      <c r="H3764" s="191">
        <v>17.963999999999999</v>
      </c>
      <c r="I3764" s="192"/>
      <c r="L3764" s="187"/>
      <c r="M3764" s="193"/>
      <c r="N3764" s="194"/>
      <c r="O3764" s="194"/>
      <c r="P3764" s="194"/>
      <c r="Q3764" s="194"/>
      <c r="R3764" s="194"/>
      <c r="S3764" s="194"/>
      <c r="T3764" s="195"/>
      <c r="AT3764" s="189" t="s">
        <v>369</v>
      </c>
      <c r="AU3764" s="189" t="s">
        <v>85</v>
      </c>
      <c r="AV3764" s="13" t="s">
        <v>85</v>
      </c>
      <c r="AW3764" s="13" t="s">
        <v>29</v>
      </c>
      <c r="AX3764" s="13" t="s">
        <v>72</v>
      </c>
      <c r="AY3764" s="189" t="s">
        <v>360</v>
      </c>
    </row>
    <row r="3765" spans="2:51" s="13" customFormat="1">
      <c r="B3765" s="187"/>
      <c r="D3765" s="188" t="s">
        <v>369</v>
      </c>
      <c r="E3765" s="189" t="s">
        <v>1</v>
      </c>
      <c r="F3765" s="190" t="s">
        <v>3539</v>
      </c>
      <c r="H3765" s="191">
        <v>-6.8040000000000003</v>
      </c>
      <c r="I3765" s="192"/>
      <c r="L3765" s="187"/>
      <c r="M3765" s="193"/>
      <c r="N3765" s="194"/>
      <c r="O3765" s="194"/>
      <c r="P3765" s="194"/>
      <c r="Q3765" s="194"/>
      <c r="R3765" s="194"/>
      <c r="S3765" s="194"/>
      <c r="T3765" s="195"/>
      <c r="AT3765" s="189" t="s">
        <v>369</v>
      </c>
      <c r="AU3765" s="189" t="s">
        <v>85</v>
      </c>
      <c r="AV3765" s="13" t="s">
        <v>85</v>
      </c>
      <c r="AW3765" s="13" t="s">
        <v>29</v>
      </c>
      <c r="AX3765" s="13" t="s">
        <v>72</v>
      </c>
      <c r="AY3765" s="189" t="s">
        <v>360</v>
      </c>
    </row>
    <row r="3766" spans="2:51" s="13" customFormat="1">
      <c r="B3766" s="187"/>
      <c r="D3766" s="188" t="s">
        <v>369</v>
      </c>
      <c r="E3766" s="189" t="s">
        <v>1</v>
      </c>
      <c r="F3766" s="190" t="s">
        <v>3540</v>
      </c>
      <c r="H3766" s="191">
        <v>-0.55200000000000005</v>
      </c>
      <c r="I3766" s="192"/>
      <c r="L3766" s="187"/>
      <c r="M3766" s="193"/>
      <c r="N3766" s="194"/>
      <c r="O3766" s="194"/>
      <c r="P3766" s="194"/>
      <c r="Q3766" s="194"/>
      <c r="R3766" s="194"/>
      <c r="S3766" s="194"/>
      <c r="T3766" s="195"/>
      <c r="AT3766" s="189" t="s">
        <v>369</v>
      </c>
      <c r="AU3766" s="189" t="s">
        <v>85</v>
      </c>
      <c r="AV3766" s="13" t="s">
        <v>85</v>
      </c>
      <c r="AW3766" s="13" t="s">
        <v>29</v>
      </c>
      <c r="AX3766" s="13" t="s">
        <v>72</v>
      </c>
      <c r="AY3766" s="189" t="s">
        <v>360</v>
      </c>
    </row>
    <row r="3767" spans="2:51" s="14" customFormat="1">
      <c r="B3767" s="196"/>
      <c r="D3767" s="188" t="s">
        <v>369</v>
      </c>
      <c r="E3767" s="197" t="s">
        <v>1</v>
      </c>
      <c r="F3767" s="198" t="s">
        <v>3541</v>
      </c>
      <c r="H3767" s="197" t="s">
        <v>1</v>
      </c>
      <c r="I3767" s="199"/>
      <c r="L3767" s="196"/>
      <c r="M3767" s="200"/>
      <c r="N3767" s="201"/>
      <c r="O3767" s="201"/>
      <c r="P3767" s="201"/>
      <c r="Q3767" s="201"/>
      <c r="R3767" s="201"/>
      <c r="S3767" s="201"/>
      <c r="T3767" s="202"/>
      <c r="AT3767" s="197" t="s">
        <v>369</v>
      </c>
      <c r="AU3767" s="197" t="s">
        <v>85</v>
      </c>
      <c r="AV3767" s="14" t="s">
        <v>79</v>
      </c>
      <c r="AW3767" s="14" t="s">
        <v>29</v>
      </c>
      <c r="AX3767" s="14" t="s">
        <v>72</v>
      </c>
      <c r="AY3767" s="197" t="s">
        <v>360</v>
      </c>
    </row>
    <row r="3768" spans="2:51" s="13" customFormat="1">
      <c r="B3768" s="187"/>
      <c r="D3768" s="188" t="s">
        <v>369</v>
      </c>
      <c r="E3768" s="189" t="s">
        <v>1</v>
      </c>
      <c r="F3768" s="190" t="s">
        <v>3542</v>
      </c>
      <c r="H3768" s="191">
        <v>5.3979999999999997</v>
      </c>
      <c r="I3768" s="192"/>
      <c r="L3768" s="187"/>
      <c r="M3768" s="193"/>
      <c r="N3768" s="194"/>
      <c r="O3768" s="194"/>
      <c r="P3768" s="194"/>
      <c r="Q3768" s="194"/>
      <c r="R3768" s="194"/>
      <c r="S3768" s="194"/>
      <c r="T3768" s="195"/>
      <c r="AT3768" s="189" t="s">
        <v>369</v>
      </c>
      <c r="AU3768" s="189" t="s">
        <v>85</v>
      </c>
      <c r="AV3768" s="13" t="s">
        <v>85</v>
      </c>
      <c r="AW3768" s="13" t="s">
        <v>29</v>
      </c>
      <c r="AX3768" s="13" t="s">
        <v>72</v>
      </c>
      <c r="AY3768" s="189" t="s">
        <v>360</v>
      </c>
    </row>
    <row r="3769" spans="2:51" s="14" customFormat="1">
      <c r="B3769" s="196"/>
      <c r="D3769" s="188" t="s">
        <v>369</v>
      </c>
      <c r="E3769" s="197" t="s">
        <v>1</v>
      </c>
      <c r="F3769" s="198" t="s">
        <v>3543</v>
      </c>
      <c r="H3769" s="197" t="s">
        <v>1</v>
      </c>
      <c r="I3769" s="199"/>
      <c r="L3769" s="196"/>
      <c r="M3769" s="200"/>
      <c r="N3769" s="201"/>
      <c r="O3769" s="201"/>
      <c r="P3769" s="201"/>
      <c r="Q3769" s="201"/>
      <c r="R3769" s="201"/>
      <c r="S3769" s="201"/>
      <c r="T3769" s="202"/>
      <c r="AT3769" s="197" t="s">
        <v>369</v>
      </c>
      <c r="AU3769" s="197" t="s">
        <v>85</v>
      </c>
      <c r="AV3769" s="14" t="s">
        <v>79</v>
      </c>
      <c r="AW3769" s="14" t="s">
        <v>29</v>
      </c>
      <c r="AX3769" s="14" t="s">
        <v>72</v>
      </c>
      <c r="AY3769" s="197" t="s">
        <v>360</v>
      </c>
    </row>
    <row r="3770" spans="2:51" s="13" customFormat="1">
      <c r="B3770" s="187"/>
      <c r="D3770" s="188" t="s">
        <v>369</v>
      </c>
      <c r="E3770" s="189" t="s">
        <v>1</v>
      </c>
      <c r="F3770" s="190" t="s">
        <v>3544</v>
      </c>
      <c r="H3770" s="191">
        <v>48.06</v>
      </c>
      <c r="I3770" s="192"/>
      <c r="L3770" s="187"/>
      <c r="M3770" s="193"/>
      <c r="N3770" s="194"/>
      <c r="O3770" s="194"/>
      <c r="P3770" s="194"/>
      <c r="Q3770" s="194"/>
      <c r="R3770" s="194"/>
      <c r="S3770" s="194"/>
      <c r="T3770" s="195"/>
      <c r="AT3770" s="189" t="s">
        <v>369</v>
      </c>
      <c r="AU3770" s="189" t="s">
        <v>85</v>
      </c>
      <c r="AV3770" s="13" t="s">
        <v>85</v>
      </c>
      <c r="AW3770" s="13" t="s">
        <v>29</v>
      </c>
      <c r="AX3770" s="13" t="s">
        <v>72</v>
      </c>
      <c r="AY3770" s="189" t="s">
        <v>360</v>
      </c>
    </row>
    <row r="3771" spans="2:51" s="13" customFormat="1">
      <c r="B3771" s="187"/>
      <c r="D3771" s="188" t="s">
        <v>369</v>
      </c>
      <c r="E3771" s="189" t="s">
        <v>1</v>
      </c>
      <c r="F3771" s="190" t="s">
        <v>3545</v>
      </c>
      <c r="H3771" s="191">
        <v>-2.6909999999999998</v>
      </c>
      <c r="I3771" s="192"/>
      <c r="L3771" s="187"/>
      <c r="M3771" s="193"/>
      <c r="N3771" s="194"/>
      <c r="O3771" s="194"/>
      <c r="P3771" s="194"/>
      <c r="Q3771" s="194"/>
      <c r="R3771" s="194"/>
      <c r="S3771" s="194"/>
      <c r="T3771" s="195"/>
      <c r="AT3771" s="189" t="s">
        <v>369</v>
      </c>
      <c r="AU3771" s="189" t="s">
        <v>85</v>
      </c>
      <c r="AV3771" s="13" t="s">
        <v>85</v>
      </c>
      <c r="AW3771" s="13" t="s">
        <v>29</v>
      </c>
      <c r="AX3771" s="13" t="s">
        <v>72</v>
      </c>
      <c r="AY3771" s="189" t="s">
        <v>360</v>
      </c>
    </row>
    <row r="3772" spans="2:51" s="13" customFormat="1">
      <c r="B3772" s="187"/>
      <c r="D3772" s="188" t="s">
        <v>369</v>
      </c>
      <c r="E3772" s="189" t="s">
        <v>1</v>
      </c>
      <c r="F3772" s="190" t="s">
        <v>3546</v>
      </c>
      <c r="H3772" s="191">
        <v>-1.1040000000000001</v>
      </c>
      <c r="I3772" s="192"/>
      <c r="L3772" s="187"/>
      <c r="M3772" s="193"/>
      <c r="N3772" s="194"/>
      <c r="O3772" s="194"/>
      <c r="P3772" s="194"/>
      <c r="Q3772" s="194"/>
      <c r="R3772" s="194"/>
      <c r="S3772" s="194"/>
      <c r="T3772" s="195"/>
      <c r="AT3772" s="189" t="s">
        <v>369</v>
      </c>
      <c r="AU3772" s="189" t="s">
        <v>85</v>
      </c>
      <c r="AV3772" s="13" t="s">
        <v>85</v>
      </c>
      <c r="AW3772" s="13" t="s">
        <v>29</v>
      </c>
      <c r="AX3772" s="13" t="s">
        <v>72</v>
      </c>
      <c r="AY3772" s="189" t="s">
        <v>360</v>
      </c>
    </row>
    <row r="3773" spans="2:51" s="14" customFormat="1">
      <c r="B3773" s="196"/>
      <c r="D3773" s="188" t="s">
        <v>369</v>
      </c>
      <c r="E3773" s="197" t="s">
        <v>1</v>
      </c>
      <c r="F3773" s="198" t="s">
        <v>3547</v>
      </c>
      <c r="H3773" s="197" t="s">
        <v>1</v>
      </c>
      <c r="I3773" s="199"/>
      <c r="L3773" s="196"/>
      <c r="M3773" s="200"/>
      <c r="N3773" s="201"/>
      <c r="O3773" s="201"/>
      <c r="P3773" s="201"/>
      <c r="Q3773" s="201"/>
      <c r="R3773" s="201"/>
      <c r="S3773" s="201"/>
      <c r="T3773" s="202"/>
      <c r="AT3773" s="197" t="s">
        <v>369</v>
      </c>
      <c r="AU3773" s="197" t="s">
        <v>85</v>
      </c>
      <c r="AV3773" s="14" t="s">
        <v>79</v>
      </c>
      <c r="AW3773" s="14" t="s">
        <v>29</v>
      </c>
      <c r="AX3773" s="14" t="s">
        <v>72</v>
      </c>
      <c r="AY3773" s="197" t="s">
        <v>360</v>
      </c>
    </row>
    <row r="3774" spans="2:51" s="13" customFormat="1">
      <c r="B3774" s="187"/>
      <c r="D3774" s="188" t="s">
        <v>369</v>
      </c>
      <c r="E3774" s="189" t="s">
        <v>1</v>
      </c>
      <c r="F3774" s="190" t="s">
        <v>3548</v>
      </c>
      <c r="H3774" s="191">
        <v>56.591999999999999</v>
      </c>
      <c r="I3774" s="192"/>
      <c r="L3774" s="187"/>
      <c r="M3774" s="193"/>
      <c r="N3774" s="194"/>
      <c r="O3774" s="194"/>
      <c r="P3774" s="194"/>
      <c r="Q3774" s="194"/>
      <c r="R3774" s="194"/>
      <c r="S3774" s="194"/>
      <c r="T3774" s="195"/>
      <c r="AT3774" s="189" t="s">
        <v>369</v>
      </c>
      <c r="AU3774" s="189" t="s">
        <v>85</v>
      </c>
      <c r="AV3774" s="13" t="s">
        <v>85</v>
      </c>
      <c r="AW3774" s="13" t="s">
        <v>29</v>
      </c>
      <c r="AX3774" s="13" t="s">
        <v>72</v>
      </c>
      <c r="AY3774" s="189" t="s">
        <v>360</v>
      </c>
    </row>
    <row r="3775" spans="2:51" s="13" customFormat="1">
      <c r="B3775" s="187"/>
      <c r="D3775" s="188" t="s">
        <v>369</v>
      </c>
      <c r="E3775" s="189" t="s">
        <v>1</v>
      </c>
      <c r="F3775" s="190" t="s">
        <v>3549</v>
      </c>
      <c r="H3775" s="191">
        <v>-5.67</v>
      </c>
      <c r="I3775" s="192"/>
      <c r="L3775" s="187"/>
      <c r="M3775" s="193"/>
      <c r="N3775" s="194"/>
      <c r="O3775" s="194"/>
      <c r="P3775" s="194"/>
      <c r="Q3775" s="194"/>
      <c r="R3775" s="194"/>
      <c r="S3775" s="194"/>
      <c r="T3775" s="195"/>
      <c r="AT3775" s="189" t="s">
        <v>369</v>
      </c>
      <c r="AU3775" s="189" t="s">
        <v>85</v>
      </c>
      <c r="AV3775" s="13" t="s">
        <v>85</v>
      </c>
      <c r="AW3775" s="13" t="s">
        <v>29</v>
      </c>
      <c r="AX3775" s="13" t="s">
        <v>72</v>
      </c>
      <c r="AY3775" s="189" t="s">
        <v>360</v>
      </c>
    </row>
    <row r="3776" spans="2:51" s="13" customFormat="1">
      <c r="B3776" s="187"/>
      <c r="D3776" s="188" t="s">
        <v>369</v>
      </c>
      <c r="E3776" s="189" t="s">
        <v>1</v>
      </c>
      <c r="F3776" s="190" t="s">
        <v>3550</v>
      </c>
      <c r="H3776" s="191">
        <v>-1.6559999999999999</v>
      </c>
      <c r="I3776" s="192"/>
      <c r="L3776" s="187"/>
      <c r="M3776" s="193"/>
      <c r="N3776" s="194"/>
      <c r="O3776" s="194"/>
      <c r="P3776" s="194"/>
      <c r="Q3776" s="194"/>
      <c r="R3776" s="194"/>
      <c r="S3776" s="194"/>
      <c r="T3776" s="195"/>
      <c r="AT3776" s="189" t="s">
        <v>369</v>
      </c>
      <c r="AU3776" s="189" t="s">
        <v>85</v>
      </c>
      <c r="AV3776" s="13" t="s">
        <v>85</v>
      </c>
      <c r="AW3776" s="13" t="s">
        <v>29</v>
      </c>
      <c r="AX3776" s="13" t="s">
        <v>72</v>
      </c>
      <c r="AY3776" s="189" t="s">
        <v>360</v>
      </c>
    </row>
    <row r="3777" spans="2:51" s="14" customFormat="1">
      <c r="B3777" s="196"/>
      <c r="D3777" s="188" t="s">
        <v>369</v>
      </c>
      <c r="E3777" s="197" t="s">
        <v>1</v>
      </c>
      <c r="F3777" s="198" t="s">
        <v>3551</v>
      </c>
      <c r="H3777" s="197" t="s">
        <v>1</v>
      </c>
      <c r="I3777" s="199"/>
      <c r="L3777" s="196"/>
      <c r="M3777" s="200"/>
      <c r="N3777" s="201"/>
      <c r="O3777" s="201"/>
      <c r="P3777" s="201"/>
      <c r="Q3777" s="201"/>
      <c r="R3777" s="201"/>
      <c r="S3777" s="201"/>
      <c r="T3777" s="202"/>
      <c r="AT3777" s="197" t="s">
        <v>369</v>
      </c>
      <c r="AU3777" s="197" t="s">
        <v>85</v>
      </c>
      <c r="AV3777" s="14" t="s">
        <v>79</v>
      </c>
      <c r="AW3777" s="14" t="s">
        <v>29</v>
      </c>
      <c r="AX3777" s="14" t="s">
        <v>72</v>
      </c>
      <c r="AY3777" s="197" t="s">
        <v>360</v>
      </c>
    </row>
    <row r="3778" spans="2:51" s="13" customFormat="1">
      <c r="B3778" s="187"/>
      <c r="D3778" s="188" t="s">
        <v>369</v>
      </c>
      <c r="E3778" s="189" t="s">
        <v>1</v>
      </c>
      <c r="F3778" s="190" t="s">
        <v>3552</v>
      </c>
      <c r="H3778" s="191">
        <v>4.32</v>
      </c>
      <c r="I3778" s="192"/>
      <c r="L3778" s="187"/>
      <c r="M3778" s="193"/>
      <c r="N3778" s="194"/>
      <c r="O3778" s="194"/>
      <c r="P3778" s="194"/>
      <c r="Q3778" s="194"/>
      <c r="R3778" s="194"/>
      <c r="S3778" s="194"/>
      <c r="T3778" s="195"/>
      <c r="AT3778" s="189" t="s">
        <v>369</v>
      </c>
      <c r="AU3778" s="189" t="s">
        <v>85</v>
      </c>
      <c r="AV3778" s="13" t="s">
        <v>85</v>
      </c>
      <c r="AW3778" s="13" t="s">
        <v>29</v>
      </c>
      <c r="AX3778" s="13" t="s">
        <v>72</v>
      </c>
      <c r="AY3778" s="189" t="s">
        <v>360</v>
      </c>
    </row>
    <row r="3779" spans="2:51" s="13" customFormat="1">
      <c r="B3779" s="187"/>
      <c r="D3779" s="188" t="s">
        <v>369</v>
      </c>
      <c r="E3779" s="189" t="s">
        <v>1</v>
      </c>
      <c r="F3779" s="190" t="s">
        <v>3553</v>
      </c>
      <c r="H3779" s="191">
        <v>-2.16</v>
      </c>
      <c r="I3779" s="192"/>
      <c r="L3779" s="187"/>
      <c r="M3779" s="193"/>
      <c r="N3779" s="194"/>
      <c r="O3779" s="194"/>
      <c r="P3779" s="194"/>
      <c r="Q3779" s="194"/>
      <c r="R3779" s="194"/>
      <c r="S3779" s="194"/>
      <c r="T3779" s="195"/>
      <c r="AT3779" s="189" t="s">
        <v>369</v>
      </c>
      <c r="AU3779" s="189" t="s">
        <v>85</v>
      </c>
      <c r="AV3779" s="13" t="s">
        <v>85</v>
      </c>
      <c r="AW3779" s="13" t="s">
        <v>29</v>
      </c>
      <c r="AX3779" s="13" t="s">
        <v>72</v>
      </c>
      <c r="AY3779" s="189" t="s">
        <v>360</v>
      </c>
    </row>
    <row r="3780" spans="2:51" s="14" customFormat="1">
      <c r="B3780" s="196"/>
      <c r="D3780" s="188" t="s">
        <v>369</v>
      </c>
      <c r="E3780" s="197" t="s">
        <v>1</v>
      </c>
      <c r="F3780" s="198" t="s">
        <v>3554</v>
      </c>
      <c r="H3780" s="197" t="s">
        <v>1</v>
      </c>
      <c r="I3780" s="199"/>
      <c r="L3780" s="196"/>
      <c r="M3780" s="200"/>
      <c r="N3780" s="201"/>
      <c r="O3780" s="201"/>
      <c r="P3780" s="201"/>
      <c r="Q3780" s="201"/>
      <c r="R3780" s="201"/>
      <c r="S3780" s="201"/>
      <c r="T3780" s="202"/>
      <c r="AT3780" s="197" t="s">
        <v>369</v>
      </c>
      <c r="AU3780" s="197" t="s">
        <v>85</v>
      </c>
      <c r="AV3780" s="14" t="s">
        <v>79</v>
      </c>
      <c r="AW3780" s="14" t="s">
        <v>29</v>
      </c>
      <c r="AX3780" s="14" t="s">
        <v>72</v>
      </c>
      <c r="AY3780" s="197" t="s">
        <v>360</v>
      </c>
    </row>
    <row r="3781" spans="2:51" s="13" customFormat="1">
      <c r="B3781" s="187"/>
      <c r="D3781" s="188" t="s">
        <v>369</v>
      </c>
      <c r="E3781" s="189" t="s">
        <v>1</v>
      </c>
      <c r="F3781" s="190" t="s">
        <v>3555</v>
      </c>
      <c r="H3781" s="191">
        <v>21.366</v>
      </c>
      <c r="I3781" s="192"/>
      <c r="L3781" s="187"/>
      <c r="M3781" s="193"/>
      <c r="N3781" s="194"/>
      <c r="O3781" s="194"/>
      <c r="P3781" s="194"/>
      <c r="Q3781" s="194"/>
      <c r="R3781" s="194"/>
      <c r="S3781" s="194"/>
      <c r="T3781" s="195"/>
      <c r="AT3781" s="189" t="s">
        <v>369</v>
      </c>
      <c r="AU3781" s="189" t="s">
        <v>85</v>
      </c>
      <c r="AV3781" s="13" t="s">
        <v>85</v>
      </c>
      <c r="AW3781" s="13" t="s">
        <v>29</v>
      </c>
      <c r="AX3781" s="13" t="s">
        <v>72</v>
      </c>
      <c r="AY3781" s="189" t="s">
        <v>360</v>
      </c>
    </row>
    <row r="3782" spans="2:51" s="13" customFormat="1">
      <c r="B3782" s="187"/>
      <c r="D3782" s="188" t="s">
        <v>369</v>
      </c>
      <c r="E3782" s="189" t="s">
        <v>1</v>
      </c>
      <c r="F3782" s="190" t="s">
        <v>3556</v>
      </c>
      <c r="H3782" s="191">
        <v>-0.9</v>
      </c>
      <c r="I3782" s="192"/>
      <c r="L3782" s="187"/>
      <c r="M3782" s="193"/>
      <c r="N3782" s="194"/>
      <c r="O3782" s="194"/>
      <c r="P3782" s="194"/>
      <c r="Q3782" s="194"/>
      <c r="R3782" s="194"/>
      <c r="S3782" s="194"/>
      <c r="T3782" s="195"/>
      <c r="AT3782" s="189" t="s">
        <v>369</v>
      </c>
      <c r="AU3782" s="189" t="s">
        <v>85</v>
      </c>
      <c r="AV3782" s="13" t="s">
        <v>85</v>
      </c>
      <c r="AW3782" s="13" t="s">
        <v>29</v>
      </c>
      <c r="AX3782" s="13" t="s">
        <v>72</v>
      </c>
      <c r="AY3782" s="189" t="s">
        <v>360</v>
      </c>
    </row>
    <row r="3783" spans="2:51" s="13" customFormat="1">
      <c r="B3783" s="187"/>
      <c r="D3783" s="188" t="s">
        <v>369</v>
      </c>
      <c r="E3783" s="189" t="s">
        <v>1</v>
      </c>
      <c r="F3783" s="190" t="s">
        <v>3529</v>
      </c>
      <c r="H3783" s="191">
        <v>-0.55200000000000005</v>
      </c>
      <c r="I3783" s="192"/>
      <c r="L3783" s="187"/>
      <c r="M3783" s="193"/>
      <c r="N3783" s="194"/>
      <c r="O3783" s="194"/>
      <c r="P3783" s="194"/>
      <c r="Q3783" s="194"/>
      <c r="R3783" s="194"/>
      <c r="S3783" s="194"/>
      <c r="T3783" s="195"/>
      <c r="AT3783" s="189" t="s">
        <v>369</v>
      </c>
      <c r="AU3783" s="189" t="s">
        <v>85</v>
      </c>
      <c r="AV3783" s="13" t="s">
        <v>85</v>
      </c>
      <c r="AW3783" s="13" t="s">
        <v>29</v>
      </c>
      <c r="AX3783" s="13" t="s">
        <v>72</v>
      </c>
      <c r="AY3783" s="189" t="s">
        <v>360</v>
      </c>
    </row>
    <row r="3784" spans="2:51" s="14" customFormat="1">
      <c r="B3784" s="196"/>
      <c r="D3784" s="188" t="s">
        <v>369</v>
      </c>
      <c r="E3784" s="197" t="s">
        <v>1</v>
      </c>
      <c r="F3784" s="198" t="s">
        <v>3557</v>
      </c>
      <c r="H3784" s="197" t="s">
        <v>1</v>
      </c>
      <c r="I3784" s="199"/>
      <c r="L3784" s="196"/>
      <c r="M3784" s="200"/>
      <c r="N3784" s="201"/>
      <c r="O3784" s="201"/>
      <c r="P3784" s="201"/>
      <c r="Q3784" s="201"/>
      <c r="R3784" s="201"/>
      <c r="S3784" s="201"/>
      <c r="T3784" s="202"/>
      <c r="AT3784" s="197" t="s">
        <v>369</v>
      </c>
      <c r="AU3784" s="197" t="s">
        <v>85</v>
      </c>
      <c r="AV3784" s="14" t="s">
        <v>79</v>
      </c>
      <c r="AW3784" s="14" t="s">
        <v>29</v>
      </c>
      <c r="AX3784" s="14" t="s">
        <v>72</v>
      </c>
      <c r="AY3784" s="197" t="s">
        <v>360</v>
      </c>
    </row>
    <row r="3785" spans="2:51" s="13" customFormat="1">
      <c r="B3785" s="187"/>
      <c r="D3785" s="188" t="s">
        <v>369</v>
      </c>
      <c r="E3785" s="189" t="s">
        <v>1</v>
      </c>
      <c r="F3785" s="190" t="s">
        <v>3558</v>
      </c>
      <c r="H3785" s="191">
        <v>4.3920000000000003</v>
      </c>
      <c r="I3785" s="192"/>
      <c r="L3785" s="187"/>
      <c r="M3785" s="193"/>
      <c r="N3785" s="194"/>
      <c r="O3785" s="194"/>
      <c r="P3785" s="194"/>
      <c r="Q3785" s="194"/>
      <c r="R3785" s="194"/>
      <c r="S3785" s="194"/>
      <c r="T3785" s="195"/>
      <c r="AT3785" s="189" t="s">
        <v>369</v>
      </c>
      <c r="AU3785" s="189" t="s">
        <v>85</v>
      </c>
      <c r="AV3785" s="13" t="s">
        <v>85</v>
      </c>
      <c r="AW3785" s="13" t="s">
        <v>29</v>
      </c>
      <c r="AX3785" s="13" t="s">
        <v>72</v>
      </c>
      <c r="AY3785" s="189" t="s">
        <v>360</v>
      </c>
    </row>
    <row r="3786" spans="2:51" s="13" customFormat="1">
      <c r="B3786" s="187"/>
      <c r="D3786" s="188" t="s">
        <v>369</v>
      </c>
      <c r="E3786" s="189" t="s">
        <v>1</v>
      </c>
      <c r="F3786" s="190" t="s">
        <v>3529</v>
      </c>
      <c r="H3786" s="191">
        <v>-0.55200000000000005</v>
      </c>
      <c r="I3786" s="192"/>
      <c r="L3786" s="187"/>
      <c r="M3786" s="193"/>
      <c r="N3786" s="194"/>
      <c r="O3786" s="194"/>
      <c r="P3786" s="194"/>
      <c r="Q3786" s="194"/>
      <c r="R3786" s="194"/>
      <c r="S3786" s="194"/>
      <c r="T3786" s="195"/>
      <c r="AT3786" s="189" t="s">
        <v>369</v>
      </c>
      <c r="AU3786" s="189" t="s">
        <v>85</v>
      </c>
      <c r="AV3786" s="13" t="s">
        <v>85</v>
      </c>
      <c r="AW3786" s="13" t="s">
        <v>29</v>
      </c>
      <c r="AX3786" s="13" t="s">
        <v>72</v>
      </c>
      <c r="AY3786" s="189" t="s">
        <v>360</v>
      </c>
    </row>
    <row r="3787" spans="2:51" s="14" customFormat="1">
      <c r="B3787" s="196"/>
      <c r="D3787" s="188" t="s">
        <v>369</v>
      </c>
      <c r="E3787" s="197" t="s">
        <v>1</v>
      </c>
      <c r="F3787" s="198" t="s">
        <v>3559</v>
      </c>
      <c r="H3787" s="197" t="s">
        <v>1</v>
      </c>
      <c r="I3787" s="199"/>
      <c r="L3787" s="196"/>
      <c r="M3787" s="200"/>
      <c r="N3787" s="201"/>
      <c r="O3787" s="201"/>
      <c r="P3787" s="201"/>
      <c r="Q3787" s="201"/>
      <c r="R3787" s="201"/>
      <c r="S3787" s="201"/>
      <c r="T3787" s="202"/>
      <c r="AT3787" s="197" t="s">
        <v>369</v>
      </c>
      <c r="AU3787" s="197" t="s">
        <v>85</v>
      </c>
      <c r="AV3787" s="14" t="s">
        <v>79</v>
      </c>
      <c r="AW3787" s="14" t="s">
        <v>29</v>
      </c>
      <c r="AX3787" s="14" t="s">
        <v>72</v>
      </c>
      <c r="AY3787" s="197" t="s">
        <v>360</v>
      </c>
    </row>
    <row r="3788" spans="2:51" s="13" customFormat="1">
      <c r="B3788" s="187"/>
      <c r="D3788" s="188" t="s">
        <v>369</v>
      </c>
      <c r="E3788" s="189" t="s">
        <v>1</v>
      </c>
      <c r="F3788" s="190" t="s">
        <v>3560</v>
      </c>
      <c r="H3788" s="191">
        <v>23.67</v>
      </c>
      <c r="I3788" s="192"/>
      <c r="L3788" s="187"/>
      <c r="M3788" s="193"/>
      <c r="N3788" s="194"/>
      <c r="O3788" s="194"/>
      <c r="P3788" s="194"/>
      <c r="Q3788" s="194"/>
      <c r="R3788" s="194"/>
      <c r="S3788" s="194"/>
      <c r="T3788" s="195"/>
      <c r="AT3788" s="189" t="s">
        <v>369</v>
      </c>
      <c r="AU3788" s="189" t="s">
        <v>85</v>
      </c>
      <c r="AV3788" s="13" t="s">
        <v>85</v>
      </c>
      <c r="AW3788" s="13" t="s">
        <v>29</v>
      </c>
      <c r="AX3788" s="13" t="s">
        <v>72</v>
      </c>
      <c r="AY3788" s="189" t="s">
        <v>360</v>
      </c>
    </row>
    <row r="3789" spans="2:51" s="13" customFormat="1">
      <c r="B3789" s="187"/>
      <c r="D3789" s="188" t="s">
        <v>369</v>
      </c>
      <c r="E3789" s="189" t="s">
        <v>1</v>
      </c>
      <c r="F3789" s="190" t="s">
        <v>3528</v>
      </c>
      <c r="H3789" s="191">
        <v>-1.8</v>
      </c>
      <c r="I3789" s="192"/>
      <c r="L3789" s="187"/>
      <c r="M3789" s="193"/>
      <c r="N3789" s="194"/>
      <c r="O3789" s="194"/>
      <c r="P3789" s="194"/>
      <c r="Q3789" s="194"/>
      <c r="R3789" s="194"/>
      <c r="S3789" s="194"/>
      <c r="T3789" s="195"/>
      <c r="AT3789" s="189" t="s">
        <v>369</v>
      </c>
      <c r="AU3789" s="189" t="s">
        <v>85</v>
      </c>
      <c r="AV3789" s="13" t="s">
        <v>85</v>
      </c>
      <c r="AW3789" s="13" t="s">
        <v>29</v>
      </c>
      <c r="AX3789" s="13" t="s">
        <v>72</v>
      </c>
      <c r="AY3789" s="189" t="s">
        <v>360</v>
      </c>
    </row>
    <row r="3790" spans="2:51" s="13" customFormat="1">
      <c r="B3790" s="187"/>
      <c r="D3790" s="188" t="s">
        <v>369</v>
      </c>
      <c r="E3790" s="189" t="s">
        <v>1</v>
      </c>
      <c r="F3790" s="190" t="s">
        <v>3529</v>
      </c>
      <c r="H3790" s="191">
        <v>-0.55200000000000005</v>
      </c>
      <c r="I3790" s="192"/>
      <c r="L3790" s="187"/>
      <c r="M3790" s="193"/>
      <c r="N3790" s="194"/>
      <c r="O3790" s="194"/>
      <c r="P3790" s="194"/>
      <c r="Q3790" s="194"/>
      <c r="R3790" s="194"/>
      <c r="S3790" s="194"/>
      <c r="T3790" s="195"/>
      <c r="AT3790" s="189" t="s">
        <v>369</v>
      </c>
      <c r="AU3790" s="189" t="s">
        <v>85</v>
      </c>
      <c r="AV3790" s="13" t="s">
        <v>85</v>
      </c>
      <c r="AW3790" s="13" t="s">
        <v>29</v>
      </c>
      <c r="AX3790" s="13" t="s">
        <v>72</v>
      </c>
      <c r="AY3790" s="189" t="s">
        <v>360</v>
      </c>
    </row>
    <row r="3791" spans="2:51" s="14" customFormat="1">
      <c r="B3791" s="196"/>
      <c r="D3791" s="188" t="s">
        <v>369</v>
      </c>
      <c r="E3791" s="197" t="s">
        <v>1</v>
      </c>
      <c r="F3791" s="198" t="s">
        <v>3561</v>
      </c>
      <c r="H3791" s="197" t="s">
        <v>1</v>
      </c>
      <c r="I3791" s="199"/>
      <c r="L3791" s="196"/>
      <c r="M3791" s="200"/>
      <c r="N3791" s="201"/>
      <c r="O3791" s="201"/>
      <c r="P3791" s="201"/>
      <c r="Q3791" s="201"/>
      <c r="R3791" s="201"/>
      <c r="S3791" s="201"/>
      <c r="T3791" s="202"/>
      <c r="AT3791" s="197" t="s">
        <v>369</v>
      </c>
      <c r="AU3791" s="197" t="s">
        <v>85</v>
      </c>
      <c r="AV3791" s="14" t="s">
        <v>79</v>
      </c>
      <c r="AW3791" s="14" t="s">
        <v>29</v>
      </c>
      <c r="AX3791" s="14" t="s">
        <v>72</v>
      </c>
      <c r="AY3791" s="197" t="s">
        <v>360</v>
      </c>
    </row>
    <row r="3792" spans="2:51" s="13" customFormat="1">
      <c r="B3792" s="187"/>
      <c r="D3792" s="188" t="s">
        <v>369</v>
      </c>
      <c r="E3792" s="189" t="s">
        <v>1</v>
      </c>
      <c r="F3792" s="190" t="s">
        <v>3562</v>
      </c>
      <c r="H3792" s="191">
        <v>24.893999999999998</v>
      </c>
      <c r="I3792" s="192"/>
      <c r="L3792" s="187"/>
      <c r="M3792" s="193"/>
      <c r="N3792" s="194"/>
      <c r="O3792" s="194"/>
      <c r="P3792" s="194"/>
      <c r="Q3792" s="194"/>
      <c r="R3792" s="194"/>
      <c r="S3792" s="194"/>
      <c r="T3792" s="195"/>
      <c r="AT3792" s="189" t="s">
        <v>369</v>
      </c>
      <c r="AU3792" s="189" t="s">
        <v>85</v>
      </c>
      <c r="AV3792" s="13" t="s">
        <v>85</v>
      </c>
      <c r="AW3792" s="13" t="s">
        <v>29</v>
      </c>
      <c r="AX3792" s="13" t="s">
        <v>72</v>
      </c>
      <c r="AY3792" s="189" t="s">
        <v>360</v>
      </c>
    </row>
    <row r="3793" spans="2:51" s="13" customFormat="1">
      <c r="B3793" s="187"/>
      <c r="D3793" s="188" t="s">
        <v>369</v>
      </c>
      <c r="E3793" s="189" t="s">
        <v>1</v>
      </c>
      <c r="F3793" s="190" t="s">
        <v>3563</v>
      </c>
      <c r="H3793" s="191">
        <v>-2.4300000000000002</v>
      </c>
      <c r="I3793" s="192"/>
      <c r="L3793" s="187"/>
      <c r="M3793" s="193"/>
      <c r="N3793" s="194"/>
      <c r="O3793" s="194"/>
      <c r="P3793" s="194"/>
      <c r="Q3793" s="194"/>
      <c r="R3793" s="194"/>
      <c r="S3793" s="194"/>
      <c r="T3793" s="195"/>
      <c r="AT3793" s="189" t="s">
        <v>369</v>
      </c>
      <c r="AU3793" s="189" t="s">
        <v>85</v>
      </c>
      <c r="AV3793" s="13" t="s">
        <v>85</v>
      </c>
      <c r="AW3793" s="13" t="s">
        <v>29</v>
      </c>
      <c r="AX3793" s="13" t="s">
        <v>72</v>
      </c>
      <c r="AY3793" s="189" t="s">
        <v>360</v>
      </c>
    </row>
    <row r="3794" spans="2:51" s="13" customFormat="1">
      <c r="B3794" s="187"/>
      <c r="D3794" s="188" t="s">
        <v>369</v>
      </c>
      <c r="E3794" s="189" t="s">
        <v>1</v>
      </c>
      <c r="F3794" s="190" t="s">
        <v>3546</v>
      </c>
      <c r="H3794" s="191">
        <v>-1.1040000000000001</v>
      </c>
      <c r="I3794" s="192"/>
      <c r="L3794" s="187"/>
      <c r="M3794" s="193"/>
      <c r="N3794" s="194"/>
      <c r="O3794" s="194"/>
      <c r="P3794" s="194"/>
      <c r="Q3794" s="194"/>
      <c r="R3794" s="194"/>
      <c r="S3794" s="194"/>
      <c r="T3794" s="195"/>
      <c r="AT3794" s="189" t="s">
        <v>369</v>
      </c>
      <c r="AU3794" s="189" t="s">
        <v>85</v>
      </c>
      <c r="AV3794" s="13" t="s">
        <v>85</v>
      </c>
      <c r="AW3794" s="13" t="s">
        <v>29</v>
      </c>
      <c r="AX3794" s="13" t="s">
        <v>72</v>
      </c>
      <c r="AY3794" s="189" t="s">
        <v>360</v>
      </c>
    </row>
    <row r="3795" spans="2:51" s="14" customFormat="1">
      <c r="B3795" s="196"/>
      <c r="D3795" s="188" t="s">
        <v>369</v>
      </c>
      <c r="E3795" s="197" t="s">
        <v>1</v>
      </c>
      <c r="F3795" s="198" t="s">
        <v>3564</v>
      </c>
      <c r="H3795" s="197" t="s">
        <v>1</v>
      </c>
      <c r="I3795" s="199"/>
      <c r="L3795" s="196"/>
      <c r="M3795" s="200"/>
      <c r="N3795" s="201"/>
      <c r="O3795" s="201"/>
      <c r="P3795" s="201"/>
      <c r="Q3795" s="201"/>
      <c r="R3795" s="201"/>
      <c r="S3795" s="201"/>
      <c r="T3795" s="202"/>
      <c r="AT3795" s="197" t="s">
        <v>369</v>
      </c>
      <c r="AU3795" s="197" t="s">
        <v>85</v>
      </c>
      <c r="AV3795" s="14" t="s">
        <v>79</v>
      </c>
      <c r="AW3795" s="14" t="s">
        <v>29</v>
      </c>
      <c r="AX3795" s="14" t="s">
        <v>72</v>
      </c>
      <c r="AY3795" s="197" t="s">
        <v>360</v>
      </c>
    </row>
    <row r="3796" spans="2:51" s="13" customFormat="1">
      <c r="B3796" s="187"/>
      <c r="D3796" s="188" t="s">
        <v>369</v>
      </c>
      <c r="E3796" s="189" t="s">
        <v>1</v>
      </c>
      <c r="F3796" s="190" t="s">
        <v>3565</v>
      </c>
      <c r="H3796" s="191">
        <v>5.4</v>
      </c>
      <c r="I3796" s="192"/>
      <c r="L3796" s="187"/>
      <c r="M3796" s="193"/>
      <c r="N3796" s="194"/>
      <c r="O3796" s="194"/>
      <c r="P3796" s="194"/>
      <c r="Q3796" s="194"/>
      <c r="R3796" s="194"/>
      <c r="S3796" s="194"/>
      <c r="T3796" s="195"/>
      <c r="AT3796" s="189" t="s">
        <v>369</v>
      </c>
      <c r="AU3796" s="189" t="s">
        <v>85</v>
      </c>
      <c r="AV3796" s="13" t="s">
        <v>85</v>
      </c>
      <c r="AW3796" s="13" t="s">
        <v>29</v>
      </c>
      <c r="AX3796" s="13" t="s">
        <v>72</v>
      </c>
      <c r="AY3796" s="189" t="s">
        <v>360</v>
      </c>
    </row>
    <row r="3797" spans="2:51" s="13" customFormat="1">
      <c r="B3797" s="187"/>
      <c r="D3797" s="188" t="s">
        <v>369</v>
      </c>
      <c r="E3797" s="189" t="s">
        <v>1</v>
      </c>
      <c r="F3797" s="190" t="s">
        <v>3563</v>
      </c>
      <c r="H3797" s="191">
        <v>-2.4300000000000002</v>
      </c>
      <c r="I3797" s="192"/>
      <c r="L3797" s="187"/>
      <c r="M3797" s="193"/>
      <c r="N3797" s="194"/>
      <c r="O3797" s="194"/>
      <c r="P3797" s="194"/>
      <c r="Q3797" s="194"/>
      <c r="R3797" s="194"/>
      <c r="S3797" s="194"/>
      <c r="T3797" s="195"/>
      <c r="AT3797" s="189" t="s">
        <v>369</v>
      </c>
      <c r="AU3797" s="189" t="s">
        <v>85</v>
      </c>
      <c r="AV3797" s="13" t="s">
        <v>85</v>
      </c>
      <c r="AW3797" s="13" t="s">
        <v>29</v>
      </c>
      <c r="AX3797" s="13" t="s">
        <v>72</v>
      </c>
      <c r="AY3797" s="189" t="s">
        <v>360</v>
      </c>
    </row>
    <row r="3798" spans="2:51" s="14" customFormat="1">
      <c r="B3798" s="196"/>
      <c r="D3798" s="188" t="s">
        <v>369</v>
      </c>
      <c r="E3798" s="197" t="s">
        <v>1</v>
      </c>
      <c r="F3798" s="198" t="s">
        <v>3566</v>
      </c>
      <c r="H3798" s="197" t="s">
        <v>1</v>
      </c>
      <c r="I3798" s="199"/>
      <c r="L3798" s="196"/>
      <c r="M3798" s="200"/>
      <c r="N3798" s="201"/>
      <c r="O3798" s="201"/>
      <c r="P3798" s="201"/>
      <c r="Q3798" s="201"/>
      <c r="R3798" s="201"/>
      <c r="S3798" s="201"/>
      <c r="T3798" s="202"/>
      <c r="AT3798" s="197" t="s">
        <v>369</v>
      </c>
      <c r="AU3798" s="197" t="s">
        <v>85</v>
      </c>
      <c r="AV3798" s="14" t="s">
        <v>79</v>
      </c>
      <c r="AW3798" s="14" t="s">
        <v>29</v>
      </c>
      <c r="AX3798" s="14" t="s">
        <v>72</v>
      </c>
      <c r="AY3798" s="197" t="s">
        <v>360</v>
      </c>
    </row>
    <row r="3799" spans="2:51" s="13" customFormat="1">
      <c r="B3799" s="187"/>
      <c r="D3799" s="188" t="s">
        <v>369</v>
      </c>
      <c r="E3799" s="189" t="s">
        <v>1</v>
      </c>
      <c r="F3799" s="190" t="s">
        <v>3565</v>
      </c>
      <c r="H3799" s="191">
        <v>5.4</v>
      </c>
      <c r="I3799" s="192"/>
      <c r="L3799" s="187"/>
      <c r="M3799" s="193"/>
      <c r="N3799" s="194"/>
      <c r="O3799" s="194"/>
      <c r="P3799" s="194"/>
      <c r="Q3799" s="194"/>
      <c r="R3799" s="194"/>
      <c r="S3799" s="194"/>
      <c r="T3799" s="195"/>
      <c r="AT3799" s="189" t="s">
        <v>369</v>
      </c>
      <c r="AU3799" s="189" t="s">
        <v>85</v>
      </c>
      <c r="AV3799" s="13" t="s">
        <v>85</v>
      </c>
      <c r="AW3799" s="13" t="s">
        <v>29</v>
      </c>
      <c r="AX3799" s="13" t="s">
        <v>72</v>
      </c>
      <c r="AY3799" s="189" t="s">
        <v>360</v>
      </c>
    </row>
    <row r="3800" spans="2:51" s="13" customFormat="1">
      <c r="B3800" s="187"/>
      <c r="D3800" s="188" t="s">
        <v>369</v>
      </c>
      <c r="E3800" s="189" t="s">
        <v>1</v>
      </c>
      <c r="F3800" s="190" t="s">
        <v>3529</v>
      </c>
      <c r="H3800" s="191">
        <v>-0.55200000000000005</v>
      </c>
      <c r="I3800" s="192"/>
      <c r="L3800" s="187"/>
      <c r="M3800" s="193"/>
      <c r="N3800" s="194"/>
      <c r="O3800" s="194"/>
      <c r="P3800" s="194"/>
      <c r="Q3800" s="194"/>
      <c r="R3800" s="194"/>
      <c r="S3800" s="194"/>
      <c r="T3800" s="195"/>
      <c r="AT3800" s="189" t="s">
        <v>369</v>
      </c>
      <c r="AU3800" s="189" t="s">
        <v>85</v>
      </c>
      <c r="AV3800" s="13" t="s">
        <v>85</v>
      </c>
      <c r="AW3800" s="13" t="s">
        <v>29</v>
      </c>
      <c r="AX3800" s="13" t="s">
        <v>72</v>
      </c>
      <c r="AY3800" s="189" t="s">
        <v>360</v>
      </c>
    </row>
    <row r="3801" spans="2:51" s="14" customFormat="1">
      <c r="B3801" s="196"/>
      <c r="D3801" s="188" t="s">
        <v>369</v>
      </c>
      <c r="E3801" s="197" t="s">
        <v>1</v>
      </c>
      <c r="F3801" s="198" t="s">
        <v>3567</v>
      </c>
      <c r="H3801" s="197" t="s">
        <v>1</v>
      </c>
      <c r="I3801" s="199"/>
      <c r="L3801" s="196"/>
      <c r="M3801" s="200"/>
      <c r="N3801" s="201"/>
      <c r="O3801" s="201"/>
      <c r="P3801" s="201"/>
      <c r="Q3801" s="201"/>
      <c r="R3801" s="201"/>
      <c r="S3801" s="201"/>
      <c r="T3801" s="202"/>
      <c r="AT3801" s="197" t="s">
        <v>369</v>
      </c>
      <c r="AU3801" s="197" t="s">
        <v>85</v>
      </c>
      <c r="AV3801" s="14" t="s">
        <v>79</v>
      </c>
      <c r="AW3801" s="14" t="s">
        <v>29</v>
      </c>
      <c r="AX3801" s="14" t="s">
        <v>72</v>
      </c>
      <c r="AY3801" s="197" t="s">
        <v>360</v>
      </c>
    </row>
    <row r="3802" spans="2:51" s="13" customFormat="1">
      <c r="B3802" s="187"/>
      <c r="D3802" s="188" t="s">
        <v>369</v>
      </c>
      <c r="E3802" s="189" t="s">
        <v>1</v>
      </c>
      <c r="F3802" s="190" t="s">
        <v>3568</v>
      </c>
      <c r="H3802" s="191">
        <v>21.33</v>
      </c>
      <c r="I3802" s="192"/>
      <c r="L3802" s="187"/>
      <c r="M3802" s="193"/>
      <c r="N3802" s="194"/>
      <c r="O3802" s="194"/>
      <c r="P3802" s="194"/>
      <c r="Q3802" s="194"/>
      <c r="R3802" s="194"/>
      <c r="S3802" s="194"/>
      <c r="T3802" s="195"/>
      <c r="AT3802" s="189" t="s">
        <v>369</v>
      </c>
      <c r="AU3802" s="189" t="s">
        <v>85</v>
      </c>
      <c r="AV3802" s="13" t="s">
        <v>85</v>
      </c>
      <c r="AW3802" s="13" t="s">
        <v>29</v>
      </c>
      <c r="AX3802" s="13" t="s">
        <v>72</v>
      </c>
      <c r="AY3802" s="189" t="s">
        <v>360</v>
      </c>
    </row>
    <row r="3803" spans="2:51" s="13" customFormat="1">
      <c r="B3803" s="187"/>
      <c r="D3803" s="188" t="s">
        <v>369</v>
      </c>
      <c r="E3803" s="189" t="s">
        <v>1</v>
      </c>
      <c r="F3803" s="190" t="s">
        <v>3529</v>
      </c>
      <c r="H3803" s="191">
        <v>-0.55200000000000005</v>
      </c>
      <c r="I3803" s="192"/>
      <c r="L3803" s="187"/>
      <c r="M3803" s="193"/>
      <c r="N3803" s="194"/>
      <c r="O3803" s="194"/>
      <c r="P3803" s="194"/>
      <c r="Q3803" s="194"/>
      <c r="R3803" s="194"/>
      <c r="S3803" s="194"/>
      <c r="T3803" s="195"/>
      <c r="AT3803" s="189" t="s">
        <v>369</v>
      </c>
      <c r="AU3803" s="189" t="s">
        <v>85</v>
      </c>
      <c r="AV3803" s="13" t="s">
        <v>85</v>
      </c>
      <c r="AW3803" s="13" t="s">
        <v>29</v>
      </c>
      <c r="AX3803" s="13" t="s">
        <v>72</v>
      </c>
      <c r="AY3803" s="189" t="s">
        <v>360</v>
      </c>
    </row>
    <row r="3804" spans="2:51" s="14" customFormat="1">
      <c r="B3804" s="196"/>
      <c r="D3804" s="188" t="s">
        <v>369</v>
      </c>
      <c r="E3804" s="197" t="s">
        <v>1</v>
      </c>
      <c r="F3804" s="198" t="s">
        <v>3569</v>
      </c>
      <c r="H3804" s="197" t="s">
        <v>1</v>
      </c>
      <c r="I3804" s="199"/>
      <c r="L3804" s="196"/>
      <c r="M3804" s="200"/>
      <c r="N3804" s="201"/>
      <c r="O3804" s="201"/>
      <c r="P3804" s="201"/>
      <c r="Q3804" s="201"/>
      <c r="R3804" s="201"/>
      <c r="S3804" s="201"/>
      <c r="T3804" s="202"/>
      <c r="AT3804" s="197" t="s">
        <v>369</v>
      </c>
      <c r="AU3804" s="197" t="s">
        <v>85</v>
      </c>
      <c r="AV3804" s="14" t="s">
        <v>79</v>
      </c>
      <c r="AW3804" s="14" t="s">
        <v>29</v>
      </c>
      <c r="AX3804" s="14" t="s">
        <v>72</v>
      </c>
      <c r="AY3804" s="197" t="s">
        <v>360</v>
      </c>
    </row>
    <row r="3805" spans="2:51" s="13" customFormat="1">
      <c r="B3805" s="187"/>
      <c r="D3805" s="188" t="s">
        <v>369</v>
      </c>
      <c r="E3805" s="189" t="s">
        <v>1</v>
      </c>
      <c r="F3805" s="190" t="s">
        <v>3570</v>
      </c>
      <c r="H3805" s="191">
        <v>32.94</v>
      </c>
      <c r="I3805" s="192"/>
      <c r="L3805" s="187"/>
      <c r="M3805" s="193"/>
      <c r="N3805" s="194"/>
      <c r="O3805" s="194"/>
      <c r="P3805" s="194"/>
      <c r="Q3805" s="194"/>
      <c r="R3805" s="194"/>
      <c r="S3805" s="194"/>
      <c r="T3805" s="195"/>
      <c r="AT3805" s="189" t="s">
        <v>369</v>
      </c>
      <c r="AU3805" s="189" t="s">
        <v>85</v>
      </c>
      <c r="AV3805" s="13" t="s">
        <v>85</v>
      </c>
      <c r="AW3805" s="13" t="s">
        <v>29</v>
      </c>
      <c r="AX3805" s="13" t="s">
        <v>72</v>
      </c>
      <c r="AY3805" s="189" t="s">
        <v>360</v>
      </c>
    </row>
    <row r="3806" spans="2:51" s="13" customFormat="1">
      <c r="B3806" s="187"/>
      <c r="D3806" s="188" t="s">
        <v>369</v>
      </c>
      <c r="E3806" s="189" t="s">
        <v>1</v>
      </c>
      <c r="F3806" s="190" t="s">
        <v>3571</v>
      </c>
      <c r="H3806" s="191">
        <v>-3.78</v>
      </c>
      <c r="I3806" s="192"/>
      <c r="L3806" s="187"/>
      <c r="M3806" s="193"/>
      <c r="N3806" s="194"/>
      <c r="O3806" s="194"/>
      <c r="P3806" s="194"/>
      <c r="Q3806" s="194"/>
      <c r="R3806" s="194"/>
      <c r="S3806" s="194"/>
      <c r="T3806" s="195"/>
      <c r="AT3806" s="189" t="s">
        <v>369</v>
      </c>
      <c r="AU3806" s="189" t="s">
        <v>85</v>
      </c>
      <c r="AV3806" s="13" t="s">
        <v>85</v>
      </c>
      <c r="AW3806" s="13" t="s">
        <v>29</v>
      </c>
      <c r="AX3806" s="13" t="s">
        <v>72</v>
      </c>
      <c r="AY3806" s="189" t="s">
        <v>360</v>
      </c>
    </row>
    <row r="3807" spans="2:51" s="13" customFormat="1">
      <c r="B3807" s="187"/>
      <c r="D3807" s="188" t="s">
        <v>369</v>
      </c>
      <c r="E3807" s="189" t="s">
        <v>1</v>
      </c>
      <c r="F3807" s="190" t="s">
        <v>3529</v>
      </c>
      <c r="H3807" s="191">
        <v>-0.55200000000000005</v>
      </c>
      <c r="I3807" s="192"/>
      <c r="L3807" s="187"/>
      <c r="M3807" s="193"/>
      <c r="N3807" s="194"/>
      <c r="O3807" s="194"/>
      <c r="P3807" s="194"/>
      <c r="Q3807" s="194"/>
      <c r="R3807" s="194"/>
      <c r="S3807" s="194"/>
      <c r="T3807" s="195"/>
      <c r="AT3807" s="189" t="s">
        <v>369</v>
      </c>
      <c r="AU3807" s="189" t="s">
        <v>85</v>
      </c>
      <c r="AV3807" s="13" t="s">
        <v>85</v>
      </c>
      <c r="AW3807" s="13" t="s">
        <v>29</v>
      </c>
      <c r="AX3807" s="13" t="s">
        <v>72</v>
      </c>
      <c r="AY3807" s="189" t="s">
        <v>360</v>
      </c>
    </row>
    <row r="3808" spans="2:51" s="14" customFormat="1">
      <c r="B3808" s="196"/>
      <c r="D3808" s="188" t="s">
        <v>369</v>
      </c>
      <c r="E3808" s="197" t="s">
        <v>1</v>
      </c>
      <c r="F3808" s="198" t="s">
        <v>3572</v>
      </c>
      <c r="H3808" s="197" t="s">
        <v>1</v>
      </c>
      <c r="I3808" s="199"/>
      <c r="L3808" s="196"/>
      <c r="M3808" s="200"/>
      <c r="N3808" s="201"/>
      <c r="O3808" s="201"/>
      <c r="P3808" s="201"/>
      <c r="Q3808" s="201"/>
      <c r="R3808" s="201"/>
      <c r="S3808" s="201"/>
      <c r="T3808" s="202"/>
      <c r="AT3808" s="197" t="s">
        <v>369</v>
      </c>
      <c r="AU3808" s="197" t="s">
        <v>85</v>
      </c>
      <c r="AV3808" s="14" t="s">
        <v>79</v>
      </c>
      <c r="AW3808" s="14" t="s">
        <v>29</v>
      </c>
      <c r="AX3808" s="14" t="s">
        <v>72</v>
      </c>
      <c r="AY3808" s="197" t="s">
        <v>360</v>
      </c>
    </row>
    <row r="3809" spans="2:51" s="13" customFormat="1">
      <c r="B3809" s="187"/>
      <c r="D3809" s="188" t="s">
        <v>369</v>
      </c>
      <c r="E3809" s="189" t="s">
        <v>1</v>
      </c>
      <c r="F3809" s="190" t="s">
        <v>3573</v>
      </c>
      <c r="H3809" s="191">
        <v>15.353999999999999</v>
      </c>
      <c r="I3809" s="192"/>
      <c r="L3809" s="187"/>
      <c r="M3809" s="193"/>
      <c r="N3809" s="194"/>
      <c r="O3809" s="194"/>
      <c r="P3809" s="194"/>
      <c r="Q3809" s="194"/>
      <c r="R3809" s="194"/>
      <c r="S3809" s="194"/>
      <c r="T3809" s="195"/>
      <c r="AT3809" s="189" t="s">
        <v>369</v>
      </c>
      <c r="AU3809" s="189" t="s">
        <v>85</v>
      </c>
      <c r="AV3809" s="13" t="s">
        <v>85</v>
      </c>
      <c r="AW3809" s="13" t="s">
        <v>29</v>
      </c>
      <c r="AX3809" s="13" t="s">
        <v>72</v>
      </c>
      <c r="AY3809" s="189" t="s">
        <v>360</v>
      </c>
    </row>
    <row r="3810" spans="2:51" s="13" customFormat="1">
      <c r="B3810" s="187"/>
      <c r="D3810" s="188" t="s">
        <v>369</v>
      </c>
      <c r="E3810" s="189" t="s">
        <v>1</v>
      </c>
      <c r="F3810" s="190" t="s">
        <v>3563</v>
      </c>
      <c r="H3810" s="191">
        <v>-2.4300000000000002</v>
      </c>
      <c r="I3810" s="192"/>
      <c r="L3810" s="187"/>
      <c r="M3810" s="193"/>
      <c r="N3810" s="194"/>
      <c r="O3810" s="194"/>
      <c r="P3810" s="194"/>
      <c r="Q3810" s="194"/>
      <c r="R3810" s="194"/>
      <c r="S3810" s="194"/>
      <c r="T3810" s="195"/>
      <c r="AT3810" s="189" t="s">
        <v>369</v>
      </c>
      <c r="AU3810" s="189" t="s">
        <v>85</v>
      </c>
      <c r="AV3810" s="13" t="s">
        <v>85</v>
      </c>
      <c r="AW3810" s="13" t="s">
        <v>29</v>
      </c>
      <c r="AX3810" s="13" t="s">
        <v>72</v>
      </c>
      <c r="AY3810" s="189" t="s">
        <v>360</v>
      </c>
    </row>
    <row r="3811" spans="2:51" s="14" customFormat="1">
      <c r="B3811" s="196"/>
      <c r="D3811" s="188" t="s">
        <v>369</v>
      </c>
      <c r="E3811" s="197" t="s">
        <v>1</v>
      </c>
      <c r="F3811" s="198" t="s">
        <v>3574</v>
      </c>
      <c r="H3811" s="197" t="s">
        <v>1</v>
      </c>
      <c r="I3811" s="199"/>
      <c r="L3811" s="196"/>
      <c r="M3811" s="200"/>
      <c r="N3811" s="201"/>
      <c r="O3811" s="201"/>
      <c r="P3811" s="201"/>
      <c r="Q3811" s="201"/>
      <c r="R3811" s="201"/>
      <c r="S3811" s="201"/>
      <c r="T3811" s="202"/>
      <c r="AT3811" s="197" t="s">
        <v>369</v>
      </c>
      <c r="AU3811" s="197" t="s">
        <v>85</v>
      </c>
      <c r="AV3811" s="14" t="s">
        <v>79</v>
      </c>
      <c r="AW3811" s="14" t="s">
        <v>29</v>
      </c>
      <c r="AX3811" s="14" t="s">
        <v>72</v>
      </c>
      <c r="AY3811" s="197" t="s">
        <v>360</v>
      </c>
    </row>
    <row r="3812" spans="2:51" s="13" customFormat="1">
      <c r="B3812" s="187"/>
      <c r="D3812" s="188" t="s">
        <v>369</v>
      </c>
      <c r="E3812" s="189" t="s">
        <v>1</v>
      </c>
      <c r="F3812" s="190" t="s">
        <v>3575</v>
      </c>
      <c r="H3812" s="191">
        <v>62.171999999999997</v>
      </c>
      <c r="I3812" s="192"/>
      <c r="L3812" s="187"/>
      <c r="M3812" s="193"/>
      <c r="N3812" s="194"/>
      <c r="O3812" s="194"/>
      <c r="P3812" s="194"/>
      <c r="Q3812" s="194"/>
      <c r="R3812" s="194"/>
      <c r="S3812" s="194"/>
      <c r="T3812" s="195"/>
      <c r="AT3812" s="189" t="s">
        <v>369</v>
      </c>
      <c r="AU3812" s="189" t="s">
        <v>85</v>
      </c>
      <c r="AV3812" s="13" t="s">
        <v>85</v>
      </c>
      <c r="AW3812" s="13" t="s">
        <v>29</v>
      </c>
      <c r="AX3812" s="13" t="s">
        <v>72</v>
      </c>
      <c r="AY3812" s="189" t="s">
        <v>360</v>
      </c>
    </row>
    <row r="3813" spans="2:51" s="13" customFormat="1">
      <c r="B3813" s="187"/>
      <c r="D3813" s="188" t="s">
        <v>369</v>
      </c>
      <c r="E3813" s="189" t="s">
        <v>1</v>
      </c>
      <c r="F3813" s="190" t="s">
        <v>3576</v>
      </c>
      <c r="H3813" s="191">
        <v>-5.58</v>
      </c>
      <c r="I3813" s="192"/>
      <c r="L3813" s="187"/>
      <c r="M3813" s="193"/>
      <c r="N3813" s="194"/>
      <c r="O3813" s="194"/>
      <c r="P3813" s="194"/>
      <c r="Q3813" s="194"/>
      <c r="R3813" s="194"/>
      <c r="S3813" s="194"/>
      <c r="T3813" s="195"/>
      <c r="AT3813" s="189" t="s">
        <v>369</v>
      </c>
      <c r="AU3813" s="189" t="s">
        <v>85</v>
      </c>
      <c r="AV3813" s="13" t="s">
        <v>85</v>
      </c>
      <c r="AW3813" s="13" t="s">
        <v>29</v>
      </c>
      <c r="AX3813" s="13" t="s">
        <v>72</v>
      </c>
      <c r="AY3813" s="189" t="s">
        <v>360</v>
      </c>
    </row>
    <row r="3814" spans="2:51" s="13" customFormat="1">
      <c r="B3814" s="187"/>
      <c r="D3814" s="188" t="s">
        <v>369</v>
      </c>
      <c r="E3814" s="189" t="s">
        <v>1</v>
      </c>
      <c r="F3814" s="190" t="s">
        <v>3533</v>
      </c>
      <c r="H3814" s="191">
        <v>-2.2080000000000002</v>
      </c>
      <c r="I3814" s="192"/>
      <c r="L3814" s="187"/>
      <c r="M3814" s="193"/>
      <c r="N3814" s="194"/>
      <c r="O3814" s="194"/>
      <c r="P3814" s="194"/>
      <c r="Q3814" s="194"/>
      <c r="R3814" s="194"/>
      <c r="S3814" s="194"/>
      <c r="T3814" s="195"/>
      <c r="AT3814" s="189" t="s">
        <v>369</v>
      </c>
      <c r="AU3814" s="189" t="s">
        <v>85</v>
      </c>
      <c r="AV3814" s="13" t="s">
        <v>85</v>
      </c>
      <c r="AW3814" s="13" t="s">
        <v>29</v>
      </c>
      <c r="AX3814" s="13" t="s">
        <v>72</v>
      </c>
      <c r="AY3814" s="189" t="s">
        <v>360</v>
      </c>
    </row>
    <row r="3815" spans="2:51" s="14" customFormat="1">
      <c r="B3815" s="196"/>
      <c r="D3815" s="188" t="s">
        <v>369</v>
      </c>
      <c r="E3815" s="197" t="s">
        <v>1</v>
      </c>
      <c r="F3815" s="198" t="s">
        <v>3577</v>
      </c>
      <c r="H3815" s="197" t="s">
        <v>1</v>
      </c>
      <c r="I3815" s="199"/>
      <c r="L3815" s="196"/>
      <c r="M3815" s="200"/>
      <c r="N3815" s="201"/>
      <c r="O3815" s="201"/>
      <c r="P3815" s="201"/>
      <c r="Q3815" s="201"/>
      <c r="R3815" s="201"/>
      <c r="S3815" s="201"/>
      <c r="T3815" s="202"/>
      <c r="AT3815" s="197" t="s">
        <v>369</v>
      </c>
      <c r="AU3815" s="197" t="s">
        <v>85</v>
      </c>
      <c r="AV3815" s="14" t="s">
        <v>79</v>
      </c>
      <c r="AW3815" s="14" t="s">
        <v>29</v>
      </c>
      <c r="AX3815" s="14" t="s">
        <v>72</v>
      </c>
      <c r="AY3815" s="197" t="s">
        <v>360</v>
      </c>
    </row>
    <row r="3816" spans="2:51" s="13" customFormat="1">
      <c r="B3816" s="187"/>
      <c r="D3816" s="188" t="s">
        <v>369</v>
      </c>
      <c r="E3816" s="189" t="s">
        <v>1</v>
      </c>
      <c r="F3816" s="190" t="s">
        <v>3578</v>
      </c>
      <c r="H3816" s="191">
        <v>4.8360000000000003</v>
      </c>
      <c r="I3816" s="192"/>
      <c r="L3816" s="187"/>
      <c r="M3816" s="193"/>
      <c r="N3816" s="194"/>
      <c r="O3816" s="194"/>
      <c r="P3816" s="194"/>
      <c r="Q3816" s="194"/>
      <c r="R3816" s="194"/>
      <c r="S3816" s="194"/>
      <c r="T3816" s="195"/>
      <c r="AT3816" s="189" t="s">
        <v>369</v>
      </c>
      <c r="AU3816" s="189" t="s">
        <v>85</v>
      </c>
      <c r="AV3816" s="13" t="s">
        <v>85</v>
      </c>
      <c r="AW3816" s="13" t="s">
        <v>29</v>
      </c>
      <c r="AX3816" s="13" t="s">
        <v>72</v>
      </c>
      <c r="AY3816" s="189" t="s">
        <v>360</v>
      </c>
    </row>
    <row r="3817" spans="2:51" s="13" customFormat="1">
      <c r="B3817" s="187"/>
      <c r="D3817" s="188" t="s">
        <v>369</v>
      </c>
      <c r="E3817" s="189" t="s">
        <v>1</v>
      </c>
      <c r="F3817" s="190" t="s">
        <v>3579</v>
      </c>
      <c r="H3817" s="191">
        <v>-0.61499999999999999</v>
      </c>
      <c r="I3817" s="192"/>
      <c r="L3817" s="187"/>
      <c r="M3817" s="193"/>
      <c r="N3817" s="194"/>
      <c r="O3817" s="194"/>
      <c r="P3817" s="194"/>
      <c r="Q3817" s="194"/>
      <c r="R3817" s="194"/>
      <c r="S3817" s="194"/>
      <c r="T3817" s="195"/>
      <c r="AT3817" s="189" t="s">
        <v>369</v>
      </c>
      <c r="AU3817" s="189" t="s">
        <v>85</v>
      </c>
      <c r="AV3817" s="13" t="s">
        <v>85</v>
      </c>
      <c r="AW3817" s="13" t="s">
        <v>29</v>
      </c>
      <c r="AX3817" s="13" t="s">
        <v>72</v>
      </c>
      <c r="AY3817" s="189" t="s">
        <v>360</v>
      </c>
    </row>
    <row r="3818" spans="2:51" s="14" customFormat="1">
      <c r="B3818" s="196"/>
      <c r="D3818" s="188" t="s">
        <v>369</v>
      </c>
      <c r="E3818" s="197" t="s">
        <v>1</v>
      </c>
      <c r="F3818" s="198" t="s">
        <v>3580</v>
      </c>
      <c r="H3818" s="197" t="s">
        <v>1</v>
      </c>
      <c r="I3818" s="199"/>
      <c r="L3818" s="196"/>
      <c r="M3818" s="200"/>
      <c r="N3818" s="201"/>
      <c r="O3818" s="201"/>
      <c r="P3818" s="201"/>
      <c r="Q3818" s="201"/>
      <c r="R3818" s="201"/>
      <c r="S3818" s="201"/>
      <c r="T3818" s="202"/>
      <c r="AT3818" s="197" t="s">
        <v>369</v>
      </c>
      <c r="AU3818" s="197" t="s">
        <v>85</v>
      </c>
      <c r="AV3818" s="14" t="s">
        <v>79</v>
      </c>
      <c r="AW3818" s="14" t="s">
        <v>29</v>
      </c>
      <c r="AX3818" s="14" t="s">
        <v>72</v>
      </c>
      <c r="AY3818" s="197" t="s">
        <v>360</v>
      </c>
    </row>
    <row r="3819" spans="2:51" s="13" customFormat="1">
      <c r="B3819" s="187"/>
      <c r="D3819" s="188" t="s">
        <v>369</v>
      </c>
      <c r="E3819" s="189" t="s">
        <v>1</v>
      </c>
      <c r="F3819" s="190" t="s">
        <v>3581</v>
      </c>
      <c r="H3819" s="191">
        <v>19.908000000000001</v>
      </c>
      <c r="I3819" s="192"/>
      <c r="L3819" s="187"/>
      <c r="M3819" s="193"/>
      <c r="N3819" s="194"/>
      <c r="O3819" s="194"/>
      <c r="P3819" s="194"/>
      <c r="Q3819" s="194"/>
      <c r="R3819" s="194"/>
      <c r="S3819" s="194"/>
      <c r="T3819" s="195"/>
      <c r="AT3819" s="189" t="s">
        <v>369</v>
      </c>
      <c r="AU3819" s="189" t="s">
        <v>85</v>
      </c>
      <c r="AV3819" s="13" t="s">
        <v>85</v>
      </c>
      <c r="AW3819" s="13" t="s">
        <v>29</v>
      </c>
      <c r="AX3819" s="13" t="s">
        <v>72</v>
      </c>
      <c r="AY3819" s="189" t="s">
        <v>360</v>
      </c>
    </row>
    <row r="3820" spans="2:51" s="13" customFormat="1">
      <c r="B3820" s="187"/>
      <c r="D3820" s="188" t="s">
        <v>369</v>
      </c>
      <c r="E3820" s="189" t="s">
        <v>1</v>
      </c>
      <c r="F3820" s="190" t="s">
        <v>3529</v>
      </c>
      <c r="H3820" s="191">
        <v>-0.55200000000000005</v>
      </c>
      <c r="I3820" s="192"/>
      <c r="L3820" s="187"/>
      <c r="M3820" s="193"/>
      <c r="N3820" s="194"/>
      <c r="O3820" s="194"/>
      <c r="P3820" s="194"/>
      <c r="Q3820" s="194"/>
      <c r="R3820" s="194"/>
      <c r="S3820" s="194"/>
      <c r="T3820" s="195"/>
      <c r="AT3820" s="189" t="s">
        <v>369</v>
      </c>
      <c r="AU3820" s="189" t="s">
        <v>85</v>
      </c>
      <c r="AV3820" s="13" t="s">
        <v>85</v>
      </c>
      <c r="AW3820" s="13" t="s">
        <v>29</v>
      </c>
      <c r="AX3820" s="13" t="s">
        <v>72</v>
      </c>
      <c r="AY3820" s="189" t="s">
        <v>360</v>
      </c>
    </row>
    <row r="3821" spans="2:51" s="14" customFormat="1">
      <c r="B3821" s="196"/>
      <c r="D3821" s="188" t="s">
        <v>369</v>
      </c>
      <c r="E3821" s="197" t="s">
        <v>1</v>
      </c>
      <c r="F3821" s="198" t="s">
        <v>3582</v>
      </c>
      <c r="H3821" s="197" t="s">
        <v>1</v>
      </c>
      <c r="I3821" s="199"/>
      <c r="L3821" s="196"/>
      <c r="M3821" s="200"/>
      <c r="N3821" s="201"/>
      <c r="O3821" s="201"/>
      <c r="P3821" s="201"/>
      <c r="Q3821" s="201"/>
      <c r="R3821" s="201"/>
      <c r="S3821" s="201"/>
      <c r="T3821" s="202"/>
      <c r="AT3821" s="197" t="s">
        <v>369</v>
      </c>
      <c r="AU3821" s="197" t="s">
        <v>85</v>
      </c>
      <c r="AV3821" s="14" t="s">
        <v>79</v>
      </c>
      <c r="AW3821" s="14" t="s">
        <v>29</v>
      </c>
      <c r="AX3821" s="14" t="s">
        <v>72</v>
      </c>
      <c r="AY3821" s="197" t="s">
        <v>360</v>
      </c>
    </row>
    <row r="3822" spans="2:51" s="13" customFormat="1">
      <c r="B3822" s="187"/>
      <c r="D3822" s="188" t="s">
        <v>369</v>
      </c>
      <c r="E3822" s="189" t="s">
        <v>1</v>
      </c>
      <c r="F3822" s="190" t="s">
        <v>3583</v>
      </c>
      <c r="H3822" s="191">
        <v>117.221</v>
      </c>
      <c r="I3822" s="192"/>
      <c r="L3822" s="187"/>
      <c r="M3822" s="193"/>
      <c r="N3822" s="194"/>
      <c r="O3822" s="194"/>
      <c r="P3822" s="194"/>
      <c r="Q3822" s="194"/>
      <c r="R3822" s="194"/>
      <c r="S3822" s="194"/>
      <c r="T3822" s="195"/>
      <c r="AT3822" s="189" t="s">
        <v>369</v>
      </c>
      <c r="AU3822" s="189" t="s">
        <v>85</v>
      </c>
      <c r="AV3822" s="13" t="s">
        <v>85</v>
      </c>
      <c r="AW3822" s="13" t="s">
        <v>29</v>
      </c>
      <c r="AX3822" s="13" t="s">
        <v>72</v>
      </c>
      <c r="AY3822" s="189" t="s">
        <v>360</v>
      </c>
    </row>
    <row r="3823" spans="2:51" s="13" customFormat="1">
      <c r="B3823" s="187"/>
      <c r="D3823" s="188" t="s">
        <v>369</v>
      </c>
      <c r="E3823" s="189" t="s">
        <v>1</v>
      </c>
      <c r="F3823" s="190" t="s">
        <v>3584</v>
      </c>
      <c r="H3823" s="191">
        <v>-25.821000000000002</v>
      </c>
      <c r="I3823" s="192"/>
      <c r="L3823" s="187"/>
      <c r="M3823" s="193"/>
      <c r="N3823" s="194"/>
      <c r="O3823" s="194"/>
      <c r="P3823" s="194"/>
      <c r="Q3823" s="194"/>
      <c r="R3823" s="194"/>
      <c r="S3823" s="194"/>
      <c r="T3823" s="195"/>
      <c r="AT3823" s="189" t="s">
        <v>369</v>
      </c>
      <c r="AU3823" s="189" t="s">
        <v>85</v>
      </c>
      <c r="AV3823" s="13" t="s">
        <v>85</v>
      </c>
      <c r="AW3823" s="13" t="s">
        <v>29</v>
      </c>
      <c r="AX3823" s="13" t="s">
        <v>72</v>
      </c>
      <c r="AY3823" s="189" t="s">
        <v>360</v>
      </c>
    </row>
    <row r="3824" spans="2:51" s="13" customFormat="1">
      <c r="B3824" s="187"/>
      <c r="D3824" s="188" t="s">
        <v>369</v>
      </c>
      <c r="E3824" s="189" t="s">
        <v>1</v>
      </c>
      <c r="F3824" s="190" t="s">
        <v>3550</v>
      </c>
      <c r="H3824" s="191">
        <v>-1.6559999999999999</v>
      </c>
      <c r="I3824" s="192"/>
      <c r="L3824" s="187"/>
      <c r="M3824" s="193"/>
      <c r="N3824" s="194"/>
      <c r="O3824" s="194"/>
      <c r="P3824" s="194"/>
      <c r="Q3824" s="194"/>
      <c r="R3824" s="194"/>
      <c r="S3824" s="194"/>
      <c r="T3824" s="195"/>
      <c r="AT3824" s="189" t="s">
        <v>369</v>
      </c>
      <c r="AU3824" s="189" t="s">
        <v>85</v>
      </c>
      <c r="AV3824" s="13" t="s">
        <v>85</v>
      </c>
      <c r="AW3824" s="13" t="s">
        <v>29</v>
      </c>
      <c r="AX3824" s="13" t="s">
        <v>72</v>
      </c>
      <c r="AY3824" s="189" t="s">
        <v>360</v>
      </c>
    </row>
    <row r="3825" spans="2:51" s="14" customFormat="1">
      <c r="B3825" s="196"/>
      <c r="D3825" s="188" t="s">
        <v>369</v>
      </c>
      <c r="E3825" s="197" t="s">
        <v>1</v>
      </c>
      <c r="F3825" s="198" t="s">
        <v>3585</v>
      </c>
      <c r="H3825" s="197" t="s">
        <v>1</v>
      </c>
      <c r="I3825" s="199"/>
      <c r="L3825" s="196"/>
      <c r="M3825" s="200"/>
      <c r="N3825" s="201"/>
      <c r="O3825" s="201"/>
      <c r="P3825" s="201"/>
      <c r="Q3825" s="201"/>
      <c r="R3825" s="201"/>
      <c r="S3825" s="201"/>
      <c r="T3825" s="202"/>
      <c r="AT3825" s="197" t="s">
        <v>369</v>
      </c>
      <c r="AU3825" s="197" t="s">
        <v>85</v>
      </c>
      <c r="AV3825" s="14" t="s">
        <v>79</v>
      </c>
      <c r="AW3825" s="14" t="s">
        <v>29</v>
      </c>
      <c r="AX3825" s="14" t="s">
        <v>72</v>
      </c>
      <c r="AY3825" s="197" t="s">
        <v>360</v>
      </c>
    </row>
    <row r="3826" spans="2:51" s="13" customFormat="1">
      <c r="B3826" s="187"/>
      <c r="D3826" s="188" t="s">
        <v>369</v>
      </c>
      <c r="E3826" s="189" t="s">
        <v>1</v>
      </c>
      <c r="F3826" s="190" t="s">
        <v>3586</v>
      </c>
      <c r="H3826" s="191">
        <v>28.745999999999999</v>
      </c>
      <c r="I3826" s="192"/>
      <c r="L3826" s="187"/>
      <c r="M3826" s="193"/>
      <c r="N3826" s="194"/>
      <c r="O3826" s="194"/>
      <c r="P3826" s="194"/>
      <c r="Q3826" s="194"/>
      <c r="R3826" s="194"/>
      <c r="S3826" s="194"/>
      <c r="T3826" s="195"/>
      <c r="AT3826" s="189" t="s">
        <v>369</v>
      </c>
      <c r="AU3826" s="189" t="s">
        <v>85</v>
      </c>
      <c r="AV3826" s="13" t="s">
        <v>85</v>
      </c>
      <c r="AW3826" s="13" t="s">
        <v>29</v>
      </c>
      <c r="AX3826" s="13" t="s">
        <v>72</v>
      </c>
      <c r="AY3826" s="189" t="s">
        <v>360</v>
      </c>
    </row>
    <row r="3827" spans="2:51" s="13" customFormat="1">
      <c r="B3827" s="187"/>
      <c r="D3827" s="188" t="s">
        <v>369</v>
      </c>
      <c r="E3827" s="189" t="s">
        <v>1</v>
      </c>
      <c r="F3827" s="190" t="s">
        <v>3587</v>
      </c>
      <c r="H3827" s="191">
        <v>-3.24</v>
      </c>
      <c r="I3827" s="192"/>
      <c r="L3827" s="187"/>
      <c r="M3827" s="193"/>
      <c r="N3827" s="194"/>
      <c r="O3827" s="194"/>
      <c r="P3827" s="194"/>
      <c r="Q3827" s="194"/>
      <c r="R3827" s="194"/>
      <c r="S3827" s="194"/>
      <c r="T3827" s="195"/>
      <c r="AT3827" s="189" t="s">
        <v>369</v>
      </c>
      <c r="AU3827" s="189" t="s">
        <v>85</v>
      </c>
      <c r="AV3827" s="13" t="s">
        <v>85</v>
      </c>
      <c r="AW3827" s="13" t="s">
        <v>29</v>
      </c>
      <c r="AX3827" s="13" t="s">
        <v>72</v>
      </c>
      <c r="AY3827" s="189" t="s">
        <v>360</v>
      </c>
    </row>
    <row r="3828" spans="2:51" s="13" customFormat="1">
      <c r="B3828" s="187"/>
      <c r="D3828" s="188" t="s">
        <v>369</v>
      </c>
      <c r="E3828" s="189" t="s">
        <v>1</v>
      </c>
      <c r="F3828" s="190" t="s">
        <v>3529</v>
      </c>
      <c r="H3828" s="191">
        <v>-0.55200000000000005</v>
      </c>
      <c r="I3828" s="192"/>
      <c r="L3828" s="187"/>
      <c r="M3828" s="193"/>
      <c r="N3828" s="194"/>
      <c r="O3828" s="194"/>
      <c r="P3828" s="194"/>
      <c r="Q3828" s="194"/>
      <c r="R3828" s="194"/>
      <c r="S3828" s="194"/>
      <c r="T3828" s="195"/>
      <c r="AT3828" s="189" t="s">
        <v>369</v>
      </c>
      <c r="AU3828" s="189" t="s">
        <v>85</v>
      </c>
      <c r="AV3828" s="13" t="s">
        <v>85</v>
      </c>
      <c r="AW3828" s="13" t="s">
        <v>29</v>
      </c>
      <c r="AX3828" s="13" t="s">
        <v>72</v>
      </c>
      <c r="AY3828" s="189" t="s">
        <v>360</v>
      </c>
    </row>
    <row r="3829" spans="2:51" s="14" customFormat="1">
      <c r="B3829" s="196"/>
      <c r="D3829" s="188" t="s">
        <v>369</v>
      </c>
      <c r="E3829" s="197" t="s">
        <v>1</v>
      </c>
      <c r="F3829" s="198" t="s">
        <v>3588</v>
      </c>
      <c r="H3829" s="197" t="s">
        <v>1</v>
      </c>
      <c r="I3829" s="199"/>
      <c r="L3829" s="196"/>
      <c r="M3829" s="200"/>
      <c r="N3829" s="201"/>
      <c r="O3829" s="201"/>
      <c r="P3829" s="201"/>
      <c r="Q3829" s="201"/>
      <c r="R3829" s="201"/>
      <c r="S3829" s="201"/>
      <c r="T3829" s="202"/>
      <c r="AT3829" s="197" t="s">
        <v>369</v>
      </c>
      <c r="AU3829" s="197" t="s">
        <v>85</v>
      </c>
      <c r="AV3829" s="14" t="s">
        <v>79</v>
      </c>
      <c r="AW3829" s="14" t="s">
        <v>29</v>
      </c>
      <c r="AX3829" s="14" t="s">
        <v>72</v>
      </c>
      <c r="AY3829" s="197" t="s">
        <v>360</v>
      </c>
    </row>
    <row r="3830" spans="2:51" s="13" customFormat="1">
      <c r="B3830" s="187"/>
      <c r="D3830" s="188" t="s">
        <v>369</v>
      </c>
      <c r="E3830" s="189" t="s">
        <v>1</v>
      </c>
      <c r="F3830" s="190" t="s">
        <v>3589</v>
      </c>
      <c r="H3830" s="191">
        <v>19.998000000000001</v>
      </c>
      <c r="I3830" s="192"/>
      <c r="L3830" s="187"/>
      <c r="M3830" s="193"/>
      <c r="N3830" s="194"/>
      <c r="O3830" s="194"/>
      <c r="P3830" s="194"/>
      <c r="Q3830" s="194"/>
      <c r="R3830" s="194"/>
      <c r="S3830" s="194"/>
      <c r="T3830" s="195"/>
      <c r="AT3830" s="189" t="s">
        <v>369</v>
      </c>
      <c r="AU3830" s="189" t="s">
        <v>85</v>
      </c>
      <c r="AV3830" s="13" t="s">
        <v>85</v>
      </c>
      <c r="AW3830" s="13" t="s">
        <v>29</v>
      </c>
      <c r="AX3830" s="13" t="s">
        <v>72</v>
      </c>
      <c r="AY3830" s="189" t="s">
        <v>360</v>
      </c>
    </row>
    <row r="3831" spans="2:51" s="13" customFormat="1">
      <c r="B3831" s="187"/>
      <c r="D3831" s="188" t="s">
        <v>369</v>
      </c>
      <c r="E3831" s="189" t="s">
        <v>1</v>
      </c>
      <c r="F3831" s="190" t="s">
        <v>3590</v>
      </c>
      <c r="H3831" s="191">
        <v>-1.62</v>
      </c>
      <c r="I3831" s="192"/>
      <c r="L3831" s="187"/>
      <c r="M3831" s="193"/>
      <c r="N3831" s="194"/>
      <c r="O3831" s="194"/>
      <c r="P3831" s="194"/>
      <c r="Q3831" s="194"/>
      <c r="R3831" s="194"/>
      <c r="S3831" s="194"/>
      <c r="T3831" s="195"/>
      <c r="AT3831" s="189" t="s">
        <v>369</v>
      </c>
      <c r="AU3831" s="189" t="s">
        <v>85</v>
      </c>
      <c r="AV3831" s="13" t="s">
        <v>85</v>
      </c>
      <c r="AW3831" s="13" t="s">
        <v>29</v>
      </c>
      <c r="AX3831" s="13" t="s">
        <v>72</v>
      </c>
      <c r="AY3831" s="189" t="s">
        <v>360</v>
      </c>
    </row>
    <row r="3832" spans="2:51" s="13" customFormat="1">
      <c r="B3832" s="187"/>
      <c r="D3832" s="188" t="s">
        <v>369</v>
      </c>
      <c r="E3832" s="189" t="s">
        <v>1</v>
      </c>
      <c r="F3832" s="190" t="s">
        <v>3529</v>
      </c>
      <c r="H3832" s="191">
        <v>-0.55200000000000005</v>
      </c>
      <c r="I3832" s="192"/>
      <c r="L3832" s="187"/>
      <c r="M3832" s="193"/>
      <c r="N3832" s="194"/>
      <c r="O3832" s="194"/>
      <c r="P3832" s="194"/>
      <c r="Q3832" s="194"/>
      <c r="R3832" s="194"/>
      <c r="S3832" s="194"/>
      <c r="T3832" s="195"/>
      <c r="AT3832" s="189" t="s">
        <v>369</v>
      </c>
      <c r="AU3832" s="189" t="s">
        <v>85</v>
      </c>
      <c r="AV3832" s="13" t="s">
        <v>85</v>
      </c>
      <c r="AW3832" s="13" t="s">
        <v>29</v>
      </c>
      <c r="AX3832" s="13" t="s">
        <v>72</v>
      </c>
      <c r="AY3832" s="189" t="s">
        <v>360</v>
      </c>
    </row>
    <row r="3833" spans="2:51" s="14" customFormat="1">
      <c r="B3833" s="196"/>
      <c r="D3833" s="188" t="s">
        <v>369</v>
      </c>
      <c r="E3833" s="197" t="s">
        <v>1</v>
      </c>
      <c r="F3833" s="198" t="s">
        <v>3591</v>
      </c>
      <c r="H3833" s="197" t="s">
        <v>1</v>
      </c>
      <c r="I3833" s="199"/>
      <c r="L3833" s="196"/>
      <c r="M3833" s="200"/>
      <c r="N3833" s="201"/>
      <c r="O3833" s="201"/>
      <c r="P3833" s="201"/>
      <c r="Q3833" s="201"/>
      <c r="R3833" s="201"/>
      <c r="S3833" s="201"/>
      <c r="T3833" s="202"/>
      <c r="AT3833" s="197" t="s">
        <v>369</v>
      </c>
      <c r="AU3833" s="197" t="s">
        <v>85</v>
      </c>
      <c r="AV3833" s="14" t="s">
        <v>79</v>
      </c>
      <c r="AW3833" s="14" t="s">
        <v>29</v>
      </c>
      <c r="AX3833" s="14" t="s">
        <v>72</v>
      </c>
      <c r="AY3833" s="197" t="s">
        <v>360</v>
      </c>
    </row>
    <row r="3834" spans="2:51" s="13" customFormat="1">
      <c r="B3834" s="187"/>
      <c r="D3834" s="188" t="s">
        <v>369</v>
      </c>
      <c r="E3834" s="189" t="s">
        <v>1</v>
      </c>
      <c r="F3834" s="190" t="s">
        <v>3592</v>
      </c>
      <c r="H3834" s="191">
        <v>12.44</v>
      </c>
      <c r="I3834" s="192"/>
      <c r="L3834" s="187"/>
      <c r="M3834" s="193"/>
      <c r="N3834" s="194"/>
      <c r="O3834" s="194"/>
      <c r="P3834" s="194"/>
      <c r="Q3834" s="194"/>
      <c r="R3834" s="194"/>
      <c r="S3834" s="194"/>
      <c r="T3834" s="195"/>
      <c r="AT3834" s="189" t="s">
        <v>369</v>
      </c>
      <c r="AU3834" s="189" t="s">
        <v>85</v>
      </c>
      <c r="AV3834" s="13" t="s">
        <v>85</v>
      </c>
      <c r="AW3834" s="13" t="s">
        <v>29</v>
      </c>
      <c r="AX3834" s="13" t="s">
        <v>72</v>
      </c>
      <c r="AY3834" s="189" t="s">
        <v>360</v>
      </c>
    </row>
    <row r="3835" spans="2:51" s="13" customFormat="1">
      <c r="B3835" s="187"/>
      <c r="D3835" s="188" t="s">
        <v>369</v>
      </c>
      <c r="E3835" s="189" t="s">
        <v>1</v>
      </c>
      <c r="F3835" s="190" t="s">
        <v>3590</v>
      </c>
      <c r="H3835" s="191">
        <v>-1.62</v>
      </c>
      <c r="I3835" s="192"/>
      <c r="L3835" s="187"/>
      <c r="M3835" s="193"/>
      <c r="N3835" s="194"/>
      <c r="O3835" s="194"/>
      <c r="P3835" s="194"/>
      <c r="Q3835" s="194"/>
      <c r="R3835" s="194"/>
      <c r="S3835" s="194"/>
      <c r="T3835" s="195"/>
      <c r="AT3835" s="189" t="s">
        <v>369</v>
      </c>
      <c r="AU3835" s="189" t="s">
        <v>85</v>
      </c>
      <c r="AV3835" s="13" t="s">
        <v>85</v>
      </c>
      <c r="AW3835" s="13" t="s">
        <v>29</v>
      </c>
      <c r="AX3835" s="13" t="s">
        <v>72</v>
      </c>
      <c r="AY3835" s="189" t="s">
        <v>360</v>
      </c>
    </row>
    <row r="3836" spans="2:51" s="13" customFormat="1">
      <c r="B3836" s="187"/>
      <c r="D3836" s="188" t="s">
        <v>369</v>
      </c>
      <c r="E3836" s="189" t="s">
        <v>1</v>
      </c>
      <c r="F3836" s="190" t="s">
        <v>3529</v>
      </c>
      <c r="H3836" s="191">
        <v>-0.55200000000000005</v>
      </c>
      <c r="I3836" s="192"/>
      <c r="L3836" s="187"/>
      <c r="M3836" s="193"/>
      <c r="N3836" s="194"/>
      <c r="O3836" s="194"/>
      <c r="P3836" s="194"/>
      <c r="Q3836" s="194"/>
      <c r="R3836" s="194"/>
      <c r="S3836" s="194"/>
      <c r="T3836" s="195"/>
      <c r="AT3836" s="189" t="s">
        <v>369</v>
      </c>
      <c r="AU3836" s="189" t="s">
        <v>85</v>
      </c>
      <c r="AV3836" s="13" t="s">
        <v>85</v>
      </c>
      <c r="AW3836" s="13" t="s">
        <v>29</v>
      </c>
      <c r="AX3836" s="13" t="s">
        <v>72</v>
      </c>
      <c r="AY3836" s="189" t="s">
        <v>360</v>
      </c>
    </row>
    <row r="3837" spans="2:51" s="14" customFormat="1">
      <c r="B3837" s="196"/>
      <c r="D3837" s="188" t="s">
        <v>369</v>
      </c>
      <c r="E3837" s="197" t="s">
        <v>1</v>
      </c>
      <c r="F3837" s="198" t="s">
        <v>3593</v>
      </c>
      <c r="H3837" s="197" t="s">
        <v>1</v>
      </c>
      <c r="I3837" s="199"/>
      <c r="L3837" s="196"/>
      <c r="M3837" s="200"/>
      <c r="N3837" s="201"/>
      <c r="O3837" s="201"/>
      <c r="P3837" s="201"/>
      <c r="Q3837" s="201"/>
      <c r="R3837" s="201"/>
      <c r="S3837" s="201"/>
      <c r="T3837" s="202"/>
      <c r="AT3837" s="197" t="s">
        <v>369</v>
      </c>
      <c r="AU3837" s="197" t="s">
        <v>85</v>
      </c>
      <c r="AV3837" s="14" t="s">
        <v>79</v>
      </c>
      <c r="AW3837" s="14" t="s">
        <v>29</v>
      </c>
      <c r="AX3837" s="14" t="s">
        <v>72</v>
      </c>
      <c r="AY3837" s="197" t="s">
        <v>360</v>
      </c>
    </row>
    <row r="3838" spans="2:51" s="14" customFormat="1">
      <c r="B3838" s="196"/>
      <c r="D3838" s="188" t="s">
        <v>369</v>
      </c>
      <c r="E3838" s="197" t="s">
        <v>1</v>
      </c>
      <c r="F3838" s="198" t="s">
        <v>3594</v>
      </c>
      <c r="H3838" s="197" t="s">
        <v>1</v>
      </c>
      <c r="I3838" s="199"/>
      <c r="L3838" s="196"/>
      <c r="M3838" s="200"/>
      <c r="N3838" s="201"/>
      <c r="O3838" s="201"/>
      <c r="P3838" s="201"/>
      <c r="Q3838" s="201"/>
      <c r="R3838" s="201"/>
      <c r="S3838" s="201"/>
      <c r="T3838" s="202"/>
      <c r="AT3838" s="197" t="s">
        <v>369</v>
      </c>
      <c r="AU3838" s="197" t="s">
        <v>85</v>
      </c>
      <c r="AV3838" s="14" t="s">
        <v>79</v>
      </c>
      <c r="AW3838" s="14" t="s">
        <v>29</v>
      </c>
      <c r="AX3838" s="14" t="s">
        <v>72</v>
      </c>
      <c r="AY3838" s="197" t="s">
        <v>360</v>
      </c>
    </row>
    <row r="3839" spans="2:51" s="13" customFormat="1">
      <c r="B3839" s="187"/>
      <c r="D3839" s="188" t="s">
        <v>369</v>
      </c>
      <c r="E3839" s="189" t="s">
        <v>1</v>
      </c>
      <c r="F3839" s="190" t="s">
        <v>3595</v>
      </c>
      <c r="H3839" s="191">
        <v>59.634</v>
      </c>
      <c r="I3839" s="192"/>
      <c r="L3839" s="187"/>
      <c r="M3839" s="193"/>
      <c r="N3839" s="194"/>
      <c r="O3839" s="194"/>
      <c r="P3839" s="194"/>
      <c r="Q3839" s="194"/>
      <c r="R3839" s="194"/>
      <c r="S3839" s="194"/>
      <c r="T3839" s="195"/>
      <c r="AT3839" s="189" t="s">
        <v>369</v>
      </c>
      <c r="AU3839" s="189" t="s">
        <v>85</v>
      </c>
      <c r="AV3839" s="13" t="s">
        <v>85</v>
      </c>
      <c r="AW3839" s="13" t="s">
        <v>29</v>
      </c>
      <c r="AX3839" s="13" t="s">
        <v>72</v>
      </c>
      <c r="AY3839" s="189" t="s">
        <v>360</v>
      </c>
    </row>
    <row r="3840" spans="2:51" s="13" customFormat="1">
      <c r="B3840" s="187"/>
      <c r="D3840" s="188" t="s">
        <v>369</v>
      </c>
      <c r="E3840" s="189" t="s">
        <v>1</v>
      </c>
      <c r="F3840" s="190" t="s">
        <v>3596</v>
      </c>
      <c r="H3840" s="191">
        <v>-4.5</v>
      </c>
      <c r="I3840" s="192"/>
      <c r="L3840" s="187"/>
      <c r="M3840" s="193"/>
      <c r="N3840" s="194"/>
      <c r="O3840" s="194"/>
      <c r="P3840" s="194"/>
      <c r="Q3840" s="194"/>
      <c r="R3840" s="194"/>
      <c r="S3840" s="194"/>
      <c r="T3840" s="195"/>
      <c r="AT3840" s="189" t="s">
        <v>369</v>
      </c>
      <c r="AU3840" s="189" t="s">
        <v>85</v>
      </c>
      <c r="AV3840" s="13" t="s">
        <v>85</v>
      </c>
      <c r="AW3840" s="13" t="s">
        <v>29</v>
      </c>
      <c r="AX3840" s="13" t="s">
        <v>72</v>
      </c>
      <c r="AY3840" s="189" t="s">
        <v>360</v>
      </c>
    </row>
    <row r="3841" spans="2:51" s="13" customFormat="1">
      <c r="B3841" s="187"/>
      <c r="D3841" s="188" t="s">
        <v>369</v>
      </c>
      <c r="E3841" s="189" t="s">
        <v>1</v>
      </c>
      <c r="F3841" s="190" t="s">
        <v>3533</v>
      </c>
      <c r="H3841" s="191">
        <v>-2.2080000000000002</v>
      </c>
      <c r="I3841" s="192"/>
      <c r="L3841" s="187"/>
      <c r="M3841" s="193"/>
      <c r="N3841" s="194"/>
      <c r="O3841" s="194"/>
      <c r="P3841" s="194"/>
      <c r="Q3841" s="194"/>
      <c r="R3841" s="194"/>
      <c r="S3841" s="194"/>
      <c r="T3841" s="195"/>
      <c r="AT3841" s="189" t="s">
        <v>369</v>
      </c>
      <c r="AU3841" s="189" t="s">
        <v>85</v>
      </c>
      <c r="AV3841" s="13" t="s">
        <v>85</v>
      </c>
      <c r="AW3841" s="13" t="s">
        <v>29</v>
      </c>
      <c r="AX3841" s="13" t="s">
        <v>72</v>
      </c>
      <c r="AY3841" s="189" t="s">
        <v>360</v>
      </c>
    </row>
    <row r="3842" spans="2:51" s="14" customFormat="1">
      <c r="B3842" s="196"/>
      <c r="D3842" s="188" t="s">
        <v>369</v>
      </c>
      <c r="E3842" s="197" t="s">
        <v>1</v>
      </c>
      <c r="F3842" s="198" t="s">
        <v>3597</v>
      </c>
      <c r="H3842" s="197" t="s">
        <v>1</v>
      </c>
      <c r="I3842" s="199"/>
      <c r="L3842" s="196"/>
      <c r="M3842" s="200"/>
      <c r="N3842" s="201"/>
      <c r="O3842" s="201"/>
      <c r="P3842" s="201"/>
      <c r="Q3842" s="201"/>
      <c r="R3842" s="201"/>
      <c r="S3842" s="201"/>
      <c r="T3842" s="202"/>
      <c r="AT3842" s="197" t="s">
        <v>369</v>
      </c>
      <c r="AU3842" s="197" t="s">
        <v>85</v>
      </c>
      <c r="AV3842" s="14" t="s">
        <v>79</v>
      </c>
      <c r="AW3842" s="14" t="s">
        <v>29</v>
      </c>
      <c r="AX3842" s="14" t="s">
        <v>72</v>
      </c>
      <c r="AY3842" s="197" t="s">
        <v>360</v>
      </c>
    </row>
    <row r="3843" spans="2:51" s="13" customFormat="1">
      <c r="B3843" s="187"/>
      <c r="D3843" s="188" t="s">
        <v>369</v>
      </c>
      <c r="E3843" s="189" t="s">
        <v>1</v>
      </c>
      <c r="F3843" s="190" t="s">
        <v>3598</v>
      </c>
      <c r="H3843" s="191">
        <v>1.59</v>
      </c>
      <c r="I3843" s="192"/>
      <c r="L3843" s="187"/>
      <c r="M3843" s="193"/>
      <c r="N3843" s="194"/>
      <c r="O3843" s="194"/>
      <c r="P3843" s="194"/>
      <c r="Q3843" s="194"/>
      <c r="R3843" s="194"/>
      <c r="S3843" s="194"/>
      <c r="T3843" s="195"/>
      <c r="AT3843" s="189" t="s">
        <v>369</v>
      </c>
      <c r="AU3843" s="189" t="s">
        <v>85</v>
      </c>
      <c r="AV3843" s="13" t="s">
        <v>85</v>
      </c>
      <c r="AW3843" s="13" t="s">
        <v>29</v>
      </c>
      <c r="AX3843" s="13" t="s">
        <v>72</v>
      </c>
      <c r="AY3843" s="189" t="s">
        <v>360</v>
      </c>
    </row>
    <row r="3844" spans="2:51" s="14" customFormat="1">
      <c r="B3844" s="196"/>
      <c r="D3844" s="188" t="s">
        <v>369</v>
      </c>
      <c r="E3844" s="197" t="s">
        <v>1</v>
      </c>
      <c r="F3844" s="198" t="s">
        <v>3599</v>
      </c>
      <c r="H3844" s="197" t="s">
        <v>1</v>
      </c>
      <c r="I3844" s="199"/>
      <c r="L3844" s="196"/>
      <c r="M3844" s="200"/>
      <c r="N3844" s="201"/>
      <c r="O3844" s="201"/>
      <c r="P3844" s="201"/>
      <c r="Q3844" s="201"/>
      <c r="R3844" s="201"/>
      <c r="S3844" s="201"/>
      <c r="T3844" s="202"/>
      <c r="AT3844" s="197" t="s">
        <v>369</v>
      </c>
      <c r="AU3844" s="197" t="s">
        <v>85</v>
      </c>
      <c r="AV3844" s="14" t="s">
        <v>79</v>
      </c>
      <c r="AW3844" s="14" t="s">
        <v>29</v>
      </c>
      <c r="AX3844" s="14" t="s">
        <v>72</v>
      </c>
      <c r="AY3844" s="197" t="s">
        <v>360</v>
      </c>
    </row>
    <row r="3845" spans="2:51" s="13" customFormat="1">
      <c r="B3845" s="187"/>
      <c r="D3845" s="188" t="s">
        <v>369</v>
      </c>
      <c r="E3845" s="189" t="s">
        <v>1</v>
      </c>
      <c r="F3845" s="190" t="s">
        <v>3600</v>
      </c>
      <c r="H3845" s="191">
        <v>1.796</v>
      </c>
      <c r="I3845" s="192"/>
      <c r="L3845" s="187"/>
      <c r="M3845" s="193"/>
      <c r="N3845" s="194"/>
      <c r="O3845" s="194"/>
      <c r="P3845" s="194"/>
      <c r="Q3845" s="194"/>
      <c r="R3845" s="194"/>
      <c r="S3845" s="194"/>
      <c r="T3845" s="195"/>
      <c r="AT3845" s="189" t="s">
        <v>369</v>
      </c>
      <c r="AU3845" s="189" t="s">
        <v>85</v>
      </c>
      <c r="AV3845" s="13" t="s">
        <v>85</v>
      </c>
      <c r="AW3845" s="13" t="s">
        <v>29</v>
      </c>
      <c r="AX3845" s="13" t="s">
        <v>72</v>
      </c>
      <c r="AY3845" s="189" t="s">
        <v>360</v>
      </c>
    </row>
    <row r="3846" spans="2:51" s="14" customFormat="1">
      <c r="B3846" s="196"/>
      <c r="D3846" s="188" t="s">
        <v>369</v>
      </c>
      <c r="E3846" s="197" t="s">
        <v>1</v>
      </c>
      <c r="F3846" s="198" t="s">
        <v>3601</v>
      </c>
      <c r="H3846" s="197" t="s">
        <v>1</v>
      </c>
      <c r="I3846" s="199"/>
      <c r="L3846" s="196"/>
      <c r="M3846" s="200"/>
      <c r="N3846" s="201"/>
      <c r="O3846" s="201"/>
      <c r="P3846" s="201"/>
      <c r="Q3846" s="201"/>
      <c r="R3846" s="201"/>
      <c r="S3846" s="201"/>
      <c r="T3846" s="202"/>
      <c r="AT3846" s="197" t="s">
        <v>369</v>
      </c>
      <c r="AU3846" s="197" t="s">
        <v>85</v>
      </c>
      <c r="AV3846" s="14" t="s">
        <v>79</v>
      </c>
      <c r="AW3846" s="14" t="s">
        <v>29</v>
      </c>
      <c r="AX3846" s="14" t="s">
        <v>72</v>
      </c>
      <c r="AY3846" s="197" t="s">
        <v>360</v>
      </c>
    </row>
    <row r="3847" spans="2:51" s="13" customFormat="1">
      <c r="B3847" s="187"/>
      <c r="D3847" s="188" t="s">
        <v>369</v>
      </c>
      <c r="E3847" s="189" t="s">
        <v>1</v>
      </c>
      <c r="F3847" s="190" t="s">
        <v>3602</v>
      </c>
      <c r="H3847" s="191">
        <v>14.544</v>
      </c>
      <c r="I3847" s="192"/>
      <c r="L3847" s="187"/>
      <c r="M3847" s="193"/>
      <c r="N3847" s="194"/>
      <c r="O3847" s="194"/>
      <c r="P3847" s="194"/>
      <c r="Q3847" s="194"/>
      <c r="R3847" s="194"/>
      <c r="S3847" s="194"/>
      <c r="T3847" s="195"/>
      <c r="AT3847" s="189" t="s">
        <v>369</v>
      </c>
      <c r="AU3847" s="189" t="s">
        <v>85</v>
      </c>
      <c r="AV3847" s="13" t="s">
        <v>85</v>
      </c>
      <c r="AW3847" s="13" t="s">
        <v>29</v>
      </c>
      <c r="AX3847" s="13" t="s">
        <v>72</v>
      </c>
      <c r="AY3847" s="189" t="s">
        <v>360</v>
      </c>
    </row>
    <row r="3848" spans="2:51" s="13" customFormat="1">
      <c r="B3848" s="187"/>
      <c r="D3848" s="188" t="s">
        <v>369</v>
      </c>
      <c r="E3848" s="189" t="s">
        <v>1</v>
      </c>
      <c r="F3848" s="190" t="s">
        <v>3590</v>
      </c>
      <c r="H3848" s="191">
        <v>-1.62</v>
      </c>
      <c r="I3848" s="192"/>
      <c r="L3848" s="187"/>
      <c r="M3848" s="193"/>
      <c r="N3848" s="194"/>
      <c r="O3848" s="194"/>
      <c r="P3848" s="194"/>
      <c r="Q3848" s="194"/>
      <c r="R3848" s="194"/>
      <c r="S3848" s="194"/>
      <c r="T3848" s="195"/>
      <c r="AT3848" s="189" t="s">
        <v>369</v>
      </c>
      <c r="AU3848" s="189" t="s">
        <v>85</v>
      </c>
      <c r="AV3848" s="13" t="s">
        <v>85</v>
      </c>
      <c r="AW3848" s="13" t="s">
        <v>29</v>
      </c>
      <c r="AX3848" s="13" t="s">
        <v>72</v>
      </c>
      <c r="AY3848" s="189" t="s">
        <v>360</v>
      </c>
    </row>
    <row r="3849" spans="2:51" s="13" customFormat="1">
      <c r="B3849" s="187"/>
      <c r="D3849" s="188" t="s">
        <v>369</v>
      </c>
      <c r="E3849" s="189" t="s">
        <v>1</v>
      </c>
      <c r="F3849" s="190" t="s">
        <v>3603</v>
      </c>
      <c r="H3849" s="191">
        <v>-0.32200000000000001</v>
      </c>
      <c r="I3849" s="192"/>
      <c r="L3849" s="187"/>
      <c r="M3849" s="193"/>
      <c r="N3849" s="194"/>
      <c r="O3849" s="194"/>
      <c r="P3849" s="194"/>
      <c r="Q3849" s="194"/>
      <c r="R3849" s="194"/>
      <c r="S3849" s="194"/>
      <c r="T3849" s="195"/>
      <c r="AT3849" s="189" t="s">
        <v>369</v>
      </c>
      <c r="AU3849" s="189" t="s">
        <v>85</v>
      </c>
      <c r="AV3849" s="13" t="s">
        <v>85</v>
      </c>
      <c r="AW3849" s="13" t="s">
        <v>29</v>
      </c>
      <c r="AX3849" s="13" t="s">
        <v>72</v>
      </c>
      <c r="AY3849" s="189" t="s">
        <v>360</v>
      </c>
    </row>
    <row r="3850" spans="2:51" s="14" customFormat="1">
      <c r="B3850" s="196"/>
      <c r="D3850" s="188" t="s">
        <v>369</v>
      </c>
      <c r="E3850" s="197" t="s">
        <v>1</v>
      </c>
      <c r="F3850" s="198" t="s">
        <v>3604</v>
      </c>
      <c r="H3850" s="197" t="s">
        <v>1</v>
      </c>
      <c r="I3850" s="199"/>
      <c r="L3850" s="196"/>
      <c r="M3850" s="200"/>
      <c r="N3850" s="201"/>
      <c r="O3850" s="201"/>
      <c r="P3850" s="201"/>
      <c r="Q3850" s="201"/>
      <c r="R3850" s="201"/>
      <c r="S3850" s="201"/>
      <c r="T3850" s="202"/>
      <c r="AT3850" s="197" t="s">
        <v>369</v>
      </c>
      <c r="AU3850" s="197" t="s">
        <v>85</v>
      </c>
      <c r="AV3850" s="14" t="s">
        <v>79</v>
      </c>
      <c r="AW3850" s="14" t="s">
        <v>29</v>
      </c>
      <c r="AX3850" s="14" t="s">
        <v>72</v>
      </c>
      <c r="AY3850" s="197" t="s">
        <v>360</v>
      </c>
    </row>
    <row r="3851" spans="2:51" s="13" customFormat="1">
      <c r="B3851" s="187"/>
      <c r="D3851" s="188" t="s">
        <v>369</v>
      </c>
      <c r="E3851" s="189" t="s">
        <v>1</v>
      </c>
      <c r="F3851" s="190" t="s">
        <v>3605</v>
      </c>
      <c r="H3851" s="191">
        <v>17.045999999999999</v>
      </c>
      <c r="I3851" s="192"/>
      <c r="L3851" s="187"/>
      <c r="M3851" s="193"/>
      <c r="N3851" s="194"/>
      <c r="O3851" s="194"/>
      <c r="P3851" s="194"/>
      <c r="Q3851" s="194"/>
      <c r="R3851" s="194"/>
      <c r="S3851" s="194"/>
      <c r="T3851" s="195"/>
      <c r="AT3851" s="189" t="s">
        <v>369</v>
      </c>
      <c r="AU3851" s="189" t="s">
        <v>85</v>
      </c>
      <c r="AV3851" s="13" t="s">
        <v>85</v>
      </c>
      <c r="AW3851" s="13" t="s">
        <v>29</v>
      </c>
      <c r="AX3851" s="13" t="s">
        <v>72</v>
      </c>
      <c r="AY3851" s="189" t="s">
        <v>360</v>
      </c>
    </row>
    <row r="3852" spans="2:51" s="14" customFormat="1">
      <c r="B3852" s="196"/>
      <c r="D3852" s="188" t="s">
        <v>369</v>
      </c>
      <c r="E3852" s="197" t="s">
        <v>1</v>
      </c>
      <c r="F3852" s="198" t="s">
        <v>3606</v>
      </c>
      <c r="H3852" s="197" t="s">
        <v>1</v>
      </c>
      <c r="I3852" s="199"/>
      <c r="L3852" s="196"/>
      <c r="M3852" s="200"/>
      <c r="N3852" s="201"/>
      <c r="O3852" s="201"/>
      <c r="P3852" s="201"/>
      <c r="Q3852" s="201"/>
      <c r="R3852" s="201"/>
      <c r="S3852" s="201"/>
      <c r="T3852" s="202"/>
      <c r="AT3852" s="197" t="s">
        <v>369</v>
      </c>
      <c r="AU3852" s="197" t="s">
        <v>85</v>
      </c>
      <c r="AV3852" s="14" t="s">
        <v>79</v>
      </c>
      <c r="AW3852" s="14" t="s">
        <v>29</v>
      </c>
      <c r="AX3852" s="14" t="s">
        <v>72</v>
      </c>
      <c r="AY3852" s="197" t="s">
        <v>360</v>
      </c>
    </row>
    <row r="3853" spans="2:51" s="13" customFormat="1">
      <c r="B3853" s="187"/>
      <c r="D3853" s="188" t="s">
        <v>369</v>
      </c>
      <c r="E3853" s="189" t="s">
        <v>1</v>
      </c>
      <c r="F3853" s="190" t="s">
        <v>3607</v>
      </c>
      <c r="H3853" s="191">
        <v>3.7050000000000001</v>
      </c>
      <c r="I3853" s="192"/>
      <c r="L3853" s="187"/>
      <c r="M3853" s="193"/>
      <c r="N3853" s="194"/>
      <c r="O3853" s="194"/>
      <c r="P3853" s="194"/>
      <c r="Q3853" s="194"/>
      <c r="R3853" s="194"/>
      <c r="S3853" s="194"/>
      <c r="T3853" s="195"/>
      <c r="AT3853" s="189" t="s">
        <v>369</v>
      </c>
      <c r="AU3853" s="189" t="s">
        <v>85</v>
      </c>
      <c r="AV3853" s="13" t="s">
        <v>85</v>
      </c>
      <c r="AW3853" s="13" t="s">
        <v>29</v>
      </c>
      <c r="AX3853" s="13" t="s">
        <v>72</v>
      </c>
      <c r="AY3853" s="189" t="s">
        <v>360</v>
      </c>
    </row>
    <row r="3854" spans="2:51" s="14" customFormat="1">
      <c r="B3854" s="196"/>
      <c r="D3854" s="188" t="s">
        <v>369</v>
      </c>
      <c r="E3854" s="197" t="s">
        <v>1</v>
      </c>
      <c r="F3854" s="198" t="s">
        <v>3608</v>
      </c>
      <c r="H3854" s="197" t="s">
        <v>1</v>
      </c>
      <c r="I3854" s="199"/>
      <c r="L3854" s="196"/>
      <c r="M3854" s="200"/>
      <c r="N3854" s="201"/>
      <c r="O3854" s="201"/>
      <c r="P3854" s="201"/>
      <c r="Q3854" s="201"/>
      <c r="R3854" s="201"/>
      <c r="S3854" s="201"/>
      <c r="T3854" s="202"/>
      <c r="AT3854" s="197" t="s">
        <v>369</v>
      </c>
      <c r="AU3854" s="197" t="s">
        <v>85</v>
      </c>
      <c r="AV3854" s="14" t="s">
        <v>79</v>
      </c>
      <c r="AW3854" s="14" t="s">
        <v>29</v>
      </c>
      <c r="AX3854" s="14" t="s">
        <v>72</v>
      </c>
      <c r="AY3854" s="197" t="s">
        <v>360</v>
      </c>
    </row>
    <row r="3855" spans="2:51" s="13" customFormat="1">
      <c r="B3855" s="187"/>
      <c r="D3855" s="188" t="s">
        <v>369</v>
      </c>
      <c r="E3855" s="189" t="s">
        <v>1</v>
      </c>
      <c r="F3855" s="190" t="s">
        <v>3609</v>
      </c>
      <c r="H3855" s="191">
        <v>2.4209999999999998</v>
      </c>
      <c r="I3855" s="192"/>
      <c r="L3855" s="187"/>
      <c r="M3855" s="193"/>
      <c r="N3855" s="194"/>
      <c r="O3855" s="194"/>
      <c r="P3855" s="194"/>
      <c r="Q3855" s="194"/>
      <c r="R3855" s="194"/>
      <c r="S3855" s="194"/>
      <c r="T3855" s="195"/>
      <c r="AT3855" s="189" t="s">
        <v>369</v>
      </c>
      <c r="AU3855" s="189" t="s">
        <v>85</v>
      </c>
      <c r="AV3855" s="13" t="s">
        <v>85</v>
      </c>
      <c r="AW3855" s="13" t="s">
        <v>29</v>
      </c>
      <c r="AX3855" s="13" t="s">
        <v>72</v>
      </c>
      <c r="AY3855" s="189" t="s">
        <v>360</v>
      </c>
    </row>
    <row r="3856" spans="2:51" s="14" customFormat="1">
      <c r="B3856" s="196"/>
      <c r="D3856" s="188" t="s">
        <v>369</v>
      </c>
      <c r="E3856" s="197" t="s">
        <v>1</v>
      </c>
      <c r="F3856" s="198" t="s">
        <v>3610</v>
      </c>
      <c r="H3856" s="197" t="s">
        <v>1</v>
      </c>
      <c r="I3856" s="199"/>
      <c r="L3856" s="196"/>
      <c r="M3856" s="200"/>
      <c r="N3856" s="201"/>
      <c r="O3856" s="201"/>
      <c r="P3856" s="201"/>
      <c r="Q3856" s="201"/>
      <c r="R3856" s="201"/>
      <c r="S3856" s="201"/>
      <c r="T3856" s="202"/>
      <c r="AT3856" s="197" t="s">
        <v>369</v>
      </c>
      <c r="AU3856" s="197" t="s">
        <v>85</v>
      </c>
      <c r="AV3856" s="14" t="s">
        <v>79</v>
      </c>
      <c r="AW3856" s="14" t="s">
        <v>29</v>
      </c>
      <c r="AX3856" s="14" t="s">
        <v>72</v>
      </c>
      <c r="AY3856" s="197" t="s">
        <v>360</v>
      </c>
    </row>
    <row r="3857" spans="2:51" s="13" customFormat="1">
      <c r="B3857" s="187"/>
      <c r="D3857" s="188" t="s">
        <v>369</v>
      </c>
      <c r="E3857" s="189" t="s">
        <v>1</v>
      </c>
      <c r="F3857" s="190" t="s">
        <v>3611</v>
      </c>
      <c r="H3857" s="191">
        <v>33.084000000000003</v>
      </c>
      <c r="I3857" s="192"/>
      <c r="L3857" s="187"/>
      <c r="M3857" s="193"/>
      <c r="N3857" s="194"/>
      <c r="O3857" s="194"/>
      <c r="P3857" s="194"/>
      <c r="Q3857" s="194"/>
      <c r="R3857" s="194"/>
      <c r="S3857" s="194"/>
      <c r="T3857" s="195"/>
      <c r="AT3857" s="189" t="s">
        <v>369</v>
      </c>
      <c r="AU3857" s="189" t="s">
        <v>85</v>
      </c>
      <c r="AV3857" s="13" t="s">
        <v>85</v>
      </c>
      <c r="AW3857" s="13" t="s">
        <v>29</v>
      </c>
      <c r="AX3857" s="13" t="s">
        <v>72</v>
      </c>
      <c r="AY3857" s="189" t="s">
        <v>360</v>
      </c>
    </row>
    <row r="3858" spans="2:51" s="13" customFormat="1">
      <c r="B3858" s="187"/>
      <c r="D3858" s="188" t="s">
        <v>369</v>
      </c>
      <c r="E3858" s="189" t="s">
        <v>1</v>
      </c>
      <c r="F3858" s="190" t="s">
        <v>3612</v>
      </c>
      <c r="H3858" s="191">
        <v>-1.98</v>
      </c>
      <c r="I3858" s="192"/>
      <c r="L3858" s="187"/>
      <c r="M3858" s="193"/>
      <c r="N3858" s="194"/>
      <c r="O3858" s="194"/>
      <c r="P3858" s="194"/>
      <c r="Q3858" s="194"/>
      <c r="R3858" s="194"/>
      <c r="S3858" s="194"/>
      <c r="T3858" s="195"/>
      <c r="AT3858" s="189" t="s">
        <v>369</v>
      </c>
      <c r="AU3858" s="189" t="s">
        <v>85</v>
      </c>
      <c r="AV3858" s="13" t="s">
        <v>85</v>
      </c>
      <c r="AW3858" s="13" t="s">
        <v>29</v>
      </c>
      <c r="AX3858" s="13" t="s">
        <v>72</v>
      </c>
      <c r="AY3858" s="189" t="s">
        <v>360</v>
      </c>
    </row>
    <row r="3859" spans="2:51" s="13" customFormat="1">
      <c r="B3859" s="187"/>
      <c r="D3859" s="188" t="s">
        <v>369</v>
      </c>
      <c r="E3859" s="189" t="s">
        <v>1</v>
      </c>
      <c r="F3859" s="190" t="s">
        <v>3529</v>
      </c>
      <c r="H3859" s="191">
        <v>-0.55200000000000005</v>
      </c>
      <c r="I3859" s="192"/>
      <c r="L3859" s="187"/>
      <c r="M3859" s="193"/>
      <c r="N3859" s="194"/>
      <c r="O3859" s="194"/>
      <c r="P3859" s="194"/>
      <c r="Q3859" s="194"/>
      <c r="R3859" s="194"/>
      <c r="S3859" s="194"/>
      <c r="T3859" s="195"/>
      <c r="AT3859" s="189" t="s">
        <v>369</v>
      </c>
      <c r="AU3859" s="189" t="s">
        <v>85</v>
      </c>
      <c r="AV3859" s="13" t="s">
        <v>85</v>
      </c>
      <c r="AW3859" s="13" t="s">
        <v>29</v>
      </c>
      <c r="AX3859" s="13" t="s">
        <v>72</v>
      </c>
      <c r="AY3859" s="189" t="s">
        <v>360</v>
      </c>
    </row>
    <row r="3860" spans="2:51" s="14" customFormat="1">
      <c r="B3860" s="196"/>
      <c r="D3860" s="188" t="s">
        <v>369</v>
      </c>
      <c r="E3860" s="197" t="s">
        <v>1</v>
      </c>
      <c r="F3860" s="198" t="s">
        <v>3613</v>
      </c>
      <c r="H3860" s="197" t="s">
        <v>1</v>
      </c>
      <c r="I3860" s="199"/>
      <c r="L3860" s="196"/>
      <c r="M3860" s="200"/>
      <c r="N3860" s="201"/>
      <c r="O3860" s="201"/>
      <c r="P3860" s="201"/>
      <c r="Q3860" s="201"/>
      <c r="R3860" s="201"/>
      <c r="S3860" s="201"/>
      <c r="T3860" s="202"/>
      <c r="AT3860" s="197" t="s">
        <v>369</v>
      </c>
      <c r="AU3860" s="197" t="s">
        <v>85</v>
      </c>
      <c r="AV3860" s="14" t="s">
        <v>79</v>
      </c>
      <c r="AW3860" s="14" t="s">
        <v>29</v>
      </c>
      <c r="AX3860" s="14" t="s">
        <v>72</v>
      </c>
      <c r="AY3860" s="197" t="s">
        <v>360</v>
      </c>
    </row>
    <row r="3861" spans="2:51" s="13" customFormat="1">
      <c r="B3861" s="187"/>
      <c r="D3861" s="188" t="s">
        <v>369</v>
      </c>
      <c r="E3861" s="189" t="s">
        <v>1</v>
      </c>
      <c r="F3861" s="190" t="s">
        <v>3614</v>
      </c>
      <c r="H3861" s="191">
        <v>33.119999999999997</v>
      </c>
      <c r="I3861" s="192"/>
      <c r="L3861" s="187"/>
      <c r="M3861" s="193"/>
      <c r="N3861" s="194"/>
      <c r="O3861" s="194"/>
      <c r="P3861" s="194"/>
      <c r="Q3861" s="194"/>
      <c r="R3861" s="194"/>
      <c r="S3861" s="194"/>
      <c r="T3861" s="195"/>
      <c r="AT3861" s="189" t="s">
        <v>369</v>
      </c>
      <c r="AU3861" s="189" t="s">
        <v>85</v>
      </c>
      <c r="AV3861" s="13" t="s">
        <v>85</v>
      </c>
      <c r="AW3861" s="13" t="s">
        <v>29</v>
      </c>
      <c r="AX3861" s="13" t="s">
        <v>72</v>
      </c>
      <c r="AY3861" s="189" t="s">
        <v>360</v>
      </c>
    </row>
    <row r="3862" spans="2:51" s="13" customFormat="1">
      <c r="B3862" s="187"/>
      <c r="D3862" s="188" t="s">
        <v>369</v>
      </c>
      <c r="E3862" s="189" t="s">
        <v>1</v>
      </c>
      <c r="F3862" s="190" t="s">
        <v>3615</v>
      </c>
      <c r="H3862" s="191">
        <v>-7.2</v>
      </c>
      <c r="I3862" s="192"/>
      <c r="L3862" s="187"/>
      <c r="M3862" s="193"/>
      <c r="N3862" s="194"/>
      <c r="O3862" s="194"/>
      <c r="P3862" s="194"/>
      <c r="Q3862" s="194"/>
      <c r="R3862" s="194"/>
      <c r="S3862" s="194"/>
      <c r="T3862" s="195"/>
      <c r="AT3862" s="189" t="s">
        <v>369</v>
      </c>
      <c r="AU3862" s="189" t="s">
        <v>85</v>
      </c>
      <c r="AV3862" s="13" t="s">
        <v>85</v>
      </c>
      <c r="AW3862" s="13" t="s">
        <v>29</v>
      </c>
      <c r="AX3862" s="13" t="s">
        <v>72</v>
      </c>
      <c r="AY3862" s="189" t="s">
        <v>360</v>
      </c>
    </row>
    <row r="3863" spans="2:51" s="14" customFormat="1">
      <c r="B3863" s="196"/>
      <c r="D3863" s="188" t="s">
        <v>369</v>
      </c>
      <c r="E3863" s="197" t="s">
        <v>1</v>
      </c>
      <c r="F3863" s="198" t="s">
        <v>3616</v>
      </c>
      <c r="H3863" s="197" t="s">
        <v>1</v>
      </c>
      <c r="I3863" s="199"/>
      <c r="L3863" s="196"/>
      <c r="M3863" s="200"/>
      <c r="N3863" s="201"/>
      <c r="O3863" s="201"/>
      <c r="P3863" s="201"/>
      <c r="Q3863" s="201"/>
      <c r="R3863" s="201"/>
      <c r="S3863" s="201"/>
      <c r="T3863" s="202"/>
      <c r="AT3863" s="197" t="s">
        <v>369</v>
      </c>
      <c r="AU3863" s="197" t="s">
        <v>85</v>
      </c>
      <c r="AV3863" s="14" t="s">
        <v>79</v>
      </c>
      <c r="AW3863" s="14" t="s">
        <v>29</v>
      </c>
      <c r="AX3863" s="14" t="s">
        <v>72</v>
      </c>
      <c r="AY3863" s="197" t="s">
        <v>360</v>
      </c>
    </row>
    <row r="3864" spans="2:51" s="13" customFormat="1">
      <c r="B3864" s="187"/>
      <c r="D3864" s="188" t="s">
        <v>369</v>
      </c>
      <c r="E3864" s="189" t="s">
        <v>1</v>
      </c>
      <c r="F3864" s="190" t="s">
        <v>3617</v>
      </c>
      <c r="H3864" s="191">
        <v>49.031999999999996</v>
      </c>
      <c r="I3864" s="192"/>
      <c r="L3864" s="187"/>
      <c r="M3864" s="193"/>
      <c r="N3864" s="194"/>
      <c r="O3864" s="194"/>
      <c r="P3864" s="194"/>
      <c r="Q3864" s="194"/>
      <c r="R3864" s="194"/>
      <c r="S3864" s="194"/>
      <c r="T3864" s="195"/>
      <c r="AT3864" s="189" t="s">
        <v>369</v>
      </c>
      <c r="AU3864" s="189" t="s">
        <v>85</v>
      </c>
      <c r="AV3864" s="13" t="s">
        <v>85</v>
      </c>
      <c r="AW3864" s="13" t="s">
        <v>29</v>
      </c>
      <c r="AX3864" s="13" t="s">
        <v>72</v>
      </c>
      <c r="AY3864" s="189" t="s">
        <v>360</v>
      </c>
    </row>
    <row r="3865" spans="2:51" s="13" customFormat="1">
      <c r="B3865" s="187"/>
      <c r="D3865" s="188" t="s">
        <v>369</v>
      </c>
      <c r="E3865" s="189" t="s">
        <v>1</v>
      </c>
      <c r="F3865" s="190" t="s">
        <v>3618</v>
      </c>
      <c r="H3865" s="191">
        <v>-7.02</v>
      </c>
      <c r="I3865" s="192"/>
      <c r="L3865" s="187"/>
      <c r="M3865" s="193"/>
      <c r="N3865" s="194"/>
      <c r="O3865" s="194"/>
      <c r="P3865" s="194"/>
      <c r="Q3865" s="194"/>
      <c r="R3865" s="194"/>
      <c r="S3865" s="194"/>
      <c r="T3865" s="195"/>
      <c r="AT3865" s="189" t="s">
        <v>369</v>
      </c>
      <c r="AU3865" s="189" t="s">
        <v>85</v>
      </c>
      <c r="AV3865" s="13" t="s">
        <v>85</v>
      </c>
      <c r="AW3865" s="13" t="s">
        <v>29</v>
      </c>
      <c r="AX3865" s="13" t="s">
        <v>72</v>
      </c>
      <c r="AY3865" s="189" t="s">
        <v>360</v>
      </c>
    </row>
    <row r="3866" spans="2:51" s="13" customFormat="1">
      <c r="B3866" s="187"/>
      <c r="D3866" s="188" t="s">
        <v>369</v>
      </c>
      <c r="E3866" s="189" t="s">
        <v>1</v>
      </c>
      <c r="F3866" s="190" t="s">
        <v>3546</v>
      </c>
      <c r="H3866" s="191">
        <v>-1.1040000000000001</v>
      </c>
      <c r="I3866" s="192"/>
      <c r="L3866" s="187"/>
      <c r="M3866" s="193"/>
      <c r="N3866" s="194"/>
      <c r="O3866" s="194"/>
      <c r="P3866" s="194"/>
      <c r="Q3866" s="194"/>
      <c r="R3866" s="194"/>
      <c r="S3866" s="194"/>
      <c r="T3866" s="195"/>
      <c r="AT3866" s="189" t="s">
        <v>369</v>
      </c>
      <c r="AU3866" s="189" t="s">
        <v>85</v>
      </c>
      <c r="AV3866" s="13" t="s">
        <v>85</v>
      </c>
      <c r="AW3866" s="13" t="s">
        <v>29</v>
      </c>
      <c r="AX3866" s="13" t="s">
        <v>72</v>
      </c>
      <c r="AY3866" s="189" t="s">
        <v>360</v>
      </c>
    </row>
    <row r="3867" spans="2:51" s="14" customFormat="1">
      <c r="B3867" s="196"/>
      <c r="D3867" s="188" t="s">
        <v>369</v>
      </c>
      <c r="E3867" s="197" t="s">
        <v>1</v>
      </c>
      <c r="F3867" s="198" t="s">
        <v>3619</v>
      </c>
      <c r="H3867" s="197" t="s">
        <v>1</v>
      </c>
      <c r="I3867" s="199"/>
      <c r="L3867" s="196"/>
      <c r="M3867" s="200"/>
      <c r="N3867" s="201"/>
      <c r="O3867" s="201"/>
      <c r="P3867" s="201"/>
      <c r="Q3867" s="201"/>
      <c r="R3867" s="201"/>
      <c r="S3867" s="201"/>
      <c r="T3867" s="202"/>
      <c r="AT3867" s="197" t="s">
        <v>369</v>
      </c>
      <c r="AU3867" s="197" t="s">
        <v>85</v>
      </c>
      <c r="AV3867" s="14" t="s">
        <v>79</v>
      </c>
      <c r="AW3867" s="14" t="s">
        <v>29</v>
      </c>
      <c r="AX3867" s="14" t="s">
        <v>72</v>
      </c>
      <c r="AY3867" s="197" t="s">
        <v>360</v>
      </c>
    </row>
    <row r="3868" spans="2:51" s="13" customFormat="1">
      <c r="B3868" s="187"/>
      <c r="D3868" s="188" t="s">
        <v>369</v>
      </c>
      <c r="E3868" s="189" t="s">
        <v>1</v>
      </c>
      <c r="F3868" s="190" t="s">
        <v>3620</v>
      </c>
      <c r="H3868" s="191">
        <v>17.172000000000001</v>
      </c>
      <c r="I3868" s="192"/>
      <c r="L3868" s="187"/>
      <c r="M3868" s="193"/>
      <c r="N3868" s="194"/>
      <c r="O3868" s="194"/>
      <c r="P3868" s="194"/>
      <c r="Q3868" s="194"/>
      <c r="R3868" s="194"/>
      <c r="S3868" s="194"/>
      <c r="T3868" s="195"/>
      <c r="AT3868" s="189" t="s">
        <v>369</v>
      </c>
      <c r="AU3868" s="189" t="s">
        <v>85</v>
      </c>
      <c r="AV3868" s="13" t="s">
        <v>85</v>
      </c>
      <c r="AW3868" s="13" t="s">
        <v>29</v>
      </c>
      <c r="AX3868" s="13" t="s">
        <v>72</v>
      </c>
      <c r="AY3868" s="189" t="s">
        <v>360</v>
      </c>
    </row>
    <row r="3869" spans="2:51" s="14" customFormat="1">
      <c r="B3869" s="196"/>
      <c r="D3869" s="188" t="s">
        <v>369</v>
      </c>
      <c r="E3869" s="197" t="s">
        <v>1</v>
      </c>
      <c r="F3869" s="198" t="s">
        <v>3621</v>
      </c>
      <c r="H3869" s="197" t="s">
        <v>1</v>
      </c>
      <c r="I3869" s="199"/>
      <c r="L3869" s="196"/>
      <c r="M3869" s="200"/>
      <c r="N3869" s="201"/>
      <c r="O3869" s="201"/>
      <c r="P3869" s="201"/>
      <c r="Q3869" s="201"/>
      <c r="R3869" s="201"/>
      <c r="S3869" s="201"/>
      <c r="T3869" s="202"/>
      <c r="AT3869" s="197" t="s">
        <v>369</v>
      </c>
      <c r="AU3869" s="197" t="s">
        <v>85</v>
      </c>
      <c r="AV3869" s="14" t="s">
        <v>79</v>
      </c>
      <c r="AW3869" s="14" t="s">
        <v>29</v>
      </c>
      <c r="AX3869" s="14" t="s">
        <v>72</v>
      </c>
      <c r="AY3869" s="197" t="s">
        <v>360</v>
      </c>
    </row>
    <row r="3870" spans="2:51" s="13" customFormat="1">
      <c r="B3870" s="187"/>
      <c r="D3870" s="188" t="s">
        <v>369</v>
      </c>
      <c r="E3870" s="189" t="s">
        <v>1</v>
      </c>
      <c r="F3870" s="190" t="s">
        <v>3622</v>
      </c>
      <c r="H3870" s="191">
        <v>17.172000000000001</v>
      </c>
      <c r="I3870" s="192"/>
      <c r="L3870" s="187"/>
      <c r="M3870" s="193"/>
      <c r="N3870" s="194"/>
      <c r="O3870" s="194"/>
      <c r="P3870" s="194"/>
      <c r="Q3870" s="194"/>
      <c r="R3870" s="194"/>
      <c r="S3870" s="194"/>
      <c r="T3870" s="195"/>
      <c r="AT3870" s="189" t="s">
        <v>369</v>
      </c>
      <c r="AU3870" s="189" t="s">
        <v>85</v>
      </c>
      <c r="AV3870" s="13" t="s">
        <v>85</v>
      </c>
      <c r="AW3870" s="13" t="s">
        <v>29</v>
      </c>
      <c r="AX3870" s="13" t="s">
        <v>72</v>
      </c>
      <c r="AY3870" s="189" t="s">
        <v>360</v>
      </c>
    </row>
    <row r="3871" spans="2:51" s="16" customFormat="1">
      <c r="B3871" s="211"/>
      <c r="D3871" s="188" t="s">
        <v>369</v>
      </c>
      <c r="E3871" s="212" t="s">
        <v>1</v>
      </c>
      <c r="F3871" s="213" t="s">
        <v>581</v>
      </c>
      <c r="H3871" s="214">
        <v>911.65499999999997</v>
      </c>
      <c r="I3871" s="215"/>
      <c r="L3871" s="211"/>
      <c r="M3871" s="216"/>
      <c r="N3871" s="217"/>
      <c r="O3871" s="217"/>
      <c r="P3871" s="217"/>
      <c r="Q3871" s="217"/>
      <c r="R3871" s="217"/>
      <c r="S3871" s="217"/>
      <c r="T3871" s="218"/>
      <c r="AT3871" s="212" t="s">
        <v>369</v>
      </c>
      <c r="AU3871" s="212" t="s">
        <v>85</v>
      </c>
      <c r="AV3871" s="16" t="s">
        <v>282</v>
      </c>
      <c r="AW3871" s="16" t="s">
        <v>29</v>
      </c>
      <c r="AX3871" s="16" t="s">
        <v>72</v>
      </c>
      <c r="AY3871" s="212" t="s">
        <v>360</v>
      </c>
    </row>
    <row r="3872" spans="2:51" s="14" customFormat="1">
      <c r="B3872" s="196"/>
      <c r="D3872" s="188" t="s">
        <v>369</v>
      </c>
      <c r="E3872" s="197" t="s">
        <v>1</v>
      </c>
      <c r="F3872" s="198" t="s">
        <v>758</v>
      </c>
      <c r="H3872" s="197" t="s">
        <v>1</v>
      </c>
      <c r="I3872" s="199"/>
      <c r="L3872" s="196"/>
      <c r="M3872" s="200"/>
      <c r="N3872" s="201"/>
      <c r="O3872" s="201"/>
      <c r="P3872" s="201"/>
      <c r="Q3872" s="201"/>
      <c r="R3872" s="201"/>
      <c r="S3872" s="201"/>
      <c r="T3872" s="202"/>
      <c r="AT3872" s="197" t="s">
        <v>369</v>
      </c>
      <c r="AU3872" s="197" t="s">
        <v>85</v>
      </c>
      <c r="AV3872" s="14" t="s">
        <v>79</v>
      </c>
      <c r="AW3872" s="14" t="s">
        <v>29</v>
      </c>
      <c r="AX3872" s="14" t="s">
        <v>72</v>
      </c>
      <c r="AY3872" s="197" t="s">
        <v>360</v>
      </c>
    </row>
    <row r="3873" spans="2:51" s="14" customFormat="1">
      <c r="B3873" s="196"/>
      <c r="D3873" s="188" t="s">
        <v>369</v>
      </c>
      <c r="E3873" s="197" t="s">
        <v>1</v>
      </c>
      <c r="F3873" s="198" t="s">
        <v>3623</v>
      </c>
      <c r="H3873" s="197" t="s">
        <v>1</v>
      </c>
      <c r="I3873" s="199"/>
      <c r="L3873" s="196"/>
      <c r="M3873" s="200"/>
      <c r="N3873" s="201"/>
      <c r="O3873" s="201"/>
      <c r="P3873" s="201"/>
      <c r="Q3873" s="201"/>
      <c r="R3873" s="201"/>
      <c r="S3873" s="201"/>
      <c r="T3873" s="202"/>
      <c r="AT3873" s="197" t="s">
        <v>369</v>
      </c>
      <c r="AU3873" s="197" t="s">
        <v>85</v>
      </c>
      <c r="AV3873" s="14" t="s">
        <v>79</v>
      </c>
      <c r="AW3873" s="14" t="s">
        <v>29</v>
      </c>
      <c r="AX3873" s="14" t="s">
        <v>72</v>
      </c>
      <c r="AY3873" s="197" t="s">
        <v>360</v>
      </c>
    </row>
    <row r="3874" spans="2:51" s="13" customFormat="1">
      <c r="B3874" s="187"/>
      <c r="D3874" s="188" t="s">
        <v>369</v>
      </c>
      <c r="E3874" s="189" t="s">
        <v>1</v>
      </c>
      <c r="F3874" s="190" t="s">
        <v>3624</v>
      </c>
      <c r="H3874" s="191">
        <v>118.8</v>
      </c>
      <c r="I3874" s="192"/>
      <c r="L3874" s="187"/>
      <c r="M3874" s="193"/>
      <c r="N3874" s="194"/>
      <c r="O3874" s="194"/>
      <c r="P3874" s="194"/>
      <c r="Q3874" s="194"/>
      <c r="R3874" s="194"/>
      <c r="S3874" s="194"/>
      <c r="T3874" s="195"/>
      <c r="AT3874" s="189" t="s">
        <v>369</v>
      </c>
      <c r="AU3874" s="189" t="s">
        <v>85</v>
      </c>
      <c r="AV3874" s="13" t="s">
        <v>85</v>
      </c>
      <c r="AW3874" s="13" t="s">
        <v>29</v>
      </c>
      <c r="AX3874" s="13" t="s">
        <v>72</v>
      </c>
      <c r="AY3874" s="189" t="s">
        <v>360</v>
      </c>
    </row>
    <row r="3875" spans="2:51" s="13" customFormat="1">
      <c r="B3875" s="187"/>
      <c r="D3875" s="188" t="s">
        <v>369</v>
      </c>
      <c r="E3875" s="189" t="s">
        <v>1</v>
      </c>
      <c r="F3875" s="190" t="s">
        <v>3625</v>
      </c>
      <c r="H3875" s="191">
        <v>-5.4</v>
      </c>
      <c r="I3875" s="192"/>
      <c r="L3875" s="187"/>
      <c r="M3875" s="193"/>
      <c r="N3875" s="194"/>
      <c r="O3875" s="194"/>
      <c r="P3875" s="194"/>
      <c r="Q3875" s="194"/>
      <c r="R3875" s="194"/>
      <c r="S3875" s="194"/>
      <c r="T3875" s="195"/>
      <c r="AT3875" s="189" t="s">
        <v>369</v>
      </c>
      <c r="AU3875" s="189" t="s">
        <v>85</v>
      </c>
      <c r="AV3875" s="13" t="s">
        <v>85</v>
      </c>
      <c r="AW3875" s="13" t="s">
        <v>29</v>
      </c>
      <c r="AX3875" s="13" t="s">
        <v>72</v>
      </c>
      <c r="AY3875" s="189" t="s">
        <v>360</v>
      </c>
    </row>
    <row r="3876" spans="2:51" s="14" customFormat="1">
      <c r="B3876" s="196"/>
      <c r="D3876" s="188" t="s">
        <v>369</v>
      </c>
      <c r="E3876" s="197" t="s">
        <v>1</v>
      </c>
      <c r="F3876" s="198" t="s">
        <v>3369</v>
      </c>
      <c r="H3876" s="197" t="s">
        <v>1</v>
      </c>
      <c r="I3876" s="199"/>
      <c r="L3876" s="196"/>
      <c r="M3876" s="200"/>
      <c r="N3876" s="201"/>
      <c r="O3876" s="201"/>
      <c r="P3876" s="201"/>
      <c r="Q3876" s="201"/>
      <c r="R3876" s="201"/>
      <c r="S3876" s="201"/>
      <c r="T3876" s="202"/>
      <c r="AT3876" s="197" t="s">
        <v>369</v>
      </c>
      <c r="AU3876" s="197" t="s">
        <v>85</v>
      </c>
      <c r="AV3876" s="14" t="s">
        <v>79</v>
      </c>
      <c r="AW3876" s="14" t="s">
        <v>29</v>
      </c>
      <c r="AX3876" s="14" t="s">
        <v>72</v>
      </c>
      <c r="AY3876" s="197" t="s">
        <v>360</v>
      </c>
    </row>
    <row r="3877" spans="2:51" s="13" customFormat="1">
      <c r="B3877" s="187"/>
      <c r="D3877" s="188" t="s">
        <v>369</v>
      </c>
      <c r="E3877" s="189" t="s">
        <v>1</v>
      </c>
      <c r="F3877" s="190" t="s">
        <v>3626</v>
      </c>
      <c r="H3877" s="191">
        <v>1.7749999999999999</v>
      </c>
      <c r="I3877" s="192"/>
      <c r="L3877" s="187"/>
      <c r="M3877" s="193"/>
      <c r="N3877" s="194"/>
      <c r="O3877" s="194"/>
      <c r="P3877" s="194"/>
      <c r="Q3877" s="194"/>
      <c r="R3877" s="194"/>
      <c r="S3877" s="194"/>
      <c r="T3877" s="195"/>
      <c r="AT3877" s="189" t="s">
        <v>369</v>
      </c>
      <c r="AU3877" s="189" t="s">
        <v>85</v>
      </c>
      <c r="AV3877" s="13" t="s">
        <v>85</v>
      </c>
      <c r="AW3877" s="13" t="s">
        <v>29</v>
      </c>
      <c r="AX3877" s="13" t="s">
        <v>72</v>
      </c>
      <c r="AY3877" s="189" t="s">
        <v>360</v>
      </c>
    </row>
    <row r="3878" spans="2:51" s="14" customFormat="1">
      <c r="B3878" s="196"/>
      <c r="D3878" s="188" t="s">
        <v>369</v>
      </c>
      <c r="E3878" s="197" t="s">
        <v>1</v>
      </c>
      <c r="F3878" s="198" t="s">
        <v>3372</v>
      </c>
      <c r="H3878" s="197" t="s">
        <v>1</v>
      </c>
      <c r="I3878" s="199"/>
      <c r="L3878" s="196"/>
      <c r="M3878" s="200"/>
      <c r="N3878" s="201"/>
      <c r="O3878" s="201"/>
      <c r="P3878" s="201"/>
      <c r="Q3878" s="201"/>
      <c r="R3878" s="201"/>
      <c r="S3878" s="201"/>
      <c r="T3878" s="202"/>
      <c r="AT3878" s="197" t="s">
        <v>369</v>
      </c>
      <c r="AU3878" s="197" t="s">
        <v>85</v>
      </c>
      <c r="AV3878" s="14" t="s">
        <v>79</v>
      </c>
      <c r="AW3878" s="14" t="s">
        <v>29</v>
      </c>
      <c r="AX3878" s="14" t="s">
        <v>72</v>
      </c>
      <c r="AY3878" s="197" t="s">
        <v>360</v>
      </c>
    </row>
    <row r="3879" spans="2:51" s="13" customFormat="1">
      <c r="B3879" s="187"/>
      <c r="D3879" s="188" t="s">
        <v>369</v>
      </c>
      <c r="E3879" s="189" t="s">
        <v>1</v>
      </c>
      <c r="F3879" s="190" t="s">
        <v>3627</v>
      </c>
      <c r="H3879" s="191">
        <v>14.22</v>
      </c>
      <c r="I3879" s="192"/>
      <c r="L3879" s="187"/>
      <c r="M3879" s="193"/>
      <c r="N3879" s="194"/>
      <c r="O3879" s="194"/>
      <c r="P3879" s="194"/>
      <c r="Q3879" s="194"/>
      <c r="R3879" s="194"/>
      <c r="S3879" s="194"/>
      <c r="T3879" s="195"/>
      <c r="AT3879" s="189" t="s">
        <v>369</v>
      </c>
      <c r="AU3879" s="189" t="s">
        <v>85</v>
      </c>
      <c r="AV3879" s="13" t="s">
        <v>85</v>
      </c>
      <c r="AW3879" s="13" t="s">
        <v>29</v>
      </c>
      <c r="AX3879" s="13" t="s">
        <v>72</v>
      </c>
      <c r="AY3879" s="189" t="s">
        <v>360</v>
      </c>
    </row>
    <row r="3880" spans="2:51" s="13" customFormat="1">
      <c r="B3880" s="187"/>
      <c r="D3880" s="188" t="s">
        <v>369</v>
      </c>
      <c r="E3880" s="189" t="s">
        <v>1</v>
      </c>
      <c r="F3880" s="190" t="s">
        <v>3628</v>
      </c>
      <c r="H3880" s="191">
        <v>-2.7</v>
      </c>
      <c r="I3880" s="192"/>
      <c r="L3880" s="187"/>
      <c r="M3880" s="193"/>
      <c r="N3880" s="194"/>
      <c r="O3880" s="194"/>
      <c r="P3880" s="194"/>
      <c r="Q3880" s="194"/>
      <c r="R3880" s="194"/>
      <c r="S3880" s="194"/>
      <c r="T3880" s="195"/>
      <c r="AT3880" s="189" t="s">
        <v>369</v>
      </c>
      <c r="AU3880" s="189" t="s">
        <v>85</v>
      </c>
      <c r="AV3880" s="13" t="s">
        <v>85</v>
      </c>
      <c r="AW3880" s="13" t="s">
        <v>29</v>
      </c>
      <c r="AX3880" s="13" t="s">
        <v>72</v>
      </c>
      <c r="AY3880" s="189" t="s">
        <v>360</v>
      </c>
    </row>
    <row r="3881" spans="2:51" s="14" customFormat="1">
      <c r="B3881" s="196"/>
      <c r="D3881" s="188" t="s">
        <v>369</v>
      </c>
      <c r="E3881" s="197" t="s">
        <v>1</v>
      </c>
      <c r="F3881" s="198" t="s">
        <v>3375</v>
      </c>
      <c r="H3881" s="197" t="s">
        <v>1</v>
      </c>
      <c r="I3881" s="199"/>
      <c r="L3881" s="196"/>
      <c r="M3881" s="200"/>
      <c r="N3881" s="201"/>
      <c r="O3881" s="201"/>
      <c r="P3881" s="201"/>
      <c r="Q3881" s="201"/>
      <c r="R3881" s="201"/>
      <c r="S3881" s="201"/>
      <c r="T3881" s="202"/>
      <c r="AT3881" s="197" t="s">
        <v>369</v>
      </c>
      <c r="AU3881" s="197" t="s">
        <v>85</v>
      </c>
      <c r="AV3881" s="14" t="s">
        <v>79</v>
      </c>
      <c r="AW3881" s="14" t="s">
        <v>29</v>
      </c>
      <c r="AX3881" s="14" t="s">
        <v>72</v>
      </c>
      <c r="AY3881" s="197" t="s">
        <v>360</v>
      </c>
    </row>
    <row r="3882" spans="2:51" s="13" customFormat="1">
      <c r="B3882" s="187"/>
      <c r="D3882" s="188" t="s">
        <v>369</v>
      </c>
      <c r="E3882" s="189" t="s">
        <v>1</v>
      </c>
      <c r="F3882" s="190" t="s">
        <v>3629</v>
      </c>
      <c r="H3882" s="191">
        <v>4.5540000000000003</v>
      </c>
      <c r="I3882" s="192"/>
      <c r="L3882" s="187"/>
      <c r="M3882" s="193"/>
      <c r="N3882" s="194"/>
      <c r="O3882" s="194"/>
      <c r="P3882" s="194"/>
      <c r="Q3882" s="194"/>
      <c r="R3882" s="194"/>
      <c r="S3882" s="194"/>
      <c r="T3882" s="195"/>
      <c r="AT3882" s="189" t="s">
        <v>369</v>
      </c>
      <c r="AU3882" s="189" t="s">
        <v>85</v>
      </c>
      <c r="AV3882" s="13" t="s">
        <v>85</v>
      </c>
      <c r="AW3882" s="13" t="s">
        <v>29</v>
      </c>
      <c r="AX3882" s="13" t="s">
        <v>72</v>
      </c>
      <c r="AY3882" s="189" t="s">
        <v>360</v>
      </c>
    </row>
    <row r="3883" spans="2:51" s="13" customFormat="1">
      <c r="B3883" s="187"/>
      <c r="D3883" s="188" t="s">
        <v>369</v>
      </c>
      <c r="E3883" s="189" t="s">
        <v>1</v>
      </c>
      <c r="F3883" s="190" t="s">
        <v>3630</v>
      </c>
      <c r="H3883" s="191">
        <v>-1.33</v>
      </c>
      <c r="I3883" s="192"/>
      <c r="L3883" s="187"/>
      <c r="M3883" s="193"/>
      <c r="N3883" s="194"/>
      <c r="O3883" s="194"/>
      <c r="P3883" s="194"/>
      <c r="Q3883" s="194"/>
      <c r="R3883" s="194"/>
      <c r="S3883" s="194"/>
      <c r="T3883" s="195"/>
      <c r="AT3883" s="189" t="s">
        <v>369</v>
      </c>
      <c r="AU3883" s="189" t="s">
        <v>85</v>
      </c>
      <c r="AV3883" s="13" t="s">
        <v>85</v>
      </c>
      <c r="AW3883" s="13" t="s">
        <v>29</v>
      </c>
      <c r="AX3883" s="13" t="s">
        <v>72</v>
      </c>
      <c r="AY3883" s="189" t="s">
        <v>360</v>
      </c>
    </row>
    <row r="3884" spans="2:51" s="14" customFormat="1">
      <c r="B3884" s="196"/>
      <c r="D3884" s="188" t="s">
        <v>369</v>
      </c>
      <c r="E3884" s="197" t="s">
        <v>1</v>
      </c>
      <c r="F3884" s="198" t="s">
        <v>3378</v>
      </c>
      <c r="H3884" s="197" t="s">
        <v>1</v>
      </c>
      <c r="I3884" s="199"/>
      <c r="L3884" s="196"/>
      <c r="M3884" s="200"/>
      <c r="N3884" s="201"/>
      <c r="O3884" s="201"/>
      <c r="P3884" s="201"/>
      <c r="Q3884" s="201"/>
      <c r="R3884" s="201"/>
      <c r="S3884" s="201"/>
      <c r="T3884" s="202"/>
      <c r="AT3884" s="197" t="s">
        <v>369</v>
      </c>
      <c r="AU3884" s="197" t="s">
        <v>85</v>
      </c>
      <c r="AV3884" s="14" t="s">
        <v>79</v>
      </c>
      <c r="AW3884" s="14" t="s">
        <v>29</v>
      </c>
      <c r="AX3884" s="14" t="s">
        <v>72</v>
      </c>
      <c r="AY3884" s="197" t="s">
        <v>360</v>
      </c>
    </row>
    <row r="3885" spans="2:51" s="13" customFormat="1">
      <c r="B3885" s="187"/>
      <c r="D3885" s="188" t="s">
        <v>369</v>
      </c>
      <c r="E3885" s="189" t="s">
        <v>1</v>
      </c>
      <c r="F3885" s="190" t="s">
        <v>3631</v>
      </c>
      <c r="H3885" s="191">
        <v>4.7969999999999997</v>
      </c>
      <c r="I3885" s="192"/>
      <c r="L3885" s="187"/>
      <c r="M3885" s="193"/>
      <c r="N3885" s="194"/>
      <c r="O3885" s="194"/>
      <c r="P3885" s="194"/>
      <c r="Q3885" s="194"/>
      <c r="R3885" s="194"/>
      <c r="S3885" s="194"/>
      <c r="T3885" s="195"/>
      <c r="AT3885" s="189" t="s">
        <v>369</v>
      </c>
      <c r="AU3885" s="189" t="s">
        <v>85</v>
      </c>
      <c r="AV3885" s="13" t="s">
        <v>85</v>
      </c>
      <c r="AW3885" s="13" t="s">
        <v>29</v>
      </c>
      <c r="AX3885" s="13" t="s">
        <v>72</v>
      </c>
      <c r="AY3885" s="189" t="s">
        <v>360</v>
      </c>
    </row>
    <row r="3886" spans="2:51" s="13" customFormat="1">
      <c r="B3886" s="187"/>
      <c r="D3886" s="188" t="s">
        <v>369</v>
      </c>
      <c r="E3886" s="189" t="s">
        <v>1</v>
      </c>
      <c r="F3886" s="190" t="s">
        <v>3630</v>
      </c>
      <c r="H3886" s="191">
        <v>-1.33</v>
      </c>
      <c r="I3886" s="192"/>
      <c r="L3886" s="187"/>
      <c r="M3886" s="193"/>
      <c r="N3886" s="194"/>
      <c r="O3886" s="194"/>
      <c r="P3886" s="194"/>
      <c r="Q3886" s="194"/>
      <c r="R3886" s="194"/>
      <c r="S3886" s="194"/>
      <c r="T3886" s="195"/>
      <c r="AT3886" s="189" t="s">
        <v>369</v>
      </c>
      <c r="AU3886" s="189" t="s">
        <v>85</v>
      </c>
      <c r="AV3886" s="13" t="s">
        <v>85</v>
      </c>
      <c r="AW3886" s="13" t="s">
        <v>29</v>
      </c>
      <c r="AX3886" s="13" t="s">
        <v>72</v>
      </c>
      <c r="AY3886" s="189" t="s">
        <v>360</v>
      </c>
    </row>
    <row r="3887" spans="2:51" s="14" customFormat="1">
      <c r="B3887" s="196"/>
      <c r="D3887" s="188" t="s">
        <v>369</v>
      </c>
      <c r="E3887" s="197" t="s">
        <v>1</v>
      </c>
      <c r="F3887" s="198" t="s">
        <v>3632</v>
      </c>
      <c r="H3887" s="197" t="s">
        <v>1</v>
      </c>
      <c r="I3887" s="199"/>
      <c r="L3887" s="196"/>
      <c r="M3887" s="200"/>
      <c r="N3887" s="201"/>
      <c r="O3887" s="201"/>
      <c r="P3887" s="201"/>
      <c r="Q3887" s="201"/>
      <c r="R3887" s="201"/>
      <c r="S3887" s="201"/>
      <c r="T3887" s="202"/>
      <c r="AT3887" s="197" t="s">
        <v>369</v>
      </c>
      <c r="AU3887" s="197" t="s">
        <v>85</v>
      </c>
      <c r="AV3887" s="14" t="s">
        <v>79</v>
      </c>
      <c r="AW3887" s="14" t="s">
        <v>29</v>
      </c>
      <c r="AX3887" s="14" t="s">
        <v>72</v>
      </c>
      <c r="AY3887" s="197" t="s">
        <v>360</v>
      </c>
    </row>
    <row r="3888" spans="2:51" s="14" customFormat="1">
      <c r="B3888" s="196"/>
      <c r="D3888" s="188" t="s">
        <v>369</v>
      </c>
      <c r="E3888" s="197" t="s">
        <v>1</v>
      </c>
      <c r="F3888" s="198" t="s">
        <v>3382</v>
      </c>
      <c r="H3888" s="197" t="s">
        <v>1</v>
      </c>
      <c r="I3888" s="199"/>
      <c r="L3888" s="196"/>
      <c r="M3888" s="200"/>
      <c r="N3888" s="201"/>
      <c r="O3888" s="201"/>
      <c r="P3888" s="201"/>
      <c r="Q3888" s="201"/>
      <c r="R3888" s="201"/>
      <c r="S3888" s="201"/>
      <c r="T3888" s="202"/>
      <c r="AT3888" s="197" t="s">
        <v>369</v>
      </c>
      <c r="AU3888" s="197" t="s">
        <v>85</v>
      </c>
      <c r="AV3888" s="14" t="s">
        <v>79</v>
      </c>
      <c r="AW3888" s="14" t="s">
        <v>29</v>
      </c>
      <c r="AX3888" s="14" t="s">
        <v>72</v>
      </c>
      <c r="AY3888" s="197" t="s">
        <v>360</v>
      </c>
    </row>
    <row r="3889" spans="2:51" s="13" customFormat="1">
      <c r="B3889" s="187"/>
      <c r="D3889" s="188" t="s">
        <v>369</v>
      </c>
      <c r="E3889" s="189" t="s">
        <v>1</v>
      </c>
      <c r="F3889" s="190" t="s">
        <v>3633</v>
      </c>
      <c r="H3889" s="191">
        <v>33.201000000000001</v>
      </c>
      <c r="I3889" s="192"/>
      <c r="L3889" s="187"/>
      <c r="M3889" s="193"/>
      <c r="N3889" s="194"/>
      <c r="O3889" s="194"/>
      <c r="P3889" s="194"/>
      <c r="Q3889" s="194"/>
      <c r="R3889" s="194"/>
      <c r="S3889" s="194"/>
      <c r="T3889" s="195"/>
      <c r="AT3889" s="189" t="s">
        <v>369</v>
      </c>
      <c r="AU3889" s="189" t="s">
        <v>85</v>
      </c>
      <c r="AV3889" s="13" t="s">
        <v>85</v>
      </c>
      <c r="AW3889" s="13" t="s">
        <v>29</v>
      </c>
      <c r="AX3889" s="13" t="s">
        <v>72</v>
      </c>
      <c r="AY3889" s="189" t="s">
        <v>360</v>
      </c>
    </row>
    <row r="3890" spans="2:51" s="13" customFormat="1">
      <c r="B3890" s="187"/>
      <c r="D3890" s="188" t="s">
        <v>369</v>
      </c>
      <c r="E3890" s="189" t="s">
        <v>1</v>
      </c>
      <c r="F3890" s="190" t="s">
        <v>3628</v>
      </c>
      <c r="H3890" s="191">
        <v>-2.7</v>
      </c>
      <c r="I3890" s="192"/>
      <c r="L3890" s="187"/>
      <c r="M3890" s="193"/>
      <c r="N3890" s="194"/>
      <c r="O3890" s="194"/>
      <c r="P3890" s="194"/>
      <c r="Q3890" s="194"/>
      <c r="R3890" s="194"/>
      <c r="S3890" s="194"/>
      <c r="T3890" s="195"/>
      <c r="AT3890" s="189" t="s">
        <v>369</v>
      </c>
      <c r="AU3890" s="189" t="s">
        <v>85</v>
      </c>
      <c r="AV3890" s="13" t="s">
        <v>85</v>
      </c>
      <c r="AW3890" s="13" t="s">
        <v>29</v>
      </c>
      <c r="AX3890" s="13" t="s">
        <v>72</v>
      </c>
      <c r="AY3890" s="189" t="s">
        <v>360</v>
      </c>
    </row>
    <row r="3891" spans="2:51" s="13" customFormat="1">
      <c r="B3891" s="187"/>
      <c r="D3891" s="188" t="s">
        <v>369</v>
      </c>
      <c r="E3891" s="189" t="s">
        <v>1</v>
      </c>
      <c r="F3891" s="190" t="s">
        <v>3630</v>
      </c>
      <c r="H3891" s="191">
        <v>-1.33</v>
      </c>
      <c r="I3891" s="192"/>
      <c r="L3891" s="187"/>
      <c r="M3891" s="193"/>
      <c r="N3891" s="194"/>
      <c r="O3891" s="194"/>
      <c r="P3891" s="194"/>
      <c r="Q3891" s="194"/>
      <c r="R3891" s="194"/>
      <c r="S3891" s="194"/>
      <c r="T3891" s="195"/>
      <c r="AT3891" s="189" t="s">
        <v>369</v>
      </c>
      <c r="AU3891" s="189" t="s">
        <v>85</v>
      </c>
      <c r="AV3891" s="13" t="s">
        <v>85</v>
      </c>
      <c r="AW3891" s="13" t="s">
        <v>29</v>
      </c>
      <c r="AX3891" s="13" t="s">
        <v>72</v>
      </c>
      <c r="AY3891" s="189" t="s">
        <v>360</v>
      </c>
    </row>
    <row r="3892" spans="2:51" s="13" customFormat="1">
      <c r="B3892" s="187"/>
      <c r="D3892" s="188" t="s">
        <v>369</v>
      </c>
      <c r="E3892" s="189" t="s">
        <v>1</v>
      </c>
      <c r="F3892" s="190" t="s">
        <v>3634</v>
      </c>
      <c r="H3892" s="191">
        <v>-0.9</v>
      </c>
      <c r="I3892" s="192"/>
      <c r="L3892" s="187"/>
      <c r="M3892" s="193"/>
      <c r="N3892" s="194"/>
      <c r="O3892" s="194"/>
      <c r="P3892" s="194"/>
      <c r="Q3892" s="194"/>
      <c r="R3892" s="194"/>
      <c r="S3892" s="194"/>
      <c r="T3892" s="195"/>
      <c r="AT3892" s="189" t="s">
        <v>369</v>
      </c>
      <c r="AU3892" s="189" t="s">
        <v>85</v>
      </c>
      <c r="AV3892" s="13" t="s">
        <v>85</v>
      </c>
      <c r="AW3892" s="13" t="s">
        <v>29</v>
      </c>
      <c r="AX3892" s="13" t="s">
        <v>72</v>
      </c>
      <c r="AY3892" s="189" t="s">
        <v>360</v>
      </c>
    </row>
    <row r="3893" spans="2:51" s="14" customFormat="1">
      <c r="B3893" s="196"/>
      <c r="D3893" s="188" t="s">
        <v>369</v>
      </c>
      <c r="E3893" s="197" t="s">
        <v>1</v>
      </c>
      <c r="F3893" s="198" t="s">
        <v>3491</v>
      </c>
      <c r="H3893" s="197" t="s">
        <v>1</v>
      </c>
      <c r="I3893" s="199"/>
      <c r="L3893" s="196"/>
      <c r="M3893" s="200"/>
      <c r="N3893" s="201"/>
      <c r="O3893" s="201"/>
      <c r="P3893" s="201"/>
      <c r="Q3893" s="201"/>
      <c r="R3893" s="201"/>
      <c r="S3893" s="201"/>
      <c r="T3893" s="202"/>
      <c r="AT3893" s="197" t="s">
        <v>369</v>
      </c>
      <c r="AU3893" s="197" t="s">
        <v>85</v>
      </c>
      <c r="AV3893" s="14" t="s">
        <v>79</v>
      </c>
      <c r="AW3893" s="14" t="s">
        <v>29</v>
      </c>
      <c r="AX3893" s="14" t="s">
        <v>72</v>
      </c>
      <c r="AY3893" s="197" t="s">
        <v>360</v>
      </c>
    </row>
    <row r="3894" spans="2:51" s="13" customFormat="1">
      <c r="B3894" s="187"/>
      <c r="D3894" s="188" t="s">
        <v>369</v>
      </c>
      <c r="E3894" s="189" t="s">
        <v>1</v>
      </c>
      <c r="F3894" s="190" t="s">
        <v>3635</v>
      </c>
      <c r="H3894" s="191">
        <v>22.68</v>
      </c>
      <c r="I3894" s="192"/>
      <c r="L3894" s="187"/>
      <c r="M3894" s="193"/>
      <c r="N3894" s="194"/>
      <c r="O3894" s="194"/>
      <c r="P3894" s="194"/>
      <c r="Q3894" s="194"/>
      <c r="R3894" s="194"/>
      <c r="S3894" s="194"/>
      <c r="T3894" s="195"/>
      <c r="AT3894" s="189" t="s">
        <v>369</v>
      </c>
      <c r="AU3894" s="189" t="s">
        <v>85</v>
      </c>
      <c r="AV3894" s="13" t="s">
        <v>85</v>
      </c>
      <c r="AW3894" s="13" t="s">
        <v>29</v>
      </c>
      <c r="AX3894" s="13" t="s">
        <v>72</v>
      </c>
      <c r="AY3894" s="189" t="s">
        <v>360</v>
      </c>
    </row>
    <row r="3895" spans="2:51" s="16" customFormat="1">
      <c r="B3895" s="211"/>
      <c r="D3895" s="188" t="s">
        <v>369</v>
      </c>
      <c r="E3895" s="212" t="s">
        <v>1</v>
      </c>
      <c r="F3895" s="213" t="s">
        <v>581</v>
      </c>
      <c r="H3895" s="214">
        <v>184.33699999999999</v>
      </c>
      <c r="I3895" s="215"/>
      <c r="L3895" s="211"/>
      <c r="M3895" s="216"/>
      <c r="N3895" s="217"/>
      <c r="O3895" s="217"/>
      <c r="P3895" s="217"/>
      <c r="Q3895" s="217"/>
      <c r="R3895" s="217"/>
      <c r="S3895" s="217"/>
      <c r="T3895" s="218"/>
      <c r="AT3895" s="212" t="s">
        <v>369</v>
      </c>
      <c r="AU3895" s="212" t="s">
        <v>85</v>
      </c>
      <c r="AV3895" s="16" t="s">
        <v>282</v>
      </c>
      <c r="AW3895" s="16" t="s">
        <v>29</v>
      </c>
      <c r="AX3895" s="16" t="s">
        <v>72</v>
      </c>
      <c r="AY3895" s="212" t="s">
        <v>360</v>
      </c>
    </row>
    <row r="3896" spans="2:51" s="14" customFormat="1">
      <c r="B3896" s="196"/>
      <c r="D3896" s="188" t="s">
        <v>369</v>
      </c>
      <c r="E3896" s="197" t="s">
        <v>1</v>
      </c>
      <c r="F3896" s="198" t="s">
        <v>3636</v>
      </c>
      <c r="H3896" s="197" t="s">
        <v>1</v>
      </c>
      <c r="I3896" s="199"/>
      <c r="L3896" s="196"/>
      <c r="M3896" s="200"/>
      <c r="N3896" s="201"/>
      <c r="O3896" s="201"/>
      <c r="P3896" s="201"/>
      <c r="Q3896" s="201"/>
      <c r="R3896" s="201"/>
      <c r="S3896" s="201"/>
      <c r="T3896" s="202"/>
      <c r="AT3896" s="197" t="s">
        <v>369</v>
      </c>
      <c r="AU3896" s="197" t="s">
        <v>85</v>
      </c>
      <c r="AV3896" s="14" t="s">
        <v>79</v>
      </c>
      <c r="AW3896" s="14" t="s">
        <v>29</v>
      </c>
      <c r="AX3896" s="14" t="s">
        <v>72</v>
      </c>
      <c r="AY3896" s="197" t="s">
        <v>360</v>
      </c>
    </row>
    <row r="3897" spans="2:51" s="14" customFormat="1">
      <c r="B3897" s="196"/>
      <c r="D3897" s="188" t="s">
        <v>369</v>
      </c>
      <c r="E3897" s="197" t="s">
        <v>1</v>
      </c>
      <c r="F3897" s="198" t="s">
        <v>3637</v>
      </c>
      <c r="H3897" s="197" t="s">
        <v>1</v>
      </c>
      <c r="I3897" s="199"/>
      <c r="L3897" s="196"/>
      <c r="M3897" s="200"/>
      <c r="N3897" s="201"/>
      <c r="O3897" s="201"/>
      <c r="P3897" s="201"/>
      <c r="Q3897" s="201"/>
      <c r="R3897" s="201"/>
      <c r="S3897" s="201"/>
      <c r="T3897" s="202"/>
      <c r="AT3897" s="197" t="s">
        <v>369</v>
      </c>
      <c r="AU3897" s="197" t="s">
        <v>85</v>
      </c>
      <c r="AV3897" s="14" t="s">
        <v>79</v>
      </c>
      <c r="AW3897" s="14" t="s">
        <v>29</v>
      </c>
      <c r="AX3897" s="14" t="s">
        <v>72</v>
      </c>
      <c r="AY3897" s="197" t="s">
        <v>360</v>
      </c>
    </row>
    <row r="3898" spans="2:51" s="14" customFormat="1">
      <c r="B3898" s="196"/>
      <c r="D3898" s="188" t="s">
        <v>369</v>
      </c>
      <c r="E3898" s="197" t="s">
        <v>1</v>
      </c>
      <c r="F3898" s="198" t="s">
        <v>3518</v>
      </c>
      <c r="H3898" s="197" t="s">
        <v>1</v>
      </c>
      <c r="I3898" s="199"/>
      <c r="L3898" s="196"/>
      <c r="M3898" s="200"/>
      <c r="N3898" s="201"/>
      <c r="O3898" s="201"/>
      <c r="P3898" s="201"/>
      <c r="Q3898" s="201"/>
      <c r="R3898" s="201"/>
      <c r="S3898" s="201"/>
      <c r="T3898" s="202"/>
      <c r="AT3898" s="197" t="s">
        <v>369</v>
      </c>
      <c r="AU3898" s="197" t="s">
        <v>85</v>
      </c>
      <c r="AV3898" s="14" t="s">
        <v>79</v>
      </c>
      <c r="AW3898" s="14" t="s">
        <v>29</v>
      </c>
      <c r="AX3898" s="14" t="s">
        <v>72</v>
      </c>
      <c r="AY3898" s="197" t="s">
        <v>360</v>
      </c>
    </row>
    <row r="3899" spans="2:51" s="13" customFormat="1">
      <c r="B3899" s="187"/>
      <c r="D3899" s="188" t="s">
        <v>369</v>
      </c>
      <c r="E3899" s="189" t="s">
        <v>1</v>
      </c>
      <c r="F3899" s="190" t="s">
        <v>3638</v>
      </c>
      <c r="H3899" s="191">
        <v>79.265000000000001</v>
      </c>
      <c r="I3899" s="192"/>
      <c r="L3899" s="187"/>
      <c r="M3899" s="193"/>
      <c r="N3899" s="194"/>
      <c r="O3899" s="194"/>
      <c r="P3899" s="194"/>
      <c r="Q3899" s="194"/>
      <c r="R3899" s="194"/>
      <c r="S3899" s="194"/>
      <c r="T3899" s="195"/>
      <c r="AT3899" s="189" t="s">
        <v>369</v>
      </c>
      <c r="AU3899" s="189" t="s">
        <v>85</v>
      </c>
      <c r="AV3899" s="13" t="s">
        <v>85</v>
      </c>
      <c r="AW3899" s="13" t="s">
        <v>29</v>
      </c>
      <c r="AX3899" s="13" t="s">
        <v>72</v>
      </c>
      <c r="AY3899" s="189" t="s">
        <v>360</v>
      </c>
    </row>
    <row r="3900" spans="2:51" s="13" customFormat="1">
      <c r="B3900" s="187"/>
      <c r="D3900" s="188" t="s">
        <v>369</v>
      </c>
      <c r="E3900" s="189" t="s">
        <v>1</v>
      </c>
      <c r="F3900" s="190" t="s">
        <v>3639</v>
      </c>
      <c r="H3900" s="191">
        <v>-12.46</v>
      </c>
      <c r="I3900" s="192"/>
      <c r="L3900" s="187"/>
      <c r="M3900" s="193"/>
      <c r="N3900" s="194"/>
      <c r="O3900" s="194"/>
      <c r="P3900" s="194"/>
      <c r="Q3900" s="194"/>
      <c r="R3900" s="194"/>
      <c r="S3900" s="194"/>
      <c r="T3900" s="195"/>
      <c r="AT3900" s="189" t="s">
        <v>369</v>
      </c>
      <c r="AU3900" s="189" t="s">
        <v>85</v>
      </c>
      <c r="AV3900" s="13" t="s">
        <v>85</v>
      </c>
      <c r="AW3900" s="13" t="s">
        <v>29</v>
      </c>
      <c r="AX3900" s="13" t="s">
        <v>72</v>
      </c>
      <c r="AY3900" s="189" t="s">
        <v>360</v>
      </c>
    </row>
    <row r="3901" spans="2:51" s="13" customFormat="1">
      <c r="B3901" s="187"/>
      <c r="D3901" s="188" t="s">
        <v>369</v>
      </c>
      <c r="E3901" s="189" t="s">
        <v>1</v>
      </c>
      <c r="F3901" s="190" t="s">
        <v>3640</v>
      </c>
      <c r="H3901" s="191">
        <v>-6.6719999999999997</v>
      </c>
      <c r="I3901" s="192"/>
      <c r="L3901" s="187"/>
      <c r="M3901" s="193"/>
      <c r="N3901" s="194"/>
      <c r="O3901" s="194"/>
      <c r="P3901" s="194"/>
      <c r="Q3901" s="194"/>
      <c r="R3901" s="194"/>
      <c r="S3901" s="194"/>
      <c r="T3901" s="195"/>
      <c r="AT3901" s="189" t="s">
        <v>369</v>
      </c>
      <c r="AU3901" s="189" t="s">
        <v>85</v>
      </c>
      <c r="AV3901" s="13" t="s">
        <v>85</v>
      </c>
      <c r="AW3901" s="13" t="s">
        <v>29</v>
      </c>
      <c r="AX3901" s="13" t="s">
        <v>72</v>
      </c>
      <c r="AY3901" s="189" t="s">
        <v>360</v>
      </c>
    </row>
    <row r="3902" spans="2:51" s="14" customFormat="1">
      <c r="B3902" s="196"/>
      <c r="D3902" s="188" t="s">
        <v>369</v>
      </c>
      <c r="E3902" s="197" t="s">
        <v>1</v>
      </c>
      <c r="F3902" s="198" t="s">
        <v>3522</v>
      </c>
      <c r="H3902" s="197" t="s">
        <v>1</v>
      </c>
      <c r="I3902" s="199"/>
      <c r="L3902" s="196"/>
      <c r="M3902" s="200"/>
      <c r="N3902" s="201"/>
      <c r="O3902" s="201"/>
      <c r="P3902" s="201"/>
      <c r="Q3902" s="201"/>
      <c r="R3902" s="201"/>
      <c r="S3902" s="201"/>
      <c r="T3902" s="202"/>
      <c r="AT3902" s="197" t="s">
        <v>369</v>
      </c>
      <c r="AU3902" s="197" t="s">
        <v>85</v>
      </c>
      <c r="AV3902" s="14" t="s">
        <v>79</v>
      </c>
      <c r="AW3902" s="14" t="s">
        <v>29</v>
      </c>
      <c r="AX3902" s="14" t="s">
        <v>72</v>
      </c>
      <c r="AY3902" s="197" t="s">
        <v>360</v>
      </c>
    </row>
    <row r="3903" spans="2:51" s="13" customFormat="1">
      <c r="B3903" s="187"/>
      <c r="D3903" s="188" t="s">
        <v>369</v>
      </c>
      <c r="E3903" s="189" t="s">
        <v>1</v>
      </c>
      <c r="F3903" s="190" t="s">
        <v>3641</v>
      </c>
      <c r="H3903" s="191">
        <v>21.378</v>
      </c>
      <c r="I3903" s="192"/>
      <c r="L3903" s="187"/>
      <c r="M3903" s="193"/>
      <c r="N3903" s="194"/>
      <c r="O3903" s="194"/>
      <c r="P3903" s="194"/>
      <c r="Q3903" s="194"/>
      <c r="R3903" s="194"/>
      <c r="S3903" s="194"/>
      <c r="T3903" s="195"/>
      <c r="AT3903" s="189" t="s">
        <v>369</v>
      </c>
      <c r="AU3903" s="189" t="s">
        <v>85</v>
      </c>
      <c r="AV3903" s="13" t="s">
        <v>85</v>
      </c>
      <c r="AW3903" s="13" t="s">
        <v>29</v>
      </c>
      <c r="AX3903" s="13" t="s">
        <v>72</v>
      </c>
      <c r="AY3903" s="189" t="s">
        <v>360</v>
      </c>
    </row>
    <row r="3904" spans="2:51" s="13" customFormat="1">
      <c r="B3904" s="187"/>
      <c r="D3904" s="188" t="s">
        <v>369</v>
      </c>
      <c r="E3904" s="189" t="s">
        <v>1</v>
      </c>
      <c r="F3904" s="190" t="s">
        <v>3642</v>
      </c>
      <c r="H3904" s="191">
        <v>-0.36</v>
      </c>
      <c r="I3904" s="192"/>
      <c r="L3904" s="187"/>
      <c r="M3904" s="193"/>
      <c r="N3904" s="194"/>
      <c r="O3904" s="194"/>
      <c r="P3904" s="194"/>
      <c r="Q3904" s="194"/>
      <c r="R3904" s="194"/>
      <c r="S3904" s="194"/>
      <c r="T3904" s="195"/>
      <c r="AT3904" s="189" t="s">
        <v>369</v>
      </c>
      <c r="AU3904" s="189" t="s">
        <v>85</v>
      </c>
      <c r="AV3904" s="13" t="s">
        <v>85</v>
      </c>
      <c r="AW3904" s="13" t="s">
        <v>29</v>
      </c>
      <c r="AX3904" s="13" t="s">
        <v>72</v>
      </c>
      <c r="AY3904" s="189" t="s">
        <v>360</v>
      </c>
    </row>
    <row r="3905" spans="2:51" s="14" customFormat="1">
      <c r="B3905" s="196"/>
      <c r="D3905" s="188" t="s">
        <v>369</v>
      </c>
      <c r="E3905" s="197" t="s">
        <v>1</v>
      </c>
      <c r="F3905" s="198" t="s">
        <v>3525</v>
      </c>
      <c r="H3905" s="197" t="s">
        <v>1</v>
      </c>
      <c r="I3905" s="199"/>
      <c r="L3905" s="196"/>
      <c r="M3905" s="200"/>
      <c r="N3905" s="201"/>
      <c r="O3905" s="201"/>
      <c r="P3905" s="201"/>
      <c r="Q3905" s="201"/>
      <c r="R3905" s="201"/>
      <c r="S3905" s="201"/>
      <c r="T3905" s="202"/>
      <c r="AT3905" s="197" t="s">
        <v>369</v>
      </c>
      <c r="AU3905" s="197" t="s">
        <v>85</v>
      </c>
      <c r="AV3905" s="14" t="s">
        <v>79</v>
      </c>
      <c r="AW3905" s="14" t="s">
        <v>29</v>
      </c>
      <c r="AX3905" s="14" t="s">
        <v>72</v>
      </c>
      <c r="AY3905" s="197" t="s">
        <v>360</v>
      </c>
    </row>
    <row r="3906" spans="2:51" s="13" customFormat="1">
      <c r="B3906" s="187"/>
      <c r="D3906" s="188" t="s">
        <v>369</v>
      </c>
      <c r="E3906" s="189" t="s">
        <v>1</v>
      </c>
      <c r="F3906" s="190" t="s">
        <v>3643</v>
      </c>
      <c r="H3906" s="191">
        <v>37.914999999999999</v>
      </c>
      <c r="I3906" s="192"/>
      <c r="L3906" s="187"/>
      <c r="M3906" s="193"/>
      <c r="N3906" s="194"/>
      <c r="O3906" s="194"/>
      <c r="P3906" s="194"/>
      <c r="Q3906" s="194"/>
      <c r="R3906" s="194"/>
      <c r="S3906" s="194"/>
      <c r="T3906" s="195"/>
      <c r="AT3906" s="189" t="s">
        <v>369</v>
      </c>
      <c r="AU3906" s="189" t="s">
        <v>85</v>
      </c>
      <c r="AV3906" s="13" t="s">
        <v>85</v>
      </c>
      <c r="AW3906" s="13" t="s">
        <v>29</v>
      </c>
      <c r="AX3906" s="13" t="s">
        <v>72</v>
      </c>
      <c r="AY3906" s="189" t="s">
        <v>360</v>
      </c>
    </row>
    <row r="3907" spans="2:51" s="13" customFormat="1">
      <c r="B3907" s="187"/>
      <c r="D3907" s="188" t="s">
        <v>369</v>
      </c>
      <c r="E3907" s="189" t="s">
        <v>1</v>
      </c>
      <c r="F3907" s="190" t="s">
        <v>3644</v>
      </c>
      <c r="H3907" s="191">
        <v>-0.54</v>
      </c>
      <c r="I3907" s="192"/>
      <c r="L3907" s="187"/>
      <c r="M3907" s="193"/>
      <c r="N3907" s="194"/>
      <c r="O3907" s="194"/>
      <c r="P3907" s="194"/>
      <c r="Q3907" s="194"/>
      <c r="R3907" s="194"/>
      <c r="S3907" s="194"/>
      <c r="T3907" s="195"/>
      <c r="AT3907" s="189" t="s">
        <v>369</v>
      </c>
      <c r="AU3907" s="189" t="s">
        <v>85</v>
      </c>
      <c r="AV3907" s="13" t="s">
        <v>85</v>
      </c>
      <c r="AW3907" s="13" t="s">
        <v>29</v>
      </c>
      <c r="AX3907" s="13" t="s">
        <v>72</v>
      </c>
      <c r="AY3907" s="189" t="s">
        <v>360</v>
      </c>
    </row>
    <row r="3908" spans="2:51" s="13" customFormat="1">
      <c r="B3908" s="187"/>
      <c r="D3908" s="188" t="s">
        <v>369</v>
      </c>
      <c r="E3908" s="189" t="s">
        <v>1</v>
      </c>
      <c r="F3908" s="190" t="s">
        <v>3645</v>
      </c>
      <c r="H3908" s="191">
        <v>-0.2</v>
      </c>
      <c r="I3908" s="192"/>
      <c r="L3908" s="187"/>
      <c r="M3908" s="193"/>
      <c r="N3908" s="194"/>
      <c r="O3908" s="194"/>
      <c r="P3908" s="194"/>
      <c r="Q3908" s="194"/>
      <c r="R3908" s="194"/>
      <c r="S3908" s="194"/>
      <c r="T3908" s="195"/>
      <c r="AT3908" s="189" t="s">
        <v>369</v>
      </c>
      <c r="AU3908" s="189" t="s">
        <v>85</v>
      </c>
      <c r="AV3908" s="13" t="s">
        <v>85</v>
      </c>
      <c r="AW3908" s="13" t="s">
        <v>29</v>
      </c>
      <c r="AX3908" s="13" t="s">
        <v>72</v>
      </c>
      <c r="AY3908" s="189" t="s">
        <v>360</v>
      </c>
    </row>
    <row r="3909" spans="2:51" s="13" customFormat="1">
      <c r="B3909" s="187"/>
      <c r="D3909" s="188" t="s">
        <v>369</v>
      </c>
      <c r="E3909" s="189" t="s">
        <v>1</v>
      </c>
      <c r="F3909" s="190" t="s">
        <v>3646</v>
      </c>
      <c r="H3909" s="191">
        <v>-1.2</v>
      </c>
      <c r="I3909" s="192"/>
      <c r="L3909" s="187"/>
      <c r="M3909" s="193"/>
      <c r="N3909" s="194"/>
      <c r="O3909" s="194"/>
      <c r="P3909" s="194"/>
      <c r="Q3909" s="194"/>
      <c r="R3909" s="194"/>
      <c r="S3909" s="194"/>
      <c r="T3909" s="195"/>
      <c r="AT3909" s="189" t="s">
        <v>369</v>
      </c>
      <c r="AU3909" s="189" t="s">
        <v>85</v>
      </c>
      <c r="AV3909" s="13" t="s">
        <v>85</v>
      </c>
      <c r="AW3909" s="13" t="s">
        <v>29</v>
      </c>
      <c r="AX3909" s="13" t="s">
        <v>72</v>
      </c>
      <c r="AY3909" s="189" t="s">
        <v>360</v>
      </c>
    </row>
    <row r="3910" spans="2:51" s="14" customFormat="1">
      <c r="B3910" s="196"/>
      <c r="D3910" s="188" t="s">
        <v>369</v>
      </c>
      <c r="E3910" s="197" t="s">
        <v>1</v>
      </c>
      <c r="F3910" s="198" t="s">
        <v>3530</v>
      </c>
      <c r="H3910" s="197" t="s">
        <v>1</v>
      </c>
      <c r="I3910" s="199"/>
      <c r="L3910" s="196"/>
      <c r="M3910" s="200"/>
      <c r="N3910" s="201"/>
      <c r="O3910" s="201"/>
      <c r="P3910" s="201"/>
      <c r="Q3910" s="201"/>
      <c r="R3910" s="201"/>
      <c r="S3910" s="201"/>
      <c r="T3910" s="202"/>
      <c r="AT3910" s="197" t="s">
        <v>369</v>
      </c>
      <c r="AU3910" s="197" t="s">
        <v>85</v>
      </c>
      <c r="AV3910" s="14" t="s">
        <v>79</v>
      </c>
      <c r="AW3910" s="14" t="s">
        <v>29</v>
      </c>
      <c r="AX3910" s="14" t="s">
        <v>72</v>
      </c>
      <c r="AY3910" s="197" t="s">
        <v>360</v>
      </c>
    </row>
    <row r="3911" spans="2:51" s="13" customFormat="1">
      <c r="B3911" s="187"/>
      <c r="D3911" s="188" t="s">
        <v>369</v>
      </c>
      <c r="E3911" s="189" t="s">
        <v>1</v>
      </c>
      <c r="F3911" s="190" t="s">
        <v>3647</v>
      </c>
      <c r="H3911" s="191">
        <v>64.861999999999995</v>
      </c>
      <c r="I3911" s="192"/>
      <c r="L3911" s="187"/>
      <c r="M3911" s="193"/>
      <c r="N3911" s="194"/>
      <c r="O3911" s="194"/>
      <c r="P3911" s="194"/>
      <c r="Q3911" s="194"/>
      <c r="R3911" s="194"/>
      <c r="S3911" s="194"/>
      <c r="T3911" s="195"/>
      <c r="AT3911" s="189" t="s">
        <v>369</v>
      </c>
      <c r="AU3911" s="189" t="s">
        <v>85</v>
      </c>
      <c r="AV3911" s="13" t="s">
        <v>85</v>
      </c>
      <c r="AW3911" s="13" t="s">
        <v>29</v>
      </c>
      <c r="AX3911" s="13" t="s">
        <v>72</v>
      </c>
      <c r="AY3911" s="189" t="s">
        <v>360</v>
      </c>
    </row>
    <row r="3912" spans="2:51" s="13" customFormat="1">
      <c r="B3912" s="187"/>
      <c r="D3912" s="188" t="s">
        <v>369</v>
      </c>
      <c r="E3912" s="189" t="s">
        <v>1</v>
      </c>
      <c r="F3912" s="190" t="s">
        <v>3648</v>
      </c>
      <c r="H3912" s="191">
        <v>-4.0330000000000004</v>
      </c>
      <c r="I3912" s="192"/>
      <c r="L3912" s="187"/>
      <c r="M3912" s="193"/>
      <c r="N3912" s="194"/>
      <c r="O3912" s="194"/>
      <c r="P3912" s="194"/>
      <c r="Q3912" s="194"/>
      <c r="R3912" s="194"/>
      <c r="S3912" s="194"/>
      <c r="T3912" s="195"/>
      <c r="AT3912" s="189" t="s">
        <v>369</v>
      </c>
      <c r="AU3912" s="189" t="s">
        <v>85</v>
      </c>
      <c r="AV3912" s="13" t="s">
        <v>85</v>
      </c>
      <c r="AW3912" s="13" t="s">
        <v>29</v>
      </c>
      <c r="AX3912" s="13" t="s">
        <v>72</v>
      </c>
      <c r="AY3912" s="189" t="s">
        <v>360</v>
      </c>
    </row>
    <row r="3913" spans="2:51" s="13" customFormat="1">
      <c r="B3913" s="187"/>
      <c r="D3913" s="188" t="s">
        <v>369</v>
      </c>
      <c r="E3913" s="189" t="s">
        <v>1</v>
      </c>
      <c r="F3913" s="190" t="s">
        <v>3649</v>
      </c>
      <c r="H3913" s="191">
        <v>-4.8</v>
      </c>
      <c r="I3913" s="192"/>
      <c r="L3913" s="187"/>
      <c r="M3913" s="193"/>
      <c r="N3913" s="194"/>
      <c r="O3913" s="194"/>
      <c r="P3913" s="194"/>
      <c r="Q3913" s="194"/>
      <c r="R3913" s="194"/>
      <c r="S3913" s="194"/>
      <c r="T3913" s="195"/>
      <c r="AT3913" s="189" t="s">
        <v>369</v>
      </c>
      <c r="AU3913" s="189" t="s">
        <v>85</v>
      </c>
      <c r="AV3913" s="13" t="s">
        <v>85</v>
      </c>
      <c r="AW3913" s="13" t="s">
        <v>29</v>
      </c>
      <c r="AX3913" s="13" t="s">
        <v>72</v>
      </c>
      <c r="AY3913" s="189" t="s">
        <v>360</v>
      </c>
    </row>
    <row r="3914" spans="2:51" s="14" customFormat="1">
      <c r="B3914" s="196"/>
      <c r="D3914" s="188" t="s">
        <v>369</v>
      </c>
      <c r="E3914" s="197" t="s">
        <v>1</v>
      </c>
      <c r="F3914" s="198" t="s">
        <v>3534</v>
      </c>
      <c r="H3914" s="197" t="s">
        <v>1</v>
      </c>
      <c r="I3914" s="199"/>
      <c r="L3914" s="196"/>
      <c r="M3914" s="200"/>
      <c r="N3914" s="201"/>
      <c r="O3914" s="201"/>
      <c r="P3914" s="201"/>
      <c r="Q3914" s="201"/>
      <c r="R3914" s="201"/>
      <c r="S3914" s="201"/>
      <c r="T3914" s="202"/>
      <c r="AT3914" s="197" t="s">
        <v>369</v>
      </c>
      <c r="AU3914" s="197" t="s">
        <v>85</v>
      </c>
      <c r="AV3914" s="14" t="s">
        <v>79</v>
      </c>
      <c r="AW3914" s="14" t="s">
        <v>29</v>
      </c>
      <c r="AX3914" s="14" t="s">
        <v>72</v>
      </c>
      <c r="AY3914" s="197" t="s">
        <v>360</v>
      </c>
    </row>
    <row r="3915" spans="2:51" s="13" customFormat="1">
      <c r="B3915" s="187"/>
      <c r="D3915" s="188" t="s">
        <v>369</v>
      </c>
      <c r="E3915" s="189" t="s">
        <v>1</v>
      </c>
      <c r="F3915" s="190" t="s">
        <v>3650</v>
      </c>
      <c r="H3915" s="191">
        <v>8.3439999999999994</v>
      </c>
      <c r="I3915" s="192"/>
      <c r="L3915" s="187"/>
      <c r="M3915" s="193"/>
      <c r="N3915" s="194"/>
      <c r="O3915" s="194"/>
      <c r="P3915" s="194"/>
      <c r="Q3915" s="194"/>
      <c r="R3915" s="194"/>
      <c r="S3915" s="194"/>
      <c r="T3915" s="195"/>
      <c r="AT3915" s="189" t="s">
        <v>369</v>
      </c>
      <c r="AU3915" s="189" t="s">
        <v>85</v>
      </c>
      <c r="AV3915" s="13" t="s">
        <v>85</v>
      </c>
      <c r="AW3915" s="13" t="s">
        <v>29</v>
      </c>
      <c r="AX3915" s="13" t="s">
        <v>72</v>
      </c>
      <c r="AY3915" s="189" t="s">
        <v>360</v>
      </c>
    </row>
    <row r="3916" spans="2:51" s="13" customFormat="1">
      <c r="B3916" s="187"/>
      <c r="D3916" s="188" t="s">
        <v>369</v>
      </c>
      <c r="E3916" s="189" t="s">
        <v>1</v>
      </c>
      <c r="F3916" s="190" t="s">
        <v>3651</v>
      </c>
      <c r="H3916" s="191">
        <v>-1.63</v>
      </c>
      <c r="I3916" s="192"/>
      <c r="L3916" s="187"/>
      <c r="M3916" s="193"/>
      <c r="N3916" s="194"/>
      <c r="O3916" s="194"/>
      <c r="P3916" s="194"/>
      <c r="Q3916" s="194"/>
      <c r="R3916" s="194"/>
      <c r="S3916" s="194"/>
      <c r="T3916" s="195"/>
      <c r="AT3916" s="189" t="s">
        <v>369</v>
      </c>
      <c r="AU3916" s="189" t="s">
        <v>85</v>
      </c>
      <c r="AV3916" s="13" t="s">
        <v>85</v>
      </c>
      <c r="AW3916" s="13" t="s">
        <v>29</v>
      </c>
      <c r="AX3916" s="13" t="s">
        <v>72</v>
      </c>
      <c r="AY3916" s="189" t="s">
        <v>360</v>
      </c>
    </row>
    <row r="3917" spans="2:51" s="14" customFormat="1">
      <c r="B3917" s="196"/>
      <c r="D3917" s="188" t="s">
        <v>369</v>
      </c>
      <c r="E3917" s="197" t="s">
        <v>1</v>
      </c>
      <c r="F3917" s="198" t="s">
        <v>3537</v>
      </c>
      <c r="H3917" s="197" t="s">
        <v>1</v>
      </c>
      <c r="I3917" s="199"/>
      <c r="L3917" s="196"/>
      <c r="M3917" s="200"/>
      <c r="N3917" s="201"/>
      <c r="O3917" s="201"/>
      <c r="P3917" s="201"/>
      <c r="Q3917" s="201"/>
      <c r="R3917" s="201"/>
      <c r="S3917" s="201"/>
      <c r="T3917" s="202"/>
      <c r="AT3917" s="197" t="s">
        <v>369</v>
      </c>
      <c r="AU3917" s="197" t="s">
        <v>85</v>
      </c>
      <c r="AV3917" s="14" t="s">
        <v>79</v>
      </c>
      <c r="AW3917" s="14" t="s">
        <v>29</v>
      </c>
      <c r="AX3917" s="14" t="s">
        <v>72</v>
      </c>
      <c r="AY3917" s="197" t="s">
        <v>360</v>
      </c>
    </row>
    <row r="3918" spans="2:51" s="13" customFormat="1">
      <c r="B3918" s="187"/>
      <c r="D3918" s="188" t="s">
        <v>369</v>
      </c>
      <c r="E3918" s="189" t="s">
        <v>1</v>
      </c>
      <c r="F3918" s="190" t="s">
        <v>3652</v>
      </c>
      <c r="H3918" s="191">
        <v>13.972</v>
      </c>
      <c r="I3918" s="192"/>
      <c r="L3918" s="187"/>
      <c r="M3918" s="193"/>
      <c r="N3918" s="194"/>
      <c r="O3918" s="194"/>
      <c r="P3918" s="194"/>
      <c r="Q3918" s="194"/>
      <c r="R3918" s="194"/>
      <c r="S3918" s="194"/>
      <c r="T3918" s="195"/>
      <c r="AT3918" s="189" t="s">
        <v>369</v>
      </c>
      <c r="AU3918" s="189" t="s">
        <v>85</v>
      </c>
      <c r="AV3918" s="13" t="s">
        <v>85</v>
      </c>
      <c r="AW3918" s="13" t="s">
        <v>29</v>
      </c>
      <c r="AX3918" s="13" t="s">
        <v>72</v>
      </c>
      <c r="AY3918" s="189" t="s">
        <v>360</v>
      </c>
    </row>
    <row r="3919" spans="2:51" s="13" customFormat="1">
      <c r="B3919" s="187"/>
      <c r="D3919" s="188" t="s">
        <v>369</v>
      </c>
      <c r="E3919" s="189" t="s">
        <v>1</v>
      </c>
      <c r="F3919" s="190" t="s">
        <v>3653</v>
      </c>
      <c r="H3919" s="191">
        <v>-1.89</v>
      </c>
      <c r="I3919" s="192"/>
      <c r="L3919" s="187"/>
      <c r="M3919" s="193"/>
      <c r="N3919" s="194"/>
      <c r="O3919" s="194"/>
      <c r="P3919" s="194"/>
      <c r="Q3919" s="194"/>
      <c r="R3919" s="194"/>
      <c r="S3919" s="194"/>
      <c r="T3919" s="195"/>
      <c r="AT3919" s="189" t="s">
        <v>369</v>
      </c>
      <c r="AU3919" s="189" t="s">
        <v>85</v>
      </c>
      <c r="AV3919" s="13" t="s">
        <v>85</v>
      </c>
      <c r="AW3919" s="13" t="s">
        <v>29</v>
      </c>
      <c r="AX3919" s="13" t="s">
        <v>72</v>
      </c>
      <c r="AY3919" s="189" t="s">
        <v>360</v>
      </c>
    </row>
    <row r="3920" spans="2:51" s="13" customFormat="1">
      <c r="B3920" s="187"/>
      <c r="D3920" s="188" t="s">
        <v>369</v>
      </c>
      <c r="E3920" s="189" t="s">
        <v>1</v>
      </c>
      <c r="F3920" s="190" t="s">
        <v>3654</v>
      </c>
      <c r="H3920" s="191">
        <v>-1.2</v>
      </c>
      <c r="I3920" s="192"/>
      <c r="L3920" s="187"/>
      <c r="M3920" s="193"/>
      <c r="N3920" s="194"/>
      <c r="O3920" s="194"/>
      <c r="P3920" s="194"/>
      <c r="Q3920" s="194"/>
      <c r="R3920" s="194"/>
      <c r="S3920" s="194"/>
      <c r="T3920" s="195"/>
      <c r="AT3920" s="189" t="s">
        <v>369</v>
      </c>
      <c r="AU3920" s="189" t="s">
        <v>85</v>
      </c>
      <c r="AV3920" s="13" t="s">
        <v>85</v>
      </c>
      <c r="AW3920" s="13" t="s">
        <v>29</v>
      </c>
      <c r="AX3920" s="13" t="s">
        <v>72</v>
      </c>
      <c r="AY3920" s="189" t="s">
        <v>360</v>
      </c>
    </row>
    <row r="3921" spans="2:51" s="14" customFormat="1">
      <c r="B3921" s="196"/>
      <c r="D3921" s="188" t="s">
        <v>369</v>
      </c>
      <c r="E3921" s="197" t="s">
        <v>1</v>
      </c>
      <c r="F3921" s="198" t="s">
        <v>3541</v>
      </c>
      <c r="H3921" s="197" t="s">
        <v>1</v>
      </c>
      <c r="I3921" s="199"/>
      <c r="L3921" s="196"/>
      <c r="M3921" s="200"/>
      <c r="N3921" s="201"/>
      <c r="O3921" s="201"/>
      <c r="P3921" s="201"/>
      <c r="Q3921" s="201"/>
      <c r="R3921" s="201"/>
      <c r="S3921" s="201"/>
      <c r="T3921" s="202"/>
      <c r="AT3921" s="197" t="s">
        <v>369</v>
      </c>
      <c r="AU3921" s="197" t="s">
        <v>85</v>
      </c>
      <c r="AV3921" s="14" t="s">
        <v>79</v>
      </c>
      <c r="AW3921" s="14" t="s">
        <v>29</v>
      </c>
      <c r="AX3921" s="14" t="s">
        <v>72</v>
      </c>
      <c r="AY3921" s="197" t="s">
        <v>360</v>
      </c>
    </row>
    <row r="3922" spans="2:51" s="13" customFormat="1">
      <c r="B3922" s="187"/>
      <c r="D3922" s="188" t="s">
        <v>369</v>
      </c>
      <c r="E3922" s="189" t="s">
        <v>1</v>
      </c>
      <c r="F3922" s="190" t="s">
        <v>3655</v>
      </c>
      <c r="H3922" s="191">
        <v>4.1989999999999998</v>
      </c>
      <c r="I3922" s="192"/>
      <c r="L3922" s="187"/>
      <c r="M3922" s="193"/>
      <c r="N3922" s="194"/>
      <c r="O3922" s="194"/>
      <c r="P3922" s="194"/>
      <c r="Q3922" s="194"/>
      <c r="R3922" s="194"/>
      <c r="S3922" s="194"/>
      <c r="T3922" s="195"/>
      <c r="AT3922" s="189" t="s">
        <v>369</v>
      </c>
      <c r="AU3922" s="189" t="s">
        <v>85</v>
      </c>
      <c r="AV3922" s="13" t="s">
        <v>85</v>
      </c>
      <c r="AW3922" s="13" t="s">
        <v>29</v>
      </c>
      <c r="AX3922" s="13" t="s">
        <v>72</v>
      </c>
      <c r="AY3922" s="189" t="s">
        <v>360</v>
      </c>
    </row>
    <row r="3923" spans="2:51" s="14" customFormat="1">
      <c r="B3923" s="196"/>
      <c r="D3923" s="188" t="s">
        <v>369</v>
      </c>
      <c r="E3923" s="197" t="s">
        <v>1</v>
      </c>
      <c r="F3923" s="198" t="s">
        <v>3543</v>
      </c>
      <c r="H3923" s="197" t="s">
        <v>1</v>
      </c>
      <c r="I3923" s="199"/>
      <c r="L3923" s="196"/>
      <c r="M3923" s="200"/>
      <c r="N3923" s="201"/>
      <c r="O3923" s="201"/>
      <c r="P3923" s="201"/>
      <c r="Q3923" s="201"/>
      <c r="R3923" s="201"/>
      <c r="S3923" s="201"/>
      <c r="T3923" s="202"/>
      <c r="AT3923" s="197" t="s">
        <v>369</v>
      </c>
      <c r="AU3923" s="197" t="s">
        <v>85</v>
      </c>
      <c r="AV3923" s="14" t="s">
        <v>79</v>
      </c>
      <c r="AW3923" s="14" t="s">
        <v>29</v>
      </c>
      <c r="AX3923" s="14" t="s">
        <v>72</v>
      </c>
      <c r="AY3923" s="197" t="s">
        <v>360</v>
      </c>
    </row>
    <row r="3924" spans="2:51" s="13" customFormat="1">
      <c r="B3924" s="187"/>
      <c r="D3924" s="188" t="s">
        <v>369</v>
      </c>
      <c r="E3924" s="189" t="s">
        <v>1</v>
      </c>
      <c r="F3924" s="190" t="s">
        <v>3656</v>
      </c>
      <c r="H3924" s="191">
        <v>37.380000000000003</v>
      </c>
      <c r="I3924" s="192"/>
      <c r="L3924" s="187"/>
      <c r="M3924" s="193"/>
      <c r="N3924" s="194"/>
      <c r="O3924" s="194"/>
      <c r="P3924" s="194"/>
      <c r="Q3924" s="194"/>
      <c r="R3924" s="194"/>
      <c r="S3924" s="194"/>
      <c r="T3924" s="195"/>
      <c r="AT3924" s="189" t="s">
        <v>369</v>
      </c>
      <c r="AU3924" s="189" t="s">
        <v>85</v>
      </c>
      <c r="AV3924" s="13" t="s">
        <v>85</v>
      </c>
      <c r="AW3924" s="13" t="s">
        <v>29</v>
      </c>
      <c r="AX3924" s="13" t="s">
        <v>72</v>
      </c>
      <c r="AY3924" s="189" t="s">
        <v>360</v>
      </c>
    </row>
    <row r="3925" spans="2:51" s="13" customFormat="1">
      <c r="B3925" s="187"/>
      <c r="D3925" s="188" t="s">
        <v>369</v>
      </c>
      <c r="E3925" s="189" t="s">
        <v>1</v>
      </c>
      <c r="F3925" s="190" t="s">
        <v>3657</v>
      </c>
      <c r="H3925" s="191">
        <v>-0.748</v>
      </c>
      <c r="I3925" s="192"/>
      <c r="L3925" s="187"/>
      <c r="M3925" s="193"/>
      <c r="N3925" s="194"/>
      <c r="O3925" s="194"/>
      <c r="P3925" s="194"/>
      <c r="Q3925" s="194"/>
      <c r="R3925" s="194"/>
      <c r="S3925" s="194"/>
      <c r="T3925" s="195"/>
      <c r="AT3925" s="189" t="s">
        <v>369</v>
      </c>
      <c r="AU3925" s="189" t="s">
        <v>85</v>
      </c>
      <c r="AV3925" s="13" t="s">
        <v>85</v>
      </c>
      <c r="AW3925" s="13" t="s">
        <v>29</v>
      </c>
      <c r="AX3925" s="13" t="s">
        <v>72</v>
      </c>
      <c r="AY3925" s="189" t="s">
        <v>360</v>
      </c>
    </row>
    <row r="3926" spans="2:51" s="13" customFormat="1">
      <c r="B3926" s="187"/>
      <c r="D3926" s="188" t="s">
        <v>369</v>
      </c>
      <c r="E3926" s="189" t="s">
        <v>1</v>
      </c>
      <c r="F3926" s="190" t="s">
        <v>3658</v>
      </c>
      <c r="H3926" s="191">
        <v>-2.4</v>
      </c>
      <c r="I3926" s="192"/>
      <c r="L3926" s="187"/>
      <c r="M3926" s="193"/>
      <c r="N3926" s="194"/>
      <c r="O3926" s="194"/>
      <c r="P3926" s="194"/>
      <c r="Q3926" s="194"/>
      <c r="R3926" s="194"/>
      <c r="S3926" s="194"/>
      <c r="T3926" s="195"/>
      <c r="AT3926" s="189" t="s">
        <v>369</v>
      </c>
      <c r="AU3926" s="189" t="s">
        <v>85</v>
      </c>
      <c r="AV3926" s="13" t="s">
        <v>85</v>
      </c>
      <c r="AW3926" s="13" t="s">
        <v>29</v>
      </c>
      <c r="AX3926" s="13" t="s">
        <v>72</v>
      </c>
      <c r="AY3926" s="189" t="s">
        <v>360</v>
      </c>
    </row>
    <row r="3927" spans="2:51" s="14" customFormat="1">
      <c r="B3927" s="196"/>
      <c r="D3927" s="188" t="s">
        <v>369</v>
      </c>
      <c r="E3927" s="197" t="s">
        <v>1</v>
      </c>
      <c r="F3927" s="198" t="s">
        <v>3547</v>
      </c>
      <c r="H3927" s="197" t="s">
        <v>1</v>
      </c>
      <c r="I3927" s="199"/>
      <c r="L3927" s="196"/>
      <c r="M3927" s="200"/>
      <c r="N3927" s="201"/>
      <c r="O3927" s="201"/>
      <c r="P3927" s="201"/>
      <c r="Q3927" s="201"/>
      <c r="R3927" s="201"/>
      <c r="S3927" s="201"/>
      <c r="T3927" s="202"/>
      <c r="AT3927" s="197" t="s">
        <v>369</v>
      </c>
      <c r="AU3927" s="197" t="s">
        <v>85</v>
      </c>
      <c r="AV3927" s="14" t="s">
        <v>79</v>
      </c>
      <c r="AW3927" s="14" t="s">
        <v>29</v>
      </c>
      <c r="AX3927" s="14" t="s">
        <v>72</v>
      </c>
      <c r="AY3927" s="197" t="s">
        <v>360</v>
      </c>
    </row>
    <row r="3928" spans="2:51" s="13" customFormat="1">
      <c r="B3928" s="187"/>
      <c r="D3928" s="188" t="s">
        <v>369</v>
      </c>
      <c r="E3928" s="189" t="s">
        <v>1</v>
      </c>
      <c r="F3928" s="190" t="s">
        <v>3659</v>
      </c>
      <c r="H3928" s="191">
        <v>44.015999999999998</v>
      </c>
      <c r="I3928" s="192"/>
      <c r="L3928" s="187"/>
      <c r="M3928" s="193"/>
      <c r="N3928" s="194"/>
      <c r="O3928" s="194"/>
      <c r="P3928" s="194"/>
      <c r="Q3928" s="194"/>
      <c r="R3928" s="194"/>
      <c r="S3928" s="194"/>
      <c r="T3928" s="195"/>
      <c r="AT3928" s="189" t="s">
        <v>369</v>
      </c>
      <c r="AU3928" s="189" t="s">
        <v>85</v>
      </c>
      <c r="AV3928" s="13" t="s">
        <v>85</v>
      </c>
      <c r="AW3928" s="13" t="s">
        <v>29</v>
      </c>
      <c r="AX3928" s="13" t="s">
        <v>72</v>
      </c>
      <c r="AY3928" s="189" t="s">
        <v>360</v>
      </c>
    </row>
    <row r="3929" spans="2:51" s="13" customFormat="1">
      <c r="B3929" s="187"/>
      <c r="D3929" s="188" t="s">
        <v>369</v>
      </c>
      <c r="E3929" s="189" t="s">
        <v>1</v>
      </c>
      <c r="F3929" s="190" t="s">
        <v>3660</v>
      </c>
      <c r="H3929" s="191">
        <v>-1.575</v>
      </c>
      <c r="I3929" s="192"/>
      <c r="L3929" s="187"/>
      <c r="M3929" s="193"/>
      <c r="N3929" s="194"/>
      <c r="O3929" s="194"/>
      <c r="P3929" s="194"/>
      <c r="Q3929" s="194"/>
      <c r="R3929" s="194"/>
      <c r="S3929" s="194"/>
      <c r="T3929" s="195"/>
      <c r="AT3929" s="189" t="s">
        <v>369</v>
      </c>
      <c r="AU3929" s="189" t="s">
        <v>85</v>
      </c>
      <c r="AV3929" s="13" t="s">
        <v>85</v>
      </c>
      <c r="AW3929" s="13" t="s">
        <v>29</v>
      </c>
      <c r="AX3929" s="13" t="s">
        <v>72</v>
      </c>
      <c r="AY3929" s="189" t="s">
        <v>360</v>
      </c>
    </row>
    <row r="3930" spans="2:51" s="13" customFormat="1">
      <c r="B3930" s="187"/>
      <c r="D3930" s="188" t="s">
        <v>369</v>
      </c>
      <c r="E3930" s="189" t="s">
        <v>1</v>
      </c>
      <c r="F3930" s="190" t="s">
        <v>3661</v>
      </c>
      <c r="H3930" s="191">
        <v>-3.6</v>
      </c>
      <c r="I3930" s="192"/>
      <c r="L3930" s="187"/>
      <c r="M3930" s="193"/>
      <c r="N3930" s="194"/>
      <c r="O3930" s="194"/>
      <c r="P3930" s="194"/>
      <c r="Q3930" s="194"/>
      <c r="R3930" s="194"/>
      <c r="S3930" s="194"/>
      <c r="T3930" s="195"/>
      <c r="AT3930" s="189" t="s">
        <v>369</v>
      </c>
      <c r="AU3930" s="189" t="s">
        <v>85</v>
      </c>
      <c r="AV3930" s="13" t="s">
        <v>85</v>
      </c>
      <c r="AW3930" s="13" t="s">
        <v>29</v>
      </c>
      <c r="AX3930" s="13" t="s">
        <v>72</v>
      </c>
      <c r="AY3930" s="189" t="s">
        <v>360</v>
      </c>
    </row>
    <row r="3931" spans="2:51" s="14" customFormat="1">
      <c r="B3931" s="196"/>
      <c r="D3931" s="188" t="s">
        <v>369</v>
      </c>
      <c r="E3931" s="197" t="s">
        <v>1</v>
      </c>
      <c r="F3931" s="198" t="s">
        <v>3551</v>
      </c>
      <c r="H3931" s="197" t="s">
        <v>1</v>
      </c>
      <c r="I3931" s="199"/>
      <c r="L3931" s="196"/>
      <c r="M3931" s="200"/>
      <c r="N3931" s="201"/>
      <c r="O3931" s="201"/>
      <c r="P3931" s="201"/>
      <c r="Q3931" s="201"/>
      <c r="R3931" s="201"/>
      <c r="S3931" s="201"/>
      <c r="T3931" s="202"/>
      <c r="AT3931" s="197" t="s">
        <v>369</v>
      </c>
      <c r="AU3931" s="197" t="s">
        <v>85</v>
      </c>
      <c r="AV3931" s="14" t="s">
        <v>79</v>
      </c>
      <c r="AW3931" s="14" t="s">
        <v>29</v>
      </c>
      <c r="AX3931" s="14" t="s">
        <v>72</v>
      </c>
      <c r="AY3931" s="197" t="s">
        <v>360</v>
      </c>
    </row>
    <row r="3932" spans="2:51" s="13" customFormat="1">
      <c r="B3932" s="187"/>
      <c r="D3932" s="188" t="s">
        <v>369</v>
      </c>
      <c r="E3932" s="189" t="s">
        <v>1</v>
      </c>
      <c r="F3932" s="190" t="s">
        <v>3662</v>
      </c>
      <c r="H3932" s="191">
        <v>3.36</v>
      </c>
      <c r="I3932" s="192"/>
      <c r="L3932" s="187"/>
      <c r="M3932" s="193"/>
      <c r="N3932" s="194"/>
      <c r="O3932" s="194"/>
      <c r="P3932" s="194"/>
      <c r="Q3932" s="194"/>
      <c r="R3932" s="194"/>
      <c r="S3932" s="194"/>
      <c r="T3932" s="195"/>
      <c r="AT3932" s="189" t="s">
        <v>369</v>
      </c>
      <c r="AU3932" s="189" t="s">
        <v>85</v>
      </c>
      <c r="AV3932" s="13" t="s">
        <v>85</v>
      </c>
      <c r="AW3932" s="13" t="s">
        <v>29</v>
      </c>
      <c r="AX3932" s="13" t="s">
        <v>72</v>
      </c>
      <c r="AY3932" s="189" t="s">
        <v>360</v>
      </c>
    </row>
    <row r="3933" spans="2:51" s="13" customFormat="1">
      <c r="B3933" s="187"/>
      <c r="D3933" s="188" t="s">
        <v>369</v>
      </c>
      <c r="E3933" s="189" t="s">
        <v>1</v>
      </c>
      <c r="F3933" s="190" t="s">
        <v>3663</v>
      </c>
      <c r="H3933" s="191">
        <v>-0.6</v>
      </c>
      <c r="I3933" s="192"/>
      <c r="L3933" s="187"/>
      <c r="M3933" s="193"/>
      <c r="N3933" s="194"/>
      <c r="O3933" s="194"/>
      <c r="P3933" s="194"/>
      <c r="Q3933" s="194"/>
      <c r="R3933" s="194"/>
      <c r="S3933" s="194"/>
      <c r="T3933" s="195"/>
      <c r="AT3933" s="189" t="s">
        <v>369</v>
      </c>
      <c r="AU3933" s="189" t="s">
        <v>85</v>
      </c>
      <c r="AV3933" s="13" t="s">
        <v>85</v>
      </c>
      <c r="AW3933" s="13" t="s">
        <v>29</v>
      </c>
      <c r="AX3933" s="13" t="s">
        <v>72</v>
      </c>
      <c r="AY3933" s="189" t="s">
        <v>360</v>
      </c>
    </row>
    <row r="3934" spans="2:51" s="14" customFormat="1">
      <c r="B3934" s="196"/>
      <c r="D3934" s="188" t="s">
        <v>369</v>
      </c>
      <c r="E3934" s="197" t="s">
        <v>1</v>
      </c>
      <c r="F3934" s="198" t="s">
        <v>3554</v>
      </c>
      <c r="H3934" s="197" t="s">
        <v>1</v>
      </c>
      <c r="I3934" s="199"/>
      <c r="L3934" s="196"/>
      <c r="M3934" s="200"/>
      <c r="N3934" s="201"/>
      <c r="O3934" s="201"/>
      <c r="P3934" s="201"/>
      <c r="Q3934" s="201"/>
      <c r="R3934" s="201"/>
      <c r="S3934" s="201"/>
      <c r="T3934" s="202"/>
      <c r="AT3934" s="197" t="s">
        <v>369</v>
      </c>
      <c r="AU3934" s="197" t="s">
        <v>85</v>
      </c>
      <c r="AV3934" s="14" t="s">
        <v>79</v>
      </c>
      <c r="AW3934" s="14" t="s">
        <v>29</v>
      </c>
      <c r="AX3934" s="14" t="s">
        <v>72</v>
      </c>
      <c r="AY3934" s="197" t="s">
        <v>360</v>
      </c>
    </row>
    <row r="3935" spans="2:51" s="13" customFormat="1">
      <c r="B3935" s="187"/>
      <c r="D3935" s="188" t="s">
        <v>369</v>
      </c>
      <c r="E3935" s="189" t="s">
        <v>1</v>
      </c>
      <c r="F3935" s="190" t="s">
        <v>3664</v>
      </c>
      <c r="H3935" s="191">
        <v>16.617999999999999</v>
      </c>
      <c r="I3935" s="192"/>
      <c r="L3935" s="187"/>
      <c r="M3935" s="193"/>
      <c r="N3935" s="194"/>
      <c r="O3935" s="194"/>
      <c r="P3935" s="194"/>
      <c r="Q3935" s="194"/>
      <c r="R3935" s="194"/>
      <c r="S3935" s="194"/>
      <c r="T3935" s="195"/>
      <c r="AT3935" s="189" t="s">
        <v>369</v>
      </c>
      <c r="AU3935" s="189" t="s">
        <v>85</v>
      </c>
      <c r="AV3935" s="13" t="s">
        <v>85</v>
      </c>
      <c r="AW3935" s="13" t="s">
        <v>29</v>
      </c>
      <c r="AX3935" s="13" t="s">
        <v>72</v>
      </c>
      <c r="AY3935" s="189" t="s">
        <v>360</v>
      </c>
    </row>
    <row r="3936" spans="2:51" s="13" customFormat="1">
      <c r="B3936" s="187"/>
      <c r="D3936" s="188" t="s">
        <v>369</v>
      </c>
      <c r="E3936" s="189" t="s">
        <v>1</v>
      </c>
      <c r="F3936" s="190" t="s">
        <v>3665</v>
      </c>
      <c r="H3936" s="191">
        <v>-0.45</v>
      </c>
      <c r="I3936" s="192"/>
      <c r="L3936" s="187"/>
      <c r="M3936" s="193"/>
      <c r="N3936" s="194"/>
      <c r="O3936" s="194"/>
      <c r="P3936" s="194"/>
      <c r="Q3936" s="194"/>
      <c r="R3936" s="194"/>
      <c r="S3936" s="194"/>
      <c r="T3936" s="195"/>
      <c r="AT3936" s="189" t="s">
        <v>369</v>
      </c>
      <c r="AU3936" s="189" t="s">
        <v>85</v>
      </c>
      <c r="AV3936" s="13" t="s">
        <v>85</v>
      </c>
      <c r="AW3936" s="13" t="s">
        <v>29</v>
      </c>
      <c r="AX3936" s="13" t="s">
        <v>72</v>
      </c>
      <c r="AY3936" s="189" t="s">
        <v>360</v>
      </c>
    </row>
    <row r="3937" spans="2:51" s="13" customFormat="1">
      <c r="B3937" s="187"/>
      <c r="D3937" s="188" t="s">
        <v>369</v>
      </c>
      <c r="E3937" s="189" t="s">
        <v>1</v>
      </c>
      <c r="F3937" s="190" t="s">
        <v>3646</v>
      </c>
      <c r="H3937" s="191">
        <v>-1.2</v>
      </c>
      <c r="I3937" s="192"/>
      <c r="L3937" s="187"/>
      <c r="M3937" s="193"/>
      <c r="N3937" s="194"/>
      <c r="O3937" s="194"/>
      <c r="P3937" s="194"/>
      <c r="Q3937" s="194"/>
      <c r="R3937" s="194"/>
      <c r="S3937" s="194"/>
      <c r="T3937" s="195"/>
      <c r="AT3937" s="189" t="s">
        <v>369</v>
      </c>
      <c r="AU3937" s="189" t="s">
        <v>85</v>
      </c>
      <c r="AV3937" s="13" t="s">
        <v>85</v>
      </c>
      <c r="AW3937" s="13" t="s">
        <v>29</v>
      </c>
      <c r="AX3937" s="13" t="s">
        <v>72</v>
      </c>
      <c r="AY3937" s="189" t="s">
        <v>360</v>
      </c>
    </row>
    <row r="3938" spans="2:51" s="14" customFormat="1">
      <c r="B3938" s="196"/>
      <c r="D3938" s="188" t="s">
        <v>369</v>
      </c>
      <c r="E3938" s="197" t="s">
        <v>1</v>
      </c>
      <c r="F3938" s="198" t="s">
        <v>3557</v>
      </c>
      <c r="H3938" s="197" t="s">
        <v>1</v>
      </c>
      <c r="I3938" s="199"/>
      <c r="L3938" s="196"/>
      <c r="M3938" s="200"/>
      <c r="N3938" s="201"/>
      <c r="O3938" s="201"/>
      <c r="P3938" s="201"/>
      <c r="Q3938" s="201"/>
      <c r="R3938" s="201"/>
      <c r="S3938" s="201"/>
      <c r="T3938" s="202"/>
      <c r="AT3938" s="197" t="s">
        <v>369</v>
      </c>
      <c r="AU3938" s="197" t="s">
        <v>85</v>
      </c>
      <c r="AV3938" s="14" t="s">
        <v>79</v>
      </c>
      <c r="AW3938" s="14" t="s">
        <v>29</v>
      </c>
      <c r="AX3938" s="14" t="s">
        <v>72</v>
      </c>
      <c r="AY3938" s="197" t="s">
        <v>360</v>
      </c>
    </row>
    <row r="3939" spans="2:51" s="13" customFormat="1">
      <c r="B3939" s="187"/>
      <c r="D3939" s="188" t="s">
        <v>369</v>
      </c>
      <c r="E3939" s="189" t="s">
        <v>1</v>
      </c>
      <c r="F3939" s="190" t="s">
        <v>3666</v>
      </c>
      <c r="H3939" s="191">
        <v>3.4159999999999999</v>
      </c>
      <c r="I3939" s="192"/>
      <c r="L3939" s="187"/>
      <c r="M3939" s="193"/>
      <c r="N3939" s="194"/>
      <c r="O3939" s="194"/>
      <c r="P3939" s="194"/>
      <c r="Q3939" s="194"/>
      <c r="R3939" s="194"/>
      <c r="S3939" s="194"/>
      <c r="T3939" s="195"/>
      <c r="AT3939" s="189" t="s">
        <v>369</v>
      </c>
      <c r="AU3939" s="189" t="s">
        <v>85</v>
      </c>
      <c r="AV3939" s="13" t="s">
        <v>85</v>
      </c>
      <c r="AW3939" s="13" t="s">
        <v>29</v>
      </c>
      <c r="AX3939" s="13" t="s">
        <v>72</v>
      </c>
      <c r="AY3939" s="189" t="s">
        <v>360</v>
      </c>
    </row>
    <row r="3940" spans="2:51" s="13" customFormat="1">
      <c r="B3940" s="187"/>
      <c r="D3940" s="188" t="s">
        <v>369</v>
      </c>
      <c r="E3940" s="189" t="s">
        <v>1</v>
      </c>
      <c r="F3940" s="190" t="s">
        <v>3646</v>
      </c>
      <c r="H3940" s="191">
        <v>-1.2</v>
      </c>
      <c r="I3940" s="192"/>
      <c r="L3940" s="187"/>
      <c r="M3940" s="193"/>
      <c r="N3940" s="194"/>
      <c r="O3940" s="194"/>
      <c r="P3940" s="194"/>
      <c r="Q3940" s="194"/>
      <c r="R3940" s="194"/>
      <c r="S3940" s="194"/>
      <c r="T3940" s="195"/>
      <c r="AT3940" s="189" t="s">
        <v>369</v>
      </c>
      <c r="AU3940" s="189" t="s">
        <v>85</v>
      </c>
      <c r="AV3940" s="13" t="s">
        <v>85</v>
      </c>
      <c r="AW3940" s="13" t="s">
        <v>29</v>
      </c>
      <c r="AX3940" s="13" t="s">
        <v>72</v>
      </c>
      <c r="AY3940" s="189" t="s">
        <v>360</v>
      </c>
    </row>
    <row r="3941" spans="2:51" s="14" customFormat="1">
      <c r="B3941" s="196"/>
      <c r="D3941" s="188" t="s">
        <v>369</v>
      </c>
      <c r="E3941" s="197" t="s">
        <v>1</v>
      </c>
      <c r="F3941" s="198" t="s">
        <v>3559</v>
      </c>
      <c r="H3941" s="197" t="s">
        <v>1</v>
      </c>
      <c r="I3941" s="199"/>
      <c r="L3941" s="196"/>
      <c r="M3941" s="200"/>
      <c r="N3941" s="201"/>
      <c r="O3941" s="201"/>
      <c r="P3941" s="201"/>
      <c r="Q3941" s="201"/>
      <c r="R3941" s="201"/>
      <c r="S3941" s="201"/>
      <c r="T3941" s="202"/>
      <c r="AT3941" s="197" t="s">
        <v>369</v>
      </c>
      <c r="AU3941" s="197" t="s">
        <v>85</v>
      </c>
      <c r="AV3941" s="14" t="s">
        <v>79</v>
      </c>
      <c r="AW3941" s="14" t="s">
        <v>29</v>
      </c>
      <c r="AX3941" s="14" t="s">
        <v>72</v>
      </c>
      <c r="AY3941" s="197" t="s">
        <v>360</v>
      </c>
    </row>
    <row r="3942" spans="2:51" s="13" customFormat="1">
      <c r="B3942" s="187"/>
      <c r="D3942" s="188" t="s">
        <v>369</v>
      </c>
      <c r="E3942" s="189" t="s">
        <v>1</v>
      </c>
      <c r="F3942" s="190" t="s">
        <v>3667</v>
      </c>
      <c r="H3942" s="191">
        <v>18.41</v>
      </c>
      <c r="I3942" s="192"/>
      <c r="L3942" s="187"/>
      <c r="M3942" s="193"/>
      <c r="N3942" s="194"/>
      <c r="O3942" s="194"/>
      <c r="P3942" s="194"/>
      <c r="Q3942" s="194"/>
      <c r="R3942" s="194"/>
      <c r="S3942" s="194"/>
      <c r="T3942" s="195"/>
      <c r="AT3942" s="189" t="s">
        <v>369</v>
      </c>
      <c r="AU3942" s="189" t="s">
        <v>85</v>
      </c>
      <c r="AV3942" s="13" t="s">
        <v>85</v>
      </c>
      <c r="AW3942" s="13" t="s">
        <v>29</v>
      </c>
      <c r="AX3942" s="13" t="s">
        <v>72</v>
      </c>
      <c r="AY3942" s="189" t="s">
        <v>360</v>
      </c>
    </row>
    <row r="3943" spans="2:51" s="13" customFormat="1">
      <c r="B3943" s="187"/>
      <c r="D3943" s="188" t="s">
        <v>369</v>
      </c>
      <c r="E3943" s="189" t="s">
        <v>1</v>
      </c>
      <c r="F3943" s="190" t="s">
        <v>3668</v>
      </c>
      <c r="H3943" s="191">
        <v>-0.5</v>
      </c>
      <c r="I3943" s="192"/>
      <c r="L3943" s="187"/>
      <c r="M3943" s="193"/>
      <c r="N3943" s="194"/>
      <c r="O3943" s="194"/>
      <c r="P3943" s="194"/>
      <c r="Q3943" s="194"/>
      <c r="R3943" s="194"/>
      <c r="S3943" s="194"/>
      <c r="T3943" s="195"/>
      <c r="AT3943" s="189" t="s">
        <v>369</v>
      </c>
      <c r="AU3943" s="189" t="s">
        <v>85</v>
      </c>
      <c r="AV3943" s="13" t="s">
        <v>85</v>
      </c>
      <c r="AW3943" s="13" t="s">
        <v>29</v>
      </c>
      <c r="AX3943" s="13" t="s">
        <v>72</v>
      </c>
      <c r="AY3943" s="189" t="s">
        <v>360</v>
      </c>
    </row>
    <row r="3944" spans="2:51" s="13" customFormat="1">
      <c r="B3944" s="187"/>
      <c r="D3944" s="188" t="s">
        <v>369</v>
      </c>
      <c r="E3944" s="189" t="s">
        <v>1</v>
      </c>
      <c r="F3944" s="190" t="s">
        <v>3646</v>
      </c>
      <c r="H3944" s="191">
        <v>-1.2</v>
      </c>
      <c r="I3944" s="192"/>
      <c r="L3944" s="187"/>
      <c r="M3944" s="193"/>
      <c r="N3944" s="194"/>
      <c r="O3944" s="194"/>
      <c r="P3944" s="194"/>
      <c r="Q3944" s="194"/>
      <c r="R3944" s="194"/>
      <c r="S3944" s="194"/>
      <c r="T3944" s="195"/>
      <c r="AT3944" s="189" t="s">
        <v>369</v>
      </c>
      <c r="AU3944" s="189" t="s">
        <v>85</v>
      </c>
      <c r="AV3944" s="13" t="s">
        <v>85</v>
      </c>
      <c r="AW3944" s="13" t="s">
        <v>29</v>
      </c>
      <c r="AX3944" s="13" t="s">
        <v>72</v>
      </c>
      <c r="AY3944" s="189" t="s">
        <v>360</v>
      </c>
    </row>
    <row r="3945" spans="2:51" s="14" customFormat="1">
      <c r="B3945" s="196"/>
      <c r="D3945" s="188" t="s">
        <v>369</v>
      </c>
      <c r="E3945" s="197" t="s">
        <v>1</v>
      </c>
      <c r="F3945" s="198" t="s">
        <v>3561</v>
      </c>
      <c r="H3945" s="197" t="s">
        <v>1</v>
      </c>
      <c r="I3945" s="199"/>
      <c r="L3945" s="196"/>
      <c r="M3945" s="200"/>
      <c r="N3945" s="201"/>
      <c r="O3945" s="201"/>
      <c r="P3945" s="201"/>
      <c r="Q3945" s="201"/>
      <c r="R3945" s="201"/>
      <c r="S3945" s="201"/>
      <c r="T3945" s="202"/>
      <c r="AT3945" s="197" t="s">
        <v>369</v>
      </c>
      <c r="AU3945" s="197" t="s">
        <v>85</v>
      </c>
      <c r="AV3945" s="14" t="s">
        <v>79</v>
      </c>
      <c r="AW3945" s="14" t="s">
        <v>29</v>
      </c>
      <c r="AX3945" s="14" t="s">
        <v>72</v>
      </c>
      <c r="AY3945" s="197" t="s">
        <v>360</v>
      </c>
    </row>
    <row r="3946" spans="2:51" s="13" customFormat="1">
      <c r="B3946" s="187"/>
      <c r="D3946" s="188" t="s">
        <v>369</v>
      </c>
      <c r="E3946" s="189" t="s">
        <v>1</v>
      </c>
      <c r="F3946" s="190" t="s">
        <v>3669</v>
      </c>
      <c r="H3946" s="191">
        <v>19.361999999999998</v>
      </c>
      <c r="I3946" s="192"/>
      <c r="L3946" s="187"/>
      <c r="M3946" s="193"/>
      <c r="N3946" s="194"/>
      <c r="O3946" s="194"/>
      <c r="P3946" s="194"/>
      <c r="Q3946" s="194"/>
      <c r="R3946" s="194"/>
      <c r="S3946" s="194"/>
      <c r="T3946" s="195"/>
      <c r="AT3946" s="189" t="s">
        <v>369</v>
      </c>
      <c r="AU3946" s="189" t="s">
        <v>85</v>
      </c>
      <c r="AV3946" s="13" t="s">
        <v>85</v>
      </c>
      <c r="AW3946" s="13" t="s">
        <v>29</v>
      </c>
      <c r="AX3946" s="13" t="s">
        <v>72</v>
      </c>
      <c r="AY3946" s="189" t="s">
        <v>360</v>
      </c>
    </row>
    <row r="3947" spans="2:51" s="13" customFormat="1">
      <c r="B3947" s="187"/>
      <c r="D3947" s="188" t="s">
        <v>369</v>
      </c>
      <c r="E3947" s="189" t="s">
        <v>1</v>
      </c>
      <c r="F3947" s="190" t="s">
        <v>3670</v>
      </c>
      <c r="H3947" s="191">
        <v>-0.67500000000000004</v>
      </c>
      <c r="I3947" s="192"/>
      <c r="L3947" s="187"/>
      <c r="M3947" s="193"/>
      <c r="N3947" s="194"/>
      <c r="O3947" s="194"/>
      <c r="P3947" s="194"/>
      <c r="Q3947" s="194"/>
      <c r="R3947" s="194"/>
      <c r="S3947" s="194"/>
      <c r="T3947" s="195"/>
      <c r="AT3947" s="189" t="s">
        <v>369</v>
      </c>
      <c r="AU3947" s="189" t="s">
        <v>85</v>
      </c>
      <c r="AV3947" s="13" t="s">
        <v>85</v>
      </c>
      <c r="AW3947" s="13" t="s">
        <v>29</v>
      </c>
      <c r="AX3947" s="13" t="s">
        <v>72</v>
      </c>
      <c r="AY3947" s="189" t="s">
        <v>360</v>
      </c>
    </row>
    <row r="3948" spans="2:51" s="13" customFormat="1">
      <c r="B3948" s="187"/>
      <c r="D3948" s="188" t="s">
        <v>369</v>
      </c>
      <c r="E3948" s="189" t="s">
        <v>1</v>
      </c>
      <c r="F3948" s="190" t="s">
        <v>3658</v>
      </c>
      <c r="H3948" s="191">
        <v>-2.4</v>
      </c>
      <c r="I3948" s="192"/>
      <c r="L3948" s="187"/>
      <c r="M3948" s="193"/>
      <c r="N3948" s="194"/>
      <c r="O3948" s="194"/>
      <c r="P3948" s="194"/>
      <c r="Q3948" s="194"/>
      <c r="R3948" s="194"/>
      <c r="S3948" s="194"/>
      <c r="T3948" s="195"/>
      <c r="AT3948" s="189" t="s">
        <v>369</v>
      </c>
      <c r="AU3948" s="189" t="s">
        <v>85</v>
      </c>
      <c r="AV3948" s="13" t="s">
        <v>85</v>
      </c>
      <c r="AW3948" s="13" t="s">
        <v>29</v>
      </c>
      <c r="AX3948" s="13" t="s">
        <v>72</v>
      </c>
      <c r="AY3948" s="189" t="s">
        <v>360</v>
      </c>
    </row>
    <row r="3949" spans="2:51" s="14" customFormat="1">
      <c r="B3949" s="196"/>
      <c r="D3949" s="188" t="s">
        <v>369</v>
      </c>
      <c r="E3949" s="197" t="s">
        <v>1</v>
      </c>
      <c r="F3949" s="198" t="s">
        <v>3564</v>
      </c>
      <c r="H3949" s="197" t="s">
        <v>1</v>
      </c>
      <c r="I3949" s="199"/>
      <c r="L3949" s="196"/>
      <c r="M3949" s="200"/>
      <c r="N3949" s="201"/>
      <c r="O3949" s="201"/>
      <c r="P3949" s="201"/>
      <c r="Q3949" s="201"/>
      <c r="R3949" s="201"/>
      <c r="S3949" s="201"/>
      <c r="T3949" s="202"/>
      <c r="AT3949" s="197" t="s">
        <v>369</v>
      </c>
      <c r="AU3949" s="197" t="s">
        <v>85</v>
      </c>
      <c r="AV3949" s="14" t="s">
        <v>79</v>
      </c>
      <c r="AW3949" s="14" t="s">
        <v>29</v>
      </c>
      <c r="AX3949" s="14" t="s">
        <v>72</v>
      </c>
      <c r="AY3949" s="197" t="s">
        <v>360</v>
      </c>
    </row>
    <row r="3950" spans="2:51" s="13" customFormat="1">
      <c r="B3950" s="187"/>
      <c r="D3950" s="188" t="s">
        <v>369</v>
      </c>
      <c r="E3950" s="189" t="s">
        <v>1</v>
      </c>
      <c r="F3950" s="190" t="s">
        <v>3671</v>
      </c>
      <c r="H3950" s="191">
        <v>4.2</v>
      </c>
      <c r="I3950" s="192"/>
      <c r="L3950" s="187"/>
      <c r="M3950" s="193"/>
      <c r="N3950" s="194"/>
      <c r="O3950" s="194"/>
      <c r="P3950" s="194"/>
      <c r="Q3950" s="194"/>
      <c r="R3950" s="194"/>
      <c r="S3950" s="194"/>
      <c r="T3950" s="195"/>
      <c r="AT3950" s="189" t="s">
        <v>369</v>
      </c>
      <c r="AU3950" s="189" t="s">
        <v>85</v>
      </c>
      <c r="AV3950" s="13" t="s">
        <v>85</v>
      </c>
      <c r="AW3950" s="13" t="s">
        <v>29</v>
      </c>
      <c r="AX3950" s="13" t="s">
        <v>72</v>
      </c>
      <c r="AY3950" s="189" t="s">
        <v>360</v>
      </c>
    </row>
    <row r="3951" spans="2:51" s="13" customFormat="1">
      <c r="B3951" s="187"/>
      <c r="D3951" s="188" t="s">
        <v>369</v>
      </c>
      <c r="E3951" s="189" t="s">
        <v>1</v>
      </c>
      <c r="F3951" s="190" t="s">
        <v>3670</v>
      </c>
      <c r="H3951" s="191">
        <v>-0.67500000000000004</v>
      </c>
      <c r="I3951" s="192"/>
      <c r="L3951" s="187"/>
      <c r="M3951" s="193"/>
      <c r="N3951" s="194"/>
      <c r="O3951" s="194"/>
      <c r="P3951" s="194"/>
      <c r="Q3951" s="194"/>
      <c r="R3951" s="194"/>
      <c r="S3951" s="194"/>
      <c r="T3951" s="195"/>
      <c r="AT3951" s="189" t="s">
        <v>369</v>
      </c>
      <c r="AU3951" s="189" t="s">
        <v>85</v>
      </c>
      <c r="AV3951" s="13" t="s">
        <v>85</v>
      </c>
      <c r="AW3951" s="13" t="s">
        <v>29</v>
      </c>
      <c r="AX3951" s="13" t="s">
        <v>72</v>
      </c>
      <c r="AY3951" s="189" t="s">
        <v>360</v>
      </c>
    </row>
    <row r="3952" spans="2:51" s="14" customFormat="1">
      <c r="B3952" s="196"/>
      <c r="D3952" s="188" t="s">
        <v>369</v>
      </c>
      <c r="E3952" s="197" t="s">
        <v>1</v>
      </c>
      <c r="F3952" s="198" t="s">
        <v>3566</v>
      </c>
      <c r="H3952" s="197" t="s">
        <v>1</v>
      </c>
      <c r="I3952" s="199"/>
      <c r="L3952" s="196"/>
      <c r="M3952" s="200"/>
      <c r="N3952" s="201"/>
      <c r="O3952" s="201"/>
      <c r="P3952" s="201"/>
      <c r="Q3952" s="201"/>
      <c r="R3952" s="201"/>
      <c r="S3952" s="201"/>
      <c r="T3952" s="202"/>
      <c r="AT3952" s="197" t="s">
        <v>369</v>
      </c>
      <c r="AU3952" s="197" t="s">
        <v>85</v>
      </c>
      <c r="AV3952" s="14" t="s">
        <v>79</v>
      </c>
      <c r="AW3952" s="14" t="s">
        <v>29</v>
      </c>
      <c r="AX3952" s="14" t="s">
        <v>72</v>
      </c>
      <c r="AY3952" s="197" t="s">
        <v>360</v>
      </c>
    </row>
    <row r="3953" spans="2:51" s="13" customFormat="1">
      <c r="B3953" s="187"/>
      <c r="D3953" s="188" t="s">
        <v>369</v>
      </c>
      <c r="E3953" s="189" t="s">
        <v>1</v>
      </c>
      <c r="F3953" s="190" t="s">
        <v>3671</v>
      </c>
      <c r="H3953" s="191">
        <v>4.2</v>
      </c>
      <c r="I3953" s="192"/>
      <c r="L3953" s="187"/>
      <c r="M3953" s="193"/>
      <c r="N3953" s="194"/>
      <c r="O3953" s="194"/>
      <c r="P3953" s="194"/>
      <c r="Q3953" s="194"/>
      <c r="R3953" s="194"/>
      <c r="S3953" s="194"/>
      <c r="T3953" s="195"/>
      <c r="AT3953" s="189" t="s">
        <v>369</v>
      </c>
      <c r="AU3953" s="189" t="s">
        <v>85</v>
      </c>
      <c r="AV3953" s="13" t="s">
        <v>85</v>
      </c>
      <c r="AW3953" s="13" t="s">
        <v>29</v>
      </c>
      <c r="AX3953" s="13" t="s">
        <v>72</v>
      </c>
      <c r="AY3953" s="189" t="s">
        <v>360</v>
      </c>
    </row>
    <row r="3954" spans="2:51" s="13" customFormat="1">
      <c r="B3954" s="187"/>
      <c r="D3954" s="188" t="s">
        <v>369</v>
      </c>
      <c r="E3954" s="189" t="s">
        <v>1</v>
      </c>
      <c r="F3954" s="190" t="s">
        <v>3646</v>
      </c>
      <c r="H3954" s="191">
        <v>-1.2</v>
      </c>
      <c r="I3954" s="192"/>
      <c r="L3954" s="187"/>
      <c r="M3954" s="193"/>
      <c r="N3954" s="194"/>
      <c r="O3954" s="194"/>
      <c r="P3954" s="194"/>
      <c r="Q3954" s="194"/>
      <c r="R3954" s="194"/>
      <c r="S3954" s="194"/>
      <c r="T3954" s="195"/>
      <c r="AT3954" s="189" t="s">
        <v>369</v>
      </c>
      <c r="AU3954" s="189" t="s">
        <v>85</v>
      </c>
      <c r="AV3954" s="13" t="s">
        <v>85</v>
      </c>
      <c r="AW3954" s="13" t="s">
        <v>29</v>
      </c>
      <c r="AX3954" s="13" t="s">
        <v>72</v>
      </c>
      <c r="AY3954" s="189" t="s">
        <v>360</v>
      </c>
    </row>
    <row r="3955" spans="2:51" s="14" customFormat="1">
      <c r="B3955" s="196"/>
      <c r="D3955" s="188" t="s">
        <v>369</v>
      </c>
      <c r="E3955" s="197" t="s">
        <v>1</v>
      </c>
      <c r="F3955" s="198" t="s">
        <v>3567</v>
      </c>
      <c r="H3955" s="197" t="s">
        <v>1</v>
      </c>
      <c r="I3955" s="199"/>
      <c r="L3955" s="196"/>
      <c r="M3955" s="200"/>
      <c r="N3955" s="201"/>
      <c r="O3955" s="201"/>
      <c r="P3955" s="201"/>
      <c r="Q3955" s="201"/>
      <c r="R3955" s="201"/>
      <c r="S3955" s="201"/>
      <c r="T3955" s="202"/>
      <c r="AT3955" s="197" t="s">
        <v>369</v>
      </c>
      <c r="AU3955" s="197" t="s">
        <v>85</v>
      </c>
      <c r="AV3955" s="14" t="s">
        <v>79</v>
      </c>
      <c r="AW3955" s="14" t="s">
        <v>29</v>
      </c>
      <c r="AX3955" s="14" t="s">
        <v>72</v>
      </c>
      <c r="AY3955" s="197" t="s">
        <v>360</v>
      </c>
    </row>
    <row r="3956" spans="2:51" s="13" customFormat="1">
      <c r="B3956" s="187"/>
      <c r="D3956" s="188" t="s">
        <v>369</v>
      </c>
      <c r="E3956" s="189" t="s">
        <v>1</v>
      </c>
      <c r="F3956" s="190" t="s">
        <v>3672</v>
      </c>
      <c r="H3956" s="191">
        <v>16.59</v>
      </c>
      <c r="I3956" s="192"/>
      <c r="L3956" s="187"/>
      <c r="M3956" s="193"/>
      <c r="N3956" s="194"/>
      <c r="O3956" s="194"/>
      <c r="P3956" s="194"/>
      <c r="Q3956" s="194"/>
      <c r="R3956" s="194"/>
      <c r="S3956" s="194"/>
      <c r="T3956" s="195"/>
      <c r="AT3956" s="189" t="s">
        <v>369</v>
      </c>
      <c r="AU3956" s="189" t="s">
        <v>85</v>
      </c>
      <c r="AV3956" s="13" t="s">
        <v>85</v>
      </c>
      <c r="AW3956" s="13" t="s">
        <v>29</v>
      </c>
      <c r="AX3956" s="13" t="s">
        <v>72</v>
      </c>
      <c r="AY3956" s="189" t="s">
        <v>360</v>
      </c>
    </row>
    <row r="3957" spans="2:51" s="13" customFormat="1">
      <c r="B3957" s="187"/>
      <c r="D3957" s="188" t="s">
        <v>369</v>
      </c>
      <c r="E3957" s="189" t="s">
        <v>1</v>
      </c>
      <c r="F3957" s="190" t="s">
        <v>3646</v>
      </c>
      <c r="H3957" s="191">
        <v>-1.2</v>
      </c>
      <c r="I3957" s="192"/>
      <c r="L3957" s="187"/>
      <c r="M3957" s="193"/>
      <c r="N3957" s="194"/>
      <c r="O3957" s="194"/>
      <c r="P3957" s="194"/>
      <c r="Q3957" s="194"/>
      <c r="R3957" s="194"/>
      <c r="S3957" s="194"/>
      <c r="T3957" s="195"/>
      <c r="AT3957" s="189" t="s">
        <v>369</v>
      </c>
      <c r="AU3957" s="189" t="s">
        <v>85</v>
      </c>
      <c r="AV3957" s="13" t="s">
        <v>85</v>
      </c>
      <c r="AW3957" s="13" t="s">
        <v>29</v>
      </c>
      <c r="AX3957" s="13" t="s">
        <v>72</v>
      </c>
      <c r="AY3957" s="189" t="s">
        <v>360</v>
      </c>
    </row>
    <row r="3958" spans="2:51" s="14" customFormat="1">
      <c r="B3958" s="196"/>
      <c r="D3958" s="188" t="s">
        <v>369</v>
      </c>
      <c r="E3958" s="197" t="s">
        <v>1</v>
      </c>
      <c r="F3958" s="198" t="s">
        <v>3569</v>
      </c>
      <c r="H3958" s="197" t="s">
        <v>1</v>
      </c>
      <c r="I3958" s="199"/>
      <c r="L3958" s="196"/>
      <c r="M3958" s="200"/>
      <c r="N3958" s="201"/>
      <c r="O3958" s="201"/>
      <c r="P3958" s="201"/>
      <c r="Q3958" s="201"/>
      <c r="R3958" s="201"/>
      <c r="S3958" s="201"/>
      <c r="T3958" s="202"/>
      <c r="AT3958" s="197" t="s">
        <v>369</v>
      </c>
      <c r="AU3958" s="197" t="s">
        <v>85</v>
      </c>
      <c r="AV3958" s="14" t="s">
        <v>79</v>
      </c>
      <c r="AW3958" s="14" t="s">
        <v>29</v>
      </c>
      <c r="AX3958" s="14" t="s">
        <v>72</v>
      </c>
      <c r="AY3958" s="197" t="s">
        <v>360</v>
      </c>
    </row>
    <row r="3959" spans="2:51" s="13" customFormat="1">
      <c r="B3959" s="187"/>
      <c r="D3959" s="188" t="s">
        <v>369</v>
      </c>
      <c r="E3959" s="189" t="s">
        <v>1</v>
      </c>
      <c r="F3959" s="190" t="s">
        <v>3673</v>
      </c>
      <c r="H3959" s="191">
        <v>25.62</v>
      </c>
      <c r="I3959" s="192"/>
      <c r="L3959" s="187"/>
      <c r="M3959" s="193"/>
      <c r="N3959" s="194"/>
      <c r="O3959" s="194"/>
      <c r="P3959" s="194"/>
      <c r="Q3959" s="194"/>
      <c r="R3959" s="194"/>
      <c r="S3959" s="194"/>
      <c r="T3959" s="195"/>
      <c r="AT3959" s="189" t="s">
        <v>369</v>
      </c>
      <c r="AU3959" s="189" t="s">
        <v>85</v>
      </c>
      <c r="AV3959" s="13" t="s">
        <v>85</v>
      </c>
      <c r="AW3959" s="13" t="s">
        <v>29</v>
      </c>
      <c r="AX3959" s="13" t="s">
        <v>72</v>
      </c>
      <c r="AY3959" s="189" t="s">
        <v>360</v>
      </c>
    </row>
    <row r="3960" spans="2:51" s="13" customFormat="1">
      <c r="B3960" s="187"/>
      <c r="D3960" s="188" t="s">
        <v>369</v>
      </c>
      <c r="E3960" s="189" t="s">
        <v>1</v>
      </c>
      <c r="F3960" s="190" t="s">
        <v>3674</v>
      </c>
      <c r="H3960" s="191">
        <v>-1.05</v>
      </c>
      <c r="I3960" s="192"/>
      <c r="L3960" s="187"/>
      <c r="M3960" s="193"/>
      <c r="N3960" s="194"/>
      <c r="O3960" s="194"/>
      <c r="P3960" s="194"/>
      <c r="Q3960" s="194"/>
      <c r="R3960" s="194"/>
      <c r="S3960" s="194"/>
      <c r="T3960" s="195"/>
      <c r="AT3960" s="189" t="s">
        <v>369</v>
      </c>
      <c r="AU3960" s="189" t="s">
        <v>85</v>
      </c>
      <c r="AV3960" s="13" t="s">
        <v>85</v>
      </c>
      <c r="AW3960" s="13" t="s">
        <v>29</v>
      </c>
      <c r="AX3960" s="13" t="s">
        <v>72</v>
      </c>
      <c r="AY3960" s="189" t="s">
        <v>360</v>
      </c>
    </row>
    <row r="3961" spans="2:51" s="13" customFormat="1">
      <c r="B3961" s="187"/>
      <c r="D3961" s="188" t="s">
        <v>369</v>
      </c>
      <c r="E3961" s="189" t="s">
        <v>1</v>
      </c>
      <c r="F3961" s="190" t="s">
        <v>3646</v>
      </c>
      <c r="H3961" s="191">
        <v>-1.2</v>
      </c>
      <c r="I3961" s="192"/>
      <c r="L3961" s="187"/>
      <c r="M3961" s="193"/>
      <c r="N3961" s="194"/>
      <c r="O3961" s="194"/>
      <c r="P3961" s="194"/>
      <c r="Q3961" s="194"/>
      <c r="R3961" s="194"/>
      <c r="S3961" s="194"/>
      <c r="T3961" s="195"/>
      <c r="AT3961" s="189" t="s">
        <v>369</v>
      </c>
      <c r="AU3961" s="189" t="s">
        <v>85</v>
      </c>
      <c r="AV3961" s="13" t="s">
        <v>85</v>
      </c>
      <c r="AW3961" s="13" t="s">
        <v>29</v>
      </c>
      <c r="AX3961" s="13" t="s">
        <v>72</v>
      </c>
      <c r="AY3961" s="189" t="s">
        <v>360</v>
      </c>
    </row>
    <row r="3962" spans="2:51" s="14" customFormat="1">
      <c r="B3962" s="196"/>
      <c r="D3962" s="188" t="s">
        <v>369</v>
      </c>
      <c r="E3962" s="197" t="s">
        <v>1</v>
      </c>
      <c r="F3962" s="198" t="s">
        <v>3572</v>
      </c>
      <c r="H3962" s="197" t="s">
        <v>1</v>
      </c>
      <c r="I3962" s="199"/>
      <c r="L3962" s="196"/>
      <c r="M3962" s="200"/>
      <c r="N3962" s="201"/>
      <c r="O3962" s="201"/>
      <c r="P3962" s="201"/>
      <c r="Q3962" s="201"/>
      <c r="R3962" s="201"/>
      <c r="S3962" s="201"/>
      <c r="T3962" s="202"/>
      <c r="AT3962" s="197" t="s">
        <v>369</v>
      </c>
      <c r="AU3962" s="197" t="s">
        <v>85</v>
      </c>
      <c r="AV3962" s="14" t="s">
        <v>79</v>
      </c>
      <c r="AW3962" s="14" t="s">
        <v>29</v>
      </c>
      <c r="AX3962" s="14" t="s">
        <v>72</v>
      </c>
      <c r="AY3962" s="197" t="s">
        <v>360</v>
      </c>
    </row>
    <row r="3963" spans="2:51" s="13" customFormat="1">
      <c r="B3963" s="187"/>
      <c r="D3963" s="188" t="s">
        <v>369</v>
      </c>
      <c r="E3963" s="189" t="s">
        <v>1</v>
      </c>
      <c r="F3963" s="190" t="s">
        <v>3675</v>
      </c>
      <c r="H3963" s="191">
        <v>11.942</v>
      </c>
      <c r="I3963" s="192"/>
      <c r="L3963" s="187"/>
      <c r="M3963" s="193"/>
      <c r="N3963" s="194"/>
      <c r="O3963" s="194"/>
      <c r="P3963" s="194"/>
      <c r="Q3963" s="194"/>
      <c r="R3963" s="194"/>
      <c r="S3963" s="194"/>
      <c r="T3963" s="195"/>
      <c r="AT3963" s="189" t="s">
        <v>369</v>
      </c>
      <c r="AU3963" s="189" t="s">
        <v>85</v>
      </c>
      <c r="AV3963" s="13" t="s">
        <v>85</v>
      </c>
      <c r="AW3963" s="13" t="s">
        <v>29</v>
      </c>
      <c r="AX3963" s="13" t="s">
        <v>72</v>
      </c>
      <c r="AY3963" s="189" t="s">
        <v>360</v>
      </c>
    </row>
    <row r="3964" spans="2:51" s="13" customFormat="1">
      <c r="B3964" s="187"/>
      <c r="D3964" s="188" t="s">
        <v>369</v>
      </c>
      <c r="E3964" s="189" t="s">
        <v>1</v>
      </c>
      <c r="F3964" s="190" t="s">
        <v>3676</v>
      </c>
      <c r="H3964" s="191">
        <v>-0.27</v>
      </c>
      <c r="I3964" s="192"/>
      <c r="L3964" s="187"/>
      <c r="M3964" s="193"/>
      <c r="N3964" s="194"/>
      <c r="O3964" s="194"/>
      <c r="P3964" s="194"/>
      <c r="Q3964" s="194"/>
      <c r="R3964" s="194"/>
      <c r="S3964" s="194"/>
      <c r="T3964" s="195"/>
      <c r="AT3964" s="189" t="s">
        <v>369</v>
      </c>
      <c r="AU3964" s="189" t="s">
        <v>85</v>
      </c>
      <c r="AV3964" s="13" t="s">
        <v>85</v>
      </c>
      <c r="AW3964" s="13" t="s">
        <v>29</v>
      </c>
      <c r="AX3964" s="13" t="s">
        <v>72</v>
      </c>
      <c r="AY3964" s="189" t="s">
        <v>360</v>
      </c>
    </row>
    <row r="3965" spans="2:51" s="14" customFormat="1">
      <c r="B3965" s="196"/>
      <c r="D3965" s="188" t="s">
        <v>369</v>
      </c>
      <c r="E3965" s="197" t="s">
        <v>1</v>
      </c>
      <c r="F3965" s="198" t="s">
        <v>3574</v>
      </c>
      <c r="H3965" s="197" t="s">
        <v>1</v>
      </c>
      <c r="I3965" s="199"/>
      <c r="L3965" s="196"/>
      <c r="M3965" s="200"/>
      <c r="N3965" s="201"/>
      <c r="O3965" s="201"/>
      <c r="P3965" s="201"/>
      <c r="Q3965" s="201"/>
      <c r="R3965" s="201"/>
      <c r="S3965" s="201"/>
      <c r="T3965" s="202"/>
      <c r="AT3965" s="197" t="s">
        <v>369</v>
      </c>
      <c r="AU3965" s="197" t="s">
        <v>85</v>
      </c>
      <c r="AV3965" s="14" t="s">
        <v>79</v>
      </c>
      <c r="AW3965" s="14" t="s">
        <v>29</v>
      </c>
      <c r="AX3965" s="14" t="s">
        <v>72</v>
      </c>
      <c r="AY3965" s="197" t="s">
        <v>360</v>
      </c>
    </row>
    <row r="3966" spans="2:51" s="13" customFormat="1">
      <c r="B3966" s="187"/>
      <c r="D3966" s="188" t="s">
        <v>369</v>
      </c>
      <c r="E3966" s="189" t="s">
        <v>1</v>
      </c>
      <c r="F3966" s="190" t="s">
        <v>3677</v>
      </c>
      <c r="H3966" s="191">
        <v>48.356000000000002</v>
      </c>
      <c r="I3966" s="192"/>
      <c r="L3966" s="187"/>
      <c r="M3966" s="193"/>
      <c r="N3966" s="194"/>
      <c r="O3966" s="194"/>
      <c r="P3966" s="194"/>
      <c r="Q3966" s="194"/>
      <c r="R3966" s="194"/>
      <c r="S3966" s="194"/>
      <c r="T3966" s="195"/>
      <c r="AT3966" s="189" t="s">
        <v>369</v>
      </c>
      <c r="AU3966" s="189" t="s">
        <v>85</v>
      </c>
      <c r="AV3966" s="13" t="s">
        <v>85</v>
      </c>
      <c r="AW3966" s="13" t="s">
        <v>29</v>
      </c>
      <c r="AX3966" s="13" t="s">
        <v>72</v>
      </c>
      <c r="AY3966" s="189" t="s">
        <v>360</v>
      </c>
    </row>
    <row r="3967" spans="2:51" s="13" customFormat="1">
      <c r="B3967" s="187"/>
      <c r="D3967" s="188" t="s">
        <v>369</v>
      </c>
      <c r="E3967" s="189" t="s">
        <v>1</v>
      </c>
      <c r="F3967" s="190" t="s">
        <v>3678</v>
      </c>
      <c r="H3967" s="191">
        <v>-0.62</v>
      </c>
      <c r="I3967" s="192"/>
      <c r="L3967" s="187"/>
      <c r="M3967" s="193"/>
      <c r="N3967" s="194"/>
      <c r="O3967" s="194"/>
      <c r="P3967" s="194"/>
      <c r="Q3967" s="194"/>
      <c r="R3967" s="194"/>
      <c r="S3967" s="194"/>
      <c r="T3967" s="195"/>
      <c r="AT3967" s="189" t="s">
        <v>369</v>
      </c>
      <c r="AU3967" s="189" t="s">
        <v>85</v>
      </c>
      <c r="AV3967" s="13" t="s">
        <v>85</v>
      </c>
      <c r="AW3967" s="13" t="s">
        <v>29</v>
      </c>
      <c r="AX3967" s="13" t="s">
        <v>72</v>
      </c>
      <c r="AY3967" s="189" t="s">
        <v>360</v>
      </c>
    </row>
    <row r="3968" spans="2:51" s="13" customFormat="1">
      <c r="B3968" s="187"/>
      <c r="D3968" s="188" t="s">
        <v>369</v>
      </c>
      <c r="E3968" s="189" t="s">
        <v>1</v>
      </c>
      <c r="F3968" s="190" t="s">
        <v>3649</v>
      </c>
      <c r="H3968" s="191">
        <v>-4.8</v>
      </c>
      <c r="I3968" s="192"/>
      <c r="L3968" s="187"/>
      <c r="M3968" s="193"/>
      <c r="N3968" s="194"/>
      <c r="O3968" s="194"/>
      <c r="P3968" s="194"/>
      <c r="Q3968" s="194"/>
      <c r="R3968" s="194"/>
      <c r="S3968" s="194"/>
      <c r="T3968" s="195"/>
      <c r="AT3968" s="189" t="s">
        <v>369</v>
      </c>
      <c r="AU3968" s="189" t="s">
        <v>85</v>
      </c>
      <c r="AV3968" s="13" t="s">
        <v>85</v>
      </c>
      <c r="AW3968" s="13" t="s">
        <v>29</v>
      </c>
      <c r="AX3968" s="13" t="s">
        <v>72</v>
      </c>
      <c r="AY3968" s="189" t="s">
        <v>360</v>
      </c>
    </row>
    <row r="3969" spans="2:51" s="14" customFormat="1">
      <c r="B3969" s="196"/>
      <c r="D3969" s="188" t="s">
        <v>369</v>
      </c>
      <c r="E3969" s="197" t="s">
        <v>1</v>
      </c>
      <c r="F3969" s="198" t="s">
        <v>3577</v>
      </c>
      <c r="H3969" s="197" t="s">
        <v>1</v>
      </c>
      <c r="I3969" s="199"/>
      <c r="L3969" s="196"/>
      <c r="M3969" s="200"/>
      <c r="N3969" s="201"/>
      <c r="O3969" s="201"/>
      <c r="P3969" s="201"/>
      <c r="Q3969" s="201"/>
      <c r="R3969" s="201"/>
      <c r="S3969" s="201"/>
      <c r="T3969" s="202"/>
      <c r="AT3969" s="197" t="s">
        <v>369</v>
      </c>
      <c r="AU3969" s="197" t="s">
        <v>85</v>
      </c>
      <c r="AV3969" s="14" t="s">
        <v>79</v>
      </c>
      <c r="AW3969" s="14" t="s">
        <v>29</v>
      </c>
      <c r="AX3969" s="14" t="s">
        <v>72</v>
      </c>
      <c r="AY3969" s="197" t="s">
        <v>360</v>
      </c>
    </row>
    <row r="3970" spans="2:51" s="13" customFormat="1">
      <c r="B3970" s="187"/>
      <c r="D3970" s="188" t="s">
        <v>369</v>
      </c>
      <c r="E3970" s="189" t="s">
        <v>1</v>
      </c>
      <c r="F3970" s="190" t="s">
        <v>3679</v>
      </c>
      <c r="H3970" s="191">
        <v>22.568000000000001</v>
      </c>
      <c r="I3970" s="192"/>
      <c r="L3970" s="187"/>
      <c r="M3970" s="193"/>
      <c r="N3970" s="194"/>
      <c r="O3970" s="194"/>
      <c r="P3970" s="194"/>
      <c r="Q3970" s="194"/>
      <c r="R3970" s="194"/>
      <c r="S3970" s="194"/>
      <c r="T3970" s="195"/>
      <c r="AT3970" s="189" t="s">
        <v>369</v>
      </c>
      <c r="AU3970" s="189" t="s">
        <v>85</v>
      </c>
      <c r="AV3970" s="13" t="s">
        <v>85</v>
      </c>
      <c r="AW3970" s="13" t="s">
        <v>29</v>
      </c>
      <c r="AX3970" s="13" t="s">
        <v>72</v>
      </c>
      <c r="AY3970" s="189" t="s">
        <v>360</v>
      </c>
    </row>
    <row r="3971" spans="2:51" s="13" customFormat="1">
      <c r="B3971" s="187"/>
      <c r="D3971" s="188" t="s">
        <v>369</v>
      </c>
      <c r="E3971" s="189" t="s">
        <v>1</v>
      </c>
      <c r="F3971" s="190" t="s">
        <v>3646</v>
      </c>
      <c r="H3971" s="191">
        <v>-1.2</v>
      </c>
      <c r="I3971" s="192"/>
      <c r="L3971" s="187"/>
      <c r="M3971" s="193"/>
      <c r="N3971" s="194"/>
      <c r="O3971" s="194"/>
      <c r="P3971" s="194"/>
      <c r="Q3971" s="194"/>
      <c r="R3971" s="194"/>
      <c r="S3971" s="194"/>
      <c r="T3971" s="195"/>
      <c r="AT3971" s="189" t="s">
        <v>369</v>
      </c>
      <c r="AU3971" s="189" t="s">
        <v>85</v>
      </c>
      <c r="AV3971" s="13" t="s">
        <v>85</v>
      </c>
      <c r="AW3971" s="13" t="s">
        <v>29</v>
      </c>
      <c r="AX3971" s="13" t="s">
        <v>72</v>
      </c>
      <c r="AY3971" s="189" t="s">
        <v>360</v>
      </c>
    </row>
    <row r="3972" spans="2:51" s="13" customFormat="1">
      <c r="B3972" s="187"/>
      <c r="D3972" s="188" t="s">
        <v>369</v>
      </c>
      <c r="E3972" s="189" t="s">
        <v>1</v>
      </c>
      <c r="F3972" s="190" t="s">
        <v>3680</v>
      </c>
      <c r="H3972" s="191">
        <v>-0.41</v>
      </c>
      <c r="I3972" s="192"/>
      <c r="L3972" s="187"/>
      <c r="M3972" s="193"/>
      <c r="N3972" s="194"/>
      <c r="O3972" s="194"/>
      <c r="P3972" s="194"/>
      <c r="Q3972" s="194"/>
      <c r="R3972" s="194"/>
      <c r="S3972" s="194"/>
      <c r="T3972" s="195"/>
      <c r="AT3972" s="189" t="s">
        <v>369</v>
      </c>
      <c r="AU3972" s="189" t="s">
        <v>85</v>
      </c>
      <c r="AV3972" s="13" t="s">
        <v>85</v>
      </c>
      <c r="AW3972" s="13" t="s">
        <v>29</v>
      </c>
      <c r="AX3972" s="13" t="s">
        <v>72</v>
      </c>
      <c r="AY3972" s="189" t="s">
        <v>360</v>
      </c>
    </row>
    <row r="3973" spans="2:51" s="14" customFormat="1">
      <c r="B3973" s="196"/>
      <c r="D3973" s="188" t="s">
        <v>369</v>
      </c>
      <c r="E3973" s="197" t="s">
        <v>1</v>
      </c>
      <c r="F3973" s="198" t="s">
        <v>3580</v>
      </c>
      <c r="H3973" s="197" t="s">
        <v>1</v>
      </c>
      <c r="I3973" s="199"/>
      <c r="L3973" s="196"/>
      <c r="M3973" s="200"/>
      <c r="N3973" s="201"/>
      <c r="O3973" s="201"/>
      <c r="P3973" s="201"/>
      <c r="Q3973" s="201"/>
      <c r="R3973" s="201"/>
      <c r="S3973" s="201"/>
      <c r="T3973" s="202"/>
      <c r="AT3973" s="197" t="s">
        <v>369</v>
      </c>
      <c r="AU3973" s="197" t="s">
        <v>85</v>
      </c>
      <c r="AV3973" s="14" t="s">
        <v>79</v>
      </c>
      <c r="AW3973" s="14" t="s">
        <v>29</v>
      </c>
      <c r="AX3973" s="14" t="s">
        <v>72</v>
      </c>
      <c r="AY3973" s="197" t="s">
        <v>360</v>
      </c>
    </row>
    <row r="3974" spans="2:51" s="13" customFormat="1">
      <c r="B3974" s="187"/>
      <c r="D3974" s="188" t="s">
        <v>369</v>
      </c>
      <c r="E3974" s="189" t="s">
        <v>1</v>
      </c>
      <c r="F3974" s="190" t="s">
        <v>3681</v>
      </c>
      <c r="H3974" s="191">
        <v>15.484</v>
      </c>
      <c r="I3974" s="192"/>
      <c r="L3974" s="187"/>
      <c r="M3974" s="193"/>
      <c r="N3974" s="194"/>
      <c r="O3974" s="194"/>
      <c r="P3974" s="194"/>
      <c r="Q3974" s="194"/>
      <c r="R3974" s="194"/>
      <c r="S3974" s="194"/>
      <c r="T3974" s="195"/>
      <c r="AT3974" s="189" t="s">
        <v>369</v>
      </c>
      <c r="AU3974" s="189" t="s">
        <v>85</v>
      </c>
      <c r="AV3974" s="13" t="s">
        <v>85</v>
      </c>
      <c r="AW3974" s="13" t="s">
        <v>29</v>
      </c>
      <c r="AX3974" s="13" t="s">
        <v>72</v>
      </c>
      <c r="AY3974" s="189" t="s">
        <v>360</v>
      </c>
    </row>
    <row r="3975" spans="2:51" s="13" customFormat="1">
      <c r="B3975" s="187"/>
      <c r="D3975" s="188" t="s">
        <v>369</v>
      </c>
      <c r="E3975" s="189" t="s">
        <v>1</v>
      </c>
      <c r="F3975" s="190" t="s">
        <v>3646</v>
      </c>
      <c r="H3975" s="191">
        <v>-1.2</v>
      </c>
      <c r="I3975" s="192"/>
      <c r="L3975" s="187"/>
      <c r="M3975" s="193"/>
      <c r="N3975" s="194"/>
      <c r="O3975" s="194"/>
      <c r="P3975" s="194"/>
      <c r="Q3975" s="194"/>
      <c r="R3975" s="194"/>
      <c r="S3975" s="194"/>
      <c r="T3975" s="195"/>
      <c r="AT3975" s="189" t="s">
        <v>369</v>
      </c>
      <c r="AU3975" s="189" t="s">
        <v>85</v>
      </c>
      <c r="AV3975" s="13" t="s">
        <v>85</v>
      </c>
      <c r="AW3975" s="13" t="s">
        <v>29</v>
      </c>
      <c r="AX3975" s="13" t="s">
        <v>72</v>
      </c>
      <c r="AY3975" s="189" t="s">
        <v>360</v>
      </c>
    </row>
    <row r="3976" spans="2:51" s="14" customFormat="1">
      <c r="B3976" s="196"/>
      <c r="D3976" s="188" t="s">
        <v>369</v>
      </c>
      <c r="E3976" s="197" t="s">
        <v>1</v>
      </c>
      <c r="F3976" s="198" t="s">
        <v>3582</v>
      </c>
      <c r="H3976" s="197" t="s">
        <v>1</v>
      </c>
      <c r="I3976" s="199"/>
      <c r="L3976" s="196"/>
      <c r="M3976" s="200"/>
      <c r="N3976" s="201"/>
      <c r="O3976" s="201"/>
      <c r="P3976" s="201"/>
      <c r="Q3976" s="201"/>
      <c r="R3976" s="201"/>
      <c r="S3976" s="201"/>
      <c r="T3976" s="202"/>
      <c r="AT3976" s="197" t="s">
        <v>369</v>
      </c>
      <c r="AU3976" s="197" t="s">
        <v>85</v>
      </c>
      <c r="AV3976" s="14" t="s">
        <v>79</v>
      </c>
      <c r="AW3976" s="14" t="s">
        <v>29</v>
      </c>
      <c r="AX3976" s="14" t="s">
        <v>72</v>
      </c>
      <c r="AY3976" s="197" t="s">
        <v>360</v>
      </c>
    </row>
    <row r="3977" spans="2:51" s="13" customFormat="1">
      <c r="B3977" s="187"/>
      <c r="D3977" s="188" t="s">
        <v>369</v>
      </c>
      <c r="E3977" s="189" t="s">
        <v>1</v>
      </c>
      <c r="F3977" s="190" t="s">
        <v>3682</v>
      </c>
      <c r="H3977" s="191">
        <v>91.171999999999997</v>
      </c>
      <c r="I3977" s="192"/>
      <c r="L3977" s="187"/>
      <c r="M3977" s="193"/>
      <c r="N3977" s="194"/>
      <c r="O3977" s="194"/>
      <c r="P3977" s="194"/>
      <c r="Q3977" s="194"/>
      <c r="R3977" s="194"/>
      <c r="S3977" s="194"/>
      <c r="T3977" s="195"/>
      <c r="AT3977" s="189" t="s">
        <v>369</v>
      </c>
      <c r="AU3977" s="189" t="s">
        <v>85</v>
      </c>
      <c r="AV3977" s="13" t="s">
        <v>85</v>
      </c>
      <c r="AW3977" s="13" t="s">
        <v>29</v>
      </c>
      <c r="AX3977" s="13" t="s">
        <v>72</v>
      </c>
      <c r="AY3977" s="189" t="s">
        <v>360</v>
      </c>
    </row>
    <row r="3978" spans="2:51" s="13" customFormat="1">
      <c r="B3978" s="187"/>
      <c r="D3978" s="188" t="s">
        <v>369</v>
      </c>
      <c r="E3978" s="189" t="s">
        <v>1</v>
      </c>
      <c r="F3978" s="190" t="s">
        <v>3683</v>
      </c>
      <c r="H3978" s="191">
        <v>-2.8690000000000002</v>
      </c>
      <c r="I3978" s="192"/>
      <c r="L3978" s="187"/>
      <c r="M3978" s="193"/>
      <c r="N3978" s="194"/>
      <c r="O3978" s="194"/>
      <c r="P3978" s="194"/>
      <c r="Q3978" s="194"/>
      <c r="R3978" s="194"/>
      <c r="S3978" s="194"/>
      <c r="T3978" s="195"/>
      <c r="AT3978" s="189" t="s">
        <v>369</v>
      </c>
      <c r="AU3978" s="189" t="s">
        <v>85</v>
      </c>
      <c r="AV3978" s="13" t="s">
        <v>85</v>
      </c>
      <c r="AW3978" s="13" t="s">
        <v>29</v>
      </c>
      <c r="AX3978" s="13" t="s">
        <v>72</v>
      </c>
      <c r="AY3978" s="189" t="s">
        <v>360</v>
      </c>
    </row>
    <row r="3979" spans="2:51" s="13" customFormat="1">
      <c r="B3979" s="187"/>
      <c r="D3979" s="188" t="s">
        <v>369</v>
      </c>
      <c r="E3979" s="189" t="s">
        <v>1</v>
      </c>
      <c r="F3979" s="190" t="s">
        <v>3661</v>
      </c>
      <c r="H3979" s="191">
        <v>-3.6</v>
      </c>
      <c r="I3979" s="192"/>
      <c r="L3979" s="187"/>
      <c r="M3979" s="193"/>
      <c r="N3979" s="194"/>
      <c r="O3979" s="194"/>
      <c r="P3979" s="194"/>
      <c r="Q3979" s="194"/>
      <c r="R3979" s="194"/>
      <c r="S3979" s="194"/>
      <c r="T3979" s="195"/>
      <c r="AT3979" s="189" t="s">
        <v>369</v>
      </c>
      <c r="AU3979" s="189" t="s">
        <v>85</v>
      </c>
      <c r="AV3979" s="13" t="s">
        <v>85</v>
      </c>
      <c r="AW3979" s="13" t="s">
        <v>29</v>
      </c>
      <c r="AX3979" s="13" t="s">
        <v>72</v>
      </c>
      <c r="AY3979" s="189" t="s">
        <v>360</v>
      </c>
    </row>
    <row r="3980" spans="2:51" s="14" customFormat="1">
      <c r="B3980" s="196"/>
      <c r="D3980" s="188" t="s">
        <v>369</v>
      </c>
      <c r="E3980" s="197" t="s">
        <v>1</v>
      </c>
      <c r="F3980" s="198" t="s">
        <v>3585</v>
      </c>
      <c r="H3980" s="197" t="s">
        <v>1</v>
      </c>
      <c r="I3980" s="199"/>
      <c r="L3980" s="196"/>
      <c r="M3980" s="200"/>
      <c r="N3980" s="201"/>
      <c r="O3980" s="201"/>
      <c r="P3980" s="201"/>
      <c r="Q3980" s="201"/>
      <c r="R3980" s="201"/>
      <c r="S3980" s="201"/>
      <c r="T3980" s="202"/>
      <c r="AT3980" s="197" t="s">
        <v>369</v>
      </c>
      <c r="AU3980" s="197" t="s">
        <v>85</v>
      </c>
      <c r="AV3980" s="14" t="s">
        <v>79</v>
      </c>
      <c r="AW3980" s="14" t="s">
        <v>29</v>
      </c>
      <c r="AX3980" s="14" t="s">
        <v>72</v>
      </c>
      <c r="AY3980" s="197" t="s">
        <v>360</v>
      </c>
    </row>
    <row r="3981" spans="2:51" s="13" customFormat="1">
      <c r="B3981" s="187"/>
      <c r="D3981" s="188" t="s">
        <v>369</v>
      </c>
      <c r="E3981" s="189" t="s">
        <v>1</v>
      </c>
      <c r="F3981" s="190" t="s">
        <v>3684</v>
      </c>
      <c r="H3981" s="191">
        <v>22.358000000000001</v>
      </c>
      <c r="I3981" s="192"/>
      <c r="L3981" s="187"/>
      <c r="M3981" s="193"/>
      <c r="N3981" s="194"/>
      <c r="O3981" s="194"/>
      <c r="P3981" s="194"/>
      <c r="Q3981" s="194"/>
      <c r="R3981" s="194"/>
      <c r="S3981" s="194"/>
      <c r="T3981" s="195"/>
      <c r="AT3981" s="189" t="s">
        <v>369</v>
      </c>
      <c r="AU3981" s="189" t="s">
        <v>85</v>
      </c>
      <c r="AV3981" s="13" t="s">
        <v>85</v>
      </c>
      <c r="AW3981" s="13" t="s">
        <v>29</v>
      </c>
      <c r="AX3981" s="13" t="s">
        <v>72</v>
      </c>
      <c r="AY3981" s="189" t="s">
        <v>360</v>
      </c>
    </row>
    <row r="3982" spans="2:51" s="13" customFormat="1">
      <c r="B3982" s="187"/>
      <c r="D3982" s="188" t="s">
        <v>369</v>
      </c>
      <c r="E3982" s="189" t="s">
        <v>1</v>
      </c>
      <c r="F3982" s="190" t="s">
        <v>3685</v>
      </c>
      <c r="H3982" s="191">
        <v>-0.9</v>
      </c>
      <c r="I3982" s="192"/>
      <c r="L3982" s="187"/>
      <c r="M3982" s="193"/>
      <c r="N3982" s="194"/>
      <c r="O3982" s="194"/>
      <c r="P3982" s="194"/>
      <c r="Q3982" s="194"/>
      <c r="R3982" s="194"/>
      <c r="S3982" s="194"/>
      <c r="T3982" s="195"/>
      <c r="AT3982" s="189" t="s">
        <v>369</v>
      </c>
      <c r="AU3982" s="189" t="s">
        <v>85</v>
      </c>
      <c r="AV3982" s="13" t="s">
        <v>85</v>
      </c>
      <c r="AW3982" s="13" t="s">
        <v>29</v>
      </c>
      <c r="AX3982" s="13" t="s">
        <v>72</v>
      </c>
      <c r="AY3982" s="189" t="s">
        <v>360</v>
      </c>
    </row>
    <row r="3983" spans="2:51" s="13" customFormat="1">
      <c r="B3983" s="187"/>
      <c r="D3983" s="188" t="s">
        <v>369</v>
      </c>
      <c r="E3983" s="189" t="s">
        <v>1</v>
      </c>
      <c r="F3983" s="190" t="s">
        <v>3646</v>
      </c>
      <c r="H3983" s="191">
        <v>-1.2</v>
      </c>
      <c r="I3983" s="192"/>
      <c r="L3983" s="187"/>
      <c r="M3983" s="193"/>
      <c r="N3983" s="194"/>
      <c r="O3983" s="194"/>
      <c r="P3983" s="194"/>
      <c r="Q3983" s="194"/>
      <c r="R3983" s="194"/>
      <c r="S3983" s="194"/>
      <c r="T3983" s="195"/>
      <c r="AT3983" s="189" t="s">
        <v>369</v>
      </c>
      <c r="AU3983" s="189" t="s">
        <v>85</v>
      </c>
      <c r="AV3983" s="13" t="s">
        <v>85</v>
      </c>
      <c r="AW3983" s="13" t="s">
        <v>29</v>
      </c>
      <c r="AX3983" s="13" t="s">
        <v>72</v>
      </c>
      <c r="AY3983" s="189" t="s">
        <v>360</v>
      </c>
    </row>
    <row r="3984" spans="2:51" s="14" customFormat="1">
      <c r="B3984" s="196"/>
      <c r="D3984" s="188" t="s">
        <v>369</v>
      </c>
      <c r="E3984" s="197" t="s">
        <v>1</v>
      </c>
      <c r="F3984" s="198" t="s">
        <v>3588</v>
      </c>
      <c r="H3984" s="197" t="s">
        <v>1</v>
      </c>
      <c r="I3984" s="199"/>
      <c r="L3984" s="196"/>
      <c r="M3984" s="200"/>
      <c r="N3984" s="201"/>
      <c r="O3984" s="201"/>
      <c r="P3984" s="201"/>
      <c r="Q3984" s="201"/>
      <c r="R3984" s="201"/>
      <c r="S3984" s="201"/>
      <c r="T3984" s="202"/>
      <c r="AT3984" s="197" t="s">
        <v>369</v>
      </c>
      <c r="AU3984" s="197" t="s">
        <v>85</v>
      </c>
      <c r="AV3984" s="14" t="s">
        <v>79</v>
      </c>
      <c r="AW3984" s="14" t="s">
        <v>29</v>
      </c>
      <c r="AX3984" s="14" t="s">
        <v>72</v>
      </c>
      <c r="AY3984" s="197" t="s">
        <v>360</v>
      </c>
    </row>
    <row r="3985" spans="2:51" s="13" customFormat="1">
      <c r="B3985" s="187"/>
      <c r="D3985" s="188" t="s">
        <v>369</v>
      </c>
      <c r="E3985" s="189" t="s">
        <v>1</v>
      </c>
      <c r="F3985" s="190" t="s">
        <v>3686</v>
      </c>
      <c r="H3985" s="191">
        <v>15.554</v>
      </c>
      <c r="I3985" s="192"/>
      <c r="L3985" s="187"/>
      <c r="M3985" s="193"/>
      <c r="N3985" s="194"/>
      <c r="O3985" s="194"/>
      <c r="P3985" s="194"/>
      <c r="Q3985" s="194"/>
      <c r="R3985" s="194"/>
      <c r="S3985" s="194"/>
      <c r="T3985" s="195"/>
      <c r="AT3985" s="189" t="s">
        <v>369</v>
      </c>
      <c r="AU3985" s="189" t="s">
        <v>85</v>
      </c>
      <c r="AV3985" s="13" t="s">
        <v>85</v>
      </c>
      <c r="AW3985" s="13" t="s">
        <v>29</v>
      </c>
      <c r="AX3985" s="13" t="s">
        <v>72</v>
      </c>
      <c r="AY3985" s="189" t="s">
        <v>360</v>
      </c>
    </row>
    <row r="3986" spans="2:51" s="13" customFormat="1">
      <c r="B3986" s="187"/>
      <c r="D3986" s="188" t="s">
        <v>369</v>
      </c>
      <c r="E3986" s="189" t="s">
        <v>1</v>
      </c>
      <c r="F3986" s="190" t="s">
        <v>3687</v>
      </c>
      <c r="H3986" s="191">
        <v>-0.18</v>
      </c>
      <c r="I3986" s="192"/>
      <c r="L3986" s="187"/>
      <c r="M3986" s="193"/>
      <c r="N3986" s="194"/>
      <c r="O3986" s="194"/>
      <c r="P3986" s="194"/>
      <c r="Q3986" s="194"/>
      <c r="R3986" s="194"/>
      <c r="S3986" s="194"/>
      <c r="T3986" s="195"/>
      <c r="AT3986" s="189" t="s">
        <v>369</v>
      </c>
      <c r="AU3986" s="189" t="s">
        <v>85</v>
      </c>
      <c r="AV3986" s="13" t="s">
        <v>85</v>
      </c>
      <c r="AW3986" s="13" t="s">
        <v>29</v>
      </c>
      <c r="AX3986" s="13" t="s">
        <v>72</v>
      </c>
      <c r="AY3986" s="189" t="s">
        <v>360</v>
      </c>
    </row>
    <row r="3987" spans="2:51" s="13" customFormat="1">
      <c r="B3987" s="187"/>
      <c r="D3987" s="188" t="s">
        <v>369</v>
      </c>
      <c r="E3987" s="189" t="s">
        <v>1</v>
      </c>
      <c r="F3987" s="190" t="s">
        <v>3646</v>
      </c>
      <c r="H3987" s="191">
        <v>-1.2</v>
      </c>
      <c r="I3987" s="192"/>
      <c r="L3987" s="187"/>
      <c r="M3987" s="193"/>
      <c r="N3987" s="194"/>
      <c r="O3987" s="194"/>
      <c r="P3987" s="194"/>
      <c r="Q3987" s="194"/>
      <c r="R3987" s="194"/>
      <c r="S3987" s="194"/>
      <c r="T3987" s="195"/>
      <c r="AT3987" s="189" t="s">
        <v>369</v>
      </c>
      <c r="AU3987" s="189" t="s">
        <v>85</v>
      </c>
      <c r="AV3987" s="13" t="s">
        <v>85</v>
      </c>
      <c r="AW3987" s="13" t="s">
        <v>29</v>
      </c>
      <c r="AX3987" s="13" t="s">
        <v>72</v>
      </c>
      <c r="AY3987" s="189" t="s">
        <v>360</v>
      </c>
    </row>
    <row r="3988" spans="2:51" s="14" customFormat="1">
      <c r="B3988" s="196"/>
      <c r="D3988" s="188" t="s">
        <v>369</v>
      </c>
      <c r="E3988" s="197" t="s">
        <v>1</v>
      </c>
      <c r="F3988" s="198" t="s">
        <v>3591</v>
      </c>
      <c r="H3988" s="197" t="s">
        <v>1</v>
      </c>
      <c r="I3988" s="199"/>
      <c r="L3988" s="196"/>
      <c r="M3988" s="200"/>
      <c r="N3988" s="201"/>
      <c r="O3988" s="201"/>
      <c r="P3988" s="201"/>
      <c r="Q3988" s="201"/>
      <c r="R3988" s="201"/>
      <c r="S3988" s="201"/>
      <c r="T3988" s="202"/>
      <c r="AT3988" s="197" t="s">
        <v>369</v>
      </c>
      <c r="AU3988" s="197" t="s">
        <v>85</v>
      </c>
      <c r="AV3988" s="14" t="s">
        <v>79</v>
      </c>
      <c r="AW3988" s="14" t="s">
        <v>29</v>
      </c>
      <c r="AX3988" s="14" t="s">
        <v>72</v>
      </c>
      <c r="AY3988" s="197" t="s">
        <v>360</v>
      </c>
    </row>
    <row r="3989" spans="2:51" s="13" customFormat="1">
      <c r="B3989" s="187"/>
      <c r="D3989" s="188" t="s">
        <v>369</v>
      </c>
      <c r="E3989" s="189" t="s">
        <v>1</v>
      </c>
      <c r="F3989" s="190" t="s">
        <v>3688</v>
      </c>
      <c r="H3989" s="191">
        <v>9.6750000000000007</v>
      </c>
      <c r="I3989" s="192"/>
      <c r="L3989" s="187"/>
      <c r="M3989" s="193"/>
      <c r="N3989" s="194"/>
      <c r="O3989" s="194"/>
      <c r="P3989" s="194"/>
      <c r="Q3989" s="194"/>
      <c r="R3989" s="194"/>
      <c r="S3989" s="194"/>
      <c r="T3989" s="195"/>
      <c r="AT3989" s="189" t="s">
        <v>369</v>
      </c>
      <c r="AU3989" s="189" t="s">
        <v>85</v>
      </c>
      <c r="AV3989" s="13" t="s">
        <v>85</v>
      </c>
      <c r="AW3989" s="13" t="s">
        <v>29</v>
      </c>
      <c r="AX3989" s="13" t="s">
        <v>72</v>
      </c>
      <c r="AY3989" s="189" t="s">
        <v>360</v>
      </c>
    </row>
    <row r="3990" spans="2:51" s="13" customFormat="1">
      <c r="B3990" s="187"/>
      <c r="D3990" s="188" t="s">
        <v>369</v>
      </c>
      <c r="E3990" s="189" t="s">
        <v>1</v>
      </c>
      <c r="F3990" s="190" t="s">
        <v>3687</v>
      </c>
      <c r="H3990" s="191">
        <v>-0.18</v>
      </c>
      <c r="I3990" s="192"/>
      <c r="L3990" s="187"/>
      <c r="M3990" s="193"/>
      <c r="N3990" s="194"/>
      <c r="O3990" s="194"/>
      <c r="P3990" s="194"/>
      <c r="Q3990" s="194"/>
      <c r="R3990" s="194"/>
      <c r="S3990" s="194"/>
      <c r="T3990" s="195"/>
      <c r="AT3990" s="189" t="s">
        <v>369</v>
      </c>
      <c r="AU3990" s="189" t="s">
        <v>85</v>
      </c>
      <c r="AV3990" s="13" t="s">
        <v>85</v>
      </c>
      <c r="AW3990" s="13" t="s">
        <v>29</v>
      </c>
      <c r="AX3990" s="13" t="s">
        <v>72</v>
      </c>
      <c r="AY3990" s="189" t="s">
        <v>360</v>
      </c>
    </row>
    <row r="3991" spans="2:51" s="13" customFormat="1">
      <c r="B3991" s="187"/>
      <c r="D3991" s="188" t="s">
        <v>369</v>
      </c>
      <c r="E3991" s="189" t="s">
        <v>1</v>
      </c>
      <c r="F3991" s="190" t="s">
        <v>3646</v>
      </c>
      <c r="H3991" s="191">
        <v>-1.2</v>
      </c>
      <c r="I3991" s="192"/>
      <c r="L3991" s="187"/>
      <c r="M3991" s="193"/>
      <c r="N3991" s="194"/>
      <c r="O3991" s="194"/>
      <c r="P3991" s="194"/>
      <c r="Q3991" s="194"/>
      <c r="R3991" s="194"/>
      <c r="S3991" s="194"/>
      <c r="T3991" s="195"/>
      <c r="AT3991" s="189" t="s">
        <v>369</v>
      </c>
      <c r="AU3991" s="189" t="s">
        <v>85</v>
      </c>
      <c r="AV3991" s="13" t="s">
        <v>85</v>
      </c>
      <c r="AW3991" s="13" t="s">
        <v>29</v>
      </c>
      <c r="AX3991" s="13" t="s">
        <v>72</v>
      </c>
      <c r="AY3991" s="189" t="s">
        <v>360</v>
      </c>
    </row>
    <row r="3992" spans="2:51" s="14" customFormat="1">
      <c r="B3992" s="196"/>
      <c r="D3992" s="188" t="s">
        <v>369</v>
      </c>
      <c r="E3992" s="197" t="s">
        <v>1</v>
      </c>
      <c r="F3992" s="198" t="s">
        <v>3689</v>
      </c>
      <c r="H3992" s="197" t="s">
        <v>1</v>
      </c>
      <c r="I3992" s="199"/>
      <c r="L3992" s="196"/>
      <c r="M3992" s="200"/>
      <c r="N3992" s="201"/>
      <c r="O3992" s="201"/>
      <c r="P3992" s="201"/>
      <c r="Q3992" s="201"/>
      <c r="R3992" s="201"/>
      <c r="S3992" s="201"/>
      <c r="T3992" s="202"/>
      <c r="AT3992" s="197" t="s">
        <v>369</v>
      </c>
      <c r="AU3992" s="197" t="s">
        <v>85</v>
      </c>
      <c r="AV3992" s="14" t="s">
        <v>79</v>
      </c>
      <c r="AW3992" s="14" t="s">
        <v>29</v>
      </c>
      <c r="AX3992" s="14" t="s">
        <v>72</v>
      </c>
      <c r="AY3992" s="197" t="s">
        <v>360</v>
      </c>
    </row>
    <row r="3993" spans="2:51" s="13" customFormat="1">
      <c r="B3993" s="187"/>
      <c r="D3993" s="188" t="s">
        <v>369</v>
      </c>
      <c r="E3993" s="189" t="s">
        <v>1</v>
      </c>
      <c r="F3993" s="190" t="s">
        <v>3690</v>
      </c>
      <c r="H3993" s="191">
        <v>34.020000000000003</v>
      </c>
      <c r="I3993" s="192"/>
      <c r="L3993" s="187"/>
      <c r="M3993" s="193"/>
      <c r="N3993" s="194"/>
      <c r="O3993" s="194"/>
      <c r="P3993" s="194"/>
      <c r="Q3993" s="194"/>
      <c r="R3993" s="194"/>
      <c r="S3993" s="194"/>
      <c r="T3993" s="195"/>
      <c r="AT3993" s="189" t="s">
        <v>369</v>
      </c>
      <c r="AU3993" s="189" t="s">
        <v>85</v>
      </c>
      <c r="AV3993" s="13" t="s">
        <v>85</v>
      </c>
      <c r="AW3993" s="13" t="s">
        <v>29</v>
      </c>
      <c r="AX3993" s="13" t="s">
        <v>72</v>
      </c>
      <c r="AY3993" s="189" t="s">
        <v>360</v>
      </c>
    </row>
    <row r="3994" spans="2:51" s="13" customFormat="1">
      <c r="B3994" s="187"/>
      <c r="D3994" s="188" t="s">
        <v>369</v>
      </c>
      <c r="E3994" s="189" t="s">
        <v>1</v>
      </c>
      <c r="F3994" s="190" t="s">
        <v>3691</v>
      </c>
      <c r="H3994" s="191">
        <v>-0.54</v>
      </c>
      <c r="I3994" s="192"/>
      <c r="L3994" s="187"/>
      <c r="M3994" s="193"/>
      <c r="N3994" s="194"/>
      <c r="O3994" s="194"/>
      <c r="P3994" s="194"/>
      <c r="Q3994" s="194"/>
      <c r="R3994" s="194"/>
      <c r="S3994" s="194"/>
      <c r="T3994" s="195"/>
      <c r="AT3994" s="189" t="s">
        <v>369</v>
      </c>
      <c r="AU3994" s="189" t="s">
        <v>85</v>
      </c>
      <c r="AV3994" s="13" t="s">
        <v>85</v>
      </c>
      <c r="AW3994" s="13" t="s">
        <v>29</v>
      </c>
      <c r="AX3994" s="13" t="s">
        <v>72</v>
      </c>
      <c r="AY3994" s="189" t="s">
        <v>360</v>
      </c>
    </row>
    <row r="3995" spans="2:51" s="13" customFormat="1">
      <c r="B3995" s="187"/>
      <c r="D3995" s="188" t="s">
        <v>369</v>
      </c>
      <c r="E3995" s="189" t="s">
        <v>1</v>
      </c>
      <c r="F3995" s="190" t="s">
        <v>3658</v>
      </c>
      <c r="H3995" s="191">
        <v>-2.4</v>
      </c>
      <c r="I3995" s="192"/>
      <c r="L3995" s="187"/>
      <c r="M3995" s="193"/>
      <c r="N3995" s="194"/>
      <c r="O3995" s="194"/>
      <c r="P3995" s="194"/>
      <c r="Q3995" s="194"/>
      <c r="R3995" s="194"/>
      <c r="S3995" s="194"/>
      <c r="T3995" s="195"/>
      <c r="AT3995" s="189" t="s">
        <v>369</v>
      </c>
      <c r="AU3995" s="189" t="s">
        <v>85</v>
      </c>
      <c r="AV3995" s="13" t="s">
        <v>85</v>
      </c>
      <c r="AW3995" s="13" t="s">
        <v>29</v>
      </c>
      <c r="AX3995" s="13" t="s">
        <v>72</v>
      </c>
      <c r="AY3995" s="189" t="s">
        <v>360</v>
      </c>
    </row>
    <row r="3996" spans="2:51" s="14" customFormat="1">
      <c r="B3996" s="196"/>
      <c r="D3996" s="188" t="s">
        <v>369</v>
      </c>
      <c r="E3996" s="197" t="s">
        <v>1</v>
      </c>
      <c r="F3996" s="198" t="s">
        <v>3692</v>
      </c>
      <c r="H3996" s="197" t="s">
        <v>1</v>
      </c>
      <c r="I3996" s="199"/>
      <c r="L3996" s="196"/>
      <c r="M3996" s="200"/>
      <c r="N3996" s="201"/>
      <c r="O3996" s="201"/>
      <c r="P3996" s="201"/>
      <c r="Q3996" s="201"/>
      <c r="R3996" s="201"/>
      <c r="S3996" s="201"/>
      <c r="T3996" s="202"/>
      <c r="AT3996" s="197" t="s">
        <v>369</v>
      </c>
      <c r="AU3996" s="197" t="s">
        <v>85</v>
      </c>
      <c r="AV3996" s="14" t="s">
        <v>79</v>
      </c>
      <c r="AW3996" s="14" t="s">
        <v>29</v>
      </c>
      <c r="AX3996" s="14" t="s">
        <v>72</v>
      </c>
      <c r="AY3996" s="197" t="s">
        <v>360</v>
      </c>
    </row>
    <row r="3997" spans="2:51" s="13" customFormat="1">
      <c r="B3997" s="187"/>
      <c r="D3997" s="188" t="s">
        <v>369</v>
      </c>
      <c r="E3997" s="189" t="s">
        <v>1</v>
      </c>
      <c r="F3997" s="190" t="s">
        <v>3693</v>
      </c>
      <c r="H3997" s="191">
        <v>21.343</v>
      </c>
      <c r="I3997" s="192"/>
      <c r="L3997" s="187"/>
      <c r="M3997" s="193"/>
      <c r="N3997" s="194"/>
      <c r="O3997" s="194"/>
      <c r="P3997" s="194"/>
      <c r="Q3997" s="194"/>
      <c r="R3997" s="194"/>
      <c r="S3997" s="194"/>
      <c r="T3997" s="195"/>
      <c r="AT3997" s="189" t="s">
        <v>369</v>
      </c>
      <c r="AU3997" s="189" t="s">
        <v>85</v>
      </c>
      <c r="AV3997" s="13" t="s">
        <v>85</v>
      </c>
      <c r="AW3997" s="13" t="s">
        <v>29</v>
      </c>
      <c r="AX3997" s="13" t="s">
        <v>72</v>
      </c>
      <c r="AY3997" s="189" t="s">
        <v>360</v>
      </c>
    </row>
    <row r="3998" spans="2:51" s="13" customFormat="1">
      <c r="B3998" s="187"/>
      <c r="D3998" s="188" t="s">
        <v>369</v>
      </c>
      <c r="E3998" s="189" t="s">
        <v>1</v>
      </c>
      <c r="F3998" s="190" t="s">
        <v>3694</v>
      </c>
      <c r="H3998" s="191">
        <v>-0.36</v>
      </c>
      <c r="I3998" s="192"/>
      <c r="L3998" s="187"/>
      <c r="M3998" s="193"/>
      <c r="N3998" s="194"/>
      <c r="O3998" s="194"/>
      <c r="P3998" s="194"/>
      <c r="Q3998" s="194"/>
      <c r="R3998" s="194"/>
      <c r="S3998" s="194"/>
      <c r="T3998" s="195"/>
      <c r="AT3998" s="189" t="s">
        <v>369</v>
      </c>
      <c r="AU3998" s="189" t="s">
        <v>85</v>
      </c>
      <c r="AV3998" s="13" t="s">
        <v>85</v>
      </c>
      <c r="AW3998" s="13" t="s">
        <v>29</v>
      </c>
      <c r="AX3998" s="13" t="s">
        <v>72</v>
      </c>
      <c r="AY3998" s="189" t="s">
        <v>360</v>
      </c>
    </row>
    <row r="3999" spans="2:51" s="13" customFormat="1">
      <c r="B3999" s="187"/>
      <c r="D3999" s="188" t="s">
        <v>369</v>
      </c>
      <c r="E3999" s="189" t="s">
        <v>1</v>
      </c>
      <c r="F3999" s="190" t="s">
        <v>3646</v>
      </c>
      <c r="H3999" s="191">
        <v>-1.2</v>
      </c>
      <c r="I3999" s="192"/>
      <c r="L3999" s="187"/>
      <c r="M3999" s="193"/>
      <c r="N3999" s="194"/>
      <c r="O3999" s="194"/>
      <c r="P3999" s="194"/>
      <c r="Q3999" s="194"/>
      <c r="R3999" s="194"/>
      <c r="S3999" s="194"/>
      <c r="T3999" s="195"/>
      <c r="AT3999" s="189" t="s">
        <v>369</v>
      </c>
      <c r="AU3999" s="189" t="s">
        <v>85</v>
      </c>
      <c r="AV3999" s="13" t="s">
        <v>85</v>
      </c>
      <c r="AW3999" s="13" t="s">
        <v>29</v>
      </c>
      <c r="AX3999" s="13" t="s">
        <v>72</v>
      </c>
      <c r="AY3999" s="189" t="s">
        <v>360</v>
      </c>
    </row>
    <row r="4000" spans="2:51" s="14" customFormat="1">
      <c r="B4000" s="196"/>
      <c r="D4000" s="188" t="s">
        <v>369</v>
      </c>
      <c r="E4000" s="197" t="s">
        <v>1</v>
      </c>
      <c r="F4000" s="198" t="s">
        <v>3594</v>
      </c>
      <c r="H4000" s="197" t="s">
        <v>1</v>
      </c>
      <c r="I4000" s="199"/>
      <c r="L4000" s="196"/>
      <c r="M4000" s="200"/>
      <c r="N4000" s="201"/>
      <c r="O4000" s="201"/>
      <c r="P4000" s="201"/>
      <c r="Q4000" s="201"/>
      <c r="R4000" s="201"/>
      <c r="S4000" s="201"/>
      <c r="T4000" s="202"/>
      <c r="AT4000" s="197" t="s">
        <v>369</v>
      </c>
      <c r="AU4000" s="197" t="s">
        <v>85</v>
      </c>
      <c r="AV4000" s="14" t="s">
        <v>79</v>
      </c>
      <c r="AW4000" s="14" t="s">
        <v>29</v>
      </c>
      <c r="AX4000" s="14" t="s">
        <v>72</v>
      </c>
      <c r="AY4000" s="197" t="s">
        <v>360</v>
      </c>
    </row>
    <row r="4001" spans="2:51" s="13" customFormat="1">
      <c r="B4001" s="187"/>
      <c r="D4001" s="188" t="s">
        <v>369</v>
      </c>
      <c r="E4001" s="189" t="s">
        <v>1</v>
      </c>
      <c r="F4001" s="190" t="s">
        <v>3695</v>
      </c>
      <c r="H4001" s="191">
        <v>46.381999999999998</v>
      </c>
      <c r="I4001" s="192"/>
      <c r="L4001" s="187"/>
      <c r="M4001" s="193"/>
      <c r="N4001" s="194"/>
      <c r="O4001" s="194"/>
      <c r="P4001" s="194"/>
      <c r="Q4001" s="194"/>
      <c r="R4001" s="194"/>
      <c r="S4001" s="194"/>
      <c r="T4001" s="195"/>
      <c r="AT4001" s="189" t="s">
        <v>369</v>
      </c>
      <c r="AU4001" s="189" t="s">
        <v>85</v>
      </c>
      <c r="AV4001" s="13" t="s">
        <v>85</v>
      </c>
      <c r="AW4001" s="13" t="s">
        <v>29</v>
      </c>
      <c r="AX4001" s="13" t="s">
        <v>72</v>
      </c>
      <c r="AY4001" s="189" t="s">
        <v>360</v>
      </c>
    </row>
    <row r="4002" spans="2:51" s="13" customFormat="1">
      <c r="B4002" s="187"/>
      <c r="D4002" s="188" t="s">
        <v>369</v>
      </c>
      <c r="E4002" s="189" t="s">
        <v>1</v>
      </c>
      <c r="F4002" s="190" t="s">
        <v>3696</v>
      </c>
      <c r="H4002" s="191">
        <v>-0.5</v>
      </c>
      <c r="I4002" s="192"/>
      <c r="L4002" s="187"/>
      <c r="M4002" s="193"/>
      <c r="N4002" s="194"/>
      <c r="O4002" s="194"/>
      <c r="P4002" s="194"/>
      <c r="Q4002" s="194"/>
      <c r="R4002" s="194"/>
      <c r="S4002" s="194"/>
      <c r="T4002" s="195"/>
      <c r="AT4002" s="189" t="s">
        <v>369</v>
      </c>
      <c r="AU4002" s="189" t="s">
        <v>85</v>
      </c>
      <c r="AV4002" s="13" t="s">
        <v>85</v>
      </c>
      <c r="AW4002" s="13" t="s">
        <v>29</v>
      </c>
      <c r="AX4002" s="13" t="s">
        <v>72</v>
      </c>
      <c r="AY4002" s="189" t="s">
        <v>360</v>
      </c>
    </row>
    <row r="4003" spans="2:51" s="13" customFormat="1">
      <c r="B4003" s="187"/>
      <c r="D4003" s="188" t="s">
        <v>369</v>
      </c>
      <c r="E4003" s="189" t="s">
        <v>1</v>
      </c>
      <c r="F4003" s="190" t="s">
        <v>3649</v>
      </c>
      <c r="H4003" s="191">
        <v>-4.8</v>
      </c>
      <c r="I4003" s="192"/>
      <c r="L4003" s="187"/>
      <c r="M4003" s="193"/>
      <c r="N4003" s="194"/>
      <c r="O4003" s="194"/>
      <c r="P4003" s="194"/>
      <c r="Q4003" s="194"/>
      <c r="R4003" s="194"/>
      <c r="S4003" s="194"/>
      <c r="T4003" s="195"/>
      <c r="AT4003" s="189" t="s">
        <v>369</v>
      </c>
      <c r="AU4003" s="189" t="s">
        <v>85</v>
      </c>
      <c r="AV4003" s="13" t="s">
        <v>85</v>
      </c>
      <c r="AW4003" s="13" t="s">
        <v>29</v>
      </c>
      <c r="AX4003" s="13" t="s">
        <v>72</v>
      </c>
      <c r="AY4003" s="189" t="s">
        <v>360</v>
      </c>
    </row>
    <row r="4004" spans="2:51" s="14" customFormat="1">
      <c r="B4004" s="196"/>
      <c r="D4004" s="188" t="s">
        <v>369</v>
      </c>
      <c r="E4004" s="197" t="s">
        <v>1</v>
      </c>
      <c r="F4004" s="198" t="s">
        <v>3597</v>
      </c>
      <c r="H4004" s="197" t="s">
        <v>1</v>
      </c>
      <c r="I4004" s="199"/>
      <c r="L4004" s="196"/>
      <c r="M4004" s="200"/>
      <c r="N4004" s="201"/>
      <c r="O4004" s="201"/>
      <c r="P4004" s="201"/>
      <c r="Q4004" s="201"/>
      <c r="R4004" s="201"/>
      <c r="S4004" s="201"/>
      <c r="T4004" s="202"/>
      <c r="AT4004" s="197" t="s">
        <v>369</v>
      </c>
      <c r="AU4004" s="197" t="s">
        <v>85</v>
      </c>
      <c r="AV4004" s="14" t="s">
        <v>79</v>
      </c>
      <c r="AW4004" s="14" t="s">
        <v>29</v>
      </c>
      <c r="AX4004" s="14" t="s">
        <v>72</v>
      </c>
      <c r="AY4004" s="197" t="s">
        <v>360</v>
      </c>
    </row>
    <row r="4005" spans="2:51" s="13" customFormat="1">
      <c r="B4005" s="187"/>
      <c r="D4005" s="188" t="s">
        <v>369</v>
      </c>
      <c r="E4005" s="189" t="s">
        <v>1</v>
      </c>
      <c r="F4005" s="190" t="s">
        <v>3697</v>
      </c>
      <c r="H4005" s="191">
        <v>7.42</v>
      </c>
      <c r="I4005" s="192"/>
      <c r="L4005" s="187"/>
      <c r="M4005" s="193"/>
      <c r="N4005" s="194"/>
      <c r="O4005" s="194"/>
      <c r="P4005" s="194"/>
      <c r="Q4005" s="194"/>
      <c r="R4005" s="194"/>
      <c r="S4005" s="194"/>
      <c r="T4005" s="195"/>
      <c r="AT4005" s="189" t="s">
        <v>369</v>
      </c>
      <c r="AU4005" s="189" t="s">
        <v>85</v>
      </c>
      <c r="AV4005" s="13" t="s">
        <v>85</v>
      </c>
      <c r="AW4005" s="13" t="s">
        <v>29</v>
      </c>
      <c r="AX4005" s="13" t="s">
        <v>72</v>
      </c>
      <c r="AY4005" s="189" t="s">
        <v>360</v>
      </c>
    </row>
    <row r="4006" spans="2:51" s="14" customFormat="1">
      <c r="B4006" s="196"/>
      <c r="D4006" s="188" t="s">
        <v>369</v>
      </c>
      <c r="E4006" s="197" t="s">
        <v>1</v>
      </c>
      <c r="F4006" s="198" t="s">
        <v>3599</v>
      </c>
      <c r="H4006" s="197" t="s">
        <v>1</v>
      </c>
      <c r="I4006" s="199"/>
      <c r="L4006" s="196"/>
      <c r="M4006" s="200"/>
      <c r="N4006" s="201"/>
      <c r="O4006" s="201"/>
      <c r="P4006" s="201"/>
      <c r="Q4006" s="201"/>
      <c r="R4006" s="201"/>
      <c r="S4006" s="201"/>
      <c r="T4006" s="202"/>
      <c r="AT4006" s="197" t="s">
        <v>369</v>
      </c>
      <c r="AU4006" s="197" t="s">
        <v>85</v>
      </c>
      <c r="AV4006" s="14" t="s">
        <v>79</v>
      </c>
      <c r="AW4006" s="14" t="s">
        <v>29</v>
      </c>
      <c r="AX4006" s="14" t="s">
        <v>72</v>
      </c>
      <c r="AY4006" s="197" t="s">
        <v>360</v>
      </c>
    </row>
    <row r="4007" spans="2:51" s="13" customFormat="1">
      <c r="B4007" s="187"/>
      <c r="D4007" s="188" t="s">
        <v>369</v>
      </c>
      <c r="E4007" s="189" t="s">
        <v>1</v>
      </c>
      <c r="F4007" s="190" t="s">
        <v>3698</v>
      </c>
      <c r="H4007" s="191">
        <v>8.3789999999999996</v>
      </c>
      <c r="I4007" s="192"/>
      <c r="L4007" s="187"/>
      <c r="M4007" s="193"/>
      <c r="N4007" s="194"/>
      <c r="O4007" s="194"/>
      <c r="P4007" s="194"/>
      <c r="Q4007" s="194"/>
      <c r="R4007" s="194"/>
      <c r="S4007" s="194"/>
      <c r="T4007" s="195"/>
      <c r="AT4007" s="189" t="s">
        <v>369</v>
      </c>
      <c r="AU4007" s="189" t="s">
        <v>85</v>
      </c>
      <c r="AV4007" s="13" t="s">
        <v>85</v>
      </c>
      <c r="AW4007" s="13" t="s">
        <v>29</v>
      </c>
      <c r="AX4007" s="13" t="s">
        <v>72</v>
      </c>
      <c r="AY4007" s="189" t="s">
        <v>360</v>
      </c>
    </row>
    <row r="4008" spans="2:51" s="14" customFormat="1">
      <c r="B4008" s="196"/>
      <c r="D4008" s="188" t="s">
        <v>369</v>
      </c>
      <c r="E4008" s="197" t="s">
        <v>1</v>
      </c>
      <c r="F4008" s="198" t="s">
        <v>3601</v>
      </c>
      <c r="H4008" s="197" t="s">
        <v>1</v>
      </c>
      <c r="I4008" s="199"/>
      <c r="L4008" s="196"/>
      <c r="M4008" s="200"/>
      <c r="N4008" s="201"/>
      <c r="O4008" s="201"/>
      <c r="P4008" s="201"/>
      <c r="Q4008" s="201"/>
      <c r="R4008" s="201"/>
      <c r="S4008" s="201"/>
      <c r="T4008" s="202"/>
      <c r="AT4008" s="197" t="s">
        <v>369</v>
      </c>
      <c r="AU4008" s="197" t="s">
        <v>85</v>
      </c>
      <c r="AV4008" s="14" t="s">
        <v>79</v>
      </c>
      <c r="AW4008" s="14" t="s">
        <v>29</v>
      </c>
      <c r="AX4008" s="14" t="s">
        <v>72</v>
      </c>
      <c r="AY4008" s="197" t="s">
        <v>360</v>
      </c>
    </row>
    <row r="4009" spans="2:51" s="13" customFormat="1">
      <c r="B4009" s="187"/>
      <c r="D4009" s="188" t="s">
        <v>369</v>
      </c>
      <c r="E4009" s="189" t="s">
        <v>1</v>
      </c>
      <c r="F4009" s="190" t="s">
        <v>3699</v>
      </c>
      <c r="H4009" s="191">
        <v>11.311999999999999</v>
      </c>
      <c r="I4009" s="192"/>
      <c r="L4009" s="187"/>
      <c r="M4009" s="193"/>
      <c r="N4009" s="194"/>
      <c r="O4009" s="194"/>
      <c r="P4009" s="194"/>
      <c r="Q4009" s="194"/>
      <c r="R4009" s="194"/>
      <c r="S4009" s="194"/>
      <c r="T4009" s="195"/>
      <c r="AT4009" s="189" t="s">
        <v>369</v>
      </c>
      <c r="AU4009" s="189" t="s">
        <v>85</v>
      </c>
      <c r="AV4009" s="13" t="s">
        <v>85</v>
      </c>
      <c r="AW4009" s="13" t="s">
        <v>29</v>
      </c>
      <c r="AX4009" s="13" t="s">
        <v>72</v>
      </c>
      <c r="AY4009" s="189" t="s">
        <v>360</v>
      </c>
    </row>
    <row r="4010" spans="2:51" s="13" customFormat="1">
      <c r="B4010" s="187"/>
      <c r="D4010" s="188" t="s">
        <v>369</v>
      </c>
      <c r="E4010" s="189" t="s">
        <v>1</v>
      </c>
      <c r="F4010" s="190" t="s">
        <v>3687</v>
      </c>
      <c r="H4010" s="191">
        <v>-0.18</v>
      </c>
      <c r="I4010" s="192"/>
      <c r="L4010" s="187"/>
      <c r="M4010" s="193"/>
      <c r="N4010" s="194"/>
      <c r="O4010" s="194"/>
      <c r="P4010" s="194"/>
      <c r="Q4010" s="194"/>
      <c r="R4010" s="194"/>
      <c r="S4010" s="194"/>
      <c r="T4010" s="195"/>
      <c r="AT4010" s="189" t="s">
        <v>369</v>
      </c>
      <c r="AU4010" s="189" t="s">
        <v>85</v>
      </c>
      <c r="AV4010" s="13" t="s">
        <v>85</v>
      </c>
      <c r="AW4010" s="13" t="s">
        <v>29</v>
      </c>
      <c r="AX4010" s="13" t="s">
        <v>72</v>
      </c>
      <c r="AY4010" s="189" t="s">
        <v>360</v>
      </c>
    </row>
    <row r="4011" spans="2:51" s="13" customFormat="1">
      <c r="B4011" s="187"/>
      <c r="D4011" s="188" t="s">
        <v>369</v>
      </c>
      <c r="E4011" s="189" t="s">
        <v>1</v>
      </c>
      <c r="F4011" s="190" t="s">
        <v>3700</v>
      </c>
      <c r="H4011" s="191">
        <v>-0.7</v>
      </c>
      <c r="I4011" s="192"/>
      <c r="L4011" s="187"/>
      <c r="M4011" s="193"/>
      <c r="N4011" s="194"/>
      <c r="O4011" s="194"/>
      <c r="P4011" s="194"/>
      <c r="Q4011" s="194"/>
      <c r="R4011" s="194"/>
      <c r="S4011" s="194"/>
      <c r="T4011" s="195"/>
      <c r="AT4011" s="189" t="s">
        <v>369</v>
      </c>
      <c r="AU4011" s="189" t="s">
        <v>85</v>
      </c>
      <c r="AV4011" s="13" t="s">
        <v>85</v>
      </c>
      <c r="AW4011" s="13" t="s">
        <v>29</v>
      </c>
      <c r="AX4011" s="13" t="s">
        <v>72</v>
      </c>
      <c r="AY4011" s="189" t="s">
        <v>360</v>
      </c>
    </row>
    <row r="4012" spans="2:51" s="14" customFormat="1">
      <c r="B4012" s="196"/>
      <c r="D4012" s="188" t="s">
        <v>369</v>
      </c>
      <c r="E4012" s="197" t="s">
        <v>1</v>
      </c>
      <c r="F4012" s="198" t="s">
        <v>3604</v>
      </c>
      <c r="H4012" s="197" t="s">
        <v>1</v>
      </c>
      <c r="I4012" s="199"/>
      <c r="L4012" s="196"/>
      <c r="M4012" s="200"/>
      <c r="N4012" s="201"/>
      <c r="O4012" s="201"/>
      <c r="P4012" s="201"/>
      <c r="Q4012" s="201"/>
      <c r="R4012" s="201"/>
      <c r="S4012" s="201"/>
      <c r="T4012" s="202"/>
      <c r="AT4012" s="197" t="s">
        <v>369</v>
      </c>
      <c r="AU4012" s="197" t="s">
        <v>85</v>
      </c>
      <c r="AV4012" s="14" t="s">
        <v>79</v>
      </c>
      <c r="AW4012" s="14" t="s">
        <v>29</v>
      </c>
      <c r="AX4012" s="14" t="s">
        <v>72</v>
      </c>
      <c r="AY4012" s="197" t="s">
        <v>360</v>
      </c>
    </row>
    <row r="4013" spans="2:51" s="13" customFormat="1">
      <c r="B4013" s="187"/>
      <c r="D4013" s="188" t="s">
        <v>369</v>
      </c>
      <c r="E4013" s="189" t="s">
        <v>1</v>
      </c>
      <c r="F4013" s="190" t="s">
        <v>3701</v>
      </c>
      <c r="H4013" s="191">
        <v>13.257999999999999</v>
      </c>
      <c r="I4013" s="192"/>
      <c r="L4013" s="187"/>
      <c r="M4013" s="193"/>
      <c r="N4013" s="194"/>
      <c r="O4013" s="194"/>
      <c r="P4013" s="194"/>
      <c r="Q4013" s="194"/>
      <c r="R4013" s="194"/>
      <c r="S4013" s="194"/>
      <c r="T4013" s="195"/>
      <c r="AT4013" s="189" t="s">
        <v>369</v>
      </c>
      <c r="AU4013" s="189" t="s">
        <v>85</v>
      </c>
      <c r="AV4013" s="13" t="s">
        <v>85</v>
      </c>
      <c r="AW4013" s="13" t="s">
        <v>29</v>
      </c>
      <c r="AX4013" s="13" t="s">
        <v>72</v>
      </c>
      <c r="AY4013" s="189" t="s">
        <v>360</v>
      </c>
    </row>
    <row r="4014" spans="2:51" s="14" customFormat="1">
      <c r="B4014" s="196"/>
      <c r="D4014" s="188" t="s">
        <v>369</v>
      </c>
      <c r="E4014" s="197" t="s">
        <v>1</v>
      </c>
      <c r="F4014" s="198" t="s">
        <v>3606</v>
      </c>
      <c r="H4014" s="197" t="s">
        <v>1</v>
      </c>
      <c r="I4014" s="199"/>
      <c r="L4014" s="196"/>
      <c r="M4014" s="200"/>
      <c r="N4014" s="201"/>
      <c r="O4014" s="201"/>
      <c r="P4014" s="201"/>
      <c r="Q4014" s="201"/>
      <c r="R4014" s="201"/>
      <c r="S4014" s="201"/>
      <c r="T4014" s="202"/>
      <c r="AT4014" s="197" t="s">
        <v>369</v>
      </c>
      <c r="AU4014" s="197" t="s">
        <v>85</v>
      </c>
      <c r="AV4014" s="14" t="s">
        <v>79</v>
      </c>
      <c r="AW4014" s="14" t="s">
        <v>29</v>
      </c>
      <c r="AX4014" s="14" t="s">
        <v>72</v>
      </c>
      <c r="AY4014" s="197" t="s">
        <v>360</v>
      </c>
    </row>
    <row r="4015" spans="2:51" s="13" customFormat="1">
      <c r="B4015" s="187"/>
      <c r="D4015" s="188" t="s">
        <v>369</v>
      </c>
      <c r="E4015" s="189" t="s">
        <v>1</v>
      </c>
      <c r="F4015" s="190" t="s">
        <v>3702</v>
      </c>
      <c r="H4015" s="191">
        <v>17.29</v>
      </c>
      <c r="I4015" s="192"/>
      <c r="L4015" s="187"/>
      <c r="M4015" s="193"/>
      <c r="N4015" s="194"/>
      <c r="O4015" s="194"/>
      <c r="P4015" s="194"/>
      <c r="Q4015" s="194"/>
      <c r="R4015" s="194"/>
      <c r="S4015" s="194"/>
      <c r="T4015" s="195"/>
      <c r="AT4015" s="189" t="s">
        <v>369</v>
      </c>
      <c r="AU4015" s="189" t="s">
        <v>85</v>
      </c>
      <c r="AV4015" s="13" t="s">
        <v>85</v>
      </c>
      <c r="AW4015" s="13" t="s">
        <v>29</v>
      </c>
      <c r="AX4015" s="13" t="s">
        <v>72</v>
      </c>
      <c r="AY4015" s="189" t="s">
        <v>360</v>
      </c>
    </row>
    <row r="4016" spans="2:51" s="14" customFormat="1">
      <c r="B4016" s="196"/>
      <c r="D4016" s="188" t="s">
        <v>369</v>
      </c>
      <c r="E4016" s="197" t="s">
        <v>1</v>
      </c>
      <c r="F4016" s="198" t="s">
        <v>3608</v>
      </c>
      <c r="H4016" s="197" t="s">
        <v>1</v>
      </c>
      <c r="I4016" s="199"/>
      <c r="L4016" s="196"/>
      <c r="M4016" s="200"/>
      <c r="N4016" s="201"/>
      <c r="O4016" s="201"/>
      <c r="P4016" s="201"/>
      <c r="Q4016" s="201"/>
      <c r="R4016" s="201"/>
      <c r="S4016" s="201"/>
      <c r="T4016" s="202"/>
      <c r="AT4016" s="197" t="s">
        <v>369</v>
      </c>
      <c r="AU4016" s="197" t="s">
        <v>85</v>
      </c>
      <c r="AV4016" s="14" t="s">
        <v>79</v>
      </c>
      <c r="AW4016" s="14" t="s">
        <v>29</v>
      </c>
      <c r="AX4016" s="14" t="s">
        <v>72</v>
      </c>
      <c r="AY4016" s="197" t="s">
        <v>360</v>
      </c>
    </row>
    <row r="4017" spans="2:51" s="13" customFormat="1">
      <c r="B4017" s="187"/>
      <c r="D4017" s="188" t="s">
        <v>369</v>
      </c>
      <c r="E4017" s="189" t="s">
        <v>1</v>
      </c>
      <c r="F4017" s="190" t="s">
        <v>3703</v>
      </c>
      <c r="H4017" s="191">
        <v>11.298</v>
      </c>
      <c r="I4017" s="192"/>
      <c r="L4017" s="187"/>
      <c r="M4017" s="193"/>
      <c r="N4017" s="194"/>
      <c r="O4017" s="194"/>
      <c r="P4017" s="194"/>
      <c r="Q4017" s="194"/>
      <c r="R4017" s="194"/>
      <c r="S4017" s="194"/>
      <c r="T4017" s="195"/>
      <c r="AT4017" s="189" t="s">
        <v>369</v>
      </c>
      <c r="AU4017" s="189" t="s">
        <v>85</v>
      </c>
      <c r="AV4017" s="13" t="s">
        <v>85</v>
      </c>
      <c r="AW4017" s="13" t="s">
        <v>29</v>
      </c>
      <c r="AX4017" s="13" t="s">
        <v>72</v>
      </c>
      <c r="AY4017" s="189" t="s">
        <v>360</v>
      </c>
    </row>
    <row r="4018" spans="2:51" s="14" customFormat="1">
      <c r="B4018" s="196"/>
      <c r="D4018" s="188" t="s">
        <v>369</v>
      </c>
      <c r="E4018" s="197" t="s">
        <v>1</v>
      </c>
      <c r="F4018" s="198" t="s">
        <v>3610</v>
      </c>
      <c r="H4018" s="197" t="s">
        <v>1</v>
      </c>
      <c r="I4018" s="199"/>
      <c r="L4018" s="196"/>
      <c r="M4018" s="200"/>
      <c r="N4018" s="201"/>
      <c r="O4018" s="201"/>
      <c r="P4018" s="201"/>
      <c r="Q4018" s="201"/>
      <c r="R4018" s="201"/>
      <c r="S4018" s="201"/>
      <c r="T4018" s="202"/>
      <c r="AT4018" s="197" t="s">
        <v>369</v>
      </c>
      <c r="AU4018" s="197" t="s">
        <v>85</v>
      </c>
      <c r="AV4018" s="14" t="s">
        <v>79</v>
      </c>
      <c r="AW4018" s="14" t="s">
        <v>29</v>
      </c>
      <c r="AX4018" s="14" t="s">
        <v>72</v>
      </c>
      <c r="AY4018" s="197" t="s">
        <v>360</v>
      </c>
    </row>
    <row r="4019" spans="2:51" s="13" customFormat="1">
      <c r="B4019" s="187"/>
      <c r="D4019" s="188" t="s">
        <v>369</v>
      </c>
      <c r="E4019" s="189" t="s">
        <v>1</v>
      </c>
      <c r="F4019" s="190" t="s">
        <v>3704</v>
      </c>
      <c r="H4019" s="191">
        <v>25.731999999999999</v>
      </c>
      <c r="I4019" s="192"/>
      <c r="L4019" s="187"/>
      <c r="M4019" s="193"/>
      <c r="N4019" s="194"/>
      <c r="O4019" s="194"/>
      <c r="P4019" s="194"/>
      <c r="Q4019" s="194"/>
      <c r="R4019" s="194"/>
      <c r="S4019" s="194"/>
      <c r="T4019" s="195"/>
      <c r="AT4019" s="189" t="s">
        <v>369</v>
      </c>
      <c r="AU4019" s="189" t="s">
        <v>85</v>
      </c>
      <c r="AV4019" s="13" t="s">
        <v>85</v>
      </c>
      <c r="AW4019" s="13" t="s">
        <v>29</v>
      </c>
      <c r="AX4019" s="13" t="s">
        <v>72</v>
      </c>
      <c r="AY4019" s="189" t="s">
        <v>360</v>
      </c>
    </row>
    <row r="4020" spans="2:51" s="13" customFormat="1">
      <c r="B4020" s="187"/>
      <c r="D4020" s="188" t="s">
        <v>369</v>
      </c>
      <c r="E4020" s="189" t="s">
        <v>1</v>
      </c>
      <c r="F4020" s="190" t="s">
        <v>3705</v>
      </c>
      <c r="H4020" s="191">
        <v>-0.55000000000000004</v>
      </c>
      <c r="I4020" s="192"/>
      <c r="L4020" s="187"/>
      <c r="M4020" s="193"/>
      <c r="N4020" s="194"/>
      <c r="O4020" s="194"/>
      <c r="P4020" s="194"/>
      <c r="Q4020" s="194"/>
      <c r="R4020" s="194"/>
      <c r="S4020" s="194"/>
      <c r="T4020" s="195"/>
      <c r="AT4020" s="189" t="s">
        <v>369</v>
      </c>
      <c r="AU4020" s="189" t="s">
        <v>85</v>
      </c>
      <c r="AV4020" s="13" t="s">
        <v>85</v>
      </c>
      <c r="AW4020" s="13" t="s">
        <v>29</v>
      </c>
      <c r="AX4020" s="13" t="s">
        <v>72</v>
      </c>
      <c r="AY4020" s="189" t="s">
        <v>360</v>
      </c>
    </row>
    <row r="4021" spans="2:51" s="13" customFormat="1">
      <c r="B4021" s="187"/>
      <c r="D4021" s="188" t="s">
        <v>369</v>
      </c>
      <c r="E4021" s="189" t="s">
        <v>1</v>
      </c>
      <c r="F4021" s="190" t="s">
        <v>3646</v>
      </c>
      <c r="H4021" s="191">
        <v>-1.2</v>
      </c>
      <c r="I4021" s="192"/>
      <c r="L4021" s="187"/>
      <c r="M4021" s="193"/>
      <c r="N4021" s="194"/>
      <c r="O4021" s="194"/>
      <c r="P4021" s="194"/>
      <c r="Q4021" s="194"/>
      <c r="R4021" s="194"/>
      <c r="S4021" s="194"/>
      <c r="T4021" s="195"/>
      <c r="AT4021" s="189" t="s">
        <v>369</v>
      </c>
      <c r="AU4021" s="189" t="s">
        <v>85</v>
      </c>
      <c r="AV4021" s="13" t="s">
        <v>85</v>
      </c>
      <c r="AW4021" s="13" t="s">
        <v>29</v>
      </c>
      <c r="AX4021" s="13" t="s">
        <v>72</v>
      </c>
      <c r="AY4021" s="189" t="s">
        <v>360</v>
      </c>
    </row>
    <row r="4022" spans="2:51" s="14" customFormat="1">
      <c r="B4022" s="196"/>
      <c r="D4022" s="188" t="s">
        <v>369</v>
      </c>
      <c r="E4022" s="197" t="s">
        <v>1</v>
      </c>
      <c r="F4022" s="198" t="s">
        <v>3613</v>
      </c>
      <c r="H4022" s="197" t="s">
        <v>1</v>
      </c>
      <c r="I4022" s="199"/>
      <c r="L4022" s="196"/>
      <c r="M4022" s="200"/>
      <c r="N4022" s="201"/>
      <c r="O4022" s="201"/>
      <c r="P4022" s="201"/>
      <c r="Q4022" s="201"/>
      <c r="R4022" s="201"/>
      <c r="S4022" s="201"/>
      <c r="T4022" s="202"/>
      <c r="AT4022" s="197" t="s">
        <v>369</v>
      </c>
      <c r="AU4022" s="197" t="s">
        <v>85</v>
      </c>
      <c r="AV4022" s="14" t="s">
        <v>79</v>
      </c>
      <c r="AW4022" s="14" t="s">
        <v>29</v>
      </c>
      <c r="AX4022" s="14" t="s">
        <v>72</v>
      </c>
      <c r="AY4022" s="197" t="s">
        <v>360</v>
      </c>
    </row>
    <row r="4023" spans="2:51" s="13" customFormat="1">
      <c r="B4023" s="187"/>
      <c r="D4023" s="188" t="s">
        <v>369</v>
      </c>
      <c r="E4023" s="189" t="s">
        <v>1</v>
      </c>
      <c r="F4023" s="190" t="s">
        <v>3706</v>
      </c>
      <c r="H4023" s="191">
        <v>25.76</v>
      </c>
      <c r="I4023" s="192"/>
      <c r="L4023" s="187"/>
      <c r="M4023" s="193"/>
      <c r="N4023" s="194"/>
      <c r="O4023" s="194"/>
      <c r="P4023" s="194"/>
      <c r="Q4023" s="194"/>
      <c r="R4023" s="194"/>
      <c r="S4023" s="194"/>
      <c r="T4023" s="195"/>
      <c r="AT4023" s="189" t="s">
        <v>369</v>
      </c>
      <c r="AU4023" s="189" t="s">
        <v>85</v>
      </c>
      <c r="AV4023" s="13" t="s">
        <v>85</v>
      </c>
      <c r="AW4023" s="13" t="s">
        <v>29</v>
      </c>
      <c r="AX4023" s="13" t="s">
        <v>72</v>
      </c>
      <c r="AY4023" s="189" t="s">
        <v>360</v>
      </c>
    </row>
    <row r="4024" spans="2:51" s="13" customFormat="1">
      <c r="B4024" s="187"/>
      <c r="D4024" s="188" t="s">
        <v>369</v>
      </c>
      <c r="E4024" s="189" t="s">
        <v>1</v>
      </c>
      <c r="F4024" s="190" t="s">
        <v>3707</v>
      </c>
      <c r="H4024" s="191">
        <v>-0.8</v>
      </c>
      <c r="I4024" s="192"/>
      <c r="L4024" s="187"/>
      <c r="M4024" s="193"/>
      <c r="N4024" s="194"/>
      <c r="O4024" s="194"/>
      <c r="P4024" s="194"/>
      <c r="Q4024" s="194"/>
      <c r="R4024" s="194"/>
      <c r="S4024" s="194"/>
      <c r="T4024" s="195"/>
      <c r="AT4024" s="189" t="s">
        <v>369</v>
      </c>
      <c r="AU4024" s="189" t="s">
        <v>85</v>
      </c>
      <c r="AV4024" s="13" t="s">
        <v>85</v>
      </c>
      <c r="AW4024" s="13" t="s">
        <v>29</v>
      </c>
      <c r="AX4024" s="13" t="s">
        <v>72</v>
      </c>
      <c r="AY4024" s="189" t="s">
        <v>360</v>
      </c>
    </row>
    <row r="4025" spans="2:51" s="14" customFormat="1">
      <c r="B4025" s="196"/>
      <c r="D4025" s="188" t="s">
        <v>369</v>
      </c>
      <c r="E4025" s="197" t="s">
        <v>1</v>
      </c>
      <c r="F4025" s="198" t="s">
        <v>3616</v>
      </c>
      <c r="H4025" s="197" t="s">
        <v>1</v>
      </c>
      <c r="I4025" s="199"/>
      <c r="L4025" s="196"/>
      <c r="M4025" s="200"/>
      <c r="N4025" s="201"/>
      <c r="O4025" s="201"/>
      <c r="P4025" s="201"/>
      <c r="Q4025" s="201"/>
      <c r="R4025" s="201"/>
      <c r="S4025" s="201"/>
      <c r="T4025" s="202"/>
      <c r="AT4025" s="197" t="s">
        <v>369</v>
      </c>
      <c r="AU4025" s="197" t="s">
        <v>85</v>
      </c>
      <c r="AV4025" s="14" t="s">
        <v>79</v>
      </c>
      <c r="AW4025" s="14" t="s">
        <v>29</v>
      </c>
      <c r="AX4025" s="14" t="s">
        <v>72</v>
      </c>
      <c r="AY4025" s="197" t="s">
        <v>360</v>
      </c>
    </row>
    <row r="4026" spans="2:51" s="13" customFormat="1">
      <c r="B4026" s="187"/>
      <c r="D4026" s="188" t="s">
        <v>369</v>
      </c>
      <c r="E4026" s="189" t="s">
        <v>1</v>
      </c>
      <c r="F4026" s="190" t="s">
        <v>3708</v>
      </c>
      <c r="H4026" s="191">
        <v>38.136000000000003</v>
      </c>
      <c r="I4026" s="192"/>
      <c r="L4026" s="187"/>
      <c r="M4026" s="193"/>
      <c r="N4026" s="194"/>
      <c r="O4026" s="194"/>
      <c r="P4026" s="194"/>
      <c r="Q4026" s="194"/>
      <c r="R4026" s="194"/>
      <c r="S4026" s="194"/>
      <c r="T4026" s="195"/>
      <c r="AT4026" s="189" t="s">
        <v>369</v>
      </c>
      <c r="AU4026" s="189" t="s">
        <v>85</v>
      </c>
      <c r="AV4026" s="13" t="s">
        <v>85</v>
      </c>
      <c r="AW4026" s="13" t="s">
        <v>29</v>
      </c>
      <c r="AX4026" s="13" t="s">
        <v>72</v>
      </c>
      <c r="AY4026" s="189" t="s">
        <v>360</v>
      </c>
    </row>
    <row r="4027" spans="2:51" s="13" customFormat="1">
      <c r="B4027" s="187"/>
      <c r="D4027" s="188" t="s">
        <v>369</v>
      </c>
      <c r="E4027" s="189" t="s">
        <v>1</v>
      </c>
      <c r="F4027" s="190" t="s">
        <v>3709</v>
      </c>
      <c r="H4027" s="191">
        <v>-0.78</v>
      </c>
      <c r="I4027" s="192"/>
      <c r="L4027" s="187"/>
      <c r="M4027" s="193"/>
      <c r="N4027" s="194"/>
      <c r="O4027" s="194"/>
      <c r="P4027" s="194"/>
      <c r="Q4027" s="194"/>
      <c r="R4027" s="194"/>
      <c r="S4027" s="194"/>
      <c r="T4027" s="195"/>
      <c r="AT4027" s="189" t="s">
        <v>369</v>
      </c>
      <c r="AU4027" s="189" t="s">
        <v>85</v>
      </c>
      <c r="AV4027" s="13" t="s">
        <v>85</v>
      </c>
      <c r="AW4027" s="13" t="s">
        <v>29</v>
      </c>
      <c r="AX4027" s="13" t="s">
        <v>72</v>
      </c>
      <c r="AY4027" s="189" t="s">
        <v>360</v>
      </c>
    </row>
    <row r="4028" spans="2:51" s="13" customFormat="1">
      <c r="B4028" s="187"/>
      <c r="D4028" s="188" t="s">
        <v>369</v>
      </c>
      <c r="E4028" s="189" t="s">
        <v>1</v>
      </c>
      <c r="F4028" s="190" t="s">
        <v>3658</v>
      </c>
      <c r="H4028" s="191">
        <v>-2.4</v>
      </c>
      <c r="I4028" s="192"/>
      <c r="L4028" s="187"/>
      <c r="M4028" s="193"/>
      <c r="N4028" s="194"/>
      <c r="O4028" s="194"/>
      <c r="P4028" s="194"/>
      <c r="Q4028" s="194"/>
      <c r="R4028" s="194"/>
      <c r="S4028" s="194"/>
      <c r="T4028" s="195"/>
      <c r="AT4028" s="189" t="s">
        <v>369</v>
      </c>
      <c r="AU4028" s="189" t="s">
        <v>85</v>
      </c>
      <c r="AV4028" s="13" t="s">
        <v>85</v>
      </c>
      <c r="AW4028" s="13" t="s">
        <v>29</v>
      </c>
      <c r="AX4028" s="13" t="s">
        <v>72</v>
      </c>
      <c r="AY4028" s="189" t="s">
        <v>360</v>
      </c>
    </row>
    <row r="4029" spans="2:51" s="16" customFormat="1">
      <c r="B4029" s="211"/>
      <c r="D4029" s="188" t="s">
        <v>369</v>
      </c>
      <c r="E4029" s="212" t="s">
        <v>1</v>
      </c>
      <c r="F4029" s="213" t="s">
        <v>581</v>
      </c>
      <c r="H4029" s="214">
        <v>827.44899999999996</v>
      </c>
      <c r="I4029" s="215"/>
      <c r="L4029" s="211"/>
      <c r="M4029" s="216"/>
      <c r="N4029" s="217"/>
      <c r="O4029" s="217"/>
      <c r="P4029" s="217"/>
      <c r="Q4029" s="217"/>
      <c r="R4029" s="217"/>
      <c r="S4029" s="217"/>
      <c r="T4029" s="218"/>
      <c r="AT4029" s="212" t="s">
        <v>369</v>
      </c>
      <c r="AU4029" s="212" t="s">
        <v>85</v>
      </c>
      <c r="AV4029" s="16" t="s">
        <v>282</v>
      </c>
      <c r="AW4029" s="16" t="s">
        <v>29</v>
      </c>
      <c r="AX4029" s="16" t="s">
        <v>72</v>
      </c>
      <c r="AY4029" s="212" t="s">
        <v>360</v>
      </c>
    </row>
    <row r="4030" spans="2:51" s="14" customFormat="1">
      <c r="B4030" s="196"/>
      <c r="D4030" s="188" t="s">
        <v>369</v>
      </c>
      <c r="E4030" s="197" t="s">
        <v>1</v>
      </c>
      <c r="F4030" s="198" t="s">
        <v>3710</v>
      </c>
      <c r="H4030" s="197" t="s">
        <v>1</v>
      </c>
      <c r="I4030" s="199"/>
      <c r="L4030" s="196"/>
      <c r="M4030" s="200"/>
      <c r="N4030" s="201"/>
      <c r="O4030" s="201"/>
      <c r="P4030" s="201"/>
      <c r="Q4030" s="201"/>
      <c r="R4030" s="201"/>
      <c r="S4030" s="201"/>
      <c r="T4030" s="202"/>
      <c r="AT4030" s="197" t="s">
        <v>369</v>
      </c>
      <c r="AU4030" s="197" t="s">
        <v>85</v>
      </c>
      <c r="AV4030" s="14" t="s">
        <v>79</v>
      </c>
      <c r="AW4030" s="14" t="s">
        <v>29</v>
      </c>
      <c r="AX4030" s="14" t="s">
        <v>72</v>
      </c>
      <c r="AY4030" s="197" t="s">
        <v>360</v>
      </c>
    </row>
    <row r="4031" spans="2:51" s="14" customFormat="1">
      <c r="B4031" s="196"/>
      <c r="D4031" s="188" t="s">
        <v>369</v>
      </c>
      <c r="E4031" s="197" t="s">
        <v>1</v>
      </c>
      <c r="F4031" s="198" t="s">
        <v>3711</v>
      </c>
      <c r="H4031" s="197" t="s">
        <v>1</v>
      </c>
      <c r="I4031" s="199"/>
      <c r="L4031" s="196"/>
      <c r="M4031" s="200"/>
      <c r="N4031" s="201"/>
      <c r="O4031" s="201"/>
      <c r="P4031" s="201"/>
      <c r="Q4031" s="201"/>
      <c r="R4031" s="201"/>
      <c r="S4031" s="201"/>
      <c r="T4031" s="202"/>
      <c r="AT4031" s="197" t="s">
        <v>369</v>
      </c>
      <c r="AU4031" s="197" t="s">
        <v>85</v>
      </c>
      <c r="AV4031" s="14" t="s">
        <v>79</v>
      </c>
      <c r="AW4031" s="14" t="s">
        <v>29</v>
      </c>
      <c r="AX4031" s="14" t="s">
        <v>72</v>
      </c>
      <c r="AY4031" s="197" t="s">
        <v>360</v>
      </c>
    </row>
    <row r="4032" spans="2:51" s="13" customFormat="1">
      <c r="B4032" s="187"/>
      <c r="D4032" s="188" t="s">
        <v>369</v>
      </c>
      <c r="E4032" s="189" t="s">
        <v>1</v>
      </c>
      <c r="F4032" s="190" t="s">
        <v>3281</v>
      </c>
      <c r="H4032" s="191">
        <v>74.8</v>
      </c>
      <c r="I4032" s="192"/>
      <c r="L4032" s="187"/>
      <c r="M4032" s="193"/>
      <c r="N4032" s="194"/>
      <c r="O4032" s="194"/>
      <c r="P4032" s="194"/>
      <c r="Q4032" s="194"/>
      <c r="R4032" s="194"/>
      <c r="S4032" s="194"/>
      <c r="T4032" s="195"/>
      <c r="AT4032" s="189" t="s">
        <v>369</v>
      </c>
      <c r="AU4032" s="189" t="s">
        <v>85</v>
      </c>
      <c r="AV4032" s="13" t="s">
        <v>85</v>
      </c>
      <c r="AW4032" s="13" t="s">
        <v>29</v>
      </c>
      <c r="AX4032" s="13" t="s">
        <v>72</v>
      </c>
      <c r="AY4032" s="189" t="s">
        <v>360</v>
      </c>
    </row>
    <row r="4033" spans="1:65" s="13" customFormat="1">
      <c r="B4033" s="187"/>
      <c r="D4033" s="188" t="s">
        <v>369</v>
      </c>
      <c r="E4033" s="189" t="s">
        <v>1</v>
      </c>
      <c r="F4033" s="190" t="s">
        <v>2511</v>
      </c>
      <c r="H4033" s="191">
        <v>-1.8180000000000001</v>
      </c>
      <c r="I4033" s="192"/>
      <c r="L4033" s="187"/>
      <c r="M4033" s="193"/>
      <c r="N4033" s="194"/>
      <c r="O4033" s="194"/>
      <c r="P4033" s="194"/>
      <c r="Q4033" s="194"/>
      <c r="R4033" s="194"/>
      <c r="S4033" s="194"/>
      <c r="T4033" s="195"/>
      <c r="AT4033" s="189" t="s">
        <v>369</v>
      </c>
      <c r="AU4033" s="189" t="s">
        <v>85</v>
      </c>
      <c r="AV4033" s="13" t="s">
        <v>85</v>
      </c>
      <c r="AW4033" s="13" t="s">
        <v>29</v>
      </c>
      <c r="AX4033" s="13" t="s">
        <v>72</v>
      </c>
      <c r="AY4033" s="189" t="s">
        <v>360</v>
      </c>
    </row>
    <row r="4034" spans="1:65" s="13" customFormat="1">
      <c r="B4034" s="187"/>
      <c r="D4034" s="188" t="s">
        <v>369</v>
      </c>
      <c r="E4034" s="189" t="s">
        <v>1</v>
      </c>
      <c r="F4034" s="190" t="s">
        <v>3712</v>
      </c>
      <c r="H4034" s="191">
        <v>-1.44</v>
      </c>
      <c r="I4034" s="192"/>
      <c r="L4034" s="187"/>
      <c r="M4034" s="193"/>
      <c r="N4034" s="194"/>
      <c r="O4034" s="194"/>
      <c r="P4034" s="194"/>
      <c r="Q4034" s="194"/>
      <c r="R4034" s="194"/>
      <c r="S4034" s="194"/>
      <c r="T4034" s="195"/>
      <c r="AT4034" s="189" t="s">
        <v>369</v>
      </c>
      <c r="AU4034" s="189" t="s">
        <v>85</v>
      </c>
      <c r="AV4034" s="13" t="s">
        <v>85</v>
      </c>
      <c r="AW4034" s="13" t="s">
        <v>29</v>
      </c>
      <c r="AX4034" s="13" t="s">
        <v>72</v>
      </c>
      <c r="AY4034" s="189" t="s">
        <v>360</v>
      </c>
    </row>
    <row r="4035" spans="1:65" s="13" customFormat="1">
      <c r="B4035" s="187"/>
      <c r="D4035" s="188" t="s">
        <v>369</v>
      </c>
      <c r="E4035" s="189" t="s">
        <v>1</v>
      </c>
      <c r="F4035" s="190" t="s">
        <v>3713</v>
      </c>
      <c r="H4035" s="191">
        <v>0.72</v>
      </c>
      <c r="I4035" s="192"/>
      <c r="L4035" s="187"/>
      <c r="M4035" s="193"/>
      <c r="N4035" s="194"/>
      <c r="O4035" s="194"/>
      <c r="P4035" s="194"/>
      <c r="Q4035" s="194"/>
      <c r="R4035" s="194"/>
      <c r="S4035" s="194"/>
      <c r="T4035" s="195"/>
      <c r="AT4035" s="189" t="s">
        <v>369</v>
      </c>
      <c r="AU4035" s="189" t="s">
        <v>85</v>
      </c>
      <c r="AV4035" s="13" t="s">
        <v>85</v>
      </c>
      <c r="AW4035" s="13" t="s">
        <v>29</v>
      </c>
      <c r="AX4035" s="13" t="s">
        <v>72</v>
      </c>
      <c r="AY4035" s="189" t="s">
        <v>360</v>
      </c>
    </row>
    <row r="4036" spans="1:65" s="14" customFormat="1">
      <c r="B4036" s="196"/>
      <c r="D4036" s="188" t="s">
        <v>369</v>
      </c>
      <c r="E4036" s="197" t="s">
        <v>1</v>
      </c>
      <c r="F4036" s="198" t="s">
        <v>3714</v>
      </c>
      <c r="H4036" s="197" t="s">
        <v>1</v>
      </c>
      <c r="I4036" s="199"/>
      <c r="L4036" s="196"/>
      <c r="M4036" s="200"/>
      <c r="N4036" s="201"/>
      <c r="O4036" s="201"/>
      <c r="P4036" s="201"/>
      <c r="Q4036" s="201"/>
      <c r="R4036" s="201"/>
      <c r="S4036" s="201"/>
      <c r="T4036" s="202"/>
      <c r="AT4036" s="197" t="s">
        <v>369</v>
      </c>
      <c r="AU4036" s="197" t="s">
        <v>85</v>
      </c>
      <c r="AV4036" s="14" t="s">
        <v>79</v>
      </c>
      <c r="AW4036" s="14" t="s">
        <v>29</v>
      </c>
      <c r="AX4036" s="14" t="s">
        <v>72</v>
      </c>
      <c r="AY4036" s="197" t="s">
        <v>360</v>
      </c>
    </row>
    <row r="4037" spans="1:65" s="13" customFormat="1">
      <c r="B4037" s="187"/>
      <c r="D4037" s="188" t="s">
        <v>369</v>
      </c>
      <c r="E4037" s="189" t="s">
        <v>1</v>
      </c>
      <c r="F4037" s="190" t="s">
        <v>3715</v>
      </c>
      <c r="H4037" s="191">
        <v>47.143999999999998</v>
      </c>
      <c r="I4037" s="192"/>
      <c r="L4037" s="187"/>
      <c r="M4037" s="193"/>
      <c r="N4037" s="194"/>
      <c r="O4037" s="194"/>
      <c r="P4037" s="194"/>
      <c r="Q4037" s="194"/>
      <c r="R4037" s="194"/>
      <c r="S4037" s="194"/>
      <c r="T4037" s="195"/>
      <c r="AT4037" s="189" t="s">
        <v>369</v>
      </c>
      <c r="AU4037" s="189" t="s">
        <v>85</v>
      </c>
      <c r="AV4037" s="13" t="s">
        <v>85</v>
      </c>
      <c r="AW4037" s="13" t="s">
        <v>29</v>
      </c>
      <c r="AX4037" s="13" t="s">
        <v>72</v>
      </c>
      <c r="AY4037" s="189" t="s">
        <v>360</v>
      </c>
    </row>
    <row r="4038" spans="1:65" s="13" customFormat="1">
      <c r="B4038" s="187"/>
      <c r="D4038" s="188" t="s">
        <v>369</v>
      </c>
      <c r="E4038" s="189" t="s">
        <v>1</v>
      </c>
      <c r="F4038" s="190" t="s">
        <v>2511</v>
      </c>
      <c r="H4038" s="191">
        <v>-1.8180000000000001</v>
      </c>
      <c r="I4038" s="192"/>
      <c r="L4038" s="187"/>
      <c r="M4038" s="193"/>
      <c r="N4038" s="194"/>
      <c r="O4038" s="194"/>
      <c r="P4038" s="194"/>
      <c r="Q4038" s="194"/>
      <c r="R4038" s="194"/>
      <c r="S4038" s="194"/>
      <c r="T4038" s="195"/>
      <c r="AT4038" s="189" t="s">
        <v>369</v>
      </c>
      <c r="AU4038" s="189" t="s">
        <v>85</v>
      </c>
      <c r="AV4038" s="13" t="s">
        <v>85</v>
      </c>
      <c r="AW4038" s="13" t="s">
        <v>29</v>
      </c>
      <c r="AX4038" s="13" t="s">
        <v>72</v>
      </c>
      <c r="AY4038" s="189" t="s">
        <v>360</v>
      </c>
    </row>
    <row r="4039" spans="1:65" s="13" customFormat="1">
      <c r="B4039" s="187"/>
      <c r="D4039" s="188" t="s">
        <v>369</v>
      </c>
      <c r="E4039" s="189" t="s">
        <v>1</v>
      </c>
      <c r="F4039" s="190" t="s">
        <v>3440</v>
      </c>
      <c r="H4039" s="191">
        <v>-3.43</v>
      </c>
      <c r="I4039" s="192"/>
      <c r="L4039" s="187"/>
      <c r="M4039" s="193"/>
      <c r="N4039" s="194"/>
      <c r="O4039" s="194"/>
      <c r="P4039" s="194"/>
      <c r="Q4039" s="194"/>
      <c r="R4039" s="194"/>
      <c r="S4039" s="194"/>
      <c r="T4039" s="195"/>
      <c r="AT4039" s="189" t="s">
        <v>369</v>
      </c>
      <c r="AU4039" s="189" t="s">
        <v>85</v>
      </c>
      <c r="AV4039" s="13" t="s">
        <v>85</v>
      </c>
      <c r="AW4039" s="13" t="s">
        <v>29</v>
      </c>
      <c r="AX4039" s="13" t="s">
        <v>72</v>
      </c>
      <c r="AY4039" s="189" t="s">
        <v>360</v>
      </c>
    </row>
    <row r="4040" spans="1:65" s="13" customFormat="1">
      <c r="B4040" s="187"/>
      <c r="D4040" s="188" t="s">
        <v>369</v>
      </c>
      <c r="E4040" s="189" t="s">
        <v>1</v>
      </c>
      <c r="F4040" s="190" t="s">
        <v>3204</v>
      </c>
      <c r="H4040" s="191">
        <v>1.89</v>
      </c>
      <c r="I4040" s="192"/>
      <c r="L4040" s="187"/>
      <c r="M4040" s="193"/>
      <c r="N4040" s="194"/>
      <c r="O4040" s="194"/>
      <c r="P4040" s="194"/>
      <c r="Q4040" s="194"/>
      <c r="R4040" s="194"/>
      <c r="S4040" s="194"/>
      <c r="T4040" s="195"/>
      <c r="AT4040" s="189" t="s">
        <v>369</v>
      </c>
      <c r="AU4040" s="189" t="s">
        <v>85</v>
      </c>
      <c r="AV4040" s="13" t="s">
        <v>85</v>
      </c>
      <c r="AW4040" s="13" t="s">
        <v>29</v>
      </c>
      <c r="AX4040" s="13" t="s">
        <v>72</v>
      </c>
      <c r="AY4040" s="189" t="s">
        <v>360</v>
      </c>
    </row>
    <row r="4041" spans="1:65" s="16" customFormat="1">
      <c r="B4041" s="211"/>
      <c r="D4041" s="188" t="s">
        <v>369</v>
      </c>
      <c r="E4041" s="212" t="s">
        <v>1</v>
      </c>
      <c r="F4041" s="213" t="s">
        <v>581</v>
      </c>
      <c r="H4041" s="214">
        <v>116.048</v>
      </c>
      <c r="I4041" s="215"/>
      <c r="L4041" s="211"/>
      <c r="M4041" s="216"/>
      <c r="N4041" s="217"/>
      <c r="O4041" s="217"/>
      <c r="P4041" s="217"/>
      <c r="Q4041" s="217"/>
      <c r="R4041" s="217"/>
      <c r="S4041" s="217"/>
      <c r="T4041" s="218"/>
      <c r="AT4041" s="212" t="s">
        <v>369</v>
      </c>
      <c r="AU4041" s="212" t="s">
        <v>85</v>
      </c>
      <c r="AV4041" s="16" t="s">
        <v>282</v>
      </c>
      <c r="AW4041" s="16" t="s">
        <v>29</v>
      </c>
      <c r="AX4041" s="16" t="s">
        <v>72</v>
      </c>
      <c r="AY4041" s="212" t="s">
        <v>360</v>
      </c>
    </row>
    <row r="4042" spans="1:65" s="15" customFormat="1">
      <c r="B4042" s="203"/>
      <c r="D4042" s="188" t="s">
        <v>369</v>
      </c>
      <c r="E4042" s="204" t="s">
        <v>1</v>
      </c>
      <c r="F4042" s="205" t="s">
        <v>386</v>
      </c>
      <c r="H4042" s="206">
        <v>2039.489</v>
      </c>
      <c r="I4042" s="207"/>
      <c r="L4042" s="203"/>
      <c r="M4042" s="208"/>
      <c r="N4042" s="209"/>
      <c r="O4042" s="209"/>
      <c r="P4042" s="209"/>
      <c r="Q4042" s="209"/>
      <c r="R4042" s="209"/>
      <c r="S4042" s="209"/>
      <c r="T4042" s="210"/>
      <c r="AT4042" s="204" t="s">
        <v>369</v>
      </c>
      <c r="AU4042" s="204" t="s">
        <v>85</v>
      </c>
      <c r="AV4042" s="15" t="s">
        <v>367</v>
      </c>
      <c r="AW4042" s="15" t="s">
        <v>29</v>
      </c>
      <c r="AX4042" s="15" t="s">
        <v>79</v>
      </c>
      <c r="AY4042" s="204" t="s">
        <v>360</v>
      </c>
    </row>
    <row r="4043" spans="1:65" s="14" customFormat="1" ht="22.5">
      <c r="B4043" s="196"/>
      <c r="D4043" s="188" t="s">
        <v>369</v>
      </c>
      <c r="E4043" s="197" t="s">
        <v>1</v>
      </c>
      <c r="F4043" s="198" t="s">
        <v>3335</v>
      </c>
      <c r="H4043" s="197" t="s">
        <v>1</v>
      </c>
      <c r="I4043" s="199"/>
      <c r="L4043" s="196"/>
      <c r="M4043" s="200"/>
      <c r="N4043" s="201"/>
      <c r="O4043" s="201"/>
      <c r="P4043" s="201"/>
      <c r="Q4043" s="201"/>
      <c r="R4043" s="201"/>
      <c r="S4043" s="201"/>
      <c r="T4043" s="202"/>
      <c r="AT4043" s="197" t="s">
        <v>369</v>
      </c>
      <c r="AU4043" s="197" t="s">
        <v>85</v>
      </c>
      <c r="AV4043" s="14" t="s">
        <v>79</v>
      </c>
      <c r="AW4043" s="14" t="s">
        <v>29</v>
      </c>
      <c r="AX4043" s="14" t="s">
        <v>72</v>
      </c>
      <c r="AY4043" s="197" t="s">
        <v>360</v>
      </c>
    </row>
    <row r="4044" spans="1:65" s="2" customFormat="1" ht="37.9" customHeight="1">
      <c r="A4044" s="33"/>
      <c r="B4044" s="139"/>
      <c r="C4044" s="173" t="s">
        <v>3716</v>
      </c>
      <c r="D4044" s="173" t="s">
        <v>363</v>
      </c>
      <c r="E4044" s="174" t="s">
        <v>3717</v>
      </c>
      <c r="F4044" s="175" t="s">
        <v>3718</v>
      </c>
      <c r="G4044" s="176" t="s">
        <v>366</v>
      </c>
      <c r="H4044" s="177">
        <v>87.832999999999998</v>
      </c>
      <c r="I4044" s="178"/>
      <c r="J4044" s="179">
        <f>ROUND(I4044*H4044,2)</f>
        <v>0</v>
      </c>
      <c r="K4044" s="180"/>
      <c r="L4044" s="34"/>
      <c r="M4044" s="181" t="s">
        <v>1</v>
      </c>
      <c r="N4044" s="182" t="s">
        <v>38</v>
      </c>
      <c r="O4044" s="60"/>
      <c r="P4044" s="183">
        <f>O4044*H4044</f>
        <v>0</v>
      </c>
      <c r="Q4044" s="183">
        <v>0</v>
      </c>
      <c r="R4044" s="183">
        <f>Q4044*H4044</f>
        <v>0</v>
      </c>
      <c r="S4044" s="183">
        <v>0.16900000000000001</v>
      </c>
      <c r="T4044" s="184">
        <f>S4044*H4044</f>
        <v>14.843777000000001</v>
      </c>
      <c r="U4044" s="33"/>
      <c r="V4044" s="33"/>
      <c r="W4044" s="33"/>
      <c r="X4044" s="33"/>
      <c r="Y4044" s="33"/>
      <c r="Z4044" s="33"/>
      <c r="AA4044" s="33"/>
      <c r="AB4044" s="33"/>
      <c r="AC4044" s="33"/>
      <c r="AD4044" s="33"/>
      <c r="AE4044" s="33"/>
      <c r="AR4044" s="185" t="s">
        <v>367</v>
      </c>
      <c r="AT4044" s="185" t="s">
        <v>363</v>
      </c>
      <c r="AU4044" s="185" t="s">
        <v>85</v>
      </c>
      <c r="AY4044" s="18" t="s">
        <v>360</v>
      </c>
      <c r="BE4044" s="186">
        <f>IF(N4044="základná",J4044,0)</f>
        <v>0</v>
      </c>
      <c r="BF4044" s="186">
        <f>IF(N4044="znížená",J4044,0)</f>
        <v>0</v>
      </c>
      <c r="BG4044" s="186">
        <f>IF(N4044="zákl. prenesená",J4044,0)</f>
        <v>0</v>
      </c>
      <c r="BH4044" s="186">
        <f>IF(N4044="zníž. prenesená",J4044,0)</f>
        <v>0</v>
      </c>
      <c r="BI4044" s="186">
        <f>IF(N4044="nulová",J4044,0)</f>
        <v>0</v>
      </c>
      <c r="BJ4044" s="18" t="s">
        <v>85</v>
      </c>
      <c r="BK4044" s="186">
        <f>ROUND(I4044*H4044,2)</f>
        <v>0</v>
      </c>
      <c r="BL4044" s="18" t="s">
        <v>367</v>
      </c>
      <c r="BM4044" s="185" t="s">
        <v>3719</v>
      </c>
    </row>
    <row r="4045" spans="1:65" s="14" customFormat="1">
      <c r="B4045" s="196"/>
      <c r="D4045" s="188" t="s">
        <v>369</v>
      </c>
      <c r="E4045" s="197" t="s">
        <v>1</v>
      </c>
      <c r="F4045" s="198" t="s">
        <v>3720</v>
      </c>
      <c r="H4045" s="197" t="s">
        <v>1</v>
      </c>
      <c r="I4045" s="199"/>
      <c r="L4045" s="196"/>
      <c r="M4045" s="200"/>
      <c r="N4045" s="201"/>
      <c r="O4045" s="201"/>
      <c r="P4045" s="201"/>
      <c r="Q4045" s="201"/>
      <c r="R4045" s="201"/>
      <c r="S4045" s="201"/>
      <c r="T4045" s="202"/>
      <c r="AT4045" s="197" t="s">
        <v>369</v>
      </c>
      <c r="AU4045" s="197" t="s">
        <v>85</v>
      </c>
      <c r="AV4045" s="14" t="s">
        <v>79</v>
      </c>
      <c r="AW4045" s="14" t="s">
        <v>29</v>
      </c>
      <c r="AX4045" s="14" t="s">
        <v>72</v>
      </c>
      <c r="AY4045" s="197" t="s">
        <v>360</v>
      </c>
    </row>
    <row r="4046" spans="1:65" s="14" customFormat="1">
      <c r="B4046" s="196"/>
      <c r="D4046" s="188" t="s">
        <v>369</v>
      </c>
      <c r="E4046" s="197" t="s">
        <v>1</v>
      </c>
      <c r="F4046" s="198" t="s">
        <v>1620</v>
      </c>
      <c r="H4046" s="197" t="s">
        <v>1</v>
      </c>
      <c r="I4046" s="199"/>
      <c r="L4046" s="196"/>
      <c r="M4046" s="200"/>
      <c r="N4046" s="201"/>
      <c r="O4046" s="201"/>
      <c r="P4046" s="201"/>
      <c r="Q4046" s="201"/>
      <c r="R4046" s="201"/>
      <c r="S4046" s="201"/>
      <c r="T4046" s="202"/>
      <c r="AT4046" s="197" t="s">
        <v>369</v>
      </c>
      <c r="AU4046" s="197" t="s">
        <v>85</v>
      </c>
      <c r="AV4046" s="14" t="s">
        <v>79</v>
      </c>
      <c r="AW4046" s="14" t="s">
        <v>29</v>
      </c>
      <c r="AX4046" s="14" t="s">
        <v>72</v>
      </c>
      <c r="AY4046" s="197" t="s">
        <v>360</v>
      </c>
    </row>
    <row r="4047" spans="1:65" s="13" customFormat="1">
      <c r="B4047" s="187"/>
      <c r="D4047" s="188" t="s">
        <v>369</v>
      </c>
      <c r="E4047" s="189" t="s">
        <v>1</v>
      </c>
      <c r="F4047" s="190" t="s">
        <v>3721</v>
      </c>
      <c r="H4047" s="191">
        <v>4.68</v>
      </c>
      <c r="I4047" s="192"/>
      <c r="L4047" s="187"/>
      <c r="M4047" s="193"/>
      <c r="N4047" s="194"/>
      <c r="O4047" s="194"/>
      <c r="P4047" s="194"/>
      <c r="Q4047" s="194"/>
      <c r="R4047" s="194"/>
      <c r="S4047" s="194"/>
      <c r="T4047" s="195"/>
      <c r="AT4047" s="189" t="s">
        <v>369</v>
      </c>
      <c r="AU4047" s="189" t="s">
        <v>85</v>
      </c>
      <c r="AV4047" s="13" t="s">
        <v>85</v>
      </c>
      <c r="AW4047" s="13" t="s">
        <v>29</v>
      </c>
      <c r="AX4047" s="13" t="s">
        <v>72</v>
      </c>
      <c r="AY4047" s="189" t="s">
        <v>360</v>
      </c>
    </row>
    <row r="4048" spans="1:65" s="14" customFormat="1">
      <c r="B4048" s="196"/>
      <c r="D4048" s="188" t="s">
        <v>369</v>
      </c>
      <c r="E4048" s="197" t="s">
        <v>1</v>
      </c>
      <c r="F4048" s="198" t="s">
        <v>3722</v>
      </c>
      <c r="H4048" s="197" t="s">
        <v>1</v>
      </c>
      <c r="I4048" s="199"/>
      <c r="L4048" s="196"/>
      <c r="M4048" s="200"/>
      <c r="N4048" s="201"/>
      <c r="O4048" s="201"/>
      <c r="P4048" s="201"/>
      <c r="Q4048" s="201"/>
      <c r="R4048" s="201"/>
      <c r="S4048" s="201"/>
      <c r="T4048" s="202"/>
      <c r="AT4048" s="197" t="s">
        <v>369</v>
      </c>
      <c r="AU4048" s="197" t="s">
        <v>85</v>
      </c>
      <c r="AV4048" s="14" t="s">
        <v>79</v>
      </c>
      <c r="AW4048" s="14" t="s">
        <v>29</v>
      </c>
      <c r="AX4048" s="14" t="s">
        <v>72</v>
      </c>
      <c r="AY4048" s="197" t="s">
        <v>360</v>
      </c>
    </row>
    <row r="4049" spans="2:51" s="13" customFormat="1">
      <c r="B4049" s="187"/>
      <c r="D4049" s="188" t="s">
        <v>369</v>
      </c>
      <c r="E4049" s="189" t="s">
        <v>1</v>
      </c>
      <c r="F4049" s="190" t="s">
        <v>3723</v>
      </c>
      <c r="H4049" s="191">
        <v>8.3529999999999998</v>
      </c>
      <c r="I4049" s="192"/>
      <c r="L4049" s="187"/>
      <c r="M4049" s="193"/>
      <c r="N4049" s="194"/>
      <c r="O4049" s="194"/>
      <c r="P4049" s="194"/>
      <c r="Q4049" s="194"/>
      <c r="R4049" s="194"/>
      <c r="S4049" s="194"/>
      <c r="T4049" s="195"/>
      <c r="AT4049" s="189" t="s">
        <v>369</v>
      </c>
      <c r="AU4049" s="189" t="s">
        <v>85</v>
      </c>
      <c r="AV4049" s="13" t="s">
        <v>85</v>
      </c>
      <c r="AW4049" s="13" t="s">
        <v>29</v>
      </c>
      <c r="AX4049" s="13" t="s">
        <v>72</v>
      </c>
      <c r="AY4049" s="189" t="s">
        <v>360</v>
      </c>
    </row>
    <row r="4050" spans="2:51" s="13" customFormat="1">
      <c r="B4050" s="187"/>
      <c r="D4050" s="188" t="s">
        <v>369</v>
      </c>
      <c r="E4050" s="189" t="s">
        <v>1</v>
      </c>
      <c r="F4050" s="190" t="s">
        <v>3724</v>
      </c>
      <c r="H4050" s="191">
        <v>-2.5</v>
      </c>
      <c r="I4050" s="192"/>
      <c r="L4050" s="187"/>
      <c r="M4050" s="193"/>
      <c r="N4050" s="194"/>
      <c r="O4050" s="194"/>
      <c r="P4050" s="194"/>
      <c r="Q4050" s="194"/>
      <c r="R4050" s="194"/>
      <c r="S4050" s="194"/>
      <c r="T4050" s="195"/>
      <c r="AT4050" s="189" t="s">
        <v>369</v>
      </c>
      <c r="AU4050" s="189" t="s">
        <v>85</v>
      </c>
      <c r="AV4050" s="13" t="s">
        <v>85</v>
      </c>
      <c r="AW4050" s="13" t="s">
        <v>29</v>
      </c>
      <c r="AX4050" s="13" t="s">
        <v>72</v>
      </c>
      <c r="AY4050" s="189" t="s">
        <v>360</v>
      </c>
    </row>
    <row r="4051" spans="2:51" s="14" customFormat="1">
      <c r="B4051" s="196"/>
      <c r="D4051" s="188" t="s">
        <v>369</v>
      </c>
      <c r="E4051" s="197" t="s">
        <v>1</v>
      </c>
      <c r="F4051" s="198" t="s">
        <v>3725</v>
      </c>
      <c r="H4051" s="197" t="s">
        <v>1</v>
      </c>
      <c r="I4051" s="199"/>
      <c r="L4051" s="196"/>
      <c r="M4051" s="200"/>
      <c r="N4051" s="201"/>
      <c r="O4051" s="201"/>
      <c r="P4051" s="201"/>
      <c r="Q4051" s="201"/>
      <c r="R4051" s="201"/>
      <c r="S4051" s="201"/>
      <c r="T4051" s="202"/>
      <c r="AT4051" s="197" t="s">
        <v>369</v>
      </c>
      <c r="AU4051" s="197" t="s">
        <v>85</v>
      </c>
      <c r="AV4051" s="14" t="s">
        <v>79</v>
      </c>
      <c r="AW4051" s="14" t="s">
        <v>29</v>
      </c>
      <c r="AX4051" s="14" t="s">
        <v>72</v>
      </c>
      <c r="AY4051" s="197" t="s">
        <v>360</v>
      </c>
    </row>
    <row r="4052" spans="2:51" s="13" customFormat="1">
      <c r="B4052" s="187"/>
      <c r="D4052" s="188" t="s">
        <v>369</v>
      </c>
      <c r="E4052" s="189" t="s">
        <v>1</v>
      </c>
      <c r="F4052" s="190" t="s">
        <v>3726</v>
      </c>
      <c r="H4052" s="191">
        <v>7.798</v>
      </c>
      <c r="I4052" s="192"/>
      <c r="L4052" s="187"/>
      <c r="M4052" s="193"/>
      <c r="N4052" s="194"/>
      <c r="O4052" s="194"/>
      <c r="P4052" s="194"/>
      <c r="Q4052" s="194"/>
      <c r="R4052" s="194"/>
      <c r="S4052" s="194"/>
      <c r="T4052" s="195"/>
      <c r="AT4052" s="189" t="s">
        <v>369</v>
      </c>
      <c r="AU4052" s="189" t="s">
        <v>85</v>
      </c>
      <c r="AV4052" s="13" t="s">
        <v>85</v>
      </c>
      <c r="AW4052" s="13" t="s">
        <v>29</v>
      </c>
      <c r="AX4052" s="13" t="s">
        <v>72</v>
      </c>
      <c r="AY4052" s="189" t="s">
        <v>360</v>
      </c>
    </row>
    <row r="4053" spans="2:51" s="13" customFormat="1">
      <c r="B4053" s="187"/>
      <c r="D4053" s="188" t="s">
        <v>369</v>
      </c>
      <c r="E4053" s="189" t="s">
        <v>1</v>
      </c>
      <c r="F4053" s="190" t="s">
        <v>3727</v>
      </c>
      <c r="H4053" s="191">
        <v>14.901</v>
      </c>
      <c r="I4053" s="192"/>
      <c r="L4053" s="187"/>
      <c r="M4053" s="193"/>
      <c r="N4053" s="194"/>
      <c r="O4053" s="194"/>
      <c r="P4053" s="194"/>
      <c r="Q4053" s="194"/>
      <c r="R4053" s="194"/>
      <c r="S4053" s="194"/>
      <c r="T4053" s="195"/>
      <c r="AT4053" s="189" t="s">
        <v>369</v>
      </c>
      <c r="AU4053" s="189" t="s">
        <v>85</v>
      </c>
      <c r="AV4053" s="13" t="s">
        <v>85</v>
      </c>
      <c r="AW4053" s="13" t="s">
        <v>29</v>
      </c>
      <c r="AX4053" s="13" t="s">
        <v>72</v>
      </c>
      <c r="AY4053" s="189" t="s">
        <v>360</v>
      </c>
    </row>
    <row r="4054" spans="2:51" s="13" customFormat="1">
      <c r="B4054" s="187"/>
      <c r="D4054" s="188" t="s">
        <v>369</v>
      </c>
      <c r="E4054" s="189" t="s">
        <v>1</v>
      </c>
      <c r="F4054" s="190" t="s">
        <v>3728</v>
      </c>
      <c r="H4054" s="191">
        <v>-2.79</v>
      </c>
      <c r="I4054" s="192"/>
      <c r="L4054" s="187"/>
      <c r="M4054" s="193"/>
      <c r="N4054" s="194"/>
      <c r="O4054" s="194"/>
      <c r="P4054" s="194"/>
      <c r="Q4054" s="194"/>
      <c r="R4054" s="194"/>
      <c r="S4054" s="194"/>
      <c r="T4054" s="195"/>
      <c r="AT4054" s="189" t="s">
        <v>369</v>
      </c>
      <c r="AU4054" s="189" t="s">
        <v>85</v>
      </c>
      <c r="AV4054" s="13" t="s">
        <v>85</v>
      </c>
      <c r="AW4054" s="13" t="s">
        <v>29</v>
      </c>
      <c r="AX4054" s="13" t="s">
        <v>72</v>
      </c>
      <c r="AY4054" s="189" t="s">
        <v>360</v>
      </c>
    </row>
    <row r="4055" spans="2:51" s="13" customFormat="1">
      <c r="B4055" s="187"/>
      <c r="D4055" s="188" t="s">
        <v>369</v>
      </c>
      <c r="E4055" s="189" t="s">
        <v>1</v>
      </c>
      <c r="F4055" s="190" t="s">
        <v>3729</v>
      </c>
      <c r="H4055" s="191">
        <v>-1.5</v>
      </c>
      <c r="I4055" s="192"/>
      <c r="L4055" s="187"/>
      <c r="M4055" s="193"/>
      <c r="N4055" s="194"/>
      <c r="O4055" s="194"/>
      <c r="P4055" s="194"/>
      <c r="Q4055" s="194"/>
      <c r="R4055" s="194"/>
      <c r="S4055" s="194"/>
      <c r="T4055" s="195"/>
      <c r="AT4055" s="189" t="s">
        <v>369</v>
      </c>
      <c r="AU4055" s="189" t="s">
        <v>85</v>
      </c>
      <c r="AV4055" s="13" t="s">
        <v>85</v>
      </c>
      <c r="AW4055" s="13" t="s">
        <v>29</v>
      </c>
      <c r="AX4055" s="13" t="s">
        <v>72</v>
      </c>
      <c r="AY4055" s="189" t="s">
        <v>360</v>
      </c>
    </row>
    <row r="4056" spans="2:51" s="14" customFormat="1">
      <c r="B4056" s="196"/>
      <c r="D4056" s="188" t="s">
        <v>369</v>
      </c>
      <c r="E4056" s="197" t="s">
        <v>1</v>
      </c>
      <c r="F4056" s="198" t="s">
        <v>1651</v>
      </c>
      <c r="H4056" s="197" t="s">
        <v>1</v>
      </c>
      <c r="I4056" s="199"/>
      <c r="L4056" s="196"/>
      <c r="M4056" s="200"/>
      <c r="N4056" s="201"/>
      <c r="O4056" s="201"/>
      <c r="P4056" s="201"/>
      <c r="Q4056" s="201"/>
      <c r="R4056" s="201"/>
      <c r="S4056" s="201"/>
      <c r="T4056" s="202"/>
      <c r="AT4056" s="197" t="s">
        <v>369</v>
      </c>
      <c r="AU4056" s="197" t="s">
        <v>85</v>
      </c>
      <c r="AV4056" s="14" t="s">
        <v>79</v>
      </c>
      <c r="AW4056" s="14" t="s">
        <v>29</v>
      </c>
      <c r="AX4056" s="14" t="s">
        <v>72</v>
      </c>
      <c r="AY4056" s="197" t="s">
        <v>360</v>
      </c>
    </row>
    <row r="4057" spans="2:51" s="13" customFormat="1">
      <c r="B4057" s="187"/>
      <c r="D4057" s="188" t="s">
        <v>369</v>
      </c>
      <c r="E4057" s="189" t="s">
        <v>1</v>
      </c>
      <c r="F4057" s="190" t="s">
        <v>3730</v>
      </c>
      <c r="H4057" s="191">
        <v>12.723000000000001</v>
      </c>
      <c r="I4057" s="192"/>
      <c r="L4057" s="187"/>
      <c r="M4057" s="193"/>
      <c r="N4057" s="194"/>
      <c r="O4057" s="194"/>
      <c r="P4057" s="194"/>
      <c r="Q4057" s="194"/>
      <c r="R4057" s="194"/>
      <c r="S4057" s="194"/>
      <c r="T4057" s="195"/>
      <c r="AT4057" s="189" t="s">
        <v>369</v>
      </c>
      <c r="AU4057" s="189" t="s">
        <v>85</v>
      </c>
      <c r="AV4057" s="13" t="s">
        <v>85</v>
      </c>
      <c r="AW4057" s="13" t="s">
        <v>29</v>
      </c>
      <c r="AX4057" s="13" t="s">
        <v>72</v>
      </c>
      <c r="AY4057" s="189" t="s">
        <v>360</v>
      </c>
    </row>
    <row r="4058" spans="2:51" s="13" customFormat="1">
      <c r="B4058" s="187"/>
      <c r="D4058" s="188" t="s">
        <v>369</v>
      </c>
      <c r="E4058" s="189" t="s">
        <v>1</v>
      </c>
      <c r="F4058" s="190" t="s">
        <v>3731</v>
      </c>
      <c r="H4058" s="191">
        <v>-0.72</v>
      </c>
      <c r="I4058" s="192"/>
      <c r="L4058" s="187"/>
      <c r="M4058" s="193"/>
      <c r="N4058" s="194"/>
      <c r="O4058" s="194"/>
      <c r="P4058" s="194"/>
      <c r="Q4058" s="194"/>
      <c r="R4058" s="194"/>
      <c r="S4058" s="194"/>
      <c r="T4058" s="195"/>
      <c r="AT4058" s="189" t="s">
        <v>369</v>
      </c>
      <c r="AU4058" s="189" t="s">
        <v>85</v>
      </c>
      <c r="AV4058" s="13" t="s">
        <v>85</v>
      </c>
      <c r="AW4058" s="13" t="s">
        <v>29</v>
      </c>
      <c r="AX4058" s="13" t="s">
        <v>72</v>
      </c>
      <c r="AY4058" s="189" t="s">
        <v>360</v>
      </c>
    </row>
    <row r="4059" spans="2:51" s="14" customFormat="1">
      <c r="B4059" s="196"/>
      <c r="D4059" s="188" t="s">
        <v>369</v>
      </c>
      <c r="E4059" s="197" t="s">
        <v>1</v>
      </c>
      <c r="F4059" s="198" t="s">
        <v>3732</v>
      </c>
      <c r="H4059" s="197" t="s">
        <v>1</v>
      </c>
      <c r="I4059" s="199"/>
      <c r="L4059" s="196"/>
      <c r="M4059" s="200"/>
      <c r="N4059" s="201"/>
      <c r="O4059" s="201"/>
      <c r="P4059" s="201"/>
      <c r="Q4059" s="201"/>
      <c r="R4059" s="201"/>
      <c r="S4059" s="201"/>
      <c r="T4059" s="202"/>
      <c r="AT4059" s="197" t="s">
        <v>369</v>
      </c>
      <c r="AU4059" s="197" t="s">
        <v>85</v>
      </c>
      <c r="AV4059" s="14" t="s">
        <v>79</v>
      </c>
      <c r="AW4059" s="14" t="s">
        <v>29</v>
      </c>
      <c r="AX4059" s="14" t="s">
        <v>72</v>
      </c>
      <c r="AY4059" s="197" t="s">
        <v>360</v>
      </c>
    </row>
    <row r="4060" spans="2:51" s="13" customFormat="1">
      <c r="B4060" s="187"/>
      <c r="D4060" s="188" t="s">
        <v>369</v>
      </c>
      <c r="E4060" s="189" t="s">
        <v>1</v>
      </c>
      <c r="F4060" s="190" t="s">
        <v>3733</v>
      </c>
      <c r="H4060" s="191">
        <v>27.349</v>
      </c>
      <c r="I4060" s="192"/>
      <c r="L4060" s="187"/>
      <c r="M4060" s="193"/>
      <c r="N4060" s="194"/>
      <c r="O4060" s="194"/>
      <c r="P4060" s="194"/>
      <c r="Q4060" s="194"/>
      <c r="R4060" s="194"/>
      <c r="S4060" s="194"/>
      <c r="T4060" s="195"/>
      <c r="AT4060" s="189" t="s">
        <v>369</v>
      </c>
      <c r="AU4060" s="189" t="s">
        <v>85</v>
      </c>
      <c r="AV4060" s="13" t="s">
        <v>85</v>
      </c>
      <c r="AW4060" s="13" t="s">
        <v>29</v>
      </c>
      <c r="AX4060" s="13" t="s">
        <v>72</v>
      </c>
      <c r="AY4060" s="189" t="s">
        <v>360</v>
      </c>
    </row>
    <row r="4061" spans="2:51" s="13" customFormat="1">
      <c r="B4061" s="187"/>
      <c r="D4061" s="188" t="s">
        <v>369</v>
      </c>
      <c r="E4061" s="189" t="s">
        <v>1</v>
      </c>
      <c r="F4061" s="190" t="s">
        <v>3734</v>
      </c>
      <c r="H4061" s="191">
        <v>6.7229999999999999</v>
      </c>
      <c r="I4061" s="192"/>
      <c r="L4061" s="187"/>
      <c r="M4061" s="193"/>
      <c r="N4061" s="194"/>
      <c r="O4061" s="194"/>
      <c r="P4061" s="194"/>
      <c r="Q4061" s="194"/>
      <c r="R4061" s="194"/>
      <c r="S4061" s="194"/>
      <c r="T4061" s="195"/>
      <c r="AT4061" s="189" t="s">
        <v>369</v>
      </c>
      <c r="AU4061" s="189" t="s">
        <v>85</v>
      </c>
      <c r="AV4061" s="13" t="s">
        <v>85</v>
      </c>
      <c r="AW4061" s="13" t="s">
        <v>29</v>
      </c>
      <c r="AX4061" s="13" t="s">
        <v>72</v>
      </c>
      <c r="AY4061" s="189" t="s">
        <v>360</v>
      </c>
    </row>
    <row r="4062" spans="2:51" s="13" customFormat="1">
      <c r="B4062" s="187"/>
      <c r="D4062" s="188" t="s">
        <v>369</v>
      </c>
      <c r="E4062" s="189" t="s">
        <v>1</v>
      </c>
      <c r="F4062" s="190" t="s">
        <v>3735</v>
      </c>
      <c r="H4062" s="191">
        <v>-5.0999999999999996</v>
      </c>
      <c r="I4062" s="192"/>
      <c r="L4062" s="187"/>
      <c r="M4062" s="193"/>
      <c r="N4062" s="194"/>
      <c r="O4062" s="194"/>
      <c r="P4062" s="194"/>
      <c r="Q4062" s="194"/>
      <c r="R4062" s="194"/>
      <c r="S4062" s="194"/>
      <c r="T4062" s="195"/>
      <c r="AT4062" s="189" t="s">
        <v>369</v>
      </c>
      <c r="AU4062" s="189" t="s">
        <v>85</v>
      </c>
      <c r="AV4062" s="13" t="s">
        <v>85</v>
      </c>
      <c r="AW4062" s="13" t="s">
        <v>29</v>
      </c>
      <c r="AX4062" s="13" t="s">
        <v>72</v>
      </c>
      <c r="AY4062" s="189" t="s">
        <v>360</v>
      </c>
    </row>
    <row r="4063" spans="2:51" s="14" customFormat="1">
      <c r="B4063" s="196"/>
      <c r="D4063" s="188" t="s">
        <v>369</v>
      </c>
      <c r="E4063" s="197" t="s">
        <v>1</v>
      </c>
      <c r="F4063" s="198" t="s">
        <v>2386</v>
      </c>
      <c r="H4063" s="197" t="s">
        <v>1</v>
      </c>
      <c r="I4063" s="199"/>
      <c r="L4063" s="196"/>
      <c r="M4063" s="200"/>
      <c r="N4063" s="201"/>
      <c r="O4063" s="201"/>
      <c r="P4063" s="201"/>
      <c r="Q4063" s="201"/>
      <c r="R4063" s="201"/>
      <c r="S4063" s="201"/>
      <c r="T4063" s="202"/>
      <c r="AT4063" s="197" t="s">
        <v>369</v>
      </c>
      <c r="AU4063" s="197" t="s">
        <v>85</v>
      </c>
      <c r="AV4063" s="14" t="s">
        <v>79</v>
      </c>
      <c r="AW4063" s="14" t="s">
        <v>29</v>
      </c>
      <c r="AX4063" s="14" t="s">
        <v>72</v>
      </c>
      <c r="AY4063" s="197" t="s">
        <v>360</v>
      </c>
    </row>
    <row r="4064" spans="2:51" s="13" customFormat="1">
      <c r="B4064" s="187"/>
      <c r="D4064" s="188" t="s">
        <v>369</v>
      </c>
      <c r="E4064" s="189" t="s">
        <v>1</v>
      </c>
      <c r="F4064" s="190" t="s">
        <v>3736</v>
      </c>
      <c r="H4064" s="191">
        <v>5.5490000000000004</v>
      </c>
      <c r="I4064" s="192"/>
      <c r="L4064" s="187"/>
      <c r="M4064" s="193"/>
      <c r="N4064" s="194"/>
      <c r="O4064" s="194"/>
      <c r="P4064" s="194"/>
      <c r="Q4064" s="194"/>
      <c r="R4064" s="194"/>
      <c r="S4064" s="194"/>
      <c r="T4064" s="195"/>
      <c r="AT4064" s="189" t="s">
        <v>369</v>
      </c>
      <c r="AU4064" s="189" t="s">
        <v>85</v>
      </c>
      <c r="AV4064" s="13" t="s">
        <v>85</v>
      </c>
      <c r="AW4064" s="13" t="s">
        <v>29</v>
      </c>
      <c r="AX4064" s="13" t="s">
        <v>72</v>
      </c>
      <c r="AY4064" s="189" t="s">
        <v>360</v>
      </c>
    </row>
    <row r="4065" spans="1:65" s="13" customFormat="1">
      <c r="B4065" s="187"/>
      <c r="D4065" s="188" t="s">
        <v>369</v>
      </c>
      <c r="E4065" s="189" t="s">
        <v>1</v>
      </c>
      <c r="F4065" s="190" t="s">
        <v>3737</v>
      </c>
      <c r="H4065" s="191">
        <v>-0.25</v>
      </c>
      <c r="I4065" s="192"/>
      <c r="L4065" s="187"/>
      <c r="M4065" s="193"/>
      <c r="N4065" s="194"/>
      <c r="O4065" s="194"/>
      <c r="P4065" s="194"/>
      <c r="Q4065" s="194"/>
      <c r="R4065" s="194"/>
      <c r="S4065" s="194"/>
      <c r="T4065" s="195"/>
      <c r="AT4065" s="189" t="s">
        <v>369</v>
      </c>
      <c r="AU4065" s="189" t="s">
        <v>85</v>
      </c>
      <c r="AV4065" s="13" t="s">
        <v>85</v>
      </c>
      <c r="AW4065" s="13" t="s">
        <v>29</v>
      </c>
      <c r="AX4065" s="13" t="s">
        <v>72</v>
      </c>
      <c r="AY4065" s="189" t="s">
        <v>360</v>
      </c>
    </row>
    <row r="4066" spans="1:65" s="14" customFormat="1">
      <c r="B4066" s="196"/>
      <c r="D4066" s="188" t="s">
        <v>369</v>
      </c>
      <c r="E4066" s="197" t="s">
        <v>1</v>
      </c>
      <c r="F4066" s="198" t="s">
        <v>3738</v>
      </c>
      <c r="H4066" s="197" t="s">
        <v>1</v>
      </c>
      <c r="I4066" s="199"/>
      <c r="L4066" s="196"/>
      <c r="M4066" s="200"/>
      <c r="N4066" s="201"/>
      <c r="O4066" s="201"/>
      <c r="P4066" s="201"/>
      <c r="Q4066" s="201"/>
      <c r="R4066" s="201"/>
      <c r="S4066" s="201"/>
      <c r="T4066" s="202"/>
      <c r="AT4066" s="197" t="s">
        <v>369</v>
      </c>
      <c r="AU4066" s="197" t="s">
        <v>85</v>
      </c>
      <c r="AV4066" s="14" t="s">
        <v>79</v>
      </c>
      <c r="AW4066" s="14" t="s">
        <v>29</v>
      </c>
      <c r="AX4066" s="14" t="s">
        <v>72</v>
      </c>
      <c r="AY4066" s="197" t="s">
        <v>360</v>
      </c>
    </row>
    <row r="4067" spans="1:65" s="13" customFormat="1">
      <c r="B4067" s="187"/>
      <c r="D4067" s="188" t="s">
        <v>369</v>
      </c>
      <c r="E4067" s="189" t="s">
        <v>1</v>
      </c>
      <c r="F4067" s="190" t="s">
        <v>3739</v>
      </c>
      <c r="H4067" s="191">
        <v>11.839</v>
      </c>
      <c r="I4067" s="192"/>
      <c r="L4067" s="187"/>
      <c r="M4067" s="193"/>
      <c r="N4067" s="194"/>
      <c r="O4067" s="194"/>
      <c r="P4067" s="194"/>
      <c r="Q4067" s="194"/>
      <c r="R4067" s="194"/>
      <c r="S4067" s="194"/>
      <c r="T4067" s="195"/>
      <c r="AT4067" s="189" t="s">
        <v>369</v>
      </c>
      <c r="AU4067" s="189" t="s">
        <v>85</v>
      </c>
      <c r="AV4067" s="13" t="s">
        <v>85</v>
      </c>
      <c r="AW4067" s="13" t="s">
        <v>29</v>
      </c>
      <c r="AX4067" s="13" t="s">
        <v>72</v>
      </c>
      <c r="AY4067" s="189" t="s">
        <v>360</v>
      </c>
    </row>
    <row r="4068" spans="1:65" s="13" customFormat="1">
      <c r="B4068" s="187"/>
      <c r="D4068" s="188" t="s">
        <v>369</v>
      </c>
      <c r="E4068" s="189" t="s">
        <v>1</v>
      </c>
      <c r="F4068" s="190" t="s">
        <v>3740</v>
      </c>
      <c r="H4068" s="191">
        <v>-2.85</v>
      </c>
      <c r="I4068" s="192"/>
      <c r="L4068" s="187"/>
      <c r="M4068" s="193"/>
      <c r="N4068" s="194"/>
      <c r="O4068" s="194"/>
      <c r="P4068" s="194"/>
      <c r="Q4068" s="194"/>
      <c r="R4068" s="194"/>
      <c r="S4068" s="194"/>
      <c r="T4068" s="195"/>
      <c r="AT4068" s="189" t="s">
        <v>369</v>
      </c>
      <c r="AU4068" s="189" t="s">
        <v>85</v>
      </c>
      <c r="AV4068" s="13" t="s">
        <v>85</v>
      </c>
      <c r="AW4068" s="13" t="s">
        <v>29</v>
      </c>
      <c r="AX4068" s="13" t="s">
        <v>72</v>
      </c>
      <c r="AY4068" s="189" t="s">
        <v>360</v>
      </c>
    </row>
    <row r="4069" spans="1:65" s="13" customFormat="1">
      <c r="B4069" s="187"/>
      <c r="D4069" s="188" t="s">
        <v>369</v>
      </c>
      <c r="E4069" s="189" t="s">
        <v>1</v>
      </c>
      <c r="F4069" s="190" t="s">
        <v>3741</v>
      </c>
      <c r="H4069" s="191">
        <v>3.6280000000000001</v>
      </c>
      <c r="I4069" s="192"/>
      <c r="L4069" s="187"/>
      <c r="M4069" s="193"/>
      <c r="N4069" s="194"/>
      <c r="O4069" s="194"/>
      <c r="P4069" s="194"/>
      <c r="Q4069" s="194"/>
      <c r="R4069" s="194"/>
      <c r="S4069" s="194"/>
      <c r="T4069" s="195"/>
      <c r="AT4069" s="189" t="s">
        <v>369</v>
      </c>
      <c r="AU4069" s="189" t="s">
        <v>85</v>
      </c>
      <c r="AV4069" s="13" t="s">
        <v>85</v>
      </c>
      <c r="AW4069" s="13" t="s">
        <v>29</v>
      </c>
      <c r="AX4069" s="13" t="s">
        <v>72</v>
      </c>
      <c r="AY4069" s="189" t="s">
        <v>360</v>
      </c>
    </row>
    <row r="4070" spans="1:65" s="15" customFormat="1">
      <c r="B4070" s="203"/>
      <c r="D4070" s="188" t="s">
        <v>369</v>
      </c>
      <c r="E4070" s="204" t="s">
        <v>1</v>
      </c>
      <c r="F4070" s="205" t="s">
        <v>386</v>
      </c>
      <c r="H4070" s="206">
        <v>87.832999999999998</v>
      </c>
      <c r="I4070" s="207"/>
      <c r="L4070" s="203"/>
      <c r="M4070" s="208"/>
      <c r="N4070" s="209"/>
      <c r="O4070" s="209"/>
      <c r="P4070" s="209"/>
      <c r="Q4070" s="209"/>
      <c r="R4070" s="209"/>
      <c r="S4070" s="209"/>
      <c r="T4070" s="210"/>
      <c r="AT4070" s="204" t="s">
        <v>369</v>
      </c>
      <c r="AU4070" s="204" t="s">
        <v>85</v>
      </c>
      <c r="AV4070" s="15" t="s">
        <v>367</v>
      </c>
      <c r="AW4070" s="15" t="s">
        <v>29</v>
      </c>
      <c r="AX4070" s="15" t="s">
        <v>79</v>
      </c>
      <c r="AY4070" s="204" t="s">
        <v>360</v>
      </c>
    </row>
    <row r="4071" spans="1:65" s="2" customFormat="1" ht="24.2" customHeight="1">
      <c r="A4071" s="33"/>
      <c r="B4071" s="139"/>
      <c r="C4071" s="173" t="s">
        <v>3742</v>
      </c>
      <c r="D4071" s="173" t="s">
        <v>363</v>
      </c>
      <c r="E4071" s="174" t="s">
        <v>3743</v>
      </c>
      <c r="F4071" s="175" t="s">
        <v>3744</v>
      </c>
      <c r="G4071" s="176" t="s">
        <v>366</v>
      </c>
      <c r="H4071" s="177">
        <v>747.44899999999996</v>
      </c>
      <c r="I4071" s="178"/>
      <c r="J4071" s="179">
        <f>ROUND(I4071*H4071,2)</f>
        <v>0</v>
      </c>
      <c r="K4071" s="180"/>
      <c r="L4071" s="34"/>
      <c r="M4071" s="181" t="s">
        <v>1</v>
      </c>
      <c r="N4071" s="182" t="s">
        <v>38</v>
      </c>
      <c r="O4071" s="60"/>
      <c r="P4071" s="183">
        <f>O4071*H4071</f>
        <v>0</v>
      </c>
      <c r="Q4071" s="183">
        <v>0</v>
      </c>
      <c r="R4071" s="183">
        <f>Q4071*H4071</f>
        <v>0</v>
      </c>
      <c r="S4071" s="183">
        <v>6.8000000000000005E-2</v>
      </c>
      <c r="T4071" s="184">
        <f>S4071*H4071</f>
        <v>50.826532</v>
      </c>
      <c r="U4071" s="33"/>
      <c r="V4071" s="33"/>
      <c r="W4071" s="33"/>
      <c r="X4071" s="33"/>
      <c r="Y4071" s="33"/>
      <c r="Z4071" s="33"/>
      <c r="AA4071" s="33"/>
      <c r="AB4071" s="33"/>
      <c r="AC4071" s="33"/>
      <c r="AD4071" s="33"/>
      <c r="AE4071" s="33"/>
      <c r="AR4071" s="185" t="s">
        <v>367</v>
      </c>
      <c r="AT4071" s="185" t="s">
        <v>363</v>
      </c>
      <c r="AU4071" s="185" t="s">
        <v>85</v>
      </c>
      <c r="AY4071" s="18" t="s">
        <v>360</v>
      </c>
      <c r="BE4071" s="186">
        <f>IF(N4071="základná",J4071,0)</f>
        <v>0</v>
      </c>
      <c r="BF4071" s="186">
        <f>IF(N4071="znížená",J4071,0)</f>
        <v>0</v>
      </c>
      <c r="BG4071" s="186">
        <f>IF(N4071="zákl. prenesená",J4071,0)</f>
        <v>0</v>
      </c>
      <c r="BH4071" s="186">
        <f>IF(N4071="zníž. prenesená",J4071,0)</f>
        <v>0</v>
      </c>
      <c r="BI4071" s="186">
        <f>IF(N4071="nulová",J4071,0)</f>
        <v>0</v>
      </c>
      <c r="BJ4071" s="18" t="s">
        <v>85</v>
      </c>
      <c r="BK4071" s="186">
        <f>ROUND(I4071*H4071,2)</f>
        <v>0</v>
      </c>
      <c r="BL4071" s="18" t="s">
        <v>367</v>
      </c>
      <c r="BM4071" s="185" t="s">
        <v>3745</v>
      </c>
    </row>
    <row r="4072" spans="1:65" s="14" customFormat="1">
      <c r="B4072" s="196"/>
      <c r="D4072" s="188" t="s">
        <v>369</v>
      </c>
      <c r="E4072" s="197" t="s">
        <v>1</v>
      </c>
      <c r="F4072" s="198" t="s">
        <v>3746</v>
      </c>
      <c r="H4072" s="197" t="s">
        <v>1</v>
      </c>
      <c r="I4072" s="199"/>
      <c r="L4072" s="196"/>
      <c r="M4072" s="200"/>
      <c r="N4072" s="201"/>
      <c r="O4072" s="201"/>
      <c r="P4072" s="201"/>
      <c r="Q4072" s="201"/>
      <c r="R4072" s="201"/>
      <c r="S4072" s="201"/>
      <c r="T4072" s="202"/>
      <c r="AT4072" s="197" t="s">
        <v>369</v>
      </c>
      <c r="AU4072" s="197" t="s">
        <v>85</v>
      </c>
      <c r="AV4072" s="14" t="s">
        <v>79</v>
      </c>
      <c r="AW4072" s="14" t="s">
        <v>29</v>
      </c>
      <c r="AX4072" s="14" t="s">
        <v>72</v>
      </c>
      <c r="AY4072" s="197" t="s">
        <v>360</v>
      </c>
    </row>
    <row r="4073" spans="1:65" s="14" customFormat="1">
      <c r="B4073" s="196"/>
      <c r="D4073" s="188" t="s">
        <v>369</v>
      </c>
      <c r="E4073" s="197" t="s">
        <v>1</v>
      </c>
      <c r="F4073" s="198" t="s">
        <v>754</v>
      </c>
      <c r="H4073" s="197" t="s">
        <v>1</v>
      </c>
      <c r="I4073" s="199"/>
      <c r="L4073" s="196"/>
      <c r="M4073" s="200"/>
      <c r="N4073" s="201"/>
      <c r="O4073" s="201"/>
      <c r="P4073" s="201"/>
      <c r="Q4073" s="201"/>
      <c r="R4073" s="201"/>
      <c r="S4073" s="201"/>
      <c r="T4073" s="202"/>
      <c r="AT4073" s="197" t="s">
        <v>369</v>
      </c>
      <c r="AU4073" s="197" t="s">
        <v>85</v>
      </c>
      <c r="AV4073" s="14" t="s">
        <v>79</v>
      </c>
      <c r="AW4073" s="14" t="s">
        <v>29</v>
      </c>
      <c r="AX4073" s="14" t="s">
        <v>72</v>
      </c>
      <c r="AY4073" s="197" t="s">
        <v>360</v>
      </c>
    </row>
    <row r="4074" spans="1:65" s="14" customFormat="1">
      <c r="B4074" s="196"/>
      <c r="D4074" s="188" t="s">
        <v>369</v>
      </c>
      <c r="E4074" s="197" t="s">
        <v>1</v>
      </c>
      <c r="F4074" s="198" t="s">
        <v>3747</v>
      </c>
      <c r="H4074" s="197" t="s">
        <v>1</v>
      </c>
      <c r="I4074" s="199"/>
      <c r="L4074" s="196"/>
      <c r="M4074" s="200"/>
      <c r="N4074" s="201"/>
      <c r="O4074" s="201"/>
      <c r="P4074" s="201"/>
      <c r="Q4074" s="201"/>
      <c r="R4074" s="201"/>
      <c r="S4074" s="201"/>
      <c r="T4074" s="202"/>
      <c r="AT4074" s="197" t="s">
        <v>369</v>
      </c>
      <c r="AU4074" s="197" t="s">
        <v>85</v>
      </c>
      <c r="AV4074" s="14" t="s">
        <v>79</v>
      </c>
      <c r="AW4074" s="14" t="s">
        <v>29</v>
      </c>
      <c r="AX4074" s="14" t="s">
        <v>72</v>
      </c>
      <c r="AY4074" s="197" t="s">
        <v>360</v>
      </c>
    </row>
    <row r="4075" spans="1:65" s="13" customFormat="1">
      <c r="B4075" s="187"/>
      <c r="D4075" s="188" t="s">
        <v>369</v>
      </c>
      <c r="E4075" s="189" t="s">
        <v>1</v>
      </c>
      <c r="F4075" s="190" t="s">
        <v>3748</v>
      </c>
      <c r="H4075" s="191">
        <v>17.472000000000001</v>
      </c>
      <c r="I4075" s="192"/>
      <c r="L4075" s="187"/>
      <c r="M4075" s="193"/>
      <c r="N4075" s="194"/>
      <c r="O4075" s="194"/>
      <c r="P4075" s="194"/>
      <c r="Q4075" s="194"/>
      <c r="R4075" s="194"/>
      <c r="S4075" s="194"/>
      <c r="T4075" s="195"/>
      <c r="AT4075" s="189" t="s">
        <v>369</v>
      </c>
      <c r="AU4075" s="189" t="s">
        <v>85</v>
      </c>
      <c r="AV4075" s="13" t="s">
        <v>85</v>
      </c>
      <c r="AW4075" s="13" t="s">
        <v>29</v>
      </c>
      <c r="AX4075" s="13" t="s">
        <v>72</v>
      </c>
      <c r="AY4075" s="189" t="s">
        <v>360</v>
      </c>
    </row>
    <row r="4076" spans="1:65" s="13" customFormat="1">
      <c r="B4076" s="187"/>
      <c r="D4076" s="188" t="s">
        <v>369</v>
      </c>
      <c r="E4076" s="189" t="s">
        <v>1</v>
      </c>
      <c r="F4076" s="190" t="s">
        <v>3749</v>
      </c>
      <c r="H4076" s="191">
        <v>-1.365</v>
      </c>
      <c r="I4076" s="192"/>
      <c r="L4076" s="187"/>
      <c r="M4076" s="193"/>
      <c r="N4076" s="194"/>
      <c r="O4076" s="194"/>
      <c r="P4076" s="194"/>
      <c r="Q4076" s="194"/>
      <c r="R4076" s="194"/>
      <c r="S4076" s="194"/>
      <c r="T4076" s="195"/>
      <c r="AT4076" s="189" t="s">
        <v>369</v>
      </c>
      <c r="AU4076" s="189" t="s">
        <v>85</v>
      </c>
      <c r="AV4076" s="13" t="s">
        <v>85</v>
      </c>
      <c r="AW4076" s="13" t="s">
        <v>29</v>
      </c>
      <c r="AX4076" s="13" t="s">
        <v>72</v>
      </c>
      <c r="AY4076" s="189" t="s">
        <v>360</v>
      </c>
    </row>
    <row r="4077" spans="1:65" s="14" customFormat="1">
      <c r="B4077" s="196"/>
      <c r="D4077" s="188" t="s">
        <v>369</v>
      </c>
      <c r="E4077" s="197" t="s">
        <v>1</v>
      </c>
      <c r="F4077" s="198" t="s">
        <v>3554</v>
      </c>
      <c r="H4077" s="197" t="s">
        <v>1</v>
      </c>
      <c r="I4077" s="199"/>
      <c r="L4077" s="196"/>
      <c r="M4077" s="200"/>
      <c r="N4077" s="201"/>
      <c r="O4077" s="201"/>
      <c r="P4077" s="201"/>
      <c r="Q4077" s="201"/>
      <c r="R4077" s="201"/>
      <c r="S4077" s="201"/>
      <c r="T4077" s="202"/>
      <c r="AT4077" s="197" t="s">
        <v>369</v>
      </c>
      <c r="AU4077" s="197" t="s">
        <v>85</v>
      </c>
      <c r="AV4077" s="14" t="s">
        <v>79</v>
      </c>
      <c r="AW4077" s="14" t="s">
        <v>29</v>
      </c>
      <c r="AX4077" s="14" t="s">
        <v>72</v>
      </c>
      <c r="AY4077" s="197" t="s">
        <v>360</v>
      </c>
    </row>
    <row r="4078" spans="1:65" s="13" customFormat="1">
      <c r="B4078" s="187"/>
      <c r="D4078" s="188" t="s">
        <v>369</v>
      </c>
      <c r="E4078" s="189" t="s">
        <v>1</v>
      </c>
      <c r="F4078" s="190" t="s">
        <v>3750</v>
      </c>
      <c r="H4078" s="191">
        <v>4.5</v>
      </c>
      <c r="I4078" s="192"/>
      <c r="L4078" s="187"/>
      <c r="M4078" s="193"/>
      <c r="N4078" s="194"/>
      <c r="O4078" s="194"/>
      <c r="P4078" s="194"/>
      <c r="Q4078" s="194"/>
      <c r="R4078" s="194"/>
      <c r="S4078" s="194"/>
      <c r="T4078" s="195"/>
      <c r="AT4078" s="189" t="s">
        <v>369</v>
      </c>
      <c r="AU4078" s="189" t="s">
        <v>85</v>
      </c>
      <c r="AV4078" s="13" t="s">
        <v>85</v>
      </c>
      <c r="AW4078" s="13" t="s">
        <v>29</v>
      </c>
      <c r="AX4078" s="13" t="s">
        <v>72</v>
      </c>
      <c r="AY4078" s="189" t="s">
        <v>360</v>
      </c>
    </row>
    <row r="4079" spans="1:65" s="14" customFormat="1">
      <c r="B4079" s="196"/>
      <c r="D4079" s="188" t="s">
        <v>369</v>
      </c>
      <c r="E4079" s="197" t="s">
        <v>1</v>
      </c>
      <c r="F4079" s="198" t="s">
        <v>3751</v>
      </c>
      <c r="H4079" s="197" t="s">
        <v>1</v>
      </c>
      <c r="I4079" s="199"/>
      <c r="L4079" s="196"/>
      <c r="M4079" s="200"/>
      <c r="N4079" s="201"/>
      <c r="O4079" s="201"/>
      <c r="P4079" s="201"/>
      <c r="Q4079" s="201"/>
      <c r="R4079" s="201"/>
      <c r="S4079" s="201"/>
      <c r="T4079" s="202"/>
      <c r="AT4079" s="197" t="s">
        <v>369</v>
      </c>
      <c r="AU4079" s="197" t="s">
        <v>85</v>
      </c>
      <c r="AV4079" s="14" t="s">
        <v>79</v>
      </c>
      <c r="AW4079" s="14" t="s">
        <v>29</v>
      </c>
      <c r="AX4079" s="14" t="s">
        <v>72</v>
      </c>
      <c r="AY4079" s="197" t="s">
        <v>360</v>
      </c>
    </row>
    <row r="4080" spans="1:65" s="13" customFormat="1">
      <c r="B4080" s="187"/>
      <c r="D4080" s="188" t="s">
        <v>369</v>
      </c>
      <c r="E4080" s="189" t="s">
        <v>1</v>
      </c>
      <c r="F4080" s="190" t="s">
        <v>3752</v>
      </c>
      <c r="H4080" s="191">
        <v>50.744999999999997</v>
      </c>
      <c r="I4080" s="192"/>
      <c r="L4080" s="187"/>
      <c r="M4080" s="193"/>
      <c r="N4080" s="194"/>
      <c r="O4080" s="194"/>
      <c r="P4080" s="194"/>
      <c r="Q4080" s="194"/>
      <c r="R4080" s="194"/>
      <c r="S4080" s="194"/>
      <c r="T4080" s="195"/>
      <c r="AT4080" s="189" t="s">
        <v>369</v>
      </c>
      <c r="AU4080" s="189" t="s">
        <v>85</v>
      </c>
      <c r="AV4080" s="13" t="s">
        <v>85</v>
      </c>
      <c r="AW4080" s="13" t="s">
        <v>29</v>
      </c>
      <c r="AX4080" s="13" t="s">
        <v>72</v>
      </c>
      <c r="AY4080" s="189" t="s">
        <v>360</v>
      </c>
    </row>
    <row r="4081" spans="2:51" s="13" customFormat="1">
      <c r="B4081" s="187"/>
      <c r="D4081" s="188" t="s">
        <v>369</v>
      </c>
      <c r="E4081" s="189" t="s">
        <v>1</v>
      </c>
      <c r="F4081" s="190" t="s">
        <v>3753</v>
      </c>
      <c r="H4081" s="191">
        <v>-4.7249999999999996</v>
      </c>
      <c r="I4081" s="192"/>
      <c r="L4081" s="187"/>
      <c r="M4081" s="193"/>
      <c r="N4081" s="194"/>
      <c r="O4081" s="194"/>
      <c r="P4081" s="194"/>
      <c r="Q4081" s="194"/>
      <c r="R4081" s="194"/>
      <c r="S4081" s="194"/>
      <c r="T4081" s="195"/>
      <c r="AT4081" s="189" t="s">
        <v>369</v>
      </c>
      <c r="AU4081" s="189" t="s">
        <v>85</v>
      </c>
      <c r="AV4081" s="13" t="s">
        <v>85</v>
      </c>
      <c r="AW4081" s="13" t="s">
        <v>29</v>
      </c>
      <c r="AX4081" s="13" t="s">
        <v>72</v>
      </c>
      <c r="AY4081" s="189" t="s">
        <v>360</v>
      </c>
    </row>
    <row r="4082" spans="2:51" s="13" customFormat="1">
      <c r="B4082" s="187"/>
      <c r="D4082" s="188" t="s">
        <v>369</v>
      </c>
      <c r="E4082" s="189" t="s">
        <v>1</v>
      </c>
      <c r="F4082" s="190" t="s">
        <v>3754</v>
      </c>
      <c r="H4082" s="191">
        <v>-0.76800000000000002</v>
      </c>
      <c r="I4082" s="192"/>
      <c r="L4082" s="187"/>
      <c r="M4082" s="193"/>
      <c r="N4082" s="194"/>
      <c r="O4082" s="194"/>
      <c r="P4082" s="194"/>
      <c r="Q4082" s="194"/>
      <c r="R4082" s="194"/>
      <c r="S4082" s="194"/>
      <c r="T4082" s="195"/>
      <c r="AT4082" s="189" t="s">
        <v>369</v>
      </c>
      <c r="AU4082" s="189" t="s">
        <v>85</v>
      </c>
      <c r="AV4082" s="13" t="s">
        <v>85</v>
      </c>
      <c r="AW4082" s="13" t="s">
        <v>29</v>
      </c>
      <c r="AX4082" s="13" t="s">
        <v>72</v>
      </c>
      <c r="AY4082" s="189" t="s">
        <v>360</v>
      </c>
    </row>
    <row r="4083" spans="2:51" s="14" customFormat="1">
      <c r="B4083" s="196"/>
      <c r="D4083" s="188" t="s">
        <v>369</v>
      </c>
      <c r="E4083" s="197" t="s">
        <v>1</v>
      </c>
      <c r="F4083" s="198" t="s">
        <v>3755</v>
      </c>
      <c r="H4083" s="197" t="s">
        <v>1</v>
      </c>
      <c r="I4083" s="199"/>
      <c r="L4083" s="196"/>
      <c r="M4083" s="200"/>
      <c r="N4083" s="201"/>
      <c r="O4083" s="201"/>
      <c r="P4083" s="201"/>
      <c r="Q4083" s="201"/>
      <c r="R4083" s="201"/>
      <c r="S4083" s="201"/>
      <c r="T4083" s="202"/>
      <c r="AT4083" s="197" t="s">
        <v>369</v>
      </c>
      <c r="AU4083" s="197" t="s">
        <v>85</v>
      </c>
      <c r="AV4083" s="14" t="s">
        <v>79</v>
      </c>
      <c r="AW4083" s="14" t="s">
        <v>29</v>
      </c>
      <c r="AX4083" s="14" t="s">
        <v>72</v>
      </c>
      <c r="AY4083" s="197" t="s">
        <v>360</v>
      </c>
    </row>
    <row r="4084" spans="2:51" s="13" customFormat="1">
      <c r="B4084" s="187"/>
      <c r="D4084" s="188" t="s">
        <v>369</v>
      </c>
      <c r="E4084" s="189" t="s">
        <v>1</v>
      </c>
      <c r="F4084" s="190" t="s">
        <v>3756</v>
      </c>
      <c r="H4084" s="191">
        <v>33.405000000000001</v>
      </c>
      <c r="I4084" s="192"/>
      <c r="L4084" s="187"/>
      <c r="M4084" s="193"/>
      <c r="N4084" s="194"/>
      <c r="O4084" s="194"/>
      <c r="P4084" s="194"/>
      <c r="Q4084" s="194"/>
      <c r="R4084" s="194"/>
      <c r="S4084" s="194"/>
      <c r="T4084" s="195"/>
      <c r="AT4084" s="189" t="s">
        <v>369</v>
      </c>
      <c r="AU4084" s="189" t="s">
        <v>85</v>
      </c>
      <c r="AV4084" s="13" t="s">
        <v>85</v>
      </c>
      <c r="AW4084" s="13" t="s">
        <v>29</v>
      </c>
      <c r="AX4084" s="13" t="s">
        <v>72</v>
      </c>
      <c r="AY4084" s="189" t="s">
        <v>360</v>
      </c>
    </row>
    <row r="4085" spans="2:51" s="13" customFormat="1">
      <c r="B4085" s="187"/>
      <c r="D4085" s="188" t="s">
        <v>369</v>
      </c>
      <c r="E4085" s="189" t="s">
        <v>1</v>
      </c>
      <c r="F4085" s="190" t="s">
        <v>3757</v>
      </c>
      <c r="H4085" s="191">
        <v>-3.9750000000000001</v>
      </c>
      <c r="I4085" s="192"/>
      <c r="L4085" s="187"/>
      <c r="M4085" s="193"/>
      <c r="N4085" s="194"/>
      <c r="O4085" s="194"/>
      <c r="P4085" s="194"/>
      <c r="Q4085" s="194"/>
      <c r="R4085" s="194"/>
      <c r="S4085" s="194"/>
      <c r="T4085" s="195"/>
      <c r="AT4085" s="189" t="s">
        <v>369</v>
      </c>
      <c r="AU4085" s="189" t="s">
        <v>85</v>
      </c>
      <c r="AV4085" s="13" t="s">
        <v>85</v>
      </c>
      <c r="AW4085" s="13" t="s">
        <v>29</v>
      </c>
      <c r="AX4085" s="13" t="s">
        <v>72</v>
      </c>
      <c r="AY4085" s="189" t="s">
        <v>360</v>
      </c>
    </row>
    <row r="4086" spans="2:51" s="13" customFormat="1">
      <c r="B4086" s="187"/>
      <c r="D4086" s="188" t="s">
        <v>369</v>
      </c>
      <c r="E4086" s="189" t="s">
        <v>1</v>
      </c>
      <c r="F4086" s="190" t="s">
        <v>3758</v>
      </c>
      <c r="H4086" s="191">
        <v>-0.192</v>
      </c>
      <c r="I4086" s="192"/>
      <c r="L4086" s="187"/>
      <c r="M4086" s="193"/>
      <c r="N4086" s="194"/>
      <c r="O4086" s="194"/>
      <c r="P4086" s="194"/>
      <c r="Q4086" s="194"/>
      <c r="R4086" s="194"/>
      <c r="S4086" s="194"/>
      <c r="T4086" s="195"/>
      <c r="AT4086" s="189" t="s">
        <v>369</v>
      </c>
      <c r="AU4086" s="189" t="s">
        <v>85</v>
      </c>
      <c r="AV4086" s="13" t="s">
        <v>85</v>
      </c>
      <c r="AW4086" s="13" t="s">
        <v>29</v>
      </c>
      <c r="AX4086" s="13" t="s">
        <v>72</v>
      </c>
      <c r="AY4086" s="189" t="s">
        <v>360</v>
      </c>
    </row>
    <row r="4087" spans="2:51" s="14" customFormat="1">
      <c r="B4087" s="196"/>
      <c r="D4087" s="188" t="s">
        <v>369</v>
      </c>
      <c r="E4087" s="197" t="s">
        <v>1</v>
      </c>
      <c r="F4087" s="198" t="s">
        <v>3585</v>
      </c>
      <c r="H4087" s="197" t="s">
        <v>1</v>
      </c>
      <c r="I4087" s="199"/>
      <c r="L4087" s="196"/>
      <c r="M4087" s="200"/>
      <c r="N4087" s="201"/>
      <c r="O4087" s="201"/>
      <c r="P4087" s="201"/>
      <c r="Q4087" s="201"/>
      <c r="R4087" s="201"/>
      <c r="S4087" s="201"/>
      <c r="T4087" s="202"/>
      <c r="AT4087" s="197" t="s">
        <v>369</v>
      </c>
      <c r="AU4087" s="197" t="s">
        <v>85</v>
      </c>
      <c r="AV4087" s="14" t="s">
        <v>79</v>
      </c>
      <c r="AW4087" s="14" t="s">
        <v>29</v>
      </c>
      <c r="AX4087" s="14" t="s">
        <v>72</v>
      </c>
      <c r="AY4087" s="197" t="s">
        <v>360</v>
      </c>
    </row>
    <row r="4088" spans="2:51" s="13" customFormat="1">
      <c r="B4088" s="187"/>
      <c r="D4088" s="188" t="s">
        <v>369</v>
      </c>
      <c r="E4088" s="189" t="s">
        <v>1</v>
      </c>
      <c r="F4088" s="190" t="s">
        <v>3759</v>
      </c>
      <c r="H4088" s="191">
        <v>2.7</v>
      </c>
      <c r="I4088" s="192"/>
      <c r="L4088" s="187"/>
      <c r="M4088" s="193"/>
      <c r="N4088" s="194"/>
      <c r="O4088" s="194"/>
      <c r="P4088" s="194"/>
      <c r="Q4088" s="194"/>
      <c r="R4088" s="194"/>
      <c r="S4088" s="194"/>
      <c r="T4088" s="195"/>
      <c r="AT4088" s="189" t="s">
        <v>369</v>
      </c>
      <c r="AU4088" s="189" t="s">
        <v>85</v>
      </c>
      <c r="AV4088" s="13" t="s">
        <v>85</v>
      </c>
      <c r="AW4088" s="13" t="s">
        <v>29</v>
      </c>
      <c r="AX4088" s="13" t="s">
        <v>72</v>
      </c>
      <c r="AY4088" s="189" t="s">
        <v>360</v>
      </c>
    </row>
    <row r="4089" spans="2:51" s="14" customFormat="1">
      <c r="B4089" s="196"/>
      <c r="D4089" s="188" t="s">
        <v>369</v>
      </c>
      <c r="E4089" s="197" t="s">
        <v>1</v>
      </c>
      <c r="F4089" s="198" t="s">
        <v>3760</v>
      </c>
      <c r="H4089" s="197" t="s">
        <v>1</v>
      </c>
      <c r="I4089" s="199"/>
      <c r="L4089" s="196"/>
      <c r="M4089" s="200"/>
      <c r="N4089" s="201"/>
      <c r="O4089" s="201"/>
      <c r="P4089" s="201"/>
      <c r="Q4089" s="201"/>
      <c r="R4089" s="201"/>
      <c r="S4089" s="201"/>
      <c r="T4089" s="202"/>
      <c r="AT4089" s="197" t="s">
        <v>369</v>
      </c>
      <c r="AU4089" s="197" t="s">
        <v>85</v>
      </c>
      <c r="AV4089" s="14" t="s">
        <v>79</v>
      </c>
      <c r="AW4089" s="14" t="s">
        <v>29</v>
      </c>
      <c r="AX4089" s="14" t="s">
        <v>72</v>
      </c>
      <c r="AY4089" s="197" t="s">
        <v>360</v>
      </c>
    </row>
    <row r="4090" spans="2:51" s="13" customFormat="1">
      <c r="B4090" s="187"/>
      <c r="D4090" s="188" t="s">
        <v>369</v>
      </c>
      <c r="E4090" s="189" t="s">
        <v>1</v>
      </c>
      <c r="F4090" s="190" t="s">
        <v>3761</v>
      </c>
      <c r="H4090" s="191">
        <v>43.74</v>
      </c>
      <c r="I4090" s="192"/>
      <c r="L4090" s="187"/>
      <c r="M4090" s="193"/>
      <c r="N4090" s="194"/>
      <c r="O4090" s="194"/>
      <c r="P4090" s="194"/>
      <c r="Q4090" s="194"/>
      <c r="R4090" s="194"/>
      <c r="S4090" s="194"/>
      <c r="T4090" s="195"/>
      <c r="AT4090" s="189" t="s">
        <v>369</v>
      </c>
      <c r="AU4090" s="189" t="s">
        <v>85</v>
      </c>
      <c r="AV4090" s="13" t="s">
        <v>85</v>
      </c>
      <c r="AW4090" s="13" t="s">
        <v>29</v>
      </c>
      <c r="AX4090" s="13" t="s">
        <v>72</v>
      </c>
      <c r="AY4090" s="189" t="s">
        <v>360</v>
      </c>
    </row>
    <row r="4091" spans="2:51" s="13" customFormat="1">
      <c r="B4091" s="187"/>
      <c r="D4091" s="188" t="s">
        <v>369</v>
      </c>
      <c r="E4091" s="189" t="s">
        <v>1</v>
      </c>
      <c r="F4091" s="190" t="s">
        <v>3762</v>
      </c>
      <c r="H4091" s="191">
        <v>-4.8600000000000003</v>
      </c>
      <c r="I4091" s="192"/>
      <c r="L4091" s="187"/>
      <c r="M4091" s="193"/>
      <c r="N4091" s="194"/>
      <c r="O4091" s="194"/>
      <c r="P4091" s="194"/>
      <c r="Q4091" s="194"/>
      <c r="R4091" s="194"/>
      <c r="S4091" s="194"/>
      <c r="T4091" s="195"/>
      <c r="AT4091" s="189" t="s">
        <v>369</v>
      </c>
      <c r="AU4091" s="189" t="s">
        <v>85</v>
      </c>
      <c r="AV4091" s="13" t="s">
        <v>85</v>
      </c>
      <c r="AW4091" s="13" t="s">
        <v>29</v>
      </c>
      <c r="AX4091" s="13" t="s">
        <v>72</v>
      </c>
      <c r="AY4091" s="189" t="s">
        <v>360</v>
      </c>
    </row>
    <row r="4092" spans="2:51" s="13" customFormat="1">
      <c r="B4092" s="187"/>
      <c r="D4092" s="188" t="s">
        <v>369</v>
      </c>
      <c r="E4092" s="189" t="s">
        <v>1</v>
      </c>
      <c r="F4092" s="190" t="s">
        <v>3546</v>
      </c>
      <c r="H4092" s="191">
        <v>-1.1040000000000001</v>
      </c>
      <c r="I4092" s="192"/>
      <c r="L4092" s="187"/>
      <c r="M4092" s="193"/>
      <c r="N4092" s="194"/>
      <c r="O4092" s="194"/>
      <c r="P4092" s="194"/>
      <c r="Q4092" s="194"/>
      <c r="R4092" s="194"/>
      <c r="S4092" s="194"/>
      <c r="T4092" s="195"/>
      <c r="AT4092" s="189" t="s">
        <v>369</v>
      </c>
      <c r="AU4092" s="189" t="s">
        <v>85</v>
      </c>
      <c r="AV4092" s="13" t="s">
        <v>85</v>
      </c>
      <c r="AW4092" s="13" t="s">
        <v>29</v>
      </c>
      <c r="AX4092" s="13" t="s">
        <v>72</v>
      </c>
      <c r="AY4092" s="189" t="s">
        <v>360</v>
      </c>
    </row>
    <row r="4093" spans="2:51" s="14" customFormat="1">
      <c r="B4093" s="196"/>
      <c r="D4093" s="188" t="s">
        <v>369</v>
      </c>
      <c r="E4093" s="197" t="s">
        <v>1</v>
      </c>
      <c r="F4093" s="198" t="s">
        <v>3763</v>
      </c>
      <c r="H4093" s="197" t="s">
        <v>1</v>
      </c>
      <c r="I4093" s="199"/>
      <c r="L4093" s="196"/>
      <c r="M4093" s="200"/>
      <c r="N4093" s="201"/>
      <c r="O4093" s="201"/>
      <c r="P4093" s="201"/>
      <c r="Q4093" s="201"/>
      <c r="R4093" s="201"/>
      <c r="S4093" s="201"/>
      <c r="T4093" s="202"/>
      <c r="AT4093" s="197" t="s">
        <v>369</v>
      </c>
      <c r="AU4093" s="197" t="s">
        <v>85</v>
      </c>
      <c r="AV4093" s="14" t="s">
        <v>79</v>
      </c>
      <c r="AW4093" s="14" t="s">
        <v>29</v>
      </c>
      <c r="AX4093" s="14" t="s">
        <v>72</v>
      </c>
      <c r="AY4093" s="197" t="s">
        <v>360</v>
      </c>
    </row>
    <row r="4094" spans="2:51" s="13" customFormat="1">
      <c r="B4094" s="187"/>
      <c r="D4094" s="188" t="s">
        <v>369</v>
      </c>
      <c r="E4094" s="189" t="s">
        <v>1</v>
      </c>
      <c r="F4094" s="190" t="s">
        <v>3764</v>
      </c>
      <c r="H4094" s="191">
        <v>27.440999999999999</v>
      </c>
      <c r="I4094" s="192"/>
      <c r="L4094" s="187"/>
      <c r="M4094" s="193"/>
      <c r="N4094" s="194"/>
      <c r="O4094" s="194"/>
      <c r="P4094" s="194"/>
      <c r="Q4094" s="194"/>
      <c r="R4094" s="194"/>
      <c r="S4094" s="194"/>
      <c r="T4094" s="195"/>
      <c r="AT4094" s="189" t="s">
        <v>369</v>
      </c>
      <c r="AU4094" s="189" t="s">
        <v>85</v>
      </c>
      <c r="AV4094" s="13" t="s">
        <v>85</v>
      </c>
      <c r="AW4094" s="13" t="s">
        <v>29</v>
      </c>
      <c r="AX4094" s="13" t="s">
        <v>72</v>
      </c>
      <c r="AY4094" s="189" t="s">
        <v>360</v>
      </c>
    </row>
    <row r="4095" spans="2:51" s="13" customFormat="1">
      <c r="B4095" s="187"/>
      <c r="D4095" s="188" t="s">
        <v>369</v>
      </c>
      <c r="E4095" s="189" t="s">
        <v>1</v>
      </c>
      <c r="F4095" s="190" t="s">
        <v>3765</v>
      </c>
      <c r="H4095" s="191">
        <v>-7.452</v>
      </c>
      <c r="I4095" s="192"/>
      <c r="L4095" s="187"/>
      <c r="M4095" s="193"/>
      <c r="N4095" s="194"/>
      <c r="O4095" s="194"/>
      <c r="P4095" s="194"/>
      <c r="Q4095" s="194"/>
      <c r="R4095" s="194"/>
      <c r="S4095" s="194"/>
      <c r="T4095" s="195"/>
      <c r="AT4095" s="189" t="s">
        <v>369</v>
      </c>
      <c r="AU4095" s="189" t="s">
        <v>85</v>
      </c>
      <c r="AV4095" s="13" t="s">
        <v>85</v>
      </c>
      <c r="AW4095" s="13" t="s">
        <v>29</v>
      </c>
      <c r="AX4095" s="13" t="s">
        <v>72</v>
      </c>
      <c r="AY4095" s="189" t="s">
        <v>360</v>
      </c>
    </row>
    <row r="4096" spans="2:51" s="13" customFormat="1">
      <c r="B4096" s="187"/>
      <c r="D4096" s="188" t="s">
        <v>369</v>
      </c>
      <c r="E4096" s="189" t="s">
        <v>1</v>
      </c>
      <c r="F4096" s="190" t="s">
        <v>3587</v>
      </c>
      <c r="H4096" s="191">
        <v>-3.24</v>
      </c>
      <c r="I4096" s="192"/>
      <c r="L4096" s="187"/>
      <c r="M4096" s="193"/>
      <c r="N4096" s="194"/>
      <c r="O4096" s="194"/>
      <c r="P4096" s="194"/>
      <c r="Q4096" s="194"/>
      <c r="R4096" s="194"/>
      <c r="S4096" s="194"/>
      <c r="T4096" s="195"/>
      <c r="AT4096" s="189" t="s">
        <v>369</v>
      </c>
      <c r="AU4096" s="189" t="s">
        <v>85</v>
      </c>
      <c r="AV4096" s="13" t="s">
        <v>85</v>
      </c>
      <c r="AW4096" s="13" t="s">
        <v>29</v>
      </c>
      <c r="AX4096" s="13" t="s">
        <v>72</v>
      </c>
      <c r="AY4096" s="189" t="s">
        <v>360</v>
      </c>
    </row>
    <row r="4097" spans="2:51" s="13" customFormat="1">
      <c r="B4097" s="187"/>
      <c r="D4097" s="188" t="s">
        <v>369</v>
      </c>
      <c r="E4097" s="189" t="s">
        <v>1</v>
      </c>
      <c r="F4097" s="190" t="s">
        <v>3529</v>
      </c>
      <c r="H4097" s="191">
        <v>-0.55200000000000005</v>
      </c>
      <c r="I4097" s="192"/>
      <c r="L4097" s="187"/>
      <c r="M4097" s="193"/>
      <c r="N4097" s="194"/>
      <c r="O4097" s="194"/>
      <c r="P4097" s="194"/>
      <c r="Q4097" s="194"/>
      <c r="R4097" s="194"/>
      <c r="S4097" s="194"/>
      <c r="T4097" s="195"/>
      <c r="AT4097" s="189" t="s">
        <v>369</v>
      </c>
      <c r="AU4097" s="189" t="s">
        <v>85</v>
      </c>
      <c r="AV4097" s="13" t="s">
        <v>85</v>
      </c>
      <c r="AW4097" s="13" t="s">
        <v>29</v>
      </c>
      <c r="AX4097" s="13" t="s">
        <v>72</v>
      </c>
      <c r="AY4097" s="189" t="s">
        <v>360</v>
      </c>
    </row>
    <row r="4098" spans="2:51" s="14" customFormat="1">
      <c r="B4098" s="196"/>
      <c r="D4098" s="188" t="s">
        <v>369</v>
      </c>
      <c r="E4098" s="197" t="s">
        <v>1</v>
      </c>
      <c r="F4098" s="198" t="s">
        <v>3766</v>
      </c>
      <c r="H4098" s="197" t="s">
        <v>1</v>
      </c>
      <c r="I4098" s="199"/>
      <c r="L4098" s="196"/>
      <c r="M4098" s="200"/>
      <c r="N4098" s="201"/>
      <c r="O4098" s="201"/>
      <c r="P4098" s="201"/>
      <c r="Q4098" s="201"/>
      <c r="R4098" s="201"/>
      <c r="S4098" s="201"/>
      <c r="T4098" s="202"/>
      <c r="AT4098" s="197" t="s">
        <v>369</v>
      </c>
      <c r="AU4098" s="197" t="s">
        <v>85</v>
      </c>
      <c r="AV4098" s="14" t="s">
        <v>79</v>
      </c>
      <c r="AW4098" s="14" t="s">
        <v>29</v>
      </c>
      <c r="AX4098" s="14" t="s">
        <v>72</v>
      </c>
      <c r="AY4098" s="197" t="s">
        <v>360</v>
      </c>
    </row>
    <row r="4099" spans="2:51" s="13" customFormat="1">
      <c r="B4099" s="187"/>
      <c r="D4099" s="188" t="s">
        <v>369</v>
      </c>
      <c r="E4099" s="189" t="s">
        <v>1</v>
      </c>
      <c r="F4099" s="190" t="s">
        <v>3767</v>
      </c>
      <c r="H4099" s="191">
        <v>15.9</v>
      </c>
      <c r="I4099" s="192"/>
      <c r="L4099" s="187"/>
      <c r="M4099" s="193"/>
      <c r="N4099" s="194"/>
      <c r="O4099" s="194"/>
      <c r="P4099" s="194"/>
      <c r="Q4099" s="194"/>
      <c r="R4099" s="194"/>
      <c r="S4099" s="194"/>
      <c r="T4099" s="195"/>
      <c r="AT4099" s="189" t="s">
        <v>369</v>
      </c>
      <c r="AU4099" s="189" t="s">
        <v>85</v>
      </c>
      <c r="AV4099" s="13" t="s">
        <v>85</v>
      </c>
      <c r="AW4099" s="13" t="s">
        <v>29</v>
      </c>
      <c r="AX4099" s="13" t="s">
        <v>72</v>
      </c>
      <c r="AY4099" s="189" t="s">
        <v>360</v>
      </c>
    </row>
    <row r="4100" spans="2:51" s="13" customFormat="1">
      <c r="B4100" s="187"/>
      <c r="D4100" s="188" t="s">
        <v>369</v>
      </c>
      <c r="E4100" s="189" t="s">
        <v>1</v>
      </c>
      <c r="F4100" s="190" t="s">
        <v>3768</v>
      </c>
      <c r="H4100" s="191">
        <v>-3.6</v>
      </c>
      <c r="I4100" s="192"/>
      <c r="L4100" s="187"/>
      <c r="M4100" s="193"/>
      <c r="N4100" s="194"/>
      <c r="O4100" s="194"/>
      <c r="P4100" s="194"/>
      <c r="Q4100" s="194"/>
      <c r="R4100" s="194"/>
      <c r="S4100" s="194"/>
      <c r="T4100" s="195"/>
      <c r="AT4100" s="189" t="s">
        <v>369</v>
      </c>
      <c r="AU4100" s="189" t="s">
        <v>85</v>
      </c>
      <c r="AV4100" s="13" t="s">
        <v>85</v>
      </c>
      <c r="AW4100" s="13" t="s">
        <v>29</v>
      </c>
      <c r="AX4100" s="13" t="s">
        <v>72</v>
      </c>
      <c r="AY4100" s="189" t="s">
        <v>360</v>
      </c>
    </row>
    <row r="4101" spans="2:51" s="13" customFormat="1">
      <c r="B4101" s="187"/>
      <c r="D4101" s="188" t="s">
        <v>369</v>
      </c>
      <c r="E4101" s="189" t="s">
        <v>1</v>
      </c>
      <c r="F4101" s="190" t="s">
        <v>3769</v>
      </c>
      <c r="H4101" s="191">
        <v>-0.224</v>
      </c>
      <c r="I4101" s="192"/>
      <c r="L4101" s="187"/>
      <c r="M4101" s="193"/>
      <c r="N4101" s="194"/>
      <c r="O4101" s="194"/>
      <c r="P4101" s="194"/>
      <c r="Q4101" s="194"/>
      <c r="R4101" s="194"/>
      <c r="S4101" s="194"/>
      <c r="T4101" s="195"/>
      <c r="AT4101" s="189" t="s">
        <v>369</v>
      </c>
      <c r="AU4101" s="189" t="s">
        <v>85</v>
      </c>
      <c r="AV4101" s="13" t="s">
        <v>85</v>
      </c>
      <c r="AW4101" s="13" t="s">
        <v>29</v>
      </c>
      <c r="AX4101" s="13" t="s">
        <v>72</v>
      </c>
      <c r="AY4101" s="189" t="s">
        <v>360</v>
      </c>
    </row>
    <row r="4102" spans="2:51" s="14" customFormat="1">
      <c r="B4102" s="196"/>
      <c r="D4102" s="188" t="s">
        <v>369</v>
      </c>
      <c r="E4102" s="197" t="s">
        <v>1</v>
      </c>
      <c r="F4102" s="198" t="s">
        <v>3770</v>
      </c>
      <c r="H4102" s="197" t="s">
        <v>1</v>
      </c>
      <c r="I4102" s="199"/>
      <c r="L4102" s="196"/>
      <c r="M4102" s="200"/>
      <c r="N4102" s="201"/>
      <c r="O4102" s="201"/>
      <c r="P4102" s="201"/>
      <c r="Q4102" s="201"/>
      <c r="R4102" s="201"/>
      <c r="S4102" s="201"/>
      <c r="T4102" s="202"/>
      <c r="AT4102" s="197" t="s">
        <v>369</v>
      </c>
      <c r="AU4102" s="197" t="s">
        <v>85</v>
      </c>
      <c r="AV4102" s="14" t="s">
        <v>79</v>
      </c>
      <c r="AW4102" s="14" t="s">
        <v>29</v>
      </c>
      <c r="AX4102" s="14" t="s">
        <v>72</v>
      </c>
      <c r="AY4102" s="197" t="s">
        <v>360</v>
      </c>
    </row>
    <row r="4103" spans="2:51" s="13" customFormat="1">
      <c r="B4103" s="187"/>
      <c r="D4103" s="188" t="s">
        <v>369</v>
      </c>
      <c r="E4103" s="189" t="s">
        <v>1</v>
      </c>
      <c r="F4103" s="190" t="s">
        <v>3771</v>
      </c>
      <c r="H4103" s="191">
        <v>29.625</v>
      </c>
      <c r="I4103" s="192"/>
      <c r="L4103" s="187"/>
      <c r="M4103" s="193"/>
      <c r="N4103" s="194"/>
      <c r="O4103" s="194"/>
      <c r="P4103" s="194"/>
      <c r="Q4103" s="194"/>
      <c r="R4103" s="194"/>
      <c r="S4103" s="194"/>
      <c r="T4103" s="195"/>
      <c r="AT4103" s="189" t="s">
        <v>369</v>
      </c>
      <c r="AU4103" s="189" t="s">
        <v>85</v>
      </c>
      <c r="AV4103" s="13" t="s">
        <v>85</v>
      </c>
      <c r="AW4103" s="13" t="s">
        <v>29</v>
      </c>
      <c r="AX4103" s="13" t="s">
        <v>72</v>
      </c>
      <c r="AY4103" s="189" t="s">
        <v>360</v>
      </c>
    </row>
    <row r="4104" spans="2:51" s="13" customFormat="1">
      <c r="B4104" s="187"/>
      <c r="D4104" s="188" t="s">
        <v>369</v>
      </c>
      <c r="E4104" s="189" t="s">
        <v>1</v>
      </c>
      <c r="F4104" s="190" t="s">
        <v>3772</v>
      </c>
      <c r="H4104" s="191">
        <v>-5.55</v>
      </c>
      <c r="I4104" s="192"/>
      <c r="L4104" s="187"/>
      <c r="M4104" s="193"/>
      <c r="N4104" s="194"/>
      <c r="O4104" s="194"/>
      <c r="P4104" s="194"/>
      <c r="Q4104" s="194"/>
      <c r="R4104" s="194"/>
      <c r="S4104" s="194"/>
      <c r="T4104" s="195"/>
      <c r="AT4104" s="189" t="s">
        <v>369</v>
      </c>
      <c r="AU4104" s="189" t="s">
        <v>85</v>
      </c>
      <c r="AV4104" s="13" t="s">
        <v>85</v>
      </c>
      <c r="AW4104" s="13" t="s">
        <v>29</v>
      </c>
      <c r="AX4104" s="13" t="s">
        <v>72</v>
      </c>
      <c r="AY4104" s="189" t="s">
        <v>360</v>
      </c>
    </row>
    <row r="4105" spans="2:51" s="13" customFormat="1">
      <c r="B4105" s="187"/>
      <c r="D4105" s="188" t="s">
        <v>369</v>
      </c>
      <c r="E4105" s="189" t="s">
        <v>1</v>
      </c>
      <c r="F4105" s="190" t="s">
        <v>3758</v>
      </c>
      <c r="H4105" s="191">
        <v>-0.192</v>
      </c>
      <c r="I4105" s="192"/>
      <c r="L4105" s="187"/>
      <c r="M4105" s="193"/>
      <c r="N4105" s="194"/>
      <c r="O4105" s="194"/>
      <c r="P4105" s="194"/>
      <c r="Q4105" s="194"/>
      <c r="R4105" s="194"/>
      <c r="S4105" s="194"/>
      <c r="T4105" s="195"/>
      <c r="AT4105" s="189" t="s">
        <v>369</v>
      </c>
      <c r="AU4105" s="189" t="s">
        <v>85</v>
      </c>
      <c r="AV4105" s="13" t="s">
        <v>85</v>
      </c>
      <c r="AW4105" s="13" t="s">
        <v>29</v>
      </c>
      <c r="AX4105" s="13" t="s">
        <v>72</v>
      </c>
      <c r="AY4105" s="189" t="s">
        <v>360</v>
      </c>
    </row>
    <row r="4106" spans="2:51" s="14" customFormat="1">
      <c r="B4106" s="196"/>
      <c r="D4106" s="188" t="s">
        <v>369</v>
      </c>
      <c r="E4106" s="197" t="s">
        <v>1</v>
      </c>
      <c r="F4106" s="198" t="s">
        <v>3773</v>
      </c>
      <c r="H4106" s="197" t="s">
        <v>1</v>
      </c>
      <c r="I4106" s="199"/>
      <c r="L4106" s="196"/>
      <c r="M4106" s="200"/>
      <c r="N4106" s="201"/>
      <c r="O4106" s="201"/>
      <c r="P4106" s="201"/>
      <c r="Q4106" s="201"/>
      <c r="R4106" s="201"/>
      <c r="S4106" s="201"/>
      <c r="T4106" s="202"/>
      <c r="AT4106" s="197" t="s">
        <v>369</v>
      </c>
      <c r="AU4106" s="197" t="s">
        <v>85</v>
      </c>
      <c r="AV4106" s="14" t="s">
        <v>79</v>
      </c>
      <c r="AW4106" s="14" t="s">
        <v>29</v>
      </c>
      <c r="AX4106" s="14" t="s">
        <v>72</v>
      </c>
      <c r="AY4106" s="197" t="s">
        <v>360</v>
      </c>
    </row>
    <row r="4107" spans="2:51" s="13" customFormat="1">
      <c r="B4107" s="187"/>
      <c r="D4107" s="188" t="s">
        <v>369</v>
      </c>
      <c r="E4107" s="189" t="s">
        <v>1</v>
      </c>
      <c r="F4107" s="190" t="s">
        <v>3774</v>
      </c>
      <c r="H4107" s="191">
        <v>27.75</v>
      </c>
      <c r="I4107" s="192"/>
      <c r="L4107" s="187"/>
      <c r="M4107" s="193"/>
      <c r="N4107" s="194"/>
      <c r="O4107" s="194"/>
      <c r="P4107" s="194"/>
      <c r="Q4107" s="194"/>
      <c r="R4107" s="194"/>
      <c r="S4107" s="194"/>
      <c r="T4107" s="195"/>
      <c r="AT4107" s="189" t="s">
        <v>369</v>
      </c>
      <c r="AU4107" s="189" t="s">
        <v>85</v>
      </c>
      <c r="AV4107" s="13" t="s">
        <v>85</v>
      </c>
      <c r="AW4107" s="13" t="s">
        <v>29</v>
      </c>
      <c r="AX4107" s="13" t="s">
        <v>72</v>
      </c>
      <c r="AY4107" s="189" t="s">
        <v>360</v>
      </c>
    </row>
    <row r="4108" spans="2:51" s="13" customFormat="1">
      <c r="B4108" s="187"/>
      <c r="D4108" s="188" t="s">
        <v>369</v>
      </c>
      <c r="E4108" s="189" t="s">
        <v>1</v>
      </c>
      <c r="F4108" s="190" t="s">
        <v>3775</v>
      </c>
      <c r="H4108" s="191">
        <v>-1.35</v>
      </c>
      <c r="I4108" s="192"/>
      <c r="L4108" s="187"/>
      <c r="M4108" s="193"/>
      <c r="N4108" s="194"/>
      <c r="O4108" s="194"/>
      <c r="P4108" s="194"/>
      <c r="Q4108" s="194"/>
      <c r="R4108" s="194"/>
      <c r="S4108" s="194"/>
      <c r="T4108" s="195"/>
      <c r="AT4108" s="189" t="s">
        <v>369</v>
      </c>
      <c r="AU4108" s="189" t="s">
        <v>85</v>
      </c>
      <c r="AV4108" s="13" t="s">
        <v>85</v>
      </c>
      <c r="AW4108" s="13" t="s">
        <v>29</v>
      </c>
      <c r="AX4108" s="13" t="s">
        <v>72</v>
      </c>
      <c r="AY4108" s="189" t="s">
        <v>360</v>
      </c>
    </row>
    <row r="4109" spans="2:51" s="13" customFormat="1">
      <c r="B4109" s="187"/>
      <c r="D4109" s="188" t="s">
        <v>369</v>
      </c>
      <c r="E4109" s="189" t="s">
        <v>1</v>
      </c>
      <c r="F4109" s="190" t="s">
        <v>3758</v>
      </c>
      <c r="H4109" s="191">
        <v>-0.192</v>
      </c>
      <c r="I4109" s="192"/>
      <c r="L4109" s="187"/>
      <c r="M4109" s="193"/>
      <c r="N4109" s="194"/>
      <c r="O4109" s="194"/>
      <c r="P4109" s="194"/>
      <c r="Q4109" s="194"/>
      <c r="R4109" s="194"/>
      <c r="S4109" s="194"/>
      <c r="T4109" s="195"/>
      <c r="AT4109" s="189" t="s">
        <v>369</v>
      </c>
      <c r="AU4109" s="189" t="s">
        <v>85</v>
      </c>
      <c r="AV4109" s="13" t="s">
        <v>85</v>
      </c>
      <c r="AW4109" s="13" t="s">
        <v>29</v>
      </c>
      <c r="AX4109" s="13" t="s">
        <v>72</v>
      </c>
      <c r="AY4109" s="189" t="s">
        <v>360</v>
      </c>
    </row>
    <row r="4110" spans="2:51" s="14" customFormat="1">
      <c r="B4110" s="196"/>
      <c r="D4110" s="188" t="s">
        <v>369</v>
      </c>
      <c r="E4110" s="197" t="s">
        <v>1</v>
      </c>
      <c r="F4110" s="198" t="s">
        <v>3776</v>
      </c>
      <c r="H4110" s="197" t="s">
        <v>1</v>
      </c>
      <c r="I4110" s="199"/>
      <c r="L4110" s="196"/>
      <c r="M4110" s="200"/>
      <c r="N4110" s="201"/>
      <c r="O4110" s="201"/>
      <c r="P4110" s="201"/>
      <c r="Q4110" s="201"/>
      <c r="R4110" s="201"/>
      <c r="S4110" s="201"/>
      <c r="T4110" s="202"/>
      <c r="AT4110" s="197" t="s">
        <v>369</v>
      </c>
      <c r="AU4110" s="197" t="s">
        <v>85</v>
      </c>
      <c r="AV4110" s="14" t="s">
        <v>79</v>
      </c>
      <c r="AW4110" s="14" t="s">
        <v>29</v>
      </c>
      <c r="AX4110" s="14" t="s">
        <v>72</v>
      </c>
      <c r="AY4110" s="197" t="s">
        <v>360</v>
      </c>
    </row>
    <row r="4111" spans="2:51" s="13" customFormat="1">
      <c r="B4111" s="187"/>
      <c r="D4111" s="188" t="s">
        <v>369</v>
      </c>
      <c r="E4111" s="189" t="s">
        <v>1</v>
      </c>
      <c r="F4111" s="190" t="s">
        <v>3777</v>
      </c>
      <c r="H4111" s="191">
        <v>24.21</v>
      </c>
      <c r="I4111" s="192"/>
      <c r="L4111" s="187"/>
      <c r="M4111" s="193"/>
      <c r="N4111" s="194"/>
      <c r="O4111" s="194"/>
      <c r="P4111" s="194"/>
      <c r="Q4111" s="194"/>
      <c r="R4111" s="194"/>
      <c r="S4111" s="194"/>
      <c r="T4111" s="195"/>
      <c r="AT4111" s="189" t="s">
        <v>369</v>
      </c>
      <c r="AU4111" s="189" t="s">
        <v>85</v>
      </c>
      <c r="AV4111" s="13" t="s">
        <v>85</v>
      </c>
      <c r="AW4111" s="13" t="s">
        <v>29</v>
      </c>
      <c r="AX4111" s="13" t="s">
        <v>72</v>
      </c>
      <c r="AY4111" s="189" t="s">
        <v>360</v>
      </c>
    </row>
    <row r="4112" spans="2:51" s="13" customFormat="1">
      <c r="B4112" s="187"/>
      <c r="D4112" s="188" t="s">
        <v>369</v>
      </c>
      <c r="E4112" s="189" t="s">
        <v>1</v>
      </c>
      <c r="F4112" s="190" t="s">
        <v>3778</v>
      </c>
      <c r="H4112" s="191">
        <v>-1.7250000000000001</v>
      </c>
      <c r="I4112" s="192"/>
      <c r="L4112" s="187"/>
      <c r="M4112" s="193"/>
      <c r="N4112" s="194"/>
      <c r="O4112" s="194"/>
      <c r="P4112" s="194"/>
      <c r="Q4112" s="194"/>
      <c r="R4112" s="194"/>
      <c r="S4112" s="194"/>
      <c r="T4112" s="195"/>
      <c r="AT4112" s="189" t="s">
        <v>369</v>
      </c>
      <c r="AU4112" s="189" t="s">
        <v>85</v>
      </c>
      <c r="AV4112" s="13" t="s">
        <v>85</v>
      </c>
      <c r="AW4112" s="13" t="s">
        <v>29</v>
      </c>
      <c r="AX4112" s="13" t="s">
        <v>72</v>
      </c>
      <c r="AY4112" s="189" t="s">
        <v>360</v>
      </c>
    </row>
    <row r="4113" spans="2:51" s="13" customFormat="1">
      <c r="B4113" s="187"/>
      <c r="D4113" s="188" t="s">
        <v>369</v>
      </c>
      <c r="E4113" s="189" t="s">
        <v>1</v>
      </c>
      <c r="F4113" s="190" t="s">
        <v>3758</v>
      </c>
      <c r="H4113" s="191">
        <v>-0.192</v>
      </c>
      <c r="I4113" s="192"/>
      <c r="L4113" s="187"/>
      <c r="M4113" s="193"/>
      <c r="N4113" s="194"/>
      <c r="O4113" s="194"/>
      <c r="P4113" s="194"/>
      <c r="Q4113" s="194"/>
      <c r="R4113" s="194"/>
      <c r="S4113" s="194"/>
      <c r="T4113" s="195"/>
      <c r="AT4113" s="189" t="s">
        <v>369</v>
      </c>
      <c r="AU4113" s="189" t="s">
        <v>85</v>
      </c>
      <c r="AV4113" s="13" t="s">
        <v>85</v>
      </c>
      <c r="AW4113" s="13" t="s">
        <v>29</v>
      </c>
      <c r="AX4113" s="13" t="s">
        <v>72</v>
      </c>
      <c r="AY4113" s="189" t="s">
        <v>360</v>
      </c>
    </row>
    <row r="4114" spans="2:51" s="16" customFormat="1">
      <c r="B4114" s="211"/>
      <c r="D4114" s="188" t="s">
        <v>369</v>
      </c>
      <c r="E4114" s="212" t="s">
        <v>1</v>
      </c>
      <c r="F4114" s="213" t="s">
        <v>581</v>
      </c>
      <c r="H4114" s="214">
        <v>236.23</v>
      </c>
      <c r="I4114" s="215"/>
      <c r="L4114" s="211"/>
      <c r="M4114" s="216"/>
      <c r="N4114" s="217"/>
      <c r="O4114" s="217"/>
      <c r="P4114" s="217"/>
      <c r="Q4114" s="217"/>
      <c r="R4114" s="217"/>
      <c r="S4114" s="217"/>
      <c r="T4114" s="218"/>
      <c r="AT4114" s="212" t="s">
        <v>369</v>
      </c>
      <c r="AU4114" s="212" t="s">
        <v>85</v>
      </c>
      <c r="AV4114" s="16" t="s">
        <v>282</v>
      </c>
      <c r="AW4114" s="16" t="s">
        <v>29</v>
      </c>
      <c r="AX4114" s="16" t="s">
        <v>72</v>
      </c>
      <c r="AY4114" s="212" t="s">
        <v>360</v>
      </c>
    </row>
    <row r="4115" spans="2:51" s="14" customFormat="1">
      <c r="B4115" s="196"/>
      <c r="D4115" s="188" t="s">
        <v>369</v>
      </c>
      <c r="E4115" s="197" t="s">
        <v>1</v>
      </c>
      <c r="F4115" s="198" t="s">
        <v>758</v>
      </c>
      <c r="H4115" s="197" t="s">
        <v>1</v>
      </c>
      <c r="I4115" s="199"/>
      <c r="L4115" s="196"/>
      <c r="M4115" s="200"/>
      <c r="N4115" s="201"/>
      <c r="O4115" s="201"/>
      <c r="P4115" s="201"/>
      <c r="Q4115" s="201"/>
      <c r="R4115" s="201"/>
      <c r="S4115" s="201"/>
      <c r="T4115" s="202"/>
      <c r="AT4115" s="197" t="s">
        <v>369</v>
      </c>
      <c r="AU4115" s="197" t="s">
        <v>85</v>
      </c>
      <c r="AV4115" s="14" t="s">
        <v>79</v>
      </c>
      <c r="AW4115" s="14" t="s">
        <v>29</v>
      </c>
      <c r="AX4115" s="14" t="s">
        <v>72</v>
      </c>
      <c r="AY4115" s="197" t="s">
        <v>360</v>
      </c>
    </row>
    <row r="4116" spans="2:51" s="14" customFormat="1">
      <c r="B4116" s="196"/>
      <c r="D4116" s="188" t="s">
        <v>369</v>
      </c>
      <c r="E4116" s="197" t="s">
        <v>1</v>
      </c>
      <c r="F4116" s="198" t="s">
        <v>3363</v>
      </c>
      <c r="H4116" s="197" t="s">
        <v>1</v>
      </c>
      <c r="I4116" s="199"/>
      <c r="L4116" s="196"/>
      <c r="M4116" s="200"/>
      <c r="N4116" s="201"/>
      <c r="O4116" s="201"/>
      <c r="P4116" s="201"/>
      <c r="Q4116" s="201"/>
      <c r="R4116" s="201"/>
      <c r="S4116" s="201"/>
      <c r="T4116" s="202"/>
      <c r="AT4116" s="197" t="s">
        <v>369</v>
      </c>
      <c r="AU4116" s="197" t="s">
        <v>85</v>
      </c>
      <c r="AV4116" s="14" t="s">
        <v>79</v>
      </c>
      <c r="AW4116" s="14" t="s">
        <v>29</v>
      </c>
      <c r="AX4116" s="14" t="s">
        <v>72</v>
      </c>
      <c r="AY4116" s="197" t="s">
        <v>360</v>
      </c>
    </row>
    <row r="4117" spans="2:51" s="13" customFormat="1">
      <c r="B4117" s="187"/>
      <c r="D4117" s="188" t="s">
        <v>369</v>
      </c>
      <c r="E4117" s="189" t="s">
        <v>1</v>
      </c>
      <c r="F4117" s="190" t="s">
        <v>3779</v>
      </c>
      <c r="H4117" s="191">
        <v>16.965</v>
      </c>
      <c r="I4117" s="192"/>
      <c r="L4117" s="187"/>
      <c r="M4117" s="193"/>
      <c r="N4117" s="194"/>
      <c r="O4117" s="194"/>
      <c r="P4117" s="194"/>
      <c r="Q4117" s="194"/>
      <c r="R4117" s="194"/>
      <c r="S4117" s="194"/>
      <c r="T4117" s="195"/>
      <c r="AT4117" s="189" t="s">
        <v>369</v>
      </c>
      <c r="AU4117" s="189" t="s">
        <v>85</v>
      </c>
      <c r="AV4117" s="13" t="s">
        <v>85</v>
      </c>
      <c r="AW4117" s="13" t="s">
        <v>29</v>
      </c>
      <c r="AX4117" s="13" t="s">
        <v>72</v>
      </c>
      <c r="AY4117" s="189" t="s">
        <v>360</v>
      </c>
    </row>
    <row r="4118" spans="2:51" s="13" customFormat="1">
      <c r="B4118" s="187"/>
      <c r="D4118" s="188" t="s">
        <v>369</v>
      </c>
      <c r="E4118" s="189" t="s">
        <v>1</v>
      </c>
      <c r="F4118" s="190" t="s">
        <v>3780</v>
      </c>
      <c r="H4118" s="191">
        <v>-2.7</v>
      </c>
      <c r="I4118" s="192"/>
      <c r="L4118" s="187"/>
      <c r="M4118" s="193"/>
      <c r="N4118" s="194"/>
      <c r="O4118" s="194"/>
      <c r="P4118" s="194"/>
      <c r="Q4118" s="194"/>
      <c r="R4118" s="194"/>
      <c r="S4118" s="194"/>
      <c r="T4118" s="195"/>
      <c r="AT4118" s="189" t="s">
        <v>369</v>
      </c>
      <c r="AU4118" s="189" t="s">
        <v>85</v>
      </c>
      <c r="AV4118" s="13" t="s">
        <v>85</v>
      </c>
      <c r="AW4118" s="13" t="s">
        <v>29</v>
      </c>
      <c r="AX4118" s="13" t="s">
        <v>72</v>
      </c>
      <c r="AY4118" s="189" t="s">
        <v>360</v>
      </c>
    </row>
    <row r="4119" spans="2:51" s="13" customFormat="1">
      <c r="B4119" s="187"/>
      <c r="D4119" s="188" t="s">
        <v>369</v>
      </c>
      <c r="E4119" s="189" t="s">
        <v>1</v>
      </c>
      <c r="F4119" s="190" t="s">
        <v>3781</v>
      </c>
      <c r="H4119" s="191">
        <v>-1.2</v>
      </c>
      <c r="I4119" s="192"/>
      <c r="L4119" s="187"/>
      <c r="M4119" s="193"/>
      <c r="N4119" s="194"/>
      <c r="O4119" s="194"/>
      <c r="P4119" s="194"/>
      <c r="Q4119" s="194"/>
      <c r="R4119" s="194"/>
      <c r="S4119" s="194"/>
      <c r="T4119" s="195"/>
      <c r="AT4119" s="189" t="s">
        <v>369</v>
      </c>
      <c r="AU4119" s="189" t="s">
        <v>85</v>
      </c>
      <c r="AV4119" s="13" t="s">
        <v>85</v>
      </c>
      <c r="AW4119" s="13" t="s">
        <v>29</v>
      </c>
      <c r="AX4119" s="13" t="s">
        <v>72</v>
      </c>
      <c r="AY4119" s="189" t="s">
        <v>360</v>
      </c>
    </row>
    <row r="4120" spans="2:51" s="14" customFormat="1">
      <c r="B4120" s="196"/>
      <c r="D4120" s="188" t="s">
        <v>369</v>
      </c>
      <c r="E4120" s="197" t="s">
        <v>1</v>
      </c>
      <c r="F4120" s="198" t="s">
        <v>3367</v>
      </c>
      <c r="H4120" s="197" t="s">
        <v>1</v>
      </c>
      <c r="I4120" s="199"/>
      <c r="L4120" s="196"/>
      <c r="M4120" s="200"/>
      <c r="N4120" s="201"/>
      <c r="O4120" s="201"/>
      <c r="P4120" s="201"/>
      <c r="Q4120" s="201"/>
      <c r="R4120" s="201"/>
      <c r="S4120" s="201"/>
      <c r="T4120" s="202"/>
      <c r="AT4120" s="197" t="s">
        <v>369</v>
      </c>
      <c r="AU4120" s="197" t="s">
        <v>85</v>
      </c>
      <c r="AV4120" s="14" t="s">
        <v>79</v>
      </c>
      <c r="AW4120" s="14" t="s">
        <v>29</v>
      </c>
      <c r="AX4120" s="14" t="s">
        <v>72</v>
      </c>
      <c r="AY4120" s="197" t="s">
        <v>360</v>
      </c>
    </row>
    <row r="4121" spans="2:51" s="13" customFormat="1">
      <c r="B4121" s="187"/>
      <c r="D4121" s="188" t="s">
        <v>369</v>
      </c>
      <c r="E4121" s="189" t="s">
        <v>1</v>
      </c>
      <c r="F4121" s="190" t="s">
        <v>3782</v>
      </c>
      <c r="H4121" s="191">
        <v>60.606000000000002</v>
      </c>
      <c r="I4121" s="192"/>
      <c r="L4121" s="187"/>
      <c r="M4121" s="193"/>
      <c r="N4121" s="194"/>
      <c r="O4121" s="194"/>
      <c r="P4121" s="194"/>
      <c r="Q4121" s="194"/>
      <c r="R4121" s="194"/>
      <c r="S4121" s="194"/>
      <c r="T4121" s="195"/>
      <c r="AT4121" s="189" t="s">
        <v>369</v>
      </c>
      <c r="AU4121" s="189" t="s">
        <v>85</v>
      </c>
      <c r="AV4121" s="13" t="s">
        <v>85</v>
      </c>
      <c r="AW4121" s="13" t="s">
        <v>29</v>
      </c>
      <c r="AX4121" s="13" t="s">
        <v>72</v>
      </c>
      <c r="AY4121" s="189" t="s">
        <v>360</v>
      </c>
    </row>
    <row r="4122" spans="2:51" s="13" customFormat="1">
      <c r="B4122" s="187"/>
      <c r="D4122" s="188" t="s">
        <v>369</v>
      </c>
      <c r="E4122" s="189" t="s">
        <v>1</v>
      </c>
      <c r="F4122" s="190" t="s">
        <v>3783</v>
      </c>
      <c r="H4122" s="191">
        <v>-11.7</v>
      </c>
      <c r="I4122" s="192"/>
      <c r="L4122" s="187"/>
      <c r="M4122" s="193"/>
      <c r="N4122" s="194"/>
      <c r="O4122" s="194"/>
      <c r="P4122" s="194"/>
      <c r="Q4122" s="194"/>
      <c r="R4122" s="194"/>
      <c r="S4122" s="194"/>
      <c r="T4122" s="195"/>
      <c r="AT4122" s="189" t="s">
        <v>369</v>
      </c>
      <c r="AU4122" s="189" t="s">
        <v>85</v>
      </c>
      <c r="AV4122" s="13" t="s">
        <v>85</v>
      </c>
      <c r="AW4122" s="13" t="s">
        <v>29</v>
      </c>
      <c r="AX4122" s="13" t="s">
        <v>72</v>
      </c>
      <c r="AY4122" s="189" t="s">
        <v>360</v>
      </c>
    </row>
    <row r="4123" spans="2:51" s="13" customFormat="1">
      <c r="B4123" s="187"/>
      <c r="D4123" s="188" t="s">
        <v>369</v>
      </c>
      <c r="E4123" s="189" t="s">
        <v>1</v>
      </c>
      <c r="F4123" s="190" t="s">
        <v>3784</v>
      </c>
      <c r="H4123" s="191">
        <v>-0.12</v>
      </c>
      <c r="I4123" s="192"/>
      <c r="L4123" s="187"/>
      <c r="M4123" s="193"/>
      <c r="N4123" s="194"/>
      <c r="O4123" s="194"/>
      <c r="P4123" s="194"/>
      <c r="Q4123" s="194"/>
      <c r="R4123" s="194"/>
      <c r="S4123" s="194"/>
      <c r="T4123" s="195"/>
      <c r="AT4123" s="189" t="s">
        <v>369</v>
      </c>
      <c r="AU4123" s="189" t="s">
        <v>85</v>
      </c>
      <c r="AV4123" s="13" t="s">
        <v>85</v>
      </c>
      <c r="AW4123" s="13" t="s">
        <v>29</v>
      </c>
      <c r="AX4123" s="13" t="s">
        <v>72</v>
      </c>
      <c r="AY4123" s="189" t="s">
        <v>360</v>
      </c>
    </row>
    <row r="4124" spans="2:51" s="14" customFormat="1">
      <c r="B4124" s="196"/>
      <c r="D4124" s="188" t="s">
        <v>369</v>
      </c>
      <c r="E4124" s="197" t="s">
        <v>1</v>
      </c>
      <c r="F4124" s="198" t="s">
        <v>3369</v>
      </c>
      <c r="H4124" s="197" t="s">
        <v>1</v>
      </c>
      <c r="I4124" s="199"/>
      <c r="L4124" s="196"/>
      <c r="M4124" s="200"/>
      <c r="N4124" s="201"/>
      <c r="O4124" s="201"/>
      <c r="P4124" s="201"/>
      <c r="Q4124" s="201"/>
      <c r="R4124" s="201"/>
      <c r="S4124" s="201"/>
      <c r="T4124" s="202"/>
      <c r="AT4124" s="197" t="s">
        <v>369</v>
      </c>
      <c r="AU4124" s="197" t="s">
        <v>85</v>
      </c>
      <c r="AV4124" s="14" t="s">
        <v>79</v>
      </c>
      <c r="AW4124" s="14" t="s">
        <v>29</v>
      </c>
      <c r="AX4124" s="14" t="s">
        <v>72</v>
      </c>
      <c r="AY4124" s="197" t="s">
        <v>360</v>
      </c>
    </row>
    <row r="4125" spans="2:51" s="13" customFormat="1">
      <c r="B4125" s="187"/>
      <c r="D4125" s="188" t="s">
        <v>369</v>
      </c>
      <c r="E4125" s="189" t="s">
        <v>1</v>
      </c>
      <c r="F4125" s="190" t="s">
        <v>3785</v>
      </c>
      <c r="H4125" s="191">
        <v>28.635000000000002</v>
      </c>
      <c r="I4125" s="192"/>
      <c r="L4125" s="187"/>
      <c r="M4125" s="193"/>
      <c r="N4125" s="194"/>
      <c r="O4125" s="194"/>
      <c r="P4125" s="194"/>
      <c r="Q4125" s="194"/>
      <c r="R4125" s="194"/>
      <c r="S4125" s="194"/>
      <c r="T4125" s="195"/>
      <c r="AT4125" s="189" t="s">
        <v>369</v>
      </c>
      <c r="AU4125" s="189" t="s">
        <v>85</v>
      </c>
      <c r="AV4125" s="13" t="s">
        <v>85</v>
      </c>
      <c r="AW4125" s="13" t="s">
        <v>29</v>
      </c>
      <c r="AX4125" s="13" t="s">
        <v>72</v>
      </c>
      <c r="AY4125" s="189" t="s">
        <v>360</v>
      </c>
    </row>
    <row r="4126" spans="2:51" s="13" customFormat="1">
      <c r="B4126" s="187"/>
      <c r="D4126" s="188" t="s">
        <v>369</v>
      </c>
      <c r="E4126" s="189" t="s">
        <v>1</v>
      </c>
      <c r="F4126" s="190" t="s">
        <v>3786</v>
      </c>
      <c r="H4126" s="191">
        <v>-5.55</v>
      </c>
      <c r="I4126" s="192"/>
      <c r="L4126" s="187"/>
      <c r="M4126" s="193"/>
      <c r="N4126" s="194"/>
      <c r="O4126" s="194"/>
      <c r="P4126" s="194"/>
      <c r="Q4126" s="194"/>
      <c r="R4126" s="194"/>
      <c r="S4126" s="194"/>
      <c r="T4126" s="195"/>
      <c r="AT4126" s="189" t="s">
        <v>369</v>
      </c>
      <c r="AU4126" s="189" t="s">
        <v>85</v>
      </c>
      <c r="AV4126" s="13" t="s">
        <v>85</v>
      </c>
      <c r="AW4126" s="13" t="s">
        <v>29</v>
      </c>
      <c r="AX4126" s="13" t="s">
        <v>72</v>
      </c>
      <c r="AY4126" s="189" t="s">
        <v>360</v>
      </c>
    </row>
    <row r="4127" spans="2:51" s="13" customFormat="1">
      <c r="B4127" s="187"/>
      <c r="D4127" s="188" t="s">
        <v>369</v>
      </c>
      <c r="E4127" s="189" t="s">
        <v>1</v>
      </c>
      <c r="F4127" s="190" t="s">
        <v>3784</v>
      </c>
      <c r="H4127" s="191">
        <v>-0.12</v>
      </c>
      <c r="I4127" s="192"/>
      <c r="L4127" s="187"/>
      <c r="M4127" s="193"/>
      <c r="N4127" s="194"/>
      <c r="O4127" s="194"/>
      <c r="P4127" s="194"/>
      <c r="Q4127" s="194"/>
      <c r="R4127" s="194"/>
      <c r="S4127" s="194"/>
      <c r="T4127" s="195"/>
      <c r="AT4127" s="189" t="s">
        <v>369</v>
      </c>
      <c r="AU4127" s="189" t="s">
        <v>85</v>
      </c>
      <c r="AV4127" s="13" t="s">
        <v>85</v>
      </c>
      <c r="AW4127" s="13" t="s">
        <v>29</v>
      </c>
      <c r="AX4127" s="13" t="s">
        <v>72</v>
      </c>
      <c r="AY4127" s="189" t="s">
        <v>360</v>
      </c>
    </row>
    <row r="4128" spans="2:51" s="14" customFormat="1">
      <c r="B4128" s="196"/>
      <c r="D4128" s="188" t="s">
        <v>369</v>
      </c>
      <c r="E4128" s="197" t="s">
        <v>1</v>
      </c>
      <c r="F4128" s="198" t="s">
        <v>3787</v>
      </c>
      <c r="H4128" s="197" t="s">
        <v>1</v>
      </c>
      <c r="I4128" s="199"/>
      <c r="L4128" s="196"/>
      <c r="M4128" s="200"/>
      <c r="N4128" s="201"/>
      <c r="O4128" s="201"/>
      <c r="P4128" s="201"/>
      <c r="Q4128" s="201"/>
      <c r="R4128" s="201"/>
      <c r="S4128" s="201"/>
      <c r="T4128" s="202"/>
      <c r="AT4128" s="197" t="s">
        <v>369</v>
      </c>
      <c r="AU4128" s="197" t="s">
        <v>85</v>
      </c>
      <c r="AV4128" s="14" t="s">
        <v>79</v>
      </c>
      <c r="AW4128" s="14" t="s">
        <v>29</v>
      </c>
      <c r="AX4128" s="14" t="s">
        <v>72</v>
      </c>
      <c r="AY4128" s="197" t="s">
        <v>360</v>
      </c>
    </row>
    <row r="4129" spans="2:51" s="13" customFormat="1">
      <c r="B4129" s="187"/>
      <c r="D4129" s="188" t="s">
        <v>369</v>
      </c>
      <c r="E4129" s="189" t="s">
        <v>1</v>
      </c>
      <c r="F4129" s="190" t="s">
        <v>3788</v>
      </c>
      <c r="H4129" s="191">
        <v>48.7</v>
      </c>
      <c r="I4129" s="192"/>
      <c r="L4129" s="187"/>
      <c r="M4129" s="193"/>
      <c r="N4129" s="194"/>
      <c r="O4129" s="194"/>
      <c r="P4129" s="194"/>
      <c r="Q4129" s="194"/>
      <c r="R4129" s="194"/>
      <c r="S4129" s="194"/>
      <c r="T4129" s="195"/>
      <c r="AT4129" s="189" t="s">
        <v>369</v>
      </c>
      <c r="AU4129" s="189" t="s">
        <v>85</v>
      </c>
      <c r="AV4129" s="13" t="s">
        <v>85</v>
      </c>
      <c r="AW4129" s="13" t="s">
        <v>29</v>
      </c>
      <c r="AX4129" s="13" t="s">
        <v>72</v>
      </c>
      <c r="AY4129" s="189" t="s">
        <v>360</v>
      </c>
    </row>
    <row r="4130" spans="2:51" s="13" customFormat="1">
      <c r="B4130" s="187"/>
      <c r="D4130" s="188" t="s">
        <v>369</v>
      </c>
      <c r="E4130" s="189" t="s">
        <v>1</v>
      </c>
      <c r="F4130" s="190" t="s">
        <v>3789</v>
      </c>
      <c r="H4130" s="191">
        <v>-1.845</v>
      </c>
      <c r="I4130" s="192"/>
      <c r="L4130" s="187"/>
      <c r="M4130" s="193"/>
      <c r="N4130" s="194"/>
      <c r="O4130" s="194"/>
      <c r="P4130" s="194"/>
      <c r="Q4130" s="194"/>
      <c r="R4130" s="194"/>
      <c r="S4130" s="194"/>
      <c r="T4130" s="195"/>
      <c r="AT4130" s="189" t="s">
        <v>369</v>
      </c>
      <c r="AU4130" s="189" t="s">
        <v>85</v>
      </c>
      <c r="AV4130" s="13" t="s">
        <v>85</v>
      </c>
      <c r="AW4130" s="13" t="s">
        <v>29</v>
      </c>
      <c r="AX4130" s="13" t="s">
        <v>72</v>
      </c>
      <c r="AY4130" s="189" t="s">
        <v>360</v>
      </c>
    </row>
    <row r="4131" spans="2:51" s="13" customFormat="1">
      <c r="B4131" s="187"/>
      <c r="D4131" s="188" t="s">
        <v>369</v>
      </c>
      <c r="E4131" s="189" t="s">
        <v>1</v>
      </c>
      <c r="F4131" s="190" t="s">
        <v>3790</v>
      </c>
      <c r="H4131" s="191">
        <v>-2.31</v>
      </c>
      <c r="I4131" s="192"/>
      <c r="L4131" s="187"/>
      <c r="M4131" s="193"/>
      <c r="N4131" s="194"/>
      <c r="O4131" s="194"/>
      <c r="P4131" s="194"/>
      <c r="Q4131" s="194"/>
      <c r="R4131" s="194"/>
      <c r="S4131" s="194"/>
      <c r="T4131" s="195"/>
      <c r="AT4131" s="189" t="s">
        <v>369</v>
      </c>
      <c r="AU4131" s="189" t="s">
        <v>85</v>
      </c>
      <c r="AV4131" s="13" t="s">
        <v>85</v>
      </c>
      <c r="AW4131" s="13" t="s">
        <v>29</v>
      </c>
      <c r="AX4131" s="13" t="s">
        <v>72</v>
      </c>
      <c r="AY4131" s="189" t="s">
        <v>360</v>
      </c>
    </row>
    <row r="4132" spans="2:51" s="14" customFormat="1">
      <c r="B4132" s="196"/>
      <c r="D4132" s="188" t="s">
        <v>369</v>
      </c>
      <c r="E4132" s="197" t="s">
        <v>1</v>
      </c>
      <c r="F4132" s="198" t="s">
        <v>3791</v>
      </c>
      <c r="H4132" s="197" t="s">
        <v>1</v>
      </c>
      <c r="I4132" s="199"/>
      <c r="L4132" s="196"/>
      <c r="M4132" s="200"/>
      <c r="N4132" s="201"/>
      <c r="O4132" s="201"/>
      <c r="P4132" s="201"/>
      <c r="Q4132" s="201"/>
      <c r="R4132" s="201"/>
      <c r="S4132" s="201"/>
      <c r="T4132" s="202"/>
      <c r="AT4132" s="197" t="s">
        <v>369</v>
      </c>
      <c r="AU4132" s="197" t="s">
        <v>85</v>
      </c>
      <c r="AV4132" s="14" t="s">
        <v>79</v>
      </c>
      <c r="AW4132" s="14" t="s">
        <v>29</v>
      </c>
      <c r="AX4132" s="14" t="s">
        <v>72</v>
      </c>
      <c r="AY4132" s="197" t="s">
        <v>360</v>
      </c>
    </row>
    <row r="4133" spans="2:51" s="13" customFormat="1">
      <c r="B4133" s="187"/>
      <c r="D4133" s="188" t="s">
        <v>369</v>
      </c>
      <c r="E4133" s="189" t="s">
        <v>1</v>
      </c>
      <c r="F4133" s="190" t="s">
        <v>3792</v>
      </c>
      <c r="H4133" s="191">
        <v>15.398999999999999</v>
      </c>
      <c r="I4133" s="192"/>
      <c r="L4133" s="187"/>
      <c r="M4133" s="193"/>
      <c r="N4133" s="194"/>
      <c r="O4133" s="194"/>
      <c r="P4133" s="194"/>
      <c r="Q4133" s="194"/>
      <c r="R4133" s="194"/>
      <c r="S4133" s="194"/>
      <c r="T4133" s="195"/>
      <c r="AT4133" s="189" t="s">
        <v>369</v>
      </c>
      <c r="AU4133" s="189" t="s">
        <v>85</v>
      </c>
      <c r="AV4133" s="13" t="s">
        <v>85</v>
      </c>
      <c r="AW4133" s="13" t="s">
        <v>29</v>
      </c>
      <c r="AX4133" s="13" t="s">
        <v>72</v>
      </c>
      <c r="AY4133" s="189" t="s">
        <v>360</v>
      </c>
    </row>
    <row r="4134" spans="2:51" s="13" customFormat="1">
      <c r="B4134" s="187"/>
      <c r="D4134" s="188" t="s">
        <v>369</v>
      </c>
      <c r="E4134" s="189" t="s">
        <v>1</v>
      </c>
      <c r="F4134" s="190" t="s">
        <v>3793</v>
      </c>
      <c r="H4134" s="191">
        <v>-1.3049999999999999</v>
      </c>
      <c r="I4134" s="192"/>
      <c r="L4134" s="187"/>
      <c r="M4134" s="193"/>
      <c r="N4134" s="194"/>
      <c r="O4134" s="194"/>
      <c r="P4134" s="194"/>
      <c r="Q4134" s="194"/>
      <c r="R4134" s="194"/>
      <c r="S4134" s="194"/>
      <c r="T4134" s="195"/>
      <c r="AT4134" s="189" t="s">
        <v>369</v>
      </c>
      <c r="AU4134" s="189" t="s">
        <v>85</v>
      </c>
      <c r="AV4134" s="13" t="s">
        <v>85</v>
      </c>
      <c r="AW4134" s="13" t="s">
        <v>29</v>
      </c>
      <c r="AX4134" s="13" t="s">
        <v>72</v>
      </c>
      <c r="AY4134" s="189" t="s">
        <v>360</v>
      </c>
    </row>
    <row r="4135" spans="2:51" s="13" customFormat="1">
      <c r="B4135" s="187"/>
      <c r="D4135" s="188" t="s">
        <v>369</v>
      </c>
      <c r="E4135" s="189" t="s">
        <v>1</v>
      </c>
      <c r="F4135" s="190" t="s">
        <v>3794</v>
      </c>
      <c r="H4135" s="191">
        <v>-9.5000000000000001E-2</v>
      </c>
      <c r="I4135" s="192"/>
      <c r="L4135" s="187"/>
      <c r="M4135" s="193"/>
      <c r="N4135" s="194"/>
      <c r="O4135" s="194"/>
      <c r="P4135" s="194"/>
      <c r="Q4135" s="194"/>
      <c r="R4135" s="194"/>
      <c r="S4135" s="194"/>
      <c r="T4135" s="195"/>
      <c r="AT4135" s="189" t="s">
        <v>369</v>
      </c>
      <c r="AU4135" s="189" t="s">
        <v>85</v>
      </c>
      <c r="AV4135" s="13" t="s">
        <v>85</v>
      </c>
      <c r="AW4135" s="13" t="s">
        <v>29</v>
      </c>
      <c r="AX4135" s="13" t="s">
        <v>72</v>
      </c>
      <c r="AY4135" s="189" t="s">
        <v>360</v>
      </c>
    </row>
    <row r="4136" spans="2:51" s="14" customFormat="1">
      <c r="B4136" s="196"/>
      <c r="D4136" s="188" t="s">
        <v>369</v>
      </c>
      <c r="E4136" s="197" t="s">
        <v>1</v>
      </c>
      <c r="F4136" s="198" t="s">
        <v>3469</v>
      </c>
      <c r="H4136" s="197" t="s">
        <v>1</v>
      </c>
      <c r="I4136" s="199"/>
      <c r="L4136" s="196"/>
      <c r="M4136" s="200"/>
      <c r="N4136" s="201"/>
      <c r="O4136" s="201"/>
      <c r="P4136" s="201"/>
      <c r="Q4136" s="201"/>
      <c r="R4136" s="201"/>
      <c r="S4136" s="201"/>
      <c r="T4136" s="202"/>
      <c r="AT4136" s="197" t="s">
        <v>369</v>
      </c>
      <c r="AU4136" s="197" t="s">
        <v>85</v>
      </c>
      <c r="AV4136" s="14" t="s">
        <v>79</v>
      </c>
      <c r="AW4136" s="14" t="s">
        <v>29</v>
      </c>
      <c r="AX4136" s="14" t="s">
        <v>72</v>
      </c>
      <c r="AY4136" s="197" t="s">
        <v>360</v>
      </c>
    </row>
    <row r="4137" spans="2:51" s="13" customFormat="1">
      <c r="B4137" s="187"/>
      <c r="D4137" s="188" t="s">
        <v>369</v>
      </c>
      <c r="E4137" s="189" t="s">
        <v>1</v>
      </c>
      <c r="F4137" s="190" t="s">
        <v>3795</v>
      </c>
      <c r="H4137" s="191">
        <v>16.231999999999999</v>
      </c>
      <c r="I4137" s="192"/>
      <c r="L4137" s="187"/>
      <c r="M4137" s="193"/>
      <c r="N4137" s="194"/>
      <c r="O4137" s="194"/>
      <c r="P4137" s="194"/>
      <c r="Q4137" s="194"/>
      <c r="R4137" s="194"/>
      <c r="S4137" s="194"/>
      <c r="T4137" s="195"/>
      <c r="AT4137" s="189" t="s">
        <v>369</v>
      </c>
      <c r="AU4137" s="189" t="s">
        <v>85</v>
      </c>
      <c r="AV4137" s="13" t="s">
        <v>85</v>
      </c>
      <c r="AW4137" s="13" t="s">
        <v>29</v>
      </c>
      <c r="AX4137" s="13" t="s">
        <v>72</v>
      </c>
      <c r="AY4137" s="189" t="s">
        <v>360</v>
      </c>
    </row>
    <row r="4138" spans="2:51" s="13" customFormat="1">
      <c r="B4138" s="187"/>
      <c r="D4138" s="188" t="s">
        <v>369</v>
      </c>
      <c r="E4138" s="189" t="s">
        <v>1</v>
      </c>
      <c r="F4138" s="190" t="s">
        <v>3796</v>
      </c>
      <c r="H4138" s="191">
        <v>-1.3859999999999999</v>
      </c>
      <c r="I4138" s="192"/>
      <c r="L4138" s="187"/>
      <c r="M4138" s="193"/>
      <c r="N4138" s="194"/>
      <c r="O4138" s="194"/>
      <c r="P4138" s="194"/>
      <c r="Q4138" s="194"/>
      <c r="R4138" s="194"/>
      <c r="S4138" s="194"/>
      <c r="T4138" s="195"/>
      <c r="AT4138" s="189" t="s">
        <v>369</v>
      </c>
      <c r="AU4138" s="189" t="s">
        <v>85</v>
      </c>
      <c r="AV4138" s="13" t="s">
        <v>85</v>
      </c>
      <c r="AW4138" s="13" t="s">
        <v>29</v>
      </c>
      <c r="AX4138" s="13" t="s">
        <v>72</v>
      </c>
      <c r="AY4138" s="189" t="s">
        <v>360</v>
      </c>
    </row>
    <row r="4139" spans="2:51" s="13" customFormat="1">
      <c r="B4139" s="187"/>
      <c r="D4139" s="188" t="s">
        <v>369</v>
      </c>
      <c r="E4139" s="189" t="s">
        <v>1</v>
      </c>
      <c r="F4139" s="190" t="s">
        <v>3794</v>
      </c>
      <c r="H4139" s="191">
        <v>-9.5000000000000001E-2</v>
      </c>
      <c r="I4139" s="192"/>
      <c r="L4139" s="187"/>
      <c r="M4139" s="193"/>
      <c r="N4139" s="194"/>
      <c r="O4139" s="194"/>
      <c r="P4139" s="194"/>
      <c r="Q4139" s="194"/>
      <c r="R4139" s="194"/>
      <c r="S4139" s="194"/>
      <c r="T4139" s="195"/>
      <c r="AT4139" s="189" t="s">
        <v>369</v>
      </c>
      <c r="AU4139" s="189" t="s">
        <v>85</v>
      </c>
      <c r="AV4139" s="13" t="s">
        <v>85</v>
      </c>
      <c r="AW4139" s="13" t="s">
        <v>29</v>
      </c>
      <c r="AX4139" s="13" t="s">
        <v>72</v>
      </c>
      <c r="AY4139" s="189" t="s">
        <v>360</v>
      </c>
    </row>
    <row r="4140" spans="2:51" s="14" customFormat="1">
      <c r="B4140" s="196"/>
      <c r="D4140" s="188" t="s">
        <v>369</v>
      </c>
      <c r="E4140" s="197" t="s">
        <v>1</v>
      </c>
      <c r="F4140" s="198" t="s">
        <v>3474</v>
      </c>
      <c r="H4140" s="197" t="s">
        <v>1</v>
      </c>
      <c r="I4140" s="199"/>
      <c r="L4140" s="196"/>
      <c r="M4140" s="200"/>
      <c r="N4140" s="201"/>
      <c r="O4140" s="201"/>
      <c r="P4140" s="201"/>
      <c r="Q4140" s="201"/>
      <c r="R4140" s="201"/>
      <c r="S4140" s="201"/>
      <c r="T4140" s="202"/>
      <c r="AT4140" s="197" t="s">
        <v>369</v>
      </c>
      <c r="AU4140" s="197" t="s">
        <v>85</v>
      </c>
      <c r="AV4140" s="14" t="s">
        <v>79</v>
      </c>
      <c r="AW4140" s="14" t="s">
        <v>29</v>
      </c>
      <c r="AX4140" s="14" t="s">
        <v>72</v>
      </c>
      <c r="AY4140" s="197" t="s">
        <v>360</v>
      </c>
    </row>
    <row r="4141" spans="2:51" s="13" customFormat="1">
      <c r="B4141" s="187"/>
      <c r="D4141" s="188" t="s">
        <v>369</v>
      </c>
      <c r="E4141" s="189" t="s">
        <v>1</v>
      </c>
      <c r="F4141" s="190" t="s">
        <v>3797</v>
      </c>
      <c r="H4141" s="191">
        <v>13.552</v>
      </c>
      <c r="I4141" s="192"/>
      <c r="L4141" s="187"/>
      <c r="M4141" s="193"/>
      <c r="N4141" s="194"/>
      <c r="O4141" s="194"/>
      <c r="P4141" s="194"/>
      <c r="Q4141" s="194"/>
      <c r="R4141" s="194"/>
      <c r="S4141" s="194"/>
      <c r="T4141" s="195"/>
      <c r="AT4141" s="189" t="s">
        <v>369</v>
      </c>
      <c r="AU4141" s="189" t="s">
        <v>85</v>
      </c>
      <c r="AV4141" s="13" t="s">
        <v>85</v>
      </c>
      <c r="AW4141" s="13" t="s">
        <v>29</v>
      </c>
      <c r="AX4141" s="13" t="s">
        <v>72</v>
      </c>
      <c r="AY4141" s="189" t="s">
        <v>360</v>
      </c>
    </row>
    <row r="4142" spans="2:51" s="13" customFormat="1">
      <c r="B4142" s="187"/>
      <c r="D4142" s="188" t="s">
        <v>369</v>
      </c>
      <c r="E4142" s="189" t="s">
        <v>1</v>
      </c>
      <c r="F4142" s="190" t="s">
        <v>3796</v>
      </c>
      <c r="H4142" s="191">
        <v>-1.3859999999999999</v>
      </c>
      <c r="I4142" s="192"/>
      <c r="L4142" s="187"/>
      <c r="M4142" s="193"/>
      <c r="N4142" s="194"/>
      <c r="O4142" s="194"/>
      <c r="P4142" s="194"/>
      <c r="Q4142" s="194"/>
      <c r="R4142" s="194"/>
      <c r="S4142" s="194"/>
      <c r="T4142" s="195"/>
      <c r="AT4142" s="189" t="s">
        <v>369</v>
      </c>
      <c r="AU4142" s="189" t="s">
        <v>85</v>
      </c>
      <c r="AV4142" s="13" t="s">
        <v>85</v>
      </c>
      <c r="AW4142" s="13" t="s">
        <v>29</v>
      </c>
      <c r="AX4142" s="13" t="s">
        <v>72</v>
      </c>
      <c r="AY4142" s="189" t="s">
        <v>360</v>
      </c>
    </row>
    <row r="4143" spans="2:51" s="13" customFormat="1">
      <c r="B4143" s="187"/>
      <c r="D4143" s="188" t="s">
        <v>369</v>
      </c>
      <c r="E4143" s="189" t="s">
        <v>1</v>
      </c>
      <c r="F4143" s="190" t="s">
        <v>3798</v>
      </c>
      <c r="H4143" s="191">
        <v>-9.8000000000000004E-2</v>
      </c>
      <c r="I4143" s="192"/>
      <c r="L4143" s="187"/>
      <c r="M4143" s="193"/>
      <c r="N4143" s="194"/>
      <c r="O4143" s="194"/>
      <c r="P4143" s="194"/>
      <c r="Q4143" s="194"/>
      <c r="R4143" s="194"/>
      <c r="S4143" s="194"/>
      <c r="T4143" s="195"/>
      <c r="AT4143" s="189" t="s">
        <v>369</v>
      </c>
      <c r="AU4143" s="189" t="s">
        <v>85</v>
      </c>
      <c r="AV4143" s="13" t="s">
        <v>85</v>
      </c>
      <c r="AW4143" s="13" t="s">
        <v>29</v>
      </c>
      <c r="AX4143" s="13" t="s">
        <v>72</v>
      </c>
      <c r="AY4143" s="189" t="s">
        <v>360</v>
      </c>
    </row>
    <row r="4144" spans="2:51" s="16" customFormat="1">
      <c r="B4144" s="211"/>
      <c r="D4144" s="188" t="s">
        <v>369</v>
      </c>
      <c r="E4144" s="212" t="s">
        <v>1</v>
      </c>
      <c r="F4144" s="213" t="s">
        <v>581</v>
      </c>
      <c r="H4144" s="214">
        <v>170.179</v>
      </c>
      <c r="I4144" s="215"/>
      <c r="L4144" s="211"/>
      <c r="M4144" s="216"/>
      <c r="N4144" s="217"/>
      <c r="O4144" s="217"/>
      <c r="P4144" s="217"/>
      <c r="Q4144" s="217"/>
      <c r="R4144" s="217"/>
      <c r="S4144" s="217"/>
      <c r="T4144" s="218"/>
      <c r="AT4144" s="212" t="s">
        <v>369</v>
      </c>
      <c r="AU4144" s="212" t="s">
        <v>85</v>
      </c>
      <c r="AV4144" s="16" t="s">
        <v>282</v>
      </c>
      <c r="AW4144" s="16" t="s">
        <v>29</v>
      </c>
      <c r="AX4144" s="16" t="s">
        <v>72</v>
      </c>
      <c r="AY4144" s="212" t="s">
        <v>360</v>
      </c>
    </row>
    <row r="4145" spans="2:51" s="14" customFormat="1">
      <c r="B4145" s="196"/>
      <c r="D4145" s="188" t="s">
        <v>369</v>
      </c>
      <c r="E4145" s="197" t="s">
        <v>1</v>
      </c>
      <c r="F4145" s="198" t="s">
        <v>762</v>
      </c>
      <c r="H4145" s="197" t="s">
        <v>1</v>
      </c>
      <c r="I4145" s="199"/>
      <c r="L4145" s="196"/>
      <c r="M4145" s="200"/>
      <c r="N4145" s="201"/>
      <c r="O4145" s="201"/>
      <c r="P4145" s="201"/>
      <c r="Q4145" s="201"/>
      <c r="R4145" s="201"/>
      <c r="S4145" s="201"/>
      <c r="T4145" s="202"/>
      <c r="AT4145" s="197" t="s">
        <v>369</v>
      </c>
      <c r="AU4145" s="197" t="s">
        <v>85</v>
      </c>
      <c r="AV4145" s="14" t="s">
        <v>79</v>
      </c>
      <c r="AW4145" s="14" t="s">
        <v>29</v>
      </c>
      <c r="AX4145" s="14" t="s">
        <v>72</v>
      </c>
      <c r="AY4145" s="197" t="s">
        <v>360</v>
      </c>
    </row>
    <row r="4146" spans="2:51" s="14" customFormat="1">
      <c r="B4146" s="196"/>
      <c r="D4146" s="188" t="s">
        <v>369</v>
      </c>
      <c r="E4146" s="197" t="s">
        <v>1</v>
      </c>
      <c r="F4146" s="198" t="s">
        <v>3200</v>
      </c>
      <c r="H4146" s="197" t="s">
        <v>1</v>
      </c>
      <c r="I4146" s="199"/>
      <c r="L4146" s="196"/>
      <c r="M4146" s="200"/>
      <c r="N4146" s="201"/>
      <c r="O4146" s="201"/>
      <c r="P4146" s="201"/>
      <c r="Q4146" s="201"/>
      <c r="R4146" s="201"/>
      <c r="S4146" s="201"/>
      <c r="T4146" s="202"/>
      <c r="AT4146" s="197" t="s">
        <v>369</v>
      </c>
      <c r="AU4146" s="197" t="s">
        <v>85</v>
      </c>
      <c r="AV4146" s="14" t="s">
        <v>79</v>
      </c>
      <c r="AW4146" s="14" t="s">
        <v>29</v>
      </c>
      <c r="AX4146" s="14" t="s">
        <v>72</v>
      </c>
      <c r="AY4146" s="197" t="s">
        <v>360</v>
      </c>
    </row>
    <row r="4147" spans="2:51" s="13" customFormat="1">
      <c r="B4147" s="187"/>
      <c r="D4147" s="188" t="s">
        <v>369</v>
      </c>
      <c r="E4147" s="189" t="s">
        <v>1</v>
      </c>
      <c r="F4147" s="190" t="s">
        <v>3799</v>
      </c>
      <c r="H4147" s="191">
        <v>12.27</v>
      </c>
      <c r="I4147" s="192"/>
      <c r="L4147" s="187"/>
      <c r="M4147" s="193"/>
      <c r="N4147" s="194"/>
      <c r="O4147" s="194"/>
      <c r="P4147" s="194"/>
      <c r="Q4147" s="194"/>
      <c r="R4147" s="194"/>
      <c r="S4147" s="194"/>
      <c r="T4147" s="195"/>
      <c r="AT4147" s="189" t="s">
        <v>369</v>
      </c>
      <c r="AU4147" s="189" t="s">
        <v>85</v>
      </c>
      <c r="AV4147" s="13" t="s">
        <v>85</v>
      </c>
      <c r="AW4147" s="13" t="s">
        <v>29</v>
      </c>
      <c r="AX4147" s="13" t="s">
        <v>72</v>
      </c>
      <c r="AY4147" s="189" t="s">
        <v>360</v>
      </c>
    </row>
    <row r="4148" spans="2:51" s="13" customFormat="1">
      <c r="B4148" s="187"/>
      <c r="D4148" s="188" t="s">
        <v>369</v>
      </c>
      <c r="E4148" s="189" t="s">
        <v>1</v>
      </c>
      <c r="F4148" s="190" t="s">
        <v>3775</v>
      </c>
      <c r="H4148" s="191">
        <v>-1.35</v>
      </c>
      <c r="I4148" s="192"/>
      <c r="L4148" s="187"/>
      <c r="M4148" s="193"/>
      <c r="N4148" s="194"/>
      <c r="O4148" s="194"/>
      <c r="P4148" s="194"/>
      <c r="Q4148" s="194"/>
      <c r="R4148" s="194"/>
      <c r="S4148" s="194"/>
      <c r="T4148" s="195"/>
      <c r="AT4148" s="189" t="s">
        <v>369</v>
      </c>
      <c r="AU4148" s="189" t="s">
        <v>85</v>
      </c>
      <c r="AV4148" s="13" t="s">
        <v>85</v>
      </c>
      <c r="AW4148" s="13" t="s">
        <v>29</v>
      </c>
      <c r="AX4148" s="13" t="s">
        <v>72</v>
      </c>
      <c r="AY4148" s="189" t="s">
        <v>360</v>
      </c>
    </row>
    <row r="4149" spans="2:51" s="14" customFormat="1">
      <c r="B4149" s="196"/>
      <c r="D4149" s="188" t="s">
        <v>369</v>
      </c>
      <c r="E4149" s="197" t="s">
        <v>1</v>
      </c>
      <c r="F4149" s="198" t="s">
        <v>3202</v>
      </c>
      <c r="H4149" s="197" t="s">
        <v>1</v>
      </c>
      <c r="I4149" s="199"/>
      <c r="L4149" s="196"/>
      <c r="M4149" s="200"/>
      <c r="N4149" s="201"/>
      <c r="O4149" s="201"/>
      <c r="P4149" s="201"/>
      <c r="Q4149" s="201"/>
      <c r="R4149" s="201"/>
      <c r="S4149" s="201"/>
      <c r="T4149" s="202"/>
      <c r="AT4149" s="197" t="s">
        <v>369</v>
      </c>
      <c r="AU4149" s="197" t="s">
        <v>85</v>
      </c>
      <c r="AV4149" s="14" t="s">
        <v>79</v>
      </c>
      <c r="AW4149" s="14" t="s">
        <v>29</v>
      </c>
      <c r="AX4149" s="14" t="s">
        <v>72</v>
      </c>
      <c r="AY4149" s="197" t="s">
        <v>360</v>
      </c>
    </row>
    <row r="4150" spans="2:51" s="13" customFormat="1">
      <c r="B4150" s="187"/>
      <c r="D4150" s="188" t="s">
        <v>369</v>
      </c>
      <c r="E4150" s="189" t="s">
        <v>1</v>
      </c>
      <c r="F4150" s="190" t="s">
        <v>3800</v>
      </c>
      <c r="H4150" s="191">
        <v>11.82</v>
      </c>
      <c r="I4150" s="192"/>
      <c r="L4150" s="187"/>
      <c r="M4150" s="193"/>
      <c r="N4150" s="194"/>
      <c r="O4150" s="194"/>
      <c r="P4150" s="194"/>
      <c r="Q4150" s="194"/>
      <c r="R4150" s="194"/>
      <c r="S4150" s="194"/>
      <c r="T4150" s="195"/>
      <c r="AT4150" s="189" t="s">
        <v>369</v>
      </c>
      <c r="AU4150" s="189" t="s">
        <v>85</v>
      </c>
      <c r="AV4150" s="13" t="s">
        <v>85</v>
      </c>
      <c r="AW4150" s="13" t="s">
        <v>29</v>
      </c>
      <c r="AX4150" s="13" t="s">
        <v>72</v>
      </c>
      <c r="AY4150" s="189" t="s">
        <v>360</v>
      </c>
    </row>
    <row r="4151" spans="2:51" s="13" customFormat="1">
      <c r="B4151" s="187"/>
      <c r="D4151" s="188" t="s">
        <v>369</v>
      </c>
      <c r="E4151" s="189" t="s">
        <v>1</v>
      </c>
      <c r="F4151" s="190" t="s">
        <v>3801</v>
      </c>
      <c r="H4151" s="191">
        <v>-4.8</v>
      </c>
      <c r="I4151" s="192"/>
      <c r="L4151" s="187"/>
      <c r="M4151" s="193"/>
      <c r="N4151" s="194"/>
      <c r="O4151" s="194"/>
      <c r="P4151" s="194"/>
      <c r="Q4151" s="194"/>
      <c r="R4151" s="194"/>
      <c r="S4151" s="194"/>
      <c r="T4151" s="195"/>
      <c r="AT4151" s="189" t="s">
        <v>369</v>
      </c>
      <c r="AU4151" s="189" t="s">
        <v>85</v>
      </c>
      <c r="AV4151" s="13" t="s">
        <v>85</v>
      </c>
      <c r="AW4151" s="13" t="s">
        <v>29</v>
      </c>
      <c r="AX4151" s="13" t="s">
        <v>72</v>
      </c>
      <c r="AY4151" s="189" t="s">
        <v>360</v>
      </c>
    </row>
    <row r="4152" spans="2:51" s="14" customFormat="1">
      <c r="B4152" s="196"/>
      <c r="D4152" s="188" t="s">
        <v>369</v>
      </c>
      <c r="E4152" s="197" t="s">
        <v>1</v>
      </c>
      <c r="F4152" s="198" t="s">
        <v>3205</v>
      </c>
      <c r="H4152" s="197" t="s">
        <v>1</v>
      </c>
      <c r="I4152" s="199"/>
      <c r="L4152" s="196"/>
      <c r="M4152" s="200"/>
      <c r="N4152" s="201"/>
      <c r="O4152" s="201"/>
      <c r="P4152" s="201"/>
      <c r="Q4152" s="201"/>
      <c r="R4152" s="201"/>
      <c r="S4152" s="201"/>
      <c r="T4152" s="202"/>
      <c r="AT4152" s="197" t="s">
        <v>369</v>
      </c>
      <c r="AU4152" s="197" t="s">
        <v>85</v>
      </c>
      <c r="AV4152" s="14" t="s">
        <v>79</v>
      </c>
      <c r="AW4152" s="14" t="s">
        <v>29</v>
      </c>
      <c r="AX4152" s="14" t="s">
        <v>72</v>
      </c>
      <c r="AY4152" s="197" t="s">
        <v>360</v>
      </c>
    </row>
    <row r="4153" spans="2:51" s="13" customFormat="1">
      <c r="B4153" s="187"/>
      <c r="D4153" s="188" t="s">
        <v>369</v>
      </c>
      <c r="E4153" s="189" t="s">
        <v>1</v>
      </c>
      <c r="F4153" s="190" t="s">
        <v>3802</v>
      </c>
      <c r="H4153" s="191">
        <v>13.545</v>
      </c>
      <c r="I4153" s="192"/>
      <c r="L4153" s="187"/>
      <c r="M4153" s="193"/>
      <c r="N4153" s="194"/>
      <c r="O4153" s="194"/>
      <c r="P4153" s="194"/>
      <c r="Q4153" s="194"/>
      <c r="R4153" s="194"/>
      <c r="S4153" s="194"/>
      <c r="T4153" s="195"/>
      <c r="AT4153" s="189" t="s">
        <v>369</v>
      </c>
      <c r="AU4153" s="189" t="s">
        <v>85</v>
      </c>
      <c r="AV4153" s="13" t="s">
        <v>85</v>
      </c>
      <c r="AW4153" s="13" t="s">
        <v>29</v>
      </c>
      <c r="AX4153" s="13" t="s">
        <v>72</v>
      </c>
      <c r="AY4153" s="189" t="s">
        <v>360</v>
      </c>
    </row>
    <row r="4154" spans="2:51" s="13" customFormat="1">
      <c r="B4154" s="187"/>
      <c r="D4154" s="188" t="s">
        <v>369</v>
      </c>
      <c r="E4154" s="189" t="s">
        <v>1</v>
      </c>
      <c r="F4154" s="190" t="s">
        <v>3803</v>
      </c>
      <c r="H4154" s="191">
        <v>-4.05</v>
      </c>
      <c r="I4154" s="192"/>
      <c r="L4154" s="187"/>
      <c r="M4154" s="193"/>
      <c r="N4154" s="194"/>
      <c r="O4154" s="194"/>
      <c r="P4154" s="194"/>
      <c r="Q4154" s="194"/>
      <c r="R4154" s="194"/>
      <c r="S4154" s="194"/>
      <c r="T4154" s="195"/>
      <c r="AT4154" s="189" t="s">
        <v>369</v>
      </c>
      <c r="AU4154" s="189" t="s">
        <v>85</v>
      </c>
      <c r="AV4154" s="13" t="s">
        <v>85</v>
      </c>
      <c r="AW4154" s="13" t="s">
        <v>29</v>
      </c>
      <c r="AX4154" s="13" t="s">
        <v>72</v>
      </c>
      <c r="AY4154" s="189" t="s">
        <v>360</v>
      </c>
    </row>
    <row r="4155" spans="2:51" s="14" customFormat="1">
      <c r="B4155" s="196"/>
      <c r="D4155" s="188" t="s">
        <v>369</v>
      </c>
      <c r="E4155" s="197" t="s">
        <v>1</v>
      </c>
      <c r="F4155" s="198" t="s">
        <v>3207</v>
      </c>
      <c r="H4155" s="197" t="s">
        <v>1</v>
      </c>
      <c r="I4155" s="199"/>
      <c r="L4155" s="196"/>
      <c r="M4155" s="200"/>
      <c r="N4155" s="201"/>
      <c r="O4155" s="201"/>
      <c r="P4155" s="201"/>
      <c r="Q4155" s="201"/>
      <c r="R4155" s="201"/>
      <c r="S4155" s="201"/>
      <c r="T4155" s="202"/>
      <c r="AT4155" s="197" t="s">
        <v>369</v>
      </c>
      <c r="AU4155" s="197" t="s">
        <v>85</v>
      </c>
      <c r="AV4155" s="14" t="s">
        <v>79</v>
      </c>
      <c r="AW4155" s="14" t="s">
        <v>29</v>
      </c>
      <c r="AX4155" s="14" t="s">
        <v>72</v>
      </c>
      <c r="AY4155" s="197" t="s">
        <v>360</v>
      </c>
    </row>
    <row r="4156" spans="2:51" s="13" customFormat="1">
      <c r="B4156" s="187"/>
      <c r="D4156" s="188" t="s">
        <v>369</v>
      </c>
      <c r="E4156" s="189" t="s">
        <v>1</v>
      </c>
      <c r="F4156" s="190" t="s">
        <v>3804</v>
      </c>
      <c r="H4156" s="191">
        <v>24.919</v>
      </c>
      <c r="I4156" s="192"/>
      <c r="L4156" s="187"/>
      <c r="M4156" s="193"/>
      <c r="N4156" s="194"/>
      <c r="O4156" s="194"/>
      <c r="P4156" s="194"/>
      <c r="Q4156" s="194"/>
      <c r="R4156" s="194"/>
      <c r="S4156" s="194"/>
      <c r="T4156" s="195"/>
      <c r="AT4156" s="189" t="s">
        <v>369</v>
      </c>
      <c r="AU4156" s="189" t="s">
        <v>85</v>
      </c>
      <c r="AV4156" s="13" t="s">
        <v>85</v>
      </c>
      <c r="AW4156" s="13" t="s">
        <v>29</v>
      </c>
      <c r="AX4156" s="13" t="s">
        <v>72</v>
      </c>
      <c r="AY4156" s="189" t="s">
        <v>360</v>
      </c>
    </row>
    <row r="4157" spans="2:51" s="13" customFormat="1">
      <c r="B4157" s="187"/>
      <c r="D4157" s="188" t="s">
        <v>369</v>
      </c>
      <c r="E4157" s="189" t="s">
        <v>1</v>
      </c>
      <c r="F4157" s="190" t="s">
        <v>3805</v>
      </c>
      <c r="H4157" s="191">
        <v>-2.952</v>
      </c>
      <c r="I4157" s="192"/>
      <c r="L4157" s="187"/>
      <c r="M4157" s="193"/>
      <c r="N4157" s="194"/>
      <c r="O4157" s="194"/>
      <c r="P4157" s="194"/>
      <c r="Q4157" s="194"/>
      <c r="R4157" s="194"/>
      <c r="S4157" s="194"/>
      <c r="T4157" s="195"/>
      <c r="AT4157" s="189" t="s">
        <v>369</v>
      </c>
      <c r="AU4157" s="189" t="s">
        <v>85</v>
      </c>
      <c r="AV4157" s="13" t="s">
        <v>85</v>
      </c>
      <c r="AW4157" s="13" t="s">
        <v>29</v>
      </c>
      <c r="AX4157" s="13" t="s">
        <v>72</v>
      </c>
      <c r="AY4157" s="189" t="s">
        <v>360</v>
      </c>
    </row>
    <row r="4158" spans="2:51" s="13" customFormat="1">
      <c r="B4158" s="187"/>
      <c r="D4158" s="188" t="s">
        <v>369</v>
      </c>
      <c r="E4158" s="189" t="s">
        <v>1</v>
      </c>
      <c r="F4158" s="190" t="s">
        <v>3806</v>
      </c>
      <c r="H4158" s="191">
        <v>-0.48</v>
      </c>
      <c r="I4158" s="192"/>
      <c r="L4158" s="187"/>
      <c r="M4158" s="193"/>
      <c r="N4158" s="194"/>
      <c r="O4158" s="194"/>
      <c r="P4158" s="194"/>
      <c r="Q4158" s="194"/>
      <c r="R4158" s="194"/>
      <c r="S4158" s="194"/>
      <c r="T4158" s="195"/>
      <c r="AT4158" s="189" t="s">
        <v>369</v>
      </c>
      <c r="AU4158" s="189" t="s">
        <v>85</v>
      </c>
      <c r="AV4158" s="13" t="s">
        <v>85</v>
      </c>
      <c r="AW4158" s="13" t="s">
        <v>29</v>
      </c>
      <c r="AX4158" s="13" t="s">
        <v>72</v>
      </c>
      <c r="AY4158" s="189" t="s">
        <v>360</v>
      </c>
    </row>
    <row r="4159" spans="2:51" s="13" customFormat="1">
      <c r="B4159" s="187"/>
      <c r="D4159" s="188" t="s">
        <v>369</v>
      </c>
      <c r="E4159" s="189" t="s">
        <v>1</v>
      </c>
      <c r="F4159" s="190" t="s">
        <v>3807</v>
      </c>
      <c r="H4159" s="191">
        <v>34.14</v>
      </c>
      <c r="I4159" s="192"/>
      <c r="L4159" s="187"/>
      <c r="M4159" s="193"/>
      <c r="N4159" s="194"/>
      <c r="O4159" s="194"/>
      <c r="P4159" s="194"/>
      <c r="Q4159" s="194"/>
      <c r="R4159" s="194"/>
      <c r="S4159" s="194"/>
      <c r="T4159" s="195"/>
      <c r="AT4159" s="189" t="s">
        <v>369</v>
      </c>
      <c r="AU4159" s="189" t="s">
        <v>85</v>
      </c>
      <c r="AV4159" s="13" t="s">
        <v>85</v>
      </c>
      <c r="AW4159" s="13" t="s">
        <v>29</v>
      </c>
      <c r="AX4159" s="13" t="s">
        <v>72</v>
      </c>
      <c r="AY4159" s="189" t="s">
        <v>360</v>
      </c>
    </row>
    <row r="4160" spans="2:51" s="13" customFormat="1">
      <c r="B4160" s="187"/>
      <c r="D4160" s="188" t="s">
        <v>369</v>
      </c>
      <c r="E4160" s="189" t="s">
        <v>1</v>
      </c>
      <c r="F4160" s="190" t="s">
        <v>3808</v>
      </c>
      <c r="H4160" s="191">
        <v>-4.2</v>
      </c>
      <c r="I4160" s="192"/>
      <c r="L4160" s="187"/>
      <c r="M4160" s="193"/>
      <c r="N4160" s="194"/>
      <c r="O4160" s="194"/>
      <c r="P4160" s="194"/>
      <c r="Q4160" s="194"/>
      <c r="R4160" s="194"/>
      <c r="S4160" s="194"/>
      <c r="T4160" s="195"/>
      <c r="AT4160" s="189" t="s">
        <v>369</v>
      </c>
      <c r="AU4160" s="189" t="s">
        <v>85</v>
      </c>
      <c r="AV4160" s="13" t="s">
        <v>85</v>
      </c>
      <c r="AW4160" s="13" t="s">
        <v>29</v>
      </c>
      <c r="AX4160" s="13" t="s">
        <v>72</v>
      </c>
      <c r="AY4160" s="189" t="s">
        <v>360</v>
      </c>
    </row>
    <row r="4161" spans="2:51" s="13" customFormat="1">
      <c r="B4161" s="187"/>
      <c r="D4161" s="188" t="s">
        <v>369</v>
      </c>
      <c r="E4161" s="189" t="s">
        <v>1</v>
      </c>
      <c r="F4161" s="190" t="s">
        <v>3784</v>
      </c>
      <c r="H4161" s="191">
        <v>-0.12</v>
      </c>
      <c r="I4161" s="192"/>
      <c r="L4161" s="187"/>
      <c r="M4161" s="193"/>
      <c r="N4161" s="194"/>
      <c r="O4161" s="194"/>
      <c r="P4161" s="194"/>
      <c r="Q4161" s="194"/>
      <c r="R4161" s="194"/>
      <c r="S4161" s="194"/>
      <c r="T4161" s="195"/>
      <c r="AT4161" s="189" t="s">
        <v>369</v>
      </c>
      <c r="AU4161" s="189" t="s">
        <v>85</v>
      </c>
      <c r="AV4161" s="13" t="s">
        <v>85</v>
      </c>
      <c r="AW4161" s="13" t="s">
        <v>29</v>
      </c>
      <c r="AX4161" s="13" t="s">
        <v>72</v>
      </c>
      <c r="AY4161" s="189" t="s">
        <v>360</v>
      </c>
    </row>
    <row r="4162" spans="2:51" s="14" customFormat="1">
      <c r="B4162" s="196"/>
      <c r="D4162" s="188" t="s">
        <v>369</v>
      </c>
      <c r="E4162" s="197" t="s">
        <v>1</v>
      </c>
      <c r="F4162" s="198" t="s">
        <v>3213</v>
      </c>
      <c r="H4162" s="197" t="s">
        <v>1</v>
      </c>
      <c r="I4162" s="199"/>
      <c r="L4162" s="196"/>
      <c r="M4162" s="200"/>
      <c r="N4162" s="201"/>
      <c r="O4162" s="201"/>
      <c r="P4162" s="201"/>
      <c r="Q4162" s="201"/>
      <c r="R4162" s="201"/>
      <c r="S4162" s="201"/>
      <c r="T4162" s="202"/>
      <c r="AT4162" s="197" t="s">
        <v>369</v>
      </c>
      <c r="AU4162" s="197" t="s">
        <v>85</v>
      </c>
      <c r="AV4162" s="14" t="s">
        <v>79</v>
      </c>
      <c r="AW4162" s="14" t="s">
        <v>29</v>
      </c>
      <c r="AX4162" s="14" t="s">
        <v>72</v>
      </c>
      <c r="AY4162" s="197" t="s">
        <v>360</v>
      </c>
    </row>
    <row r="4163" spans="2:51" s="13" customFormat="1">
      <c r="B4163" s="187"/>
      <c r="D4163" s="188" t="s">
        <v>369</v>
      </c>
      <c r="E4163" s="189" t="s">
        <v>1</v>
      </c>
      <c r="F4163" s="190" t="s">
        <v>3809</v>
      </c>
      <c r="H4163" s="191">
        <v>16.686</v>
      </c>
      <c r="I4163" s="192"/>
      <c r="L4163" s="187"/>
      <c r="M4163" s="193"/>
      <c r="N4163" s="194"/>
      <c r="O4163" s="194"/>
      <c r="P4163" s="194"/>
      <c r="Q4163" s="194"/>
      <c r="R4163" s="194"/>
      <c r="S4163" s="194"/>
      <c r="T4163" s="195"/>
      <c r="AT4163" s="189" t="s">
        <v>369</v>
      </c>
      <c r="AU4163" s="189" t="s">
        <v>85</v>
      </c>
      <c r="AV4163" s="13" t="s">
        <v>85</v>
      </c>
      <c r="AW4163" s="13" t="s">
        <v>29</v>
      </c>
      <c r="AX4163" s="13" t="s">
        <v>72</v>
      </c>
      <c r="AY4163" s="189" t="s">
        <v>360</v>
      </c>
    </row>
    <row r="4164" spans="2:51" s="13" customFormat="1">
      <c r="B4164" s="187"/>
      <c r="D4164" s="188" t="s">
        <v>369</v>
      </c>
      <c r="E4164" s="189" t="s">
        <v>1</v>
      </c>
      <c r="F4164" s="190" t="s">
        <v>3810</v>
      </c>
      <c r="H4164" s="191">
        <v>-5.4</v>
      </c>
      <c r="I4164" s="192"/>
      <c r="L4164" s="187"/>
      <c r="M4164" s="193"/>
      <c r="N4164" s="194"/>
      <c r="O4164" s="194"/>
      <c r="P4164" s="194"/>
      <c r="Q4164" s="194"/>
      <c r="R4164" s="194"/>
      <c r="S4164" s="194"/>
      <c r="T4164" s="195"/>
      <c r="AT4164" s="189" t="s">
        <v>369</v>
      </c>
      <c r="AU4164" s="189" t="s">
        <v>85</v>
      </c>
      <c r="AV4164" s="13" t="s">
        <v>85</v>
      </c>
      <c r="AW4164" s="13" t="s">
        <v>29</v>
      </c>
      <c r="AX4164" s="13" t="s">
        <v>72</v>
      </c>
      <c r="AY4164" s="189" t="s">
        <v>360</v>
      </c>
    </row>
    <row r="4165" spans="2:51" s="13" customFormat="1">
      <c r="B4165" s="187"/>
      <c r="D4165" s="188" t="s">
        <v>369</v>
      </c>
      <c r="E4165" s="189" t="s">
        <v>1</v>
      </c>
      <c r="F4165" s="190" t="s">
        <v>3811</v>
      </c>
      <c r="H4165" s="191">
        <v>-0.24</v>
      </c>
      <c r="I4165" s="192"/>
      <c r="L4165" s="187"/>
      <c r="M4165" s="193"/>
      <c r="N4165" s="194"/>
      <c r="O4165" s="194"/>
      <c r="P4165" s="194"/>
      <c r="Q4165" s="194"/>
      <c r="R4165" s="194"/>
      <c r="S4165" s="194"/>
      <c r="T4165" s="195"/>
      <c r="AT4165" s="189" t="s">
        <v>369</v>
      </c>
      <c r="AU4165" s="189" t="s">
        <v>85</v>
      </c>
      <c r="AV4165" s="13" t="s">
        <v>85</v>
      </c>
      <c r="AW4165" s="13" t="s">
        <v>29</v>
      </c>
      <c r="AX4165" s="13" t="s">
        <v>72</v>
      </c>
      <c r="AY4165" s="189" t="s">
        <v>360</v>
      </c>
    </row>
    <row r="4166" spans="2:51" s="13" customFormat="1">
      <c r="B4166" s="187"/>
      <c r="D4166" s="188" t="s">
        <v>369</v>
      </c>
      <c r="E4166" s="189" t="s">
        <v>1</v>
      </c>
      <c r="F4166" s="190" t="s">
        <v>3812</v>
      </c>
      <c r="H4166" s="191">
        <v>21.15</v>
      </c>
      <c r="I4166" s="192"/>
      <c r="L4166" s="187"/>
      <c r="M4166" s="193"/>
      <c r="N4166" s="194"/>
      <c r="O4166" s="194"/>
      <c r="P4166" s="194"/>
      <c r="Q4166" s="194"/>
      <c r="R4166" s="194"/>
      <c r="S4166" s="194"/>
      <c r="T4166" s="195"/>
      <c r="AT4166" s="189" t="s">
        <v>369</v>
      </c>
      <c r="AU4166" s="189" t="s">
        <v>85</v>
      </c>
      <c r="AV4166" s="13" t="s">
        <v>85</v>
      </c>
      <c r="AW4166" s="13" t="s">
        <v>29</v>
      </c>
      <c r="AX4166" s="13" t="s">
        <v>72</v>
      </c>
      <c r="AY4166" s="189" t="s">
        <v>360</v>
      </c>
    </row>
    <row r="4167" spans="2:51" s="13" customFormat="1">
      <c r="B4167" s="187"/>
      <c r="D4167" s="188" t="s">
        <v>369</v>
      </c>
      <c r="E4167" s="189" t="s">
        <v>1</v>
      </c>
      <c r="F4167" s="190" t="s">
        <v>3813</v>
      </c>
      <c r="H4167" s="191">
        <v>-3.15</v>
      </c>
      <c r="I4167" s="192"/>
      <c r="L4167" s="187"/>
      <c r="M4167" s="193"/>
      <c r="N4167" s="194"/>
      <c r="O4167" s="194"/>
      <c r="P4167" s="194"/>
      <c r="Q4167" s="194"/>
      <c r="R4167" s="194"/>
      <c r="S4167" s="194"/>
      <c r="T4167" s="195"/>
      <c r="AT4167" s="189" t="s">
        <v>369</v>
      </c>
      <c r="AU4167" s="189" t="s">
        <v>85</v>
      </c>
      <c r="AV4167" s="13" t="s">
        <v>85</v>
      </c>
      <c r="AW4167" s="13" t="s">
        <v>29</v>
      </c>
      <c r="AX4167" s="13" t="s">
        <v>72</v>
      </c>
      <c r="AY4167" s="189" t="s">
        <v>360</v>
      </c>
    </row>
    <row r="4168" spans="2:51" s="13" customFormat="1">
      <c r="B4168" s="187"/>
      <c r="D4168" s="188" t="s">
        <v>369</v>
      </c>
      <c r="E4168" s="189" t="s">
        <v>1</v>
      </c>
      <c r="F4168" s="190" t="s">
        <v>3814</v>
      </c>
      <c r="H4168" s="191">
        <v>-0.06</v>
      </c>
      <c r="I4168" s="192"/>
      <c r="L4168" s="187"/>
      <c r="M4168" s="193"/>
      <c r="N4168" s="194"/>
      <c r="O4168" s="194"/>
      <c r="P4168" s="194"/>
      <c r="Q4168" s="194"/>
      <c r="R4168" s="194"/>
      <c r="S4168" s="194"/>
      <c r="T4168" s="195"/>
      <c r="AT4168" s="189" t="s">
        <v>369</v>
      </c>
      <c r="AU4168" s="189" t="s">
        <v>85</v>
      </c>
      <c r="AV4168" s="13" t="s">
        <v>85</v>
      </c>
      <c r="AW4168" s="13" t="s">
        <v>29</v>
      </c>
      <c r="AX4168" s="13" t="s">
        <v>72</v>
      </c>
      <c r="AY4168" s="189" t="s">
        <v>360</v>
      </c>
    </row>
    <row r="4169" spans="2:51" s="16" customFormat="1">
      <c r="B4169" s="211"/>
      <c r="D4169" s="188" t="s">
        <v>369</v>
      </c>
      <c r="E4169" s="212" t="s">
        <v>1</v>
      </c>
      <c r="F4169" s="213" t="s">
        <v>581</v>
      </c>
      <c r="H4169" s="214">
        <v>107.72799999999999</v>
      </c>
      <c r="I4169" s="215"/>
      <c r="L4169" s="211"/>
      <c r="M4169" s="216"/>
      <c r="N4169" s="217"/>
      <c r="O4169" s="217"/>
      <c r="P4169" s="217"/>
      <c r="Q4169" s="217"/>
      <c r="R4169" s="217"/>
      <c r="S4169" s="217"/>
      <c r="T4169" s="218"/>
      <c r="AT4169" s="212" t="s">
        <v>369</v>
      </c>
      <c r="AU4169" s="212" t="s">
        <v>85</v>
      </c>
      <c r="AV4169" s="16" t="s">
        <v>282</v>
      </c>
      <c r="AW4169" s="16" t="s">
        <v>29</v>
      </c>
      <c r="AX4169" s="16" t="s">
        <v>72</v>
      </c>
      <c r="AY4169" s="212" t="s">
        <v>360</v>
      </c>
    </row>
    <row r="4170" spans="2:51" s="14" customFormat="1">
      <c r="B4170" s="196"/>
      <c r="D4170" s="188" t="s">
        <v>369</v>
      </c>
      <c r="E4170" s="197" t="s">
        <v>1</v>
      </c>
      <c r="F4170" s="198" t="s">
        <v>3223</v>
      </c>
      <c r="H4170" s="197" t="s">
        <v>1</v>
      </c>
      <c r="I4170" s="199"/>
      <c r="L4170" s="196"/>
      <c r="M4170" s="200"/>
      <c r="N4170" s="201"/>
      <c r="O4170" s="201"/>
      <c r="P4170" s="201"/>
      <c r="Q4170" s="201"/>
      <c r="R4170" s="201"/>
      <c r="S4170" s="201"/>
      <c r="T4170" s="202"/>
      <c r="AT4170" s="197" t="s">
        <v>369</v>
      </c>
      <c r="AU4170" s="197" t="s">
        <v>85</v>
      </c>
      <c r="AV4170" s="14" t="s">
        <v>79</v>
      </c>
      <c r="AW4170" s="14" t="s">
        <v>29</v>
      </c>
      <c r="AX4170" s="14" t="s">
        <v>72</v>
      </c>
      <c r="AY4170" s="197" t="s">
        <v>360</v>
      </c>
    </row>
    <row r="4171" spans="2:51" s="13" customFormat="1">
      <c r="B4171" s="187"/>
      <c r="D4171" s="188" t="s">
        <v>369</v>
      </c>
      <c r="E4171" s="189" t="s">
        <v>1</v>
      </c>
      <c r="F4171" s="190" t="s">
        <v>3815</v>
      </c>
      <c r="H4171" s="191">
        <v>35.340000000000003</v>
      </c>
      <c r="I4171" s="192"/>
      <c r="L4171" s="187"/>
      <c r="M4171" s="193"/>
      <c r="N4171" s="194"/>
      <c r="O4171" s="194"/>
      <c r="P4171" s="194"/>
      <c r="Q4171" s="194"/>
      <c r="R4171" s="194"/>
      <c r="S4171" s="194"/>
      <c r="T4171" s="195"/>
      <c r="AT4171" s="189" t="s">
        <v>369</v>
      </c>
      <c r="AU4171" s="189" t="s">
        <v>85</v>
      </c>
      <c r="AV4171" s="13" t="s">
        <v>85</v>
      </c>
      <c r="AW4171" s="13" t="s">
        <v>29</v>
      </c>
      <c r="AX4171" s="13" t="s">
        <v>72</v>
      </c>
      <c r="AY4171" s="189" t="s">
        <v>360</v>
      </c>
    </row>
    <row r="4172" spans="2:51" s="13" customFormat="1">
      <c r="B4172" s="187"/>
      <c r="D4172" s="188" t="s">
        <v>369</v>
      </c>
      <c r="E4172" s="189" t="s">
        <v>1</v>
      </c>
      <c r="F4172" s="190" t="s">
        <v>3816</v>
      </c>
      <c r="H4172" s="191">
        <v>-4.6500000000000004</v>
      </c>
      <c r="I4172" s="192"/>
      <c r="L4172" s="187"/>
      <c r="M4172" s="193"/>
      <c r="N4172" s="194"/>
      <c r="O4172" s="194"/>
      <c r="P4172" s="194"/>
      <c r="Q4172" s="194"/>
      <c r="R4172" s="194"/>
      <c r="S4172" s="194"/>
      <c r="T4172" s="195"/>
      <c r="AT4172" s="189" t="s">
        <v>369</v>
      </c>
      <c r="AU4172" s="189" t="s">
        <v>85</v>
      </c>
      <c r="AV4172" s="13" t="s">
        <v>85</v>
      </c>
      <c r="AW4172" s="13" t="s">
        <v>29</v>
      </c>
      <c r="AX4172" s="13" t="s">
        <v>72</v>
      </c>
      <c r="AY4172" s="189" t="s">
        <v>360</v>
      </c>
    </row>
    <row r="4173" spans="2:51" s="13" customFormat="1">
      <c r="B4173" s="187"/>
      <c r="D4173" s="188" t="s">
        <v>369</v>
      </c>
      <c r="E4173" s="189" t="s">
        <v>1</v>
      </c>
      <c r="F4173" s="190" t="s">
        <v>3817</v>
      </c>
      <c r="H4173" s="191">
        <v>-2.6560000000000001</v>
      </c>
      <c r="I4173" s="192"/>
      <c r="L4173" s="187"/>
      <c r="M4173" s="193"/>
      <c r="N4173" s="194"/>
      <c r="O4173" s="194"/>
      <c r="P4173" s="194"/>
      <c r="Q4173" s="194"/>
      <c r="R4173" s="194"/>
      <c r="S4173" s="194"/>
      <c r="T4173" s="195"/>
      <c r="AT4173" s="189" t="s">
        <v>369</v>
      </c>
      <c r="AU4173" s="189" t="s">
        <v>85</v>
      </c>
      <c r="AV4173" s="13" t="s">
        <v>85</v>
      </c>
      <c r="AW4173" s="13" t="s">
        <v>29</v>
      </c>
      <c r="AX4173" s="13" t="s">
        <v>72</v>
      </c>
      <c r="AY4173" s="189" t="s">
        <v>360</v>
      </c>
    </row>
    <row r="4174" spans="2:51" s="14" customFormat="1">
      <c r="B4174" s="196"/>
      <c r="D4174" s="188" t="s">
        <v>369</v>
      </c>
      <c r="E4174" s="197" t="s">
        <v>1</v>
      </c>
      <c r="F4174" s="198" t="s">
        <v>3238</v>
      </c>
      <c r="H4174" s="197" t="s">
        <v>1</v>
      </c>
      <c r="I4174" s="199"/>
      <c r="L4174" s="196"/>
      <c r="M4174" s="200"/>
      <c r="N4174" s="201"/>
      <c r="O4174" s="201"/>
      <c r="P4174" s="201"/>
      <c r="Q4174" s="201"/>
      <c r="R4174" s="201"/>
      <c r="S4174" s="201"/>
      <c r="T4174" s="202"/>
      <c r="AT4174" s="197" t="s">
        <v>369</v>
      </c>
      <c r="AU4174" s="197" t="s">
        <v>85</v>
      </c>
      <c r="AV4174" s="14" t="s">
        <v>79</v>
      </c>
      <c r="AW4174" s="14" t="s">
        <v>29</v>
      </c>
      <c r="AX4174" s="14" t="s">
        <v>72</v>
      </c>
      <c r="AY4174" s="197" t="s">
        <v>360</v>
      </c>
    </row>
    <row r="4175" spans="2:51" s="13" customFormat="1">
      <c r="B4175" s="187"/>
      <c r="D4175" s="188" t="s">
        <v>369</v>
      </c>
      <c r="E4175" s="189" t="s">
        <v>1</v>
      </c>
      <c r="F4175" s="190" t="s">
        <v>3818</v>
      </c>
      <c r="H4175" s="191">
        <v>1.905</v>
      </c>
      <c r="I4175" s="192"/>
      <c r="L4175" s="187"/>
      <c r="M4175" s="193"/>
      <c r="N4175" s="194"/>
      <c r="O4175" s="194"/>
      <c r="P4175" s="194"/>
      <c r="Q4175" s="194"/>
      <c r="R4175" s="194"/>
      <c r="S4175" s="194"/>
      <c r="T4175" s="195"/>
      <c r="AT4175" s="189" t="s">
        <v>369</v>
      </c>
      <c r="AU4175" s="189" t="s">
        <v>85</v>
      </c>
      <c r="AV4175" s="13" t="s">
        <v>85</v>
      </c>
      <c r="AW4175" s="13" t="s">
        <v>29</v>
      </c>
      <c r="AX4175" s="13" t="s">
        <v>72</v>
      </c>
      <c r="AY4175" s="189" t="s">
        <v>360</v>
      </c>
    </row>
    <row r="4176" spans="2:51" s="14" customFormat="1">
      <c r="B4176" s="196"/>
      <c r="D4176" s="188" t="s">
        <v>369</v>
      </c>
      <c r="E4176" s="197" t="s">
        <v>1</v>
      </c>
      <c r="F4176" s="198" t="s">
        <v>3250</v>
      </c>
      <c r="H4176" s="197" t="s">
        <v>1</v>
      </c>
      <c r="I4176" s="199"/>
      <c r="L4176" s="196"/>
      <c r="M4176" s="200"/>
      <c r="N4176" s="201"/>
      <c r="O4176" s="201"/>
      <c r="P4176" s="201"/>
      <c r="Q4176" s="201"/>
      <c r="R4176" s="201"/>
      <c r="S4176" s="201"/>
      <c r="T4176" s="202"/>
      <c r="AT4176" s="197" t="s">
        <v>369</v>
      </c>
      <c r="AU4176" s="197" t="s">
        <v>85</v>
      </c>
      <c r="AV4176" s="14" t="s">
        <v>79</v>
      </c>
      <c r="AW4176" s="14" t="s">
        <v>29</v>
      </c>
      <c r="AX4176" s="14" t="s">
        <v>72</v>
      </c>
      <c r="AY4176" s="197" t="s">
        <v>360</v>
      </c>
    </row>
    <row r="4177" spans="2:51" s="13" customFormat="1">
      <c r="B4177" s="187"/>
      <c r="D4177" s="188" t="s">
        <v>369</v>
      </c>
      <c r="E4177" s="189" t="s">
        <v>1</v>
      </c>
      <c r="F4177" s="190" t="s">
        <v>3818</v>
      </c>
      <c r="H4177" s="191">
        <v>1.905</v>
      </c>
      <c r="I4177" s="192"/>
      <c r="L4177" s="187"/>
      <c r="M4177" s="193"/>
      <c r="N4177" s="194"/>
      <c r="O4177" s="194"/>
      <c r="P4177" s="194"/>
      <c r="Q4177" s="194"/>
      <c r="R4177" s="194"/>
      <c r="S4177" s="194"/>
      <c r="T4177" s="195"/>
      <c r="AT4177" s="189" t="s">
        <v>369</v>
      </c>
      <c r="AU4177" s="189" t="s">
        <v>85</v>
      </c>
      <c r="AV4177" s="13" t="s">
        <v>85</v>
      </c>
      <c r="AW4177" s="13" t="s">
        <v>29</v>
      </c>
      <c r="AX4177" s="13" t="s">
        <v>72</v>
      </c>
      <c r="AY4177" s="189" t="s">
        <v>360</v>
      </c>
    </row>
    <row r="4178" spans="2:51" s="16" customFormat="1">
      <c r="B4178" s="211"/>
      <c r="D4178" s="188" t="s">
        <v>369</v>
      </c>
      <c r="E4178" s="212" t="s">
        <v>1</v>
      </c>
      <c r="F4178" s="213" t="s">
        <v>581</v>
      </c>
      <c r="H4178" s="214">
        <v>31.844000000000001</v>
      </c>
      <c r="I4178" s="215"/>
      <c r="L4178" s="211"/>
      <c r="M4178" s="216"/>
      <c r="N4178" s="217"/>
      <c r="O4178" s="217"/>
      <c r="P4178" s="217"/>
      <c r="Q4178" s="217"/>
      <c r="R4178" s="217"/>
      <c r="S4178" s="217"/>
      <c r="T4178" s="218"/>
      <c r="AT4178" s="212" t="s">
        <v>369</v>
      </c>
      <c r="AU4178" s="212" t="s">
        <v>85</v>
      </c>
      <c r="AV4178" s="16" t="s">
        <v>282</v>
      </c>
      <c r="AW4178" s="16" t="s">
        <v>29</v>
      </c>
      <c r="AX4178" s="16" t="s">
        <v>72</v>
      </c>
      <c r="AY4178" s="212" t="s">
        <v>360</v>
      </c>
    </row>
    <row r="4179" spans="2:51" s="14" customFormat="1">
      <c r="B4179" s="196"/>
      <c r="D4179" s="188" t="s">
        <v>369</v>
      </c>
      <c r="E4179" s="197" t="s">
        <v>1</v>
      </c>
      <c r="F4179" s="198" t="s">
        <v>3819</v>
      </c>
      <c r="H4179" s="197" t="s">
        <v>1</v>
      </c>
      <c r="I4179" s="199"/>
      <c r="L4179" s="196"/>
      <c r="M4179" s="200"/>
      <c r="N4179" s="201"/>
      <c r="O4179" s="201"/>
      <c r="P4179" s="201"/>
      <c r="Q4179" s="201"/>
      <c r="R4179" s="201"/>
      <c r="S4179" s="201"/>
      <c r="T4179" s="202"/>
      <c r="AT4179" s="197" t="s">
        <v>369</v>
      </c>
      <c r="AU4179" s="197" t="s">
        <v>85</v>
      </c>
      <c r="AV4179" s="14" t="s">
        <v>79</v>
      </c>
      <c r="AW4179" s="14" t="s">
        <v>29</v>
      </c>
      <c r="AX4179" s="14" t="s">
        <v>72</v>
      </c>
      <c r="AY4179" s="197" t="s">
        <v>360</v>
      </c>
    </row>
    <row r="4180" spans="2:51" s="13" customFormat="1">
      <c r="B4180" s="187"/>
      <c r="D4180" s="188" t="s">
        <v>369</v>
      </c>
      <c r="E4180" s="189" t="s">
        <v>1</v>
      </c>
      <c r="F4180" s="190" t="s">
        <v>3820</v>
      </c>
      <c r="H4180" s="191">
        <v>15.39</v>
      </c>
      <c r="I4180" s="192"/>
      <c r="L4180" s="187"/>
      <c r="M4180" s="193"/>
      <c r="N4180" s="194"/>
      <c r="O4180" s="194"/>
      <c r="P4180" s="194"/>
      <c r="Q4180" s="194"/>
      <c r="R4180" s="194"/>
      <c r="S4180" s="194"/>
      <c r="T4180" s="195"/>
      <c r="AT4180" s="189" t="s">
        <v>369</v>
      </c>
      <c r="AU4180" s="189" t="s">
        <v>85</v>
      </c>
      <c r="AV4180" s="13" t="s">
        <v>85</v>
      </c>
      <c r="AW4180" s="13" t="s">
        <v>29</v>
      </c>
      <c r="AX4180" s="13" t="s">
        <v>72</v>
      </c>
      <c r="AY4180" s="189" t="s">
        <v>360</v>
      </c>
    </row>
    <row r="4181" spans="2:51" s="13" customFormat="1">
      <c r="B4181" s="187"/>
      <c r="D4181" s="188" t="s">
        <v>369</v>
      </c>
      <c r="E4181" s="189" t="s">
        <v>1</v>
      </c>
      <c r="F4181" s="190" t="s">
        <v>3821</v>
      </c>
      <c r="H4181" s="191">
        <v>-2.7</v>
      </c>
      <c r="I4181" s="192"/>
      <c r="L4181" s="187"/>
      <c r="M4181" s="193"/>
      <c r="N4181" s="194"/>
      <c r="O4181" s="194"/>
      <c r="P4181" s="194"/>
      <c r="Q4181" s="194"/>
      <c r="R4181" s="194"/>
      <c r="S4181" s="194"/>
      <c r="T4181" s="195"/>
      <c r="AT4181" s="189" t="s">
        <v>369</v>
      </c>
      <c r="AU4181" s="189" t="s">
        <v>85</v>
      </c>
      <c r="AV4181" s="13" t="s">
        <v>85</v>
      </c>
      <c r="AW4181" s="13" t="s">
        <v>29</v>
      </c>
      <c r="AX4181" s="13" t="s">
        <v>72</v>
      </c>
      <c r="AY4181" s="189" t="s">
        <v>360</v>
      </c>
    </row>
    <row r="4182" spans="2:51" s="13" customFormat="1">
      <c r="B4182" s="187"/>
      <c r="D4182" s="188" t="s">
        <v>369</v>
      </c>
      <c r="E4182" s="189" t="s">
        <v>1</v>
      </c>
      <c r="F4182" s="190" t="s">
        <v>3822</v>
      </c>
      <c r="H4182" s="191">
        <v>-0.14000000000000001</v>
      </c>
      <c r="I4182" s="192"/>
      <c r="L4182" s="187"/>
      <c r="M4182" s="193"/>
      <c r="N4182" s="194"/>
      <c r="O4182" s="194"/>
      <c r="P4182" s="194"/>
      <c r="Q4182" s="194"/>
      <c r="R4182" s="194"/>
      <c r="S4182" s="194"/>
      <c r="T4182" s="195"/>
      <c r="AT4182" s="189" t="s">
        <v>369</v>
      </c>
      <c r="AU4182" s="189" t="s">
        <v>85</v>
      </c>
      <c r="AV4182" s="13" t="s">
        <v>85</v>
      </c>
      <c r="AW4182" s="13" t="s">
        <v>29</v>
      </c>
      <c r="AX4182" s="13" t="s">
        <v>72</v>
      </c>
      <c r="AY4182" s="189" t="s">
        <v>360</v>
      </c>
    </row>
    <row r="4183" spans="2:51" s="14" customFormat="1">
      <c r="B4183" s="196"/>
      <c r="D4183" s="188" t="s">
        <v>369</v>
      </c>
      <c r="E4183" s="197" t="s">
        <v>1</v>
      </c>
      <c r="F4183" s="198" t="s">
        <v>3823</v>
      </c>
      <c r="H4183" s="197" t="s">
        <v>1</v>
      </c>
      <c r="I4183" s="199"/>
      <c r="L4183" s="196"/>
      <c r="M4183" s="200"/>
      <c r="N4183" s="201"/>
      <c r="O4183" s="201"/>
      <c r="P4183" s="201"/>
      <c r="Q4183" s="201"/>
      <c r="R4183" s="201"/>
      <c r="S4183" s="201"/>
      <c r="T4183" s="202"/>
      <c r="AT4183" s="197" t="s">
        <v>369</v>
      </c>
      <c r="AU4183" s="197" t="s">
        <v>85</v>
      </c>
      <c r="AV4183" s="14" t="s">
        <v>79</v>
      </c>
      <c r="AW4183" s="14" t="s">
        <v>29</v>
      </c>
      <c r="AX4183" s="14" t="s">
        <v>72</v>
      </c>
      <c r="AY4183" s="197" t="s">
        <v>360</v>
      </c>
    </row>
    <row r="4184" spans="2:51" s="13" customFormat="1">
      <c r="B4184" s="187"/>
      <c r="D4184" s="188" t="s">
        <v>369</v>
      </c>
      <c r="E4184" s="189" t="s">
        <v>1</v>
      </c>
      <c r="F4184" s="190" t="s">
        <v>3824</v>
      </c>
      <c r="H4184" s="191">
        <v>45.12</v>
      </c>
      <c r="I4184" s="192"/>
      <c r="L4184" s="187"/>
      <c r="M4184" s="193"/>
      <c r="N4184" s="194"/>
      <c r="O4184" s="194"/>
      <c r="P4184" s="194"/>
      <c r="Q4184" s="194"/>
      <c r="R4184" s="194"/>
      <c r="S4184" s="194"/>
      <c r="T4184" s="195"/>
      <c r="AT4184" s="189" t="s">
        <v>369</v>
      </c>
      <c r="AU4184" s="189" t="s">
        <v>85</v>
      </c>
      <c r="AV4184" s="13" t="s">
        <v>85</v>
      </c>
      <c r="AW4184" s="13" t="s">
        <v>29</v>
      </c>
      <c r="AX4184" s="13" t="s">
        <v>72</v>
      </c>
      <c r="AY4184" s="189" t="s">
        <v>360</v>
      </c>
    </row>
    <row r="4185" spans="2:51" s="13" customFormat="1">
      <c r="B4185" s="187"/>
      <c r="D4185" s="188" t="s">
        <v>369</v>
      </c>
      <c r="E4185" s="189" t="s">
        <v>1</v>
      </c>
      <c r="F4185" s="190" t="s">
        <v>3825</v>
      </c>
      <c r="H4185" s="191">
        <v>-9.75</v>
      </c>
      <c r="I4185" s="192"/>
      <c r="L4185" s="187"/>
      <c r="M4185" s="193"/>
      <c r="N4185" s="194"/>
      <c r="O4185" s="194"/>
      <c r="P4185" s="194"/>
      <c r="Q4185" s="194"/>
      <c r="R4185" s="194"/>
      <c r="S4185" s="194"/>
      <c r="T4185" s="195"/>
      <c r="AT4185" s="189" t="s">
        <v>369</v>
      </c>
      <c r="AU4185" s="189" t="s">
        <v>85</v>
      </c>
      <c r="AV4185" s="13" t="s">
        <v>85</v>
      </c>
      <c r="AW4185" s="13" t="s">
        <v>29</v>
      </c>
      <c r="AX4185" s="13" t="s">
        <v>72</v>
      </c>
      <c r="AY4185" s="189" t="s">
        <v>360</v>
      </c>
    </row>
    <row r="4186" spans="2:51" s="13" customFormat="1">
      <c r="B4186" s="187"/>
      <c r="D4186" s="188" t="s">
        <v>369</v>
      </c>
      <c r="E4186" s="189" t="s">
        <v>1</v>
      </c>
      <c r="F4186" s="190" t="s">
        <v>3826</v>
      </c>
      <c r="H4186" s="191">
        <v>-1.05</v>
      </c>
      <c r="I4186" s="192"/>
      <c r="L4186" s="187"/>
      <c r="M4186" s="193"/>
      <c r="N4186" s="194"/>
      <c r="O4186" s="194"/>
      <c r="P4186" s="194"/>
      <c r="Q4186" s="194"/>
      <c r="R4186" s="194"/>
      <c r="S4186" s="194"/>
      <c r="T4186" s="195"/>
      <c r="AT4186" s="189" t="s">
        <v>369</v>
      </c>
      <c r="AU4186" s="189" t="s">
        <v>85</v>
      </c>
      <c r="AV4186" s="13" t="s">
        <v>85</v>
      </c>
      <c r="AW4186" s="13" t="s">
        <v>29</v>
      </c>
      <c r="AX4186" s="13" t="s">
        <v>72</v>
      </c>
      <c r="AY4186" s="189" t="s">
        <v>360</v>
      </c>
    </row>
    <row r="4187" spans="2:51" s="16" customFormat="1">
      <c r="B4187" s="211"/>
      <c r="D4187" s="188" t="s">
        <v>369</v>
      </c>
      <c r="E4187" s="212" t="s">
        <v>1</v>
      </c>
      <c r="F4187" s="213" t="s">
        <v>581</v>
      </c>
      <c r="H4187" s="214">
        <v>46.87</v>
      </c>
      <c r="I4187" s="215"/>
      <c r="L4187" s="211"/>
      <c r="M4187" s="216"/>
      <c r="N4187" s="217"/>
      <c r="O4187" s="217"/>
      <c r="P4187" s="217"/>
      <c r="Q4187" s="217"/>
      <c r="R4187" s="217"/>
      <c r="S4187" s="217"/>
      <c r="T4187" s="218"/>
      <c r="AT4187" s="212" t="s">
        <v>369</v>
      </c>
      <c r="AU4187" s="212" t="s">
        <v>85</v>
      </c>
      <c r="AV4187" s="16" t="s">
        <v>282</v>
      </c>
      <c r="AW4187" s="16" t="s">
        <v>29</v>
      </c>
      <c r="AX4187" s="16" t="s">
        <v>72</v>
      </c>
      <c r="AY4187" s="212" t="s">
        <v>360</v>
      </c>
    </row>
    <row r="4188" spans="2:51" s="14" customFormat="1">
      <c r="B4188" s="196"/>
      <c r="D4188" s="188" t="s">
        <v>369</v>
      </c>
      <c r="E4188" s="197" t="s">
        <v>1</v>
      </c>
      <c r="F4188" s="198" t="s">
        <v>787</v>
      </c>
      <c r="H4188" s="197" t="s">
        <v>1</v>
      </c>
      <c r="I4188" s="199"/>
      <c r="L4188" s="196"/>
      <c r="M4188" s="200"/>
      <c r="N4188" s="201"/>
      <c r="O4188" s="201"/>
      <c r="P4188" s="201"/>
      <c r="Q4188" s="201"/>
      <c r="R4188" s="201"/>
      <c r="S4188" s="201"/>
      <c r="T4188" s="202"/>
      <c r="AT4188" s="197" t="s">
        <v>369</v>
      </c>
      <c r="AU4188" s="197" t="s">
        <v>85</v>
      </c>
      <c r="AV4188" s="14" t="s">
        <v>79</v>
      </c>
      <c r="AW4188" s="14" t="s">
        <v>29</v>
      </c>
      <c r="AX4188" s="14" t="s">
        <v>72</v>
      </c>
      <c r="AY4188" s="197" t="s">
        <v>360</v>
      </c>
    </row>
    <row r="4189" spans="2:51" s="14" customFormat="1">
      <c r="B4189" s="196"/>
      <c r="D4189" s="188" t="s">
        <v>369</v>
      </c>
      <c r="E4189" s="197" t="s">
        <v>1</v>
      </c>
      <c r="F4189" s="198" t="s">
        <v>3827</v>
      </c>
      <c r="H4189" s="197" t="s">
        <v>1</v>
      </c>
      <c r="I4189" s="199"/>
      <c r="L4189" s="196"/>
      <c r="M4189" s="200"/>
      <c r="N4189" s="201"/>
      <c r="O4189" s="201"/>
      <c r="P4189" s="201"/>
      <c r="Q4189" s="201"/>
      <c r="R4189" s="201"/>
      <c r="S4189" s="201"/>
      <c r="T4189" s="202"/>
      <c r="AT4189" s="197" t="s">
        <v>369</v>
      </c>
      <c r="AU4189" s="197" t="s">
        <v>85</v>
      </c>
      <c r="AV4189" s="14" t="s">
        <v>79</v>
      </c>
      <c r="AW4189" s="14" t="s">
        <v>29</v>
      </c>
      <c r="AX4189" s="14" t="s">
        <v>72</v>
      </c>
      <c r="AY4189" s="197" t="s">
        <v>360</v>
      </c>
    </row>
    <row r="4190" spans="2:51" s="13" customFormat="1">
      <c r="B4190" s="187"/>
      <c r="D4190" s="188" t="s">
        <v>369</v>
      </c>
      <c r="E4190" s="189" t="s">
        <v>1</v>
      </c>
      <c r="F4190" s="190" t="s">
        <v>3828</v>
      </c>
      <c r="H4190" s="191">
        <v>107.72799999999999</v>
      </c>
      <c r="I4190" s="192"/>
      <c r="L4190" s="187"/>
      <c r="M4190" s="193"/>
      <c r="N4190" s="194"/>
      <c r="O4190" s="194"/>
      <c r="P4190" s="194"/>
      <c r="Q4190" s="194"/>
      <c r="R4190" s="194"/>
      <c r="S4190" s="194"/>
      <c r="T4190" s="195"/>
      <c r="AT4190" s="189" t="s">
        <v>369</v>
      </c>
      <c r="AU4190" s="189" t="s">
        <v>85</v>
      </c>
      <c r="AV4190" s="13" t="s">
        <v>85</v>
      </c>
      <c r="AW4190" s="13" t="s">
        <v>29</v>
      </c>
      <c r="AX4190" s="13" t="s">
        <v>72</v>
      </c>
      <c r="AY4190" s="189" t="s">
        <v>360</v>
      </c>
    </row>
    <row r="4191" spans="2:51" s="14" customFormat="1">
      <c r="B4191" s="196"/>
      <c r="D4191" s="188" t="s">
        <v>369</v>
      </c>
      <c r="E4191" s="197" t="s">
        <v>1</v>
      </c>
      <c r="F4191" s="198" t="s">
        <v>3829</v>
      </c>
      <c r="H4191" s="197" t="s">
        <v>1</v>
      </c>
      <c r="I4191" s="199"/>
      <c r="L4191" s="196"/>
      <c r="M4191" s="200"/>
      <c r="N4191" s="201"/>
      <c r="O4191" s="201"/>
      <c r="P4191" s="201"/>
      <c r="Q4191" s="201"/>
      <c r="R4191" s="201"/>
      <c r="S4191" s="201"/>
      <c r="T4191" s="202"/>
      <c r="AT4191" s="197" t="s">
        <v>369</v>
      </c>
      <c r="AU4191" s="197" t="s">
        <v>85</v>
      </c>
      <c r="AV4191" s="14" t="s">
        <v>79</v>
      </c>
      <c r="AW4191" s="14" t="s">
        <v>29</v>
      </c>
      <c r="AX4191" s="14" t="s">
        <v>72</v>
      </c>
      <c r="AY4191" s="197" t="s">
        <v>360</v>
      </c>
    </row>
    <row r="4192" spans="2:51" s="13" customFormat="1">
      <c r="B4192" s="187"/>
      <c r="D4192" s="188" t="s">
        <v>369</v>
      </c>
      <c r="E4192" s="189" t="s">
        <v>1</v>
      </c>
      <c r="F4192" s="190" t="s">
        <v>3830</v>
      </c>
      <c r="H4192" s="191">
        <v>46.87</v>
      </c>
      <c r="I4192" s="192"/>
      <c r="L4192" s="187"/>
      <c r="M4192" s="193"/>
      <c r="N4192" s="194"/>
      <c r="O4192" s="194"/>
      <c r="P4192" s="194"/>
      <c r="Q4192" s="194"/>
      <c r="R4192" s="194"/>
      <c r="S4192" s="194"/>
      <c r="T4192" s="195"/>
      <c r="AT4192" s="189" t="s">
        <v>369</v>
      </c>
      <c r="AU4192" s="189" t="s">
        <v>85</v>
      </c>
      <c r="AV4192" s="13" t="s">
        <v>85</v>
      </c>
      <c r="AW4192" s="13" t="s">
        <v>29</v>
      </c>
      <c r="AX4192" s="13" t="s">
        <v>72</v>
      </c>
      <c r="AY4192" s="189" t="s">
        <v>360</v>
      </c>
    </row>
    <row r="4193" spans="1:65" s="16" customFormat="1">
      <c r="B4193" s="211"/>
      <c r="D4193" s="188" t="s">
        <v>369</v>
      </c>
      <c r="E4193" s="212" t="s">
        <v>1</v>
      </c>
      <c r="F4193" s="213" t="s">
        <v>581</v>
      </c>
      <c r="H4193" s="214">
        <v>154.59800000000001</v>
      </c>
      <c r="I4193" s="215"/>
      <c r="L4193" s="211"/>
      <c r="M4193" s="216"/>
      <c r="N4193" s="217"/>
      <c r="O4193" s="217"/>
      <c r="P4193" s="217"/>
      <c r="Q4193" s="217"/>
      <c r="R4193" s="217"/>
      <c r="S4193" s="217"/>
      <c r="T4193" s="218"/>
      <c r="AT4193" s="212" t="s">
        <v>369</v>
      </c>
      <c r="AU4193" s="212" t="s">
        <v>85</v>
      </c>
      <c r="AV4193" s="16" t="s">
        <v>282</v>
      </c>
      <c r="AW4193" s="16" t="s">
        <v>29</v>
      </c>
      <c r="AX4193" s="16" t="s">
        <v>72</v>
      </c>
      <c r="AY4193" s="212" t="s">
        <v>360</v>
      </c>
    </row>
    <row r="4194" spans="1:65" s="15" customFormat="1">
      <c r="B4194" s="203"/>
      <c r="D4194" s="188" t="s">
        <v>369</v>
      </c>
      <c r="E4194" s="204" t="s">
        <v>1</v>
      </c>
      <c r="F4194" s="205" t="s">
        <v>386</v>
      </c>
      <c r="H4194" s="206">
        <v>747.44899999999996</v>
      </c>
      <c r="I4194" s="207"/>
      <c r="L4194" s="203"/>
      <c r="M4194" s="208"/>
      <c r="N4194" s="209"/>
      <c r="O4194" s="209"/>
      <c r="P4194" s="209"/>
      <c r="Q4194" s="209"/>
      <c r="R4194" s="209"/>
      <c r="S4194" s="209"/>
      <c r="T4194" s="210"/>
      <c r="AT4194" s="204" t="s">
        <v>369</v>
      </c>
      <c r="AU4194" s="204" t="s">
        <v>85</v>
      </c>
      <c r="AV4194" s="15" t="s">
        <v>367</v>
      </c>
      <c r="AW4194" s="15" t="s">
        <v>29</v>
      </c>
      <c r="AX4194" s="15" t="s">
        <v>79</v>
      </c>
      <c r="AY4194" s="204" t="s">
        <v>360</v>
      </c>
    </row>
    <row r="4195" spans="1:65" s="2" customFormat="1" ht="24.2" customHeight="1">
      <c r="A4195" s="33"/>
      <c r="B4195" s="139"/>
      <c r="C4195" s="261" t="s">
        <v>3831</v>
      </c>
      <c r="D4195" s="261" t="s">
        <v>363</v>
      </c>
      <c r="E4195" s="262" t="s">
        <v>3832</v>
      </c>
      <c r="F4195" s="263" t="s">
        <v>3833</v>
      </c>
      <c r="G4195" s="264" t="s">
        <v>605</v>
      </c>
      <c r="H4195" s="265">
        <v>2018.329</v>
      </c>
      <c r="I4195" s="266"/>
      <c r="J4195" s="266">
        <f>ROUND(I4195*H4195,2)</f>
        <v>0</v>
      </c>
      <c r="K4195" s="180"/>
      <c r="L4195" s="34"/>
      <c r="M4195" s="181" t="s">
        <v>1</v>
      </c>
      <c r="N4195" s="182" t="s">
        <v>38</v>
      </c>
      <c r="O4195" s="60"/>
      <c r="P4195" s="183">
        <f>O4195*H4195</f>
        <v>0</v>
      </c>
      <c r="Q4195" s="183">
        <v>0</v>
      </c>
      <c r="R4195" s="183">
        <f>Q4195*H4195</f>
        <v>0</v>
      </c>
      <c r="S4195" s="183">
        <v>0</v>
      </c>
      <c r="T4195" s="184">
        <f>S4195*H4195</f>
        <v>0</v>
      </c>
      <c r="U4195" s="33"/>
      <c r="V4195" s="33"/>
      <c r="W4195" s="33"/>
      <c r="X4195" s="33"/>
      <c r="Y4195" s="33"/>
      <c r="Z4195" s="33"/>
      <c r="AA4195" s="33"/>
      <c r="AB4195" s="33"/>
      <c r="AC4195" s="33"/>
      <c r="AD4195" s="33"/>
      <c r="AE4195" s="33"/>
      <c r="AR4195" s="185" t="s">
        <v>367</v>
      </c>
      <c r="AT4195" s="185" t="s">
        <v>363</v>
      </c>
      <c r="AU4195" s="185" t="s">
        <v>85</v>
      </c>
      <c r="AY4195" s="18" t="s">
        <v>360</v>
      </c>
      <c r="BE4195" s="186">
        <f>IF(N4195="základná",J4195,0)</f>
        <v>0</v>
      </c>
      <c r="BF4195" s="186">
        <f>IF(N4195="znížená",J4195,0)</f>
        <v>0</v>
      </c>
      <c r="BG4195" s="186">
        <f>IF(N4195="zákl. prenesená",J4195,0)</f>
        <v>0</v>
      </c>
      <c r="BH4195" s="186">
        <f>IF(N4195="zníž. prenesená",J4195,0)</f>
        <v>0</v>
      </c>
      <c r="BI4195" s="186">
        <f>IF(N4195="nulová",J4195,0)</f>
        <v>0</v>
      </c>
      <c r="BJ4195" s="18" t="s">
        <v>85</v>
      </c>
      <c r="BK4195" s="186">
        <f>ROUND(I4195*H4195,2)</f>
        <v>0</v>
      </c>
      <c r="BL4195" s="18" t="s">
        <v>367</v>
      </c>
      <c r="BM4195" s="185" t="s">
        <v>3834</v>
      </c>
    </row>
    <row r="4196" spans="1:65" s="2" customFormat="1" ht="24.2" customHeight="1">
      <c r="A4196" s="33"/>
      <c r="B4196" s="139"/>
      <c r="C4196" s="261" t="s">
        <v>3835</v>
      </c>
      <c r="D4196" s="261" t="s">
        <v>363</v>
      </c>
      <c r="E4196" s="262" t="s">
        <v>3836</v>
      </c>
      <c r="F4196" s="263" t="s">
        <v>3837</v>
      </c>
      <c r="G4196" s="264" t="s">
        <v>605</v>
      </c>
      <c r="H4196" s="265">
        <v>4036.6579999999999</v>
      </c>
      <c r="I4196" s="266"/>
      <c r="J4196" s="266">
        <f>ROUND(I4196*H4196,2)</f>
        <v>0</v>
      </c>
      <c r="K4196" s="180"/>
      <c r="L4196" s="34"/>
      <c r="M4196" s="181" t="s">
        <v>1</v>
      </c>
      <c r="N4196" s="182" t="s">
        <v>38</v>
      </c>
      <c r="O4196" s="60"/>
      <c r="P4196" s="183">
        <f>O4196*H4196</f>
        <v>0</v>
      </c>
      <c r="Q4196" s="183">
        <v>0</v>
      </c>
      <c r="R4196" s="183">
        <f>Q4196*H4196</f>
        <v>0</v>
      </c>
      <c r="S4196" s="183">
        <v>0</v>
      </c>
      <c r="T4196" s="184">
        <f>S4196*H4196</f>
        <v>0</v>
      </c>
      <c r="U4196" s="33"/>
      <c r="V4196" s="33"/>
      <c r="W4196" s="33"/>
      <c r="X4196" s="33"/>
      <c r="Y4196" s="33"/>
      <c r="Z4196" s="33"/>
      <c r="AA4196" s="33"/>
      <c r="AB4196" s="33"/>
      <c r="AC4196" s="33"/>
      <c r="AD4196" s="33"/>
      <c r="AE4196" s="33"/>
      <c r="AR4196" s="185" t="s">
        <v>367</v>
      </c>
      <c r="AT4196" s="185" t="s">
        <v>363</v>
      </c>
      <c r="AU4196" s="185" t="s">
        <v>85</v>
      </c>
      <c r="AY4196" s="18" t="s">
        <v>360</v>
      </c>
      <c r="BE4196" s="186">
        <f>IF(N4196="základná",J4196,0)</f>
        <v>0</v>
      </c>
      <c r="BF4196" s="186">
        <f>IF(N4196="znížená",J4196,0)</f>
        <v>0</v>
      </c>
      <c r="BG4196" s="186">
        <f>IF(N4196="zákl. prenesená",J4196,0)</f>
        <v>0</v>
      </c>
      <c r="BH4196" s="186">
        <f>IF(N4196="zníž. prenesená",J4196,0)</f>
        <v>0</v>
      </c>
      <c r="BI4196" s="186">
        <f>IF(N4196="nulová",J4196,0)</f>
        <v>0</v>
      </c>
      <c r="BJ4196" s="18" t="s">
        <v>85</v>
      </c>
      <c r="BK4196" s="186">
        <f>ROUND(I4196*H4196,2)</f>
        <v>0</v>
      </c>
      <c r="BL4196" s="18" t="s">
        <v>367</v>
      </c>
      <c r="BM4196" s="185" t="s">
        <v>3838</v>
      </c>
    </row>
    <row r="4197" spans="1:65" s="13" customFormat="1">
      <c r="B4197" s="187"/>
      <c r="D4197" s="188" t="s">
        <v>369</v>
      </c>
      <c r="F4197" s="190" t="s">
        <v>3839</v>
      </c>
      <c r="H4197" s="191">
        <v>4036.6579999999999</v>
      </c>
      <c r="I4197" s="192"/>
      <c r="L4197" s="187"/>
      <c r="M4197" s="193"/>
      <c r="N4197" s="194"/>
      <c r="O4197" s="194"/>
      <c r="P4197" s="194"/>
      <c r="Q4197" s="194"/>
      <c r="R4197" s="194"/>
      <c r="S4197" s="194"/>
      <c r="T4197" s="195"/>
      <c r="AT4197" s="189" t="s">
        <v>369</v>
      </c>
      <c r="AU4197" s="189" t="s">
        <v>85</v>
      </c>
      <c r="AV4197" s="13" t="s">
        <v>85</v>
      </c>
      <c r="AW4197" s="13" t="s">
        <v>3</v>
      </c>
      <c r="AX4197" s="13" t="s">
        <v>79</v>
      </c>
      <c r="AY4197" s="189" t="s">
        <v>360</v>
      </c>
    </row>
    <row r="4198" spans="1:65" s="2" customFormat="1" ht="21.75" customHeight="1">
      <c r="A4198" s="33"/>
      <c r="B4198" s="139"/>
      <c r="C4198" s="261" t="s">
        <v>3840</v>
      </c>
      <c r="D4198" s="261" t="s">
        <v>363</v>
      </c>
      <c r="E4198" s="262" t="s">
        <v>3841</v>
      </c>
      <c r="F4198" s="263" t="s">
        <v>3842</v>
      </c>
      <c r="G4198" s="264" t="s">
        <v>605</v>
      </c>
      <c r="H4198" s="265">
        <v>2018.329</v>
      </c>
      <c r="I4198" s="266"/>
      <c r="J4198" s="266">
        <f>ROUND(I4198*H4198,2)</f>
        <v>0</v>
      </c>
      <c r="K4198" s="180"/>
      <c r="L4198" s="34"/>
      <c r="M4198" s="181" t="s">
        <v>1</v>
      </c>
      <c r="N4198" s="182" t="s">
        <v>38</v>
      </c>
      <c r="O4198" s="60"/>
      <c r="P4198" s="183">
        <f>O4198*H4198</f>
        <v>0</v>
      </c>
      <c r="Q4198" s="183">
        <v>0</v>
      </c>
      <c r="R4198" s="183">
        <f>Q4198*H4198</f>
        <v>0</v>
      </c>
      <c r="S4198" s="183">
        <v>0</v>
      </c>
      <c r="T4198" s="184">
        <f>S4198*H4198</f>
        <v>0</v>
      </c>
      <c r="U4198" s="33"/>
      <c r="V4198" s="33"/>
      <c r="W4198" s="33"/>
      <c r="X4198" s="33"/>
      <c r="Y4198" s="33"/>
      <c r="Z4198" s="33"/>
      <c r="AA4198" s="33"/>
      <c r="AB4198" s="33"/>
      <c r="AC4198" s="33"/>
      <c r="AD4198" s="33"/>
      <c r="AE4198" s="33"/>
      <c r="AR4198" s="185" t="s">
        <v>367</v>
      </c>
      <c r="AT4198" s="185" t="s">
        <v>363</v>
      </c>
      <c r="AU4198" s="185" t="s">
        <v>85</v>
      </c>
      <c r="AY4198" s="18" t="s">
        <v>360</v>
      </c>
      <c r="BE4198" s="186">
        <f>IF(N4198="základná",J4198,0)</f>
        <v>0</v>
      </c>
      <c r="BF4198" s="186">
        <f>IF(N4198="znížená",J4198,0)</f>
        <v>0</v>
      </c>
      <c r="BG4198" s="186">
        <f>IF(N4198="zákl. prenesená",J4198,0)</f>
        <v>0</v>
      </c>
      <c r="BH4198" s="186">
        <f>IF(N4198="zníž. prenesená",J4198,0)</f>
        <v>0</v>
      </c>
      <c r="BI4198" s="186">
        <f>IF(N4198="nulová",J4198,0)</f>
        <v>0</v>
      </c>
      <c r="BJ4198" s="18" t="s">
        <v>85</v>
      </c>
      <c r="BK4198" s="186">
        <f>ROUND(I4198*H4198,2)</f>
        <v>0</v>
      </c>
      <c r="BL4198" s="18" t="s">
        <v>367</v>
      </c>
      <c r="BM4198" s="185" t="s">
        <v>3843</v>
      </c>
    </row>
    <row r="4199" spans="1:65" s="2" customFormat="1" ht="24.2" customHeight="1">
      <c r="A4199" s="33"/>
      <c r="B4199" s="139"/>
      <c r="C4199" s="261" t="s">
        <v>3844</v>
      </c>
      <c r="D4199" s="261" t="s">
        <v>363</v>
      </c>
      <c r="E4199" s="262" t="s">
        <v>3845</v>
      </c>
      <c r="F4199" s="263" t="s">
        <v>3846</v>
      </c>
      <c r="G4199" s="264" t="s">
        <v>605</v>
      </c>
      <c r="H4199" s="265">
        <v>18164.960999999999</v>
      </c>
      <c r="I4199" s="266"/>
      <c r="J4199" s="266">
        <f>ROUND(I4199*H4199,2)</f>
        <v>0</v>
      </c>
      <c r="K4199" s="180"/>
      <c r="L4199" s="34"/>
      <c r="M4199" s="181" t="s">
        <v>1</v>
      </c>
      <c r="N4199" s="182" t="s">
        <v>38</v>
      </c>
      <c r="O4199" s="60"/>
      <c r="P4199" s="183">
        <f>O4199*H4199</f>
        <v>0</v>
      </c>
      <c r="Q4199" s="183">
        <v>0</v>
      </c>
      <c r="R4199" s="183">
        <f>Q4199*H4199</f>
        <v>0</v>
      </c>
      <c r="S4199" s="183">
        <v>0</v>
      </c>
      <c r="T4199" s="184">
        <f>S4199*H4199</f>
        <v>0</v>
      </c>
      <c r="U4199" s="33"/>
      <c r="V4199" s="33"/>
      <c r="W4199" s="33"/>
      <c r="X4199" s="33"/>
      <c r="Y4199" s="33"/>
      <c r="Z4199" s="33"/>
      <c r="AA4199" s="33"/>
      <c r="AB4199" s="33"/>
      <c r="AC4199" s="33"/>
      <c r="AD4199" s="33"/>
      <c r="AE4199" s="33"/>
      <c r="AR4199" s="185" t="s">
        <v>367</v>
      </c>
      <c r="AT4199" s="185" t="s">
        <v>363</v>
      </c>
      <c r="AU4199" s="185" t="s">
        <v>85</v>
      </c>
      <c r="AY4199" s="18" t="s">
        <v>360</v>
      </c>
      <c r="BE4199" s="186">
        <f>IF(N4199="základná",J4199,0)</f>
        <v>0</v>
      </c>
      <c r="BF4199" s="186">
        <f>IF(N4199="znížená",J4199,0)</f>
        <v>0</v>
      </c>
      <c r="BG4199" s="186">
        <f>IF(N4199="zákl. prenesená",J4199,0)</f>
        <v>0</v>
      </c>
      <c r="BH4199" s="186">
        <f>IF(N4199="zníž. prenesená",J4199,0)</f>
        <v>0</v>
      </c>
      <c r="BI4199" s="186">
        <f>IF(N4199="nulová",J4199,0)</f>
        <v>0</v>
      </c>
      <c r="BJ4199" s="18" t="s">
        <v>85</v>
      </c>
      <c r="BK4199" s="186">
        <f>ROUND(I4199*H4199,2)</f>
        <v>0</v>
      </c>
      <c r="BL4199" s="18" t="s">
        <v>367</v>
      </c>
      <c r="BM4199" s="185" t="s">
        <v>3847</v>
      </c>
    </row>
    <row r="4200" spans="1:65" s="13" customFormat="1">
      <c r="B4200" s="187"/>
      <c r="D4200" s="188" t="s">
        <v>369</v>
      </c>
      <c r="F4200" s="190" t="s">
        <v>3848</v>
      </c>
      <c r="H4200" s="191">
        <v>18164.960999999999</v>
      </c>
      <c r="I4200" s="192"/>
      <c r="L4200" s="187"/>
      <c r="M4200" s="193"/>
      <c r="N4200" s="194"/>
      <c r="O4200" s="194"/>
      <c r="P4200" s="194"/>
      <c r="Q4200" s="194"/>
      <c r="R4200" s="194"/>
      <c r="S4200" s="194"/>
      <c r="T4200" s="195"/>
      <c r="AT4200" s="189" t="s">
        <v>369</v>
      </c>
      <c r="AU4200" s="189" t="s">
        <v>85</v>
      </c>
      <c r="AV4200" s="13" t="s">
        <v>85</v>
      </c>
      <c r="AW4200" s="13" t="s">
        <v>3</v>
      </c>
      <c r="AX4200" s="13" t="s">
        <v>79</v>
      </c>
      <c r="AY4200" s="189" t="s">
        <v>360</v>
      </c>
    </row>
    <row r="4201" spans="1:65" s="2" customFormat="1" ht="24.2" customHeight="1">
      <c r="A4201" s="33"/>
      <c r="B4201" s="139"/>
      <c r="C4201" s="261" t="s">
        <v>3849</v>
      </c>
      <c r="D4201" s="261" t="s">
        <v>363</v>
      </c>
      <c r="E4201" s="262" t="s">
        <v>3850</v>
      </c>
      <c r="F4201" s="263" t="s">
        <v>3851</v>
      </c>
      <c r="G4201" s="264" t="s">
        <v>605</v>
      </c>
      <c r="H4201" s="265">
        <v>2018.329</v>
      </c>
      <c r="I4201" s="266"/>
      <c r="J4201" s="266">
        <f>ROUND(I4201*H4201,2)</f>
        <v>0</v>
      </c>
      <c r="K4201" s="180"/>
      <c r="L4201" s="34"/>
      <c r="M4201" s="181" t="s">
        <v>1</v>
      </c>
      <c r="N4201" s="182" t="s">
        <v>38</v>
      </c>
      <c r="O4201" s="60"/>
      <c r="P4201" s="183">
        <f>O4201*H4201</f>
        <v>0</v>
      </c>
      <c r="Q4201" s="183">
        <v>0</v>
      </c>
      <c r="R4201" s="183">
        <f>Q4201*H4201</f>
        <v>0</v>
      </c>
      <c r="S4201" s="183">
        <v>0</v>
      </c>
      <c r="T4201" s="184">
        <f>S4201*H4201</f>
        <v>0</v>
      </c>
      <c r="U4201" s="33"/>
      <c r="V4201" s="33"/>
      <c r="W4201" s="33"/>
      <c r="X4201" s="33"/>
      <c r="Y4201" s="33"/>
      <c r="Z4201" s="33"/>
      <c r="AA4201" s="33"/>
      <c r="AB4201" s="33"/>
      <c r="AC4201" s="33"/>
      <c r="AD4201" s="33"/>
      <c r="AE4201" s="33"/>
      <c r="AR4201" s="185" t="s">
        <v>367</v>
      </c>
      <c r="AT4201" s="185" t="s">
        <v>363</v>
      </c>
      <c r="AU4201" s="185" t="s">
        <v>85</v>
      </c>
      <c r="AY4201" s="18" t="s">
        <v>360</v>
      </c>
      <c r="BE4201" s="186">
        <f>IF(N4201="základná",J4201,0)</f>
        <v>0</v>
      </c>
      <c r="BF4201" s="186">
        <f>IF(N4201="znížená",J4201,0)</f>
        <v>0</v>
      </c>
      <c r="BG4201" s="186">
        <f>IF(N4201="zákl. prenesená",J4201,0)</f>
        <v>0</v>
      </c>
      <c r="BH4201" s="186">
        <f>IF(N4201="zníž. prenesená",J4201,0)</f>
        <v>0</v>
      </c>
      <c r="BI4201" s="186">
        <f>IF(N4201="nulová",J4201,0)</f>
        <v>0</v>
      </c>
      <c r="BJ4201" s="18" t="s">
        <v>85</v>
      </c>
      <c r="BK4201" s="186">
        <f>ROUND(I4201*H4201,2)</f>
        <v>0</v>
      </c>
      <c r="BL4201" s="18" t="s">
        <v>367</v>
      </c>
      <c r="BM4201" s="185" t="s">
        <v>3852</v>
      </c>
    </row>
    <row r="4202" spans="1:65" s="2" customFormat="1" ht="24.2" customHeight="1">
      <c r="A4202" s="33"/>
      <c r="B4202" s="139"/>
      <c r="C4202" s="261" t="s">
        <v>3853</v>
      </c>
      <c r="D4202" s="261" t="s">
        <v>363</v>
      </c>
      <c r="E4202" s="262" t="s">
        <v>3854</v>
      </c>
      <c r="F4202" s="263" t="s">
        <v>3855</v>
      </c>
      <c r="G4202" s="264" t="s">
        <v>605</v>
      </c>
      <c r="H4202" s="265">
        <v>20183.29</v>
      </c>
      <c r="I4202" s="266"/>
      <c r="J4202" s="266">
        <f>ROUND(I4202*H4202,2)</f>
        <v>0</v>
      </c>
      <c r="K4202" s="180"/>
      <c r="L4202" s="34"/>
      <c r="M4202" s="181" t="s">
        <v>1</v>
      </c>
      <c r="N4202" s="182" t="s">
        <v>38</v>
      </c>
      <c r="O4202" s="60"/>
      <c r="P4202" s="183">
        <f>O4202*H4202</f>
        <v>0</v>
      </c>
      <c r="Q4202" s="183">
        <v>0</v>
      </c>
      <c r="R4202" s="183">
        <f>Q4202*H4202</f>
        <v>0</v>
      </c>
      <c r="S4202" s="183">
        <v>0</v>
      </c>
      <c r="T4202" s="184">
        <f>S4202*H4202</f>
        <v>0</v>
      </c>
      <c r="U4202" s="33"/>
      <c r="V4202" s="33"/>
      <c r="W4202" s="33"/>
      <c r="X4202" s="33"/>
      <c r="Y4202" s="33"/>
      <c r="Z4202" s="33"/>
      <c r="AA4202" s="33"/>
      <c r="AB4202" s="33"/>
      <c r="AC4202" s="33"/>
      <c r="AD4202" s="33"/>
      <c r="AE4202" s="33"/>
      <c r="AR4202" s="185" t="s">
        <v>367</v>
      </c>
      <c r="AT4202" s="185" t="s">
        <v>363</v>
      </c>
      <c r="AU4202" s="185" t="s">
        <v>85</v>
      </c>
      <c r="AY4202" s="18" t="s">
        <v>360</v>
      </c>
      <c r="BE4202" s="186">
        <f>IF(N4202="základná",J4202,0)</f>
        <v>0</v>
      </c>
      <c r="BF4202" s="186">
        <f>IF(N4202="znížená",J4202,0)</f>
        <v>0</v>
      </c>
      <c r="BG4202" s="186">
        <f>IF(N4202="zákl. prenesená",J4202,0)</f>
        <v>0</v>
      </c>
      <c r="BH4202" s="186">
        <f>IF(N4202="zníž. prenesená",J4202,0)</f>
        <v>0</v>
      </c>
      <c r="BI4202" s="186">
        <f>IF(N4202="nulová",J4202,0)</f>
        <v>0</v>
      </c>
      <c r="BJ4202" s="18" t="s">
        <v>85</v>
      </c>
      <c r="BK4202" s="186">
        <f>ROUND(I4202*H4202,2)</f>
        <v>0</v>
      </c>
      <c r="BL4202" s="18" t="s">
        <v>367</v>
      </c>
      <c r="BM4202" s="185" t="s">
        <v>3856</v>
      </c>
    </row>
    <row r="4203" spans="1:65" s="13" customFormat="1">
      <c r="B4203" s="187"/>
      <c r="D4203" s="188" t="s">
        <v>369</v>
      </c>
      <c r="F4203" s="190" t="s">
        <v>3857</v>
      </c>
      <c r="H4203" s="191">
        <v>20183.29</v>
      </c>
      <c r="I4203" s="192"/>
      <c r="L4203" s="187"/>
      <c r="M4203" s="193"/>
      <c r="N4203" s="194"/>
      <c r="O4203" s="194"/>
      <c r="P4203" s="194"/>
      <c r="Q4203" s="194"/>
      <c r="R4203" s="194"/>
      <c r="S4203" s="194"/>
      <c r="T4203" s="195"/>
      <c r="AT4203" s="189" t="s">
        <v>369</v>
      </c>
      <c r="AU4203" s="189" t="s">
        <v>85</v>
      </c>
      <c r="AV4203" s="13" t="s">
        <v>85</v>
      </c>
      <c r="AW4203" s="13" t="s">
        <v>3</v>
      </c>
      <c r="AX4203" s="13" t="s">
        <v>79</v>
      </c>
      <c r="AY4203" s="189" t="s">
        <v>360</v>
      </c>
    </row>
    <row r="4204" spans="1:65" s="2" customFormat="1" ht="24.2" customHeight="1">
      <c r="A4204" s="33"/>
      <c r="B4204" s="139"/>
      <c r="C4204" s="261" t="s">
        <v>3858</v>
      </c>
      <c r="D4204" s="261" t="s">
        <v>363</v>
      </c>
      <c r="E4204" s="262" t="s">
        <v>3859</v>
      </c>
      <c r="F4204" s="263" t="s">
        <v>3860</v>
      </c>
      <c r="G4204" s="264" t="s">
        <v>605</v>
      </c>
      <c r="H4204" s="265">
        <v>2018.329</v>
      </c>
      <c r="I4204" s="266"/>
      <c r="J4204" s="266">
        <f>ROUND(I4204*H4204,2)</f>
        <v>0</v>
      </c>
      <c r="K4204" s="180"/>
      <c r="L4204" s="34"/>
      <c r="M4204" s="181" t="s">
        <v>1</v>
      </c>
      <c r="N4204" s="182" t="s">
        <v>38</v>
      </c>
      <c r="O4204" s="60"/>
      <c r="P4204" s="183">
        <f>O4204*H4204</f>
        <v>0</v>
      </c>
      <c r="Q4204" s="183">
        <v>0</v>
      </c>
      <c r="R4204" s="183">
        <f>Q4204*H4204</f>
        <v>0</v>
      </c>
      <c r="S4204" s="183">
        <v>0</v>
      </c>
      <c r="T4204" s="184">
        <f>S4204*H4204</f>
        <v>0</v>
      </c>
      <c r="U4204" s="33"/>
      <c r="V4204" s="33"/>
      <c r="W4204" s="33"/>
      <c r="X4204" s="33"/>
      <c r="Y4204" s="33"/>
      <c r="Z4204" s="33"/>
      <c r="AA4204" s="33"/>
      <c r="AB4204" s="33"/>
      <c r="AC4204" s="33"/>
      <c r="AD4204" s="33"/>
      <c r="AE4204" s="33"/>
      <c r="AR4204" s="185" t="s">
        <v>367</v>
      </c>
      <c r="AT4204" s="185" t="s">
        <v>363</v>
      </c>
      <c r="AU4204" s="185" t="s">
        <v>85</v>
      </c>
      <c r="AY4204" s="18" t="s">
        <v>360</v>
      </c>
      <c r="BE4204" s="186">
        <f>IF(N4204="základná",J4204,0)</f>
        <v>0</v>
      </c>
      <c r="BF4204" s="186">
        <f>IF(N4204="znížená",J4204,0)</f>
        <v>0</v>
      </c>
      <c r="BG4204" s="186">
        <f>IF(N4204="zákl. prenesená",J4204,0)</f>
        <v>0</v>
      </c>
      <c r="BH4204" s="186">
        <f>IF(N4204="zníž. prenesená",J4204,0)</f>
        <v>0</v>
      </c>
      <c r="BI4204" s="186">
        <f>IF(N4204="nulová",J4204,0)</f>
        <v>0</v>
      </c>
      <c r="BJ4204" s="18" t="s">
        <v>85</v>
      </c>
      <c r="BK4204" s="186">
        <f>ROUND(I4204*H4204,2)</f>
        <v>0</v>
      </c>
      <c r="BL4204" s="18" t="s">
        <v>367</v>
      </c>
      <c r="BM4204" s="185" t="s">
        <v>3861</v>
      </c>
    </row>
    <row r="4205" spans="1:65" s="2" customFormat="1" ht="37.9" customHeight="1">
      <c r="A4205" s="33"/>
      <c r="B4205" s="139"/>
      <c r="C4205" s="173" t="s">
        <v>3862</v>
      </c>
      <c r="D4205" s="173" t="s">
        <v>363</v>
      </c>
      <c r="E4205" s="174" t="s">
        <v>3863</v>
      </c>
      <c r="F4205" s="175" t="s">
        <v>3864</v>
      </c>
      <c r="G4205" s="176" t="s">
        <v>394</v>
      </c>
      <c r="H4205" s="177">
        <v>1296.2180000000001</v>
      </c>
      <c r="I4205" s="178"/>
      <c r="J4205" s="179">
        <f>ROUND(I4205*H4205,2)</f>
        <v>0</v>
      </c>
      <c r="K4205" s="180"/>
      <c r="L4205" s="34"/>
      <c r="M4205" s="181" t="s">
        <v>1</v>
      </c>
      <c r="N4205" s="182" t="s">
        <v>38</v>
      </c>
      <c r="O4205" s="60"/>
      <c r="P4205" s="183">
        <f>O4205*H4205</f>
        <v>0</v>
      </c>
      <c r="Q4205" s="183">
        <v>0</v>
      </c>
      <c r="R4205" s="183">
        <f>Q4205*H4205</f>
        <v>0</v>
      </c>
      <c r="S4205" s="183">
        <v>3.9E-2</v>
      </c>
      <c r="T4205" s="184">
        <f>S4205*H4205</f>
        <v>50.552502000000004</v>
      </c>
      <c r="U4205" s="33"/>
      <c r="V4205" s="33"/>
      <c r="W4205" s="33"/>
      <c r="X4205" s="33"/>
      <c r="Y4205" s="33"/>
      <c r="Z4205" s="33"/>
      <c r="AA4205" s="33"/>
      <c r="AB4205" s="33"/>
      <c r="AC4205" s="33"/>
      <c r="AD4205" s="33"/>
      <c r="AE4205" s="33"/>
      <c r="AR4205" s="185" t="s">
        <v>367</v>
      </c>
      <c r="AT4205" s="185" t="s">
        <v>363</v>
      </c>
      <c r="AU4205" s="185" t="s">
        <v>85</v>
      </c>
      <c r="AY4205" s="18" t="s">
        <v>360</v>
      </c>
      <c r="BE4205" s="186">
        <f>IF(N4205="základná",J4205,0)</f>
        <v>0</v>
      </c>
      <c r="BF4205" s="186">
        <f>IF(N4205="znížená",J4205,0)</f>
        <v>0</v>
      </c>
      <c r="BG4205" s="186">
        <f>IF(N4205="zákl. prenesená",J4205,0)</f>
        <v>0</v>
      </c>
      <c r="BH4205" s="186">
        <f>IF(N4205="zníž. prenesená",J4205,0)</f>
        <v>0</v>
      </c>
      <c r="BI4205" s="186">
        <f>IF(N4205="nulová",J4205,0)</f>
        <v>0</v>
      </c>
      <c r="BJ4205" s="18" t="s">
        <v>85</v>
      </c>
      <c r="BK4205" s="186">
        <f>ROUND(I4205*H4205,2)</f>
        <v>0</v>
      </c>
      <c r="BL4205" s="18" t="s">
        <v>367</v>
      </c>
      <c r="BM4205" s="185" t="s">
        <v>3865</v>
      </c>
    </row>
    <row r="4206" spans="1:65" s="14" customFormat="1">
      <c r="B4206" s="196"/>
      <c r="D4206" s="188" t="s">
        <v>369</v>
      </c>
      <c r="E4206" s="197" t="s">
        <v>1</v>
      </c>
      <c r="F4206" s="198" t="s">
        <v>3866</v>
      </c>
      <c r="H4206" s="197" t="s">
        <v>1</v>
      </c>
      <c r="I4206" s="199"/>
      <c r="L4206" s="196"/>
      <c r="M4206" s="200"/>
      <c r="N4206" s="201"/>
      <c r="O4206" s="201"/>
      <c r="P4206" s="201"/>
      <c r="Q4206" s="201"/>
      <c r="R4206" s="201"/>
      <c r="S4206" s="201"/>
      <c r="T4206" s="202"/>
      <c r="AT4206" s="197" t="s">
        <v>369</v>
      </c>
      <c r="AU4206" s="197" t="s">
        <v>85</v>
      </c>
      <c r="AV4206" s="14" t="s">
        <v>79</v>
      </c>
      <c r="AW4206" s="14" t="s">
        <v>29</v>
      </c>
      <c r="AX4206" s="14" t="s">
        <v>72</v>
      </c>
      <c r="AY4206" s="197" t="s">
        <v>360</v>
      </c>
    </row>
    <row r="4207" spans="1:65" s="13" customFormat="1">
      <c r="B4207" s="187"/>
      <c r="D4207" s="188" t="s">
        <v>369</v>
      </c>
      <c r="E4207" s="189" t="s">
        <v>1</v>
      </c>
      <c r="F4207" s="190" t="s">
        <v>3867</v>
      </c>
      <c r="H4207" s="191">
        <v>1161.9549999999999</v>
      </c>
      <c r="I4207" s="192"/>
      <c r="L4207" s="187"/>
      <c r="M4207" s="193"/>
      <c r="N4207" s="194"/>
      <c r="O4207" s="194"/>
      <c r="P4207" s="194"/>
      <c r="Q4207" s="194"/>
      <c r="R4207" s="194"/>
      <c r="S4207" s="194"/>
      <c r="T4207" s="195"/>
      <c r="AT4207" s="189" t="s">
        <v>369</v>
      </c>
      <c r="AU4207" s="189" t="s">
        <v>85</v>
      </c>
      <c r="AV4207" s="13" t="s">
        <v>85</v>
      </c>
      <c r="AW4207" s="13" t="s">
        <v>29</v>
      </c>
      <c r="AX4207" s="13" t="s">
        <v>72</v>
      </c>
      <c r="AY4207" s="189" t="s">
        <v>360</v>
      </c>
    </row>
    <row r="4208" spans="1:65" s="14" customFormat="1">
      <c r="B4208" s="196"/>
      <c r="D4208" s="188" t="s">
        <v>369</v>
      </c>
      <c r="E4208" s="197" t="s">
        <v>1</v>
      </c>
      <c r="F4208" s="198" t="s">
        <v>3868</v>
      </c>
      <c r="H4208" s="197" t="s">
        <v>1</v>
      </c>
      <c r="I4208" s="199"/>
      <c r="L4208" s="196"/>
      <c r="M4208" s="200"/>
      <c r="N4208" s="201"/>
      <c r="O4208" s="201"/>
      <c r="P4208" s="201"/>
      <c r="Q4208" s="201"/>
      <c r="R4208" s="201"/>
      <c r="S4208" s="201"/>
      <c r="T4208" s="202"/>
      <c r="AT4208" s="197" t="s">
        <v>369</v>
      </c>
      <c r="AU4208" s="197" t="s">
        <v>85</v>
      </c>
      <c r="AV4208" s="14" t="s">
        <v>79</v>
      </c>
      <c r="AW4208" s="14" t="s">
        <v>29</v>
      </c>
      <c r="AX4208" s="14" t="s">
        <v>72</v>
      </c>
      <c r="AY4208" s="197" t="s">
        <v>360</v>
      </c>
    </row>
    <row r="4209" spans="1:65" s="13" customFormat="1">
      <c r="B4209" s="187"/>
      <c r="D4209" s="188" t="s">
        <v>369</v>
      </c>
      <c r="E4209" s="189" t="s">
        <v>1</v>
      </c>
      <c r="F4209" s="190" t="s">
        <v>3869</v>
      </c>
      <c r="H4209" s="191">
        <v>124.372</v>
      </c>
      <c r="I4209" s="192"/>
      <c r="L4209" s="187"/>
      <c r="M4209" s="193"/>
      <c r="N4209" s="194"/>
      <c r="O4209" s="194"/>
      <c r="P4209" s="194"/>
      <c r="Q4209" s="194"/>
      <c r="R4209" s="194"/>
      <c r="S4209" s="194"/>
      <c r="T4209" s="195"/>
      <c r="AT4209" s="189" t="s">
        <v>369</v>
      </c>
      <c r="AU4209" s="189" t="s">
        <v>85</v>
      </c>
      <c r="AV4209" s="13" t="s">
        <v>85</v>
      </c>
      <c r="AW4209" s="13" t="s">
        <v>29</v>
      </c>
      <c r="AX4209" s="13" t="s">
        <v>72</v>
      </c>
      <c r="AY4209" s="189" t="s">
        <v>360</v>
      </c>
    </row>
    <row r="4210" spans="1:65" s="14" customFormat="1">
      <c r="B4210" s="196"/>
      <c r="D4210" s="188" t="s">
        <v>369</v>
      </c>
      <c r="E4210" s="197" t="s">
        <v>1</v>
      </c>
      <c r="F4210" s="198" t="s">
        <v>3870</v>
      </c>
      <c r="H4210" s="197" t="s">
        <v>1</v>
      </c>
      <c r="I4210" s="199"/>
      <c r="L4210" s="196"/>
      <c r="M4210" s="200"/>
      <c r="N4210" s="201"/>
      <c r="O4210" s="201"/>
      <c r="P4210" s="201"/>
      <c r="Q4210" s="201"/>
      <c r="R4210" s="201"/>
      <c r="S4210" s="201"/>
      <c r="T4210" s="202"/>
      <c r="AT4210" s="197" t="s">
        <v>369</v>
      </c>
      <c r="AU4210" s="197" t="s">
        <v>85</v>
      </c>
      <c r="AV4210" s="14" t="s">
        <v>79</v>
      </c>
      <c r="AW4210" s="14" t="s">
        <v>29</v>
      </c>
      <c r="AX4210" s="14" t="s">
        <v>72</v>
      </c>
      <c r="AY4210" s="197" t="s">
        <v>360</v>
      </c>
    </row>
    <row r="4211" spans="1:65" s="13" customFormat="1">
      <c r="B4211" s="187"/>
      <c r="D4211" s="188" t="s">
        <v>369</v>
      </c>
      <c r="E4211" s="189" t="s">
        <v>1</v>
      </c>
      <c r="F4211" s="190" t="s">
        <v>3871</v>
      </c>
      <c r="H4211" s="191">
        <v>9.891</v>
      </c>
      <c r="I4211" s="192"/>
      <c r="L4211" s="187"/>
      <c r="M4211" s="193"/>
      <c r="N4211" s="194"/>
      <c r="O4211" s="194"/>
      <c r="P4211" s="194"/>
      <c r="Q4211" s="194"/>
      <c r="R4211" s="194"/>
      <c r="S4211" s="194"/>
      <c r="T4211" s="195"/>
      <c r="AT4211" s="189" t="s">
        <v>369</v>
      </c>
      <c r="AU4211" s="189" t="s">
        <v>85</v>
      </c>
      <c r="AV4211" s="13" t="s">
        <v>85</v>
      </c>
      <c r="AW4211" s="13" t="s">
        <v>29</v>
      </c>
      <c r="AX4211" s="13" t="s">
        <v>72</v>
      </c>
      <c r="AY4211" s="189" t="s">
        <v>360</v>
      </c>
    </row>
    <row r="4212" spans="1:65" s="15" customFormat="1">
      <c r="B4212" s="203"/>
      <c r="D4212" s="188" t="s">
        <v>369</v>
      </c>
      <c r="E4212" s="204" t="s">
        <v>1</v>
      </c>
      <c r="F4212" s="205" t="s">
        <v>386</v>
      </c>
      <c r="H4212" s="206">
        <v>1296.2180000000001</v>
      </c>
      <c r="I4212" s="207"/>
      <c r="L4212" s="203"/>
      <c r="M4212" s="208"/>
      <c r="N4212" s="209"/>
      <c r="O4212" s="209"/>
      <c r="P4212" s="209"/>
      <c r="Q4212" s="209"/>
      <c r="R4212" s="209"/>
      <c r="S4212" s="209"/>
      <c r="T4212" s="210"/>
      <c r="AT4212" s="204" t="s">
        <v>369</v>
      </c>
      <c r="AU4212" s="204" t="s">
        <v>85</v>
      </c>
      <c r="AV4212" s="15" t="s">
        <v>367</v>
      </c>
      <c r="AW4212" s="15" t="s">
        <v>29</v>
      </c>
      <c r="AX4212" s="15" t="s">
        <v>79</v>
      </c>
      <c r="AY4212" s="204" t="s">
        <v>360</v>
      </c>
    </row>
    <row r="4213" spans="1:65" s="14" customFormat="1" ht="22.5">
      <c r="B4213" s="196"/>
      <c r="D4213" s="188" t="s">
        <v>369</v>
      </c>
      <c r="E4213" s="197" t="s">
        <v>1</v>
      </c>
      <c r="F4213" s="198" t="s">
        <v>3872</v>
      </c>
      <c r="H4213" s="197" t="s">
        <v>1</v>
      </c>
      <c r="I4213" s="199"/>
      <c r="L4213" s="196"/>
      <c r="M4213" s="200"/>
      <c r="N4213" s="201"/>
      <c r="O4213" s="201"/>
      <c r="P4213" s="201"/>
      <c r="Q4213" s="201"/>
      <c r="R4213" s="201"/>
      <c r="S4213" s="201"/>
      <c r="T4213" s="202"/>
      <c r="AT4213" s="197" t="s">
        <v>369</v>
      </c>
      <c r="AU4213" s="197" t="s">
        <v>85</v>
      </c>
      <c r="AV4213" s="14" t="s">
        <v>79</v>
      </c>
      <c r="AW4213" s="14" t="s">
        <v>29</v>
      </c>
      <c r="AX4213" s="14" t="s">
        <v>72</v>
      </c>
      <c r="AY4213" s="197" t="s">
        <v>360</v>
      </c>
    </row>
    <row r="4214" spans="1:65" s="2" customFormat="1" ht="21.75" customHeight="1">
      <c r="A4214" s="33"/>
      <c r="B4214" s="139"/>
      <c r="C4214" s="173" t="s">
        <v>3873</v>
      </c>
      <c r="D4214" s="173" t="s">
        <v>363</v>
      </c>
      <c r="E4214" s="174" t="s">
        <v>3874</v>
      </c>
      <c r="F4214" s="175" t="s">
        <v>3875</v>
      </c>
      <c r="G4214" s="176" t="s">
        <v>795</v>
      </c>
      <c r="H4214" s="177">
        <v>3.08</v>
      </c>
      <c r="I4214" s="178"/>
      <c r="J4214" s="179">
        <f>ROUND(I4214*H4214,2)</f>
        <v>0</v>
      </c>
      <c r="K4214" s="180"/>
      <c r="L4214" s="34"/>
      <c r="M4214" s="181" t="s">
        <v>1</v>
      </c>
      <c r="N4214" s="182" t="s">
        <v>38</v>
      </c>
      <c r="O4214" s="60"/>
      <c r="P4214" s="183">
        <f>O4214*H4214</f>
        <v>0</v>
      </c>
      <c r="Q4214" s="183">
        <v>0</v>
      </c>
      <c r="R4214" s="183">
        <f>Q4214*H4214</f>
        <v>0</v>
      </c>
      <c r="S4214" s="183">
        <v>0.04</v>
      </c>
      <c r="T4214" s="184">
        <f>S4214*H4214</f>
        <v>0.1232</v>
      </c>
      <c r="U4214" s="33"/>
      <c r="V4214" s="33"/>
      <c r="W4214" s="33"/>
      <c r="X4214" s="33"/>
      <c r="Y4214" s="33"/>
      <c r="Z4214" s="33"/>
      <c r="AA4214" s="33"/>
      <c r="AB4214" s="33"/>
      <c r="AC4214" s="33"/>
      <c r="AD4214" s="33"/>
      <c r="AE4214" s="33"/>
      <c r="AR4214" s="185" t="s">
        <v>367</v>
      </c>
      <c r="AT4214" s="185" t="s">
        <v>363</v>
      </c>
      <c r="AU4214" s="185" t="s">
        <v>85</v>
      </c>
      <c r="AY4214" s="18" t="s">
        <v>360</v>
      </c>
      <c r="BE4214" s="186">
        <f>IF(N4214="základná",J4214,0)</f>
        <v>0</v>
      </c>
      <c r="BF4214" s="186">
        <f>IF(N4214="znížená",J4214,0)</f>
        <v>0</v>
      </c>
      <c r="BG4214" s="186">
        <f>IF(N4214="zákl. prenesená",J4214,0)</f>
        <v>0</v>
      </c>
      <c r="BH4214" s="186">
        <f>IF(N4214="zníž. prenesená",J4214,0)</f>
        <v>0</v>
      </c>
      <c r="BI4214" s="186">
        <f>IF(N4214="nulová",J4214,0)</f>
        <v>0</v>
      </c>
      <c r="BJ4214" s="18" t="s">
        <v>85</v>
      </c>
      <c r="BK4214" s="186">
        <f>ROUND(I4214*H4214,2)</f>
        <v>0</v>
      </c>
      <c r="BL4214" s="18" t="s">
        <v>367</v>
      </c>
      <c r="BM4214" s="185" t="s">
        <v>3876</v>
      </c>
    </row>
    <row r="4215" spans="1:65" s="2" customFormat="1" ht="33" customHeight="1">
      <c r="A4215" s="33"/>
      <c r="B4215" s="139"/>
      <c r="C4215" s="173" t="s">
        <v>3877</v>
      </c>
      <c r="D4215" s="173" t="s">
        <v>363</v>
      </c>
      <c r="E4215" s="174" t="s">
        <v>3878</v>
      </c>
      <c r="F4215" s="175" t="s">
        <v>3879</v>
      </c>
      <c r="G4215" s="176" t="s">
        <v>375</v>
      </c>
      <c r="H4215" s="177">
        <v>1</v>
      </c>
      <c r="I4215" s="178"/>
      <c r="J4215" s="179">
        <f>ROUND(I4215*H4215,2)</f>
        <v>0</v>
      </c>
      <c r="K4215" s="180"/>
      <c r="L4215" s="34"/>
      <c r="M4215" s="181" t="s">
        <v>1</v>
      </c>
      <c r="N4215" s="182" t="s">
        <v>38</v>
      </c>
      <c r="O4215" s="60"/>
      <c r="P4215" s="183">
        <f>O4215*H4215</f>
        <v>0</v>
      </c>
      <c r="Q4215" s="183">
        <v>0</v>
      </c>
      <c r="R4215" s="183">
        <f>Q4215*H4215</f>
        <v>0</v>
      </c>
      <c r="S4215" s="183">
        <v>0</v>
      </c>
      <c r="T4215" s="184">
        <f>S4215*H4215</f>
        <v>0</v>
      </c>
      <c r="U4215" s="33"/>
      <c r="V4215" s="33"/>
      <c r="W4215" s="33"/>
      <c r="X4215" s="33"/>
      <c r="Y4215" s="33"/>
      <c r="Z4215" s="33"/>
      <c r="AA4215" s="33"/>
      <c r="AB4215" s="33"/>
      <c r="AC4215" s="33"/>
      <c r="AD4215" s="33"/>
      <c r="AE4215" s="33"/>
      <c r="AR4215" s="185" t="s">
        <v>367</v>
      </c>
      <c r="AT4215" s="185" t="s">
        <v>363</v>
      </c>
      <c r="AU4215" s="185" t="s">
        <v>85</v>
      </c>
      <c r="AY4215" s="18" t="s">
        <v>360</v>
      </c>
      <c r="BE4215" s="186">
        <f>IF(N4215="základná",J4215,0)</f>
        <v>0</v>
      </c>
      <c r="BF4215" s="186">
        <f>IF(N4215="znížená",J4215,0)</f>
        <v>0</v>
      </c>
      <c r="BG4215" s="186">
        <f>IF(N4215="zákl. prenesená",J4215,0)</f>
        <v>0</v>
      </c>
      <c r="BH4215" s="186">
        <f>IF(N4215="zníž. prenesená",J4215,0)</f>
        <v>0</v>
      </c>
      <c r="BI4215" s="186">
        <f>IF(N4215="nulová",J4215,0)</f>
        <v>0</v>
      </c>
      <c r="BJ4215" s="18" t="s">
        <v>85</v>
      </c>
      <c r="BK4215" s="186">
        <f>ROUND(I4215*H4215,2)</f>
        <v>0</v>
      </c>
      <c r="BL4215" s="18" t="s">
        <v>367</v>
      </c>
      <c r="BM4215" s="185" t="s">
        <v>3880</v>
      </c>
    </row>
    <row r="4216" spans="1:65" s="2" customFormat="1" ht="37.9" customHeight="1">
      <c r="A4216" s="33"/>
      <c r="B4216" s="139"/>
      <c r="C4216" s="173" t="s">
        <v>3881</v>
      </c>
      <c r="D4216" s="173" t="s">
        <v>363</v>
      </c>
      <c r="E4216" s="174" t="s">
        <v>3882</v>
      </c>
      <c r="F4216" s="175" t="s">
        <v>3883</v>
      </c>
      <c r="G4216" s="176" t="s">
        <v>375</v>
      </c>
      <c r="H4216" s="177">
        <v>1</v>
      </c>
      <c r="I4216" s="178"/>
      <c r="J4216" s="179">
        <f>ROUND(I4216*H4216,2)</f>
        <v>0</v>
      </c>
      <c r="K4216" s="180"/>
      <c r="L4216" s="34"/>
      <c r="M4216" s="181" t="s">
        <v>1</v>
      </c>
      <c r="N4216" s="182" t="s">
        <v>38</v>
      </c>
      <c r="O4216" s="60"/>
      <c r="P4216" s="183">
        <f>O4216*H4216</f>
        <v>0</v>
      </c>
      <c r="Q4216" s="183">
        <v>0</v>
      </c>
      <c r="R4216" s="183">
        <f>Q4216*H4216</f>
        <v>0</v>
      </c>
      <c r="S4216" s="183">
        <v>0</v>
      </c>
      <c r="T4216" s="184">
        <f>S4216*H4216</f>
        <v>0</v>
      </c>
      <c r="U4216" s="33"/>
      <c r="V4216" s="33"/>
      <c r="W4216" s="33"/>
      <c r="X4216" s="33"/>
      <c r="Y4216" s="33"/>
      <c r="Z4216" s="33"/>
      <c r="AA4216" s="33"/>
      <c r="AB4216" s="33"/>
      <c r="AC4216" s="33"/>
      <c r="AD4216" s="33"/>
      <c r="AE4216" s="33"/>
      <c r="AR4216" s="185" t="s">
        <v>367</v>
      </c>
      <c r="AT4216" s="185" t="s">
        <v>363</v>
      </c>
      <c r="AU4216" s="185" t="s">
        <v>85</v>
      </c>
      <c r="AY4216" s="18" t="s">
        <v>360</v>
      </c>
      <c r="BE4216" s="186">
        <f>IF(N4216="základná",J4216,0)</f>
        <v>0</v>
      </c>
      <c r="BF4216" s="186">
        <f>IF(N4216="znížená",J4216,0)</f>
        <v>0</v>
      </c>
      <c r="BG4216" s="186">
        <f>IF(N4216="zákl. prenesená",J4216,0)</f>
        <v>0</v>
      </c>
      <c r="BH4216" s="186">
        <f>IF(N4216="zníž. prenesená",J4216,0)</f>
        <v>0</v>
      </c>
      <c r="BI4216" s="186">
        <f>IF(N4216="nulová",J4216,0)</f>
        <v>0</v>
      </c>
      <c r="BJ4216" s="18" t="s">
        <v>85</v>
      </c>
      <c r="BK4216" s="186">
        <f>ROUND(I4216*H4216,2)</f>
        <v>0</v>
      </c>
      <c r="BL4216" s="18" t="s">
        <v>367</v>
      </c>
      <c r="BM4216" s="185" t="s">
        <v>3884</v>
      </c>
    </row>
    <row r="4217" spans="1:65" s="2" customFormat="1" ht="37.9" customHeight="1">
      <c r="A4217" s="33"/>
      <c r="B4217" s="139"/>
      <c r="C4217" s="173" t="s">
        <v>3885</v>
      </c>
      <c r="D4217" s="173" t="s">
        <v>363</v>
      </c>
      <c r="E4217" s="174" t="s">
        <v>3886</v>
      </c>
      <c r="F4217" s="175" t="s">
        <v>3887</v>
      </c>
      <c r="G4217" s="176" t="s">
        <v>394</v>
      </c>
      <c r="H4217" s="177">
        <v>236.00700000000001</v>
      </c>
      <c r="I4217" s="178"/>
      <c r="J4217" s="179">
        <f>ROUND(I4217*H4217,2)</f>
        <v>0</v>
      </c>
      <c r="K4217" s="180"/>
      <c r="L4217" s="34"/>
      <c r="M4217" s="181" t="s">
        <v>1</v>
      </c>
      <c r="N4217" s="182" t="s">
        <v>38</v>
      </c>
      <c r="O4217" s="60"/>
      <c r="P4217" s="183">
        <f>O4217*H4217</f>
        <v>0</v>
      </c>
      <c r="Q4217" s="183">
        <v>8.3000000000000001E-4</v>
      </c>
      <c r="R4217" s="183">
        <f>Q4217*H4217</f>
        <v>0.19588580999999999</v>
      </c>
      <c r="S4217" s="183">
        <v>0.56999999999999995</v>
      </c>
      <c r="T4217" s="184">
        <f>S4217*H4217</f>
        <v>134.52399</v>
      </c>
      <c r="U4217" s="33"/>
      <c r="V4217" s="33"/>
      <c r="W4217" s="33"/>
      <c r="X4217" s="33"/>
      <c r="Y4217" s="33"/>
      <c r="Z4217" s="33"/>
      <c r="AA4217" s="33"/>
      <c r="AB4217" s="33"/>
      <c r="AC4217" s="33"/>
      <c r="AD4217" s="33"/>
      <c r="AE4217" s="33"/>
      <c r="AR4217" s="185" t="s">
        <v>367</v>
      </c>
      <c r="AT4217" s="185" t="s">
        <v>363</v>
      </c>
      <c r="AU4217" s="185" t="s">
        <v>85</v>
      </c>
      <c r="AY4217" s="18" t="s">
        <v>360</v>
      </c>
      <c r="BE4217" s="186">
        <f>IF(N4217="základná",J4217,0)</f>
        <v>0</v>
      </c>
      <c r="BF4217" s="186">
        <f>IF(N4217="znížená",J4217,0)</f>
        <v>0</v>
      </c>
      <c r="BG4217" s="186">
        <f>IF(N4217="zákl. prenesená",J4217,0)</f>
        <v>0</v>
      </c>
      <c r="BH4217" s="186">
        <f>IF(N4217="zníž. prenesená",J4217,0)</f>
        <v>0</v>
      </c>
      <c r="BI4217" s="186">
        <f>IF(N4217="nulová",J4217,0)</f>
        <v>0</v>
      </c>
      <c r="BJ4217" s="18" t="s">
        <v>85</v>
      </c>
      <c r="BK4217" s="186">
        <f>ROUND(I4217*H4217,2)</f>
        <v>0</v>
      </c>
      <c r="BL4217" s="18" t="s">
        <v>367</v>
      </c>
      <c r="BM4217" s="185" t="s">
        <v>3888</v>
      </c>
    </row>
    <row r="4218" spans="1:65" s="14" customFormat="1">
      <c r="B4218" s="196"/>
      <c r="D4218" s="188" t="s">
        <v>369</v>
      </c>
      <c r="E4218" s="197" t="s">
        <v>1</v>
      </c>
      <c r="F4218" s="198" t="s">
        <v>3889</v>
      </c>
      <c r="H4218" s="197" t="s">
        <v>1</v>
      </c>
      <c r="I4218" s="199"/>
      <c r="L4218" s="196"/>
      <c r="M4218" s="200"/>
      <c r="N4218" s="201"/>
      <c r="O4218" s="201"/>
      <c r="P4218" s="201"/>
      <c r="Q4218" s="201"/>
      <c r="R4218" s="201"/>
      <c r="S4218" s="201"/>
      <c r="T4218" s="202"/>
      <c r="AT4218" s="197" t="s">
        <v>369</v>
      </c>
      <c r="AU4218" s="197" t="s">
        <v>85</v>
      </c>
      <c r="AV4218" s="14" t="s">
        <v>79</v>
      </c>
      <c r="AW4218" s="14" t="s">
        <v>29</v>
      </c>
      <c r="AX4218" s="14" t="s">
        <v>72</v>
      </c>
      <c r="AY4218" s="197" t="s">
        <v>360</v>
      </c>
    </row>
    <row r="4219" spans="1:65" s="13" customFormat="1">
      <c r="B4219" s="187"/>
      <c r="D4219" s="188" t="s">
        <v>369</v>
      </c>
      <c r="E4219" s="189" t="s">
        <v>1</v>
      </c>
      <c r="F4219" s="190" t="s">
        <v>3890</v>
      </c>
      <c r="H4219" s="191">
        <v>200.00700000000001</v>
      </c>
      <c r="I4219" s="192"/>
      <c r="L4219" s="187"/>
      <c r="M4219" s="193"/>
      <c r="N4219" s="194"/>
      <c r="O4219" s="194"/>
      <c r="P4219" s="194"/>
      <c r="Q4219" s="194"/>
      <c r="R4219" s="194"/>
      <c r="S4219" s="194"/>
      <c r="T4219" s="195"/>
      <c r="AT4219" s="189" t="s">
        <v>369</v>
      </c>
      <c r="AU4219" s="189" t="s">
        <v>85</v>
      </c>
      <c r="AV4219" s="13" t="s">
        <v>85</v>
      </c>
      <c r="AW4219" s="13" t="s">
        <v>29</v>
      </c>
      <c r="AX4219" s="13" t="s">
        <v>72</v>
      </c>
      <c r="AY4219" s="189" t="s">
        <v>360</v>
      </c>
    </row>
    <row r="4220" spans="1:65" s="13" customFormat="1">
      <c r="B4220" s="187"/>
      <c r="D4220" s="188" t="s">
        <v>369</v>
      </c>
      <c r="E4220" s="189" t="s">
        <v>1</v>
      </c>
      <c r="F4220" s="190" t="s">
        <v>3891</v>
      </c>
      <c r="H4220" s="191">
        <v>36</v>
      </c>
      <c r="I4220" s="192"/>
      <c r="L4220" s="187"/>
      <c r="M4220" s="193"/>
      <c r="N4220" s="194"/>
      <c r="O4220" s="194"/>
      <c r="P4220" s="194"/>
      <c r="Q4220" s="194"/>
      <c r="R4220" s="194"/>
      <c r="S4220" s="194"/>
      <c r="T4220" s="195"/>
      <c r="AT4220" s="189" t="s">
        <v>369</v>
      </c>
      <c r="AU4220" s="189" t="s">
        <v>85</v>
      </c>
      <c r="AV4220" s="13" t="s">
        <v>85</v>
      </c>
      <c r="AW4220" s="13" t="s">
        <v>29</v>
      </c>
      <c r="AX4220" s="13" t="s">
        <v>72</v>
      </c>
      <c r="AY4220" s="189" t="s">
        <v>360</v>
      </c>
    </row>
    <row r="4221" spans="1:65" s="15" customFormat="1">
      <c r="B4221" s="203"/>
      <c r="D4221" s="188" t="s">
        <v>369</v>
      </c>
      <c r="E4221" s="204" t="s">
        <v>1</v>
      </c>
      <c r="F4221" s="205" t="s">
        <v>386</v>
      </c>
      <c r="H4221" s="206">
        <v>236.00700000000001</v>
      </c>
      <c r="I4221" s="207"/>
      <c r="L4221" s="203"/>
      <c r="M4221" s="208"/>
      <c r="N4221" s="209"/>
      <c r="O4221" s="209"/>
      <c r="P4221" s="209"/>
      <c r="Q4221" s="209"/>
      <c r="R4221" s="209"/>
      <c r="S4221" s="209"/>
      <c r="T4221" s="210"/>
      <c r="AT4221" s="204" t="s">
        <v>369</v>
      </c>
      <c r="AU4221" s="204" t="s">
        <v>85</v>
      </c>
      <c r="AV4221" s="15" t="s">
        <v>367</v>
      </c>
      <c r="AW4221" s="15" t="s">
        <v>29</v>
      </c>
      <c r="AX4221" s="15" t="s">
        <v>79</v>
      </c>
      <c r="AY4221" s="204" t="s">
        <v>360</v>
      </c>
    </row>
    <row r="4222" spans="1:65" s="14" customFormat="1" ht="22.5">
      <c r="B4222" s="196"/>
      <c r="D4222" s="188" t="s">
        <v>369</v>
      </c>
      <c r="E4222" s="197" t="s">
        <v>1</v>
      </c>
      <c r="F4222" s="198" t="s">
        <v>3892</v>
      </c>
      <c r="H4222" s="197" t="s">
        <v>1</v>
      </c>
      <c r="I4222" s="199"/>
      <c r="L4222" s="196"/>
      <c r="M4222" s="200"/>
      <c r="N4222" s="201"/>
      <c r="O4222" s="201"/>
      <c r="P4222" s="201"/>
      <c r="Q4222" s="201"/>
      <c r="R4222" s="201"/>
      <c r="S4222" s="201"/>
      <c r="T4222" s="202"/>
      <c r="AT4222" s="197" t="s">
        <v>369</v>
      </c>
      <c r="AU4222" s="197" t="s">
        <v>85</v>
      </c>
      <c r="AV4222" s="14" t="s">
        <v>79</v>
      </c>
      <c r="AW4222" s="14" t="s">
        <v>29</v>
      </c>
      <c r="AX4222" s="14" t="s">
        <v>72</v>
      </c>
      <c r="AY4222" s="197" t="s">
        <v>360</v>
      </c>
    </row>
    <row r="4223" spans="1:65" s="2" customFormat="1" ht="33" customHeight="1">
      <c r="A4223" s="33"/>
      <c r="B4223" s="139"/>
      <c r="C4223" s="173" t="s">
        <v>3893</v>
      </c>
      <c r="D4223" s="173" t="s">
        <v>363</v>
      </c>
      <c r="E4223" s="174" t="s">
        <v>3894</v>
      </c>
      <c r="F4223" s="175" t="s">
        <v>3895</v>
      </c>
      <c r="G4223" s="176" t="s">
        <v>3896</v>
      </c>
      <c r="H4223" s="177">
        <v>8</v>
      </c>
      <c r="I4223" s="178"/>
      <c r="J4223" s="179">
        <f t="shared" ref="J4223:J4228" si="5">ROUND(I4223*H4223,2)</f>
        <v>0</v>
      </c>
      <c r="K4223" s="180"/>
      <c r="L4223" s="34"/>
      <c r="M4223" s="181" t="s">
        <v>1</v>
      </c>
      <c r="N4223" s="182" t="s">
        <v>38</v>
      </c>
      <c r="O4223" s="60"/>
      <c r="P4223" s="183">
        <f t="shared" ref="P4223:P4228" si="6">O4223*H4223</f>
        <v>0</v>
      </c>
      <c r="Q4223" s="183">
        <v>0</v>
      </c>
      <c r="R4223" s="183">
        <f t="shared" ref="R4223:R4228" si="7">Q4223*H4223</f>
        <v>0</v>
      </c>
      <c r="S4223" s="183">
        <v>0</v>
      </c>
      <c r="T4223" s="184">
        <f t="shared" ref="T4223:T4228" si="8">S4223*H4223</f>
        <v>0</v>
      </c>
      <c r="U4223" s="33"/>
      <c r="V4223" s="33"/>
      <c r="W4223" s="33"/>
      <c r="X4223" s="33"/>
      <c r="Y4223" s="33"/>
      <c r="Z4223" s="33"/>
      <c r="AA4223" s="33"/>
      <c r="AB4223" s="33"/>
      <c r="AC4223" s="33"/>
      <c r="AD4223" s="33"/>
      <c r="AE4223" s="33"/>
      <c r="AR4223" s="185" t="s">
        <v>367</v>
      </c>
      <c r="AT4223" s="185" t="s">
        <v>363</v>
      </c>
      <c r="AU4223" s="185" t="s">
        <v>85</v>
      </c>
      <c r="AY4223" s="18" t="s">
        <v>360</v>
      </c>
      <c r="BE4223" s="186">
        <f t="shared" ref="BE4223:BE4228" si="9">IF(N4223="základná",J4223,0)</f>
        <v>0</v>
      </c>
      <c r="BF4223" s="186">
        <f t="shared" ref="BF4223:BF4228" si="10">IF(N4223="znížená",J4223,0)</f>
        <v>0</v>
      </c>
      <c r="BG4223" s="186">
        <f t="shared" ref="BG4223:BG4228" si="11">IF(N4223="zákl. prenesená",J4223,0)</f>
        <v>0</v>
      </c>
      <c r="BH4223" s="186">
        <f t="shared" ref="BH4223:BH4228" si="12">IF(N4223="zníž. prenesená",J4223,0)</f>
        <v>0</v>
      </c>
      <c r="BI4223" s="186">
        <f t="shared" ref="BI4223:BI4228" si="13">IF(N4223="nulová",J4223,0)</f>
        <v>0</v>
      </c>
      <c r="BJ4223" s="18" t="s">
        <v>85</v>
      </c>
      <c r="BK4223" s="186">
        <f t="shared" ref="BK4223:BK4228" si="14">ROUND(I4223*H4223,2)</f>
        <v>0</v>
      </c>
      <c r="BL4223" s="18" t="s">
        <v>367</v>
      </c>
      <c r="BM4223" s="185" t="s">
        <v>3897</v>
      </c>
    </row>
    <row r="4224" spans="1:65" s="2" customFormat="1" ht="37.9" customHeight="1">
      <c r="A4224" s="33"/>
      <c r="B4224" s="139"/>
      <c r="C4224" s="173" t="s">
        <v>3898</v>
      </c>
      <c r="D4224" s="173" t="s">
        <v>363</v>
      </c>
      <c r="E4224" s="174" t="s">
        <v>3899</v>
      </c>
      <c r="F4224" s="175" t="s">
        <v>3900</v>
      </c>
      <c r="G4224" s="176" t="s">
        <v>3896</v>
      </c>
      <c r="H4224" s="177">
        <v>8</v>
      </c>
      <c r="I4224" s="178"/>
      <c r="J4224" s="179">
        <f t="shared" si="5"/>
        <v>0</v>
      </c>
      <c r="K4224" s="180"/>
      <c r="L4224" s="34"/>
      <c r="M4224" s="181" t="s">
        <v>1</v>
      </c>
      <c r="N4224" s="182" t="s">
        <v>38</v>
      </c>
      <c r="O4224" s="60"/>
      <c r="P4224" s="183">
        <f t="shared" si="6"/>
        <v>0</v>
      </c>
      <c r="Q4224" s="183">
        <v>0</v>
      </c>
      <c r="R4224" s="183">
        <f t="shared" si="7"/>
        <v>0</v>
      </c>
      <c r="S4224" s="183">
        <v>0</v>
      </c>
      <c r="T4224" s="184">
        <f t="shared" si="8"/>
        <v>0</v>
      </c>
      <c r="U4224" s="33"/>
      <c r="V4224" s="33"/>
      <c r="W4224" s="33"/>
      <c r="X4224" s="33"/>
      <c r="Y4224" s="33"/>
      <c r="Z4224" s="33"/>
      <c r="AA4224" s="33"/>
      <c r="AB4224" s="33"/>
      <c r="AC4224" s="33"/>
      <c r="AD4224" s="33"/>
      <c r="AE4224" s="33"/>
      <c r="AR4224" s="185" t="s">
        <v>367</v>
      </c>
      <c r="AT4224" s="185" t="s">
        <v>363</v>
      </c>
      <c r="AU4224" s="185" t="s">
        <v>85</v>
      </c>
      <c r="AY4224" s="18" t="s">
        <v>360</v>
      </c>
      <c r="BE4224" s="186">
        <f t="shared" si="9"/>
        <v>0</v>
      </c>
      <c r="BF4224" s="186">
        <f t="shared" si="10"/>
        <v>0</v>
      </c>
      <c r="BG4224" s="186">
        <f t="shared" si="11"/>
        <v>0</v>
      </c>
      <c r="BH4224" s="186">
        <f t="shared" si="12"/>
        <v>0</v>
      </c>
      <c r="BI4224" s="186">
        <f t="shared" si="13"/>
        <v>0</v>
      </c>
      <c r="BJ4224" s="18" t="s">
        <v>85</v>
      </c>
      <c r="BK4224" s="186">
        <f t="shared" si="14"/>
        <v>0</v>
      </c>
      <c r="BL4224" s="18" t="s">
        <v>367</v>
      </c>
      <c r="BM4224" s="185" t="s">
        <v>3901</v>
      </c>
    </row>
    <row r="4225" spans="1:65" s="2" customFormat="1" ht="33" customHeight="1">
      <c r="A4225" s="33"/>
      <c r="B4225" s="139"/>
      <c r="C4225" s="173" t="s">
        <v>3902</v>
      </c>
      <c r="D4225" s="173" t="s">
        <v>363</v>
      </c>
      <c r="E4225" s="174" t="s">
        <v>3903</v>
      </c>
      <c r="F4225" s="175" t="s">
        <v>3904</v>
      </c>
      <c r="G4225" s="176" t="s">
        <v>3896</v>
      </c>
      <c r="H4225" s="177">
        <v>6</v>
      </c>
      <c r="I4225" s="178"/>
      <c r="J4225" s="179">
        <f t="shared" si="5"/>
        <v>0</v>
      </c>
      <c r="K4225" s="180"/>
      <c r="L4225" s="34"/>
      <c r="M4225" s="181" t="s">
        <v>1</v>
      </c>
      <c r="N4225" s="182" t="s">
        <v>38</v>
      </c>
      <c r="O4225" s="60"/>
      <c r="P4225" s="183">
        <f t="shared" si="6"/>
        <v>0</v>
      </c>
      <c r="Q4225" s="183">
        <v>0</v>
      </c>
      <c r="R4225" s="183">
        <f t="shared" si="7"/>
        <v>0</v>
      </c>
      <c r="S4225" s="183">
        <v>0</v>
      </c>
      <c r="T4225" s="184">
        <f t="shared" si="8"/>
        <v>0</v>
      </c>
      <c r="U4225" s="33"/>
      <c r="V4225" s="33"/>
      <c r="W4225" s="33"/>
      <c r="X4225" s="33"/>
      <c r="Y4225" s="33"/>
      <c r="Z4225" s="33"/>
      <c r="AA4225" s="33"/>
      <c r="AB4225" s="33"/>
      <c r="AC4225" s="33"/>
      <c r="AD4225" s="33"/>
      <c r="AE4225" s="33"/>
      <c r="AR4225" s="185" t="s">
        <v>367</v>
      </c>
      <c r="AT4225" s="185" t="s">
        <v>363</v>
      </c>
      <c r="AU4225" s="185" t="s">
        <v>85</v>
      </c>
      <c r="AY4225" s="18" t="s">
        <v>360</v>
      </c>
      <c r="BE4225" s="186">
        <f t="shared" si="9"/>
        <v>0</v>
      </c>
      <c r="BF4225" s="186">
        <f t="shared" si="10"/>
        <v>0</v>
      </c>
      <c r="BG4225" s="186">
        <f t="shared" si="11"/>
        <v>0</v>
      </c>
      <c r="BH4225" s="186">
        <f t="shared" si="12"/>
        <v>0</v>
      </c>
      <c r="BI4225" s="186">
        <f t="shared" si="13"/>
        <v>0</v>
      </c>
      <c r="BJ4225" s="18" t="s">
        <v>85</v>
      </c>
      <c r="BK4225" s="186">
        <f t="shared" si="14"/>
        <v>0</v>
      </c>
      <c r="BL4225" s="18" t="s">
        <v>367</v>
      </c>
      <c r="BM4225" s="185" t="s">
        <v>3905</v>
      </c>
    </row>
    <row r="4226" spans="1:65" s="2" customFormat="1" ht="44.25" customHeight="1">
      <c r="A4226" s="33"/>
      <c r="B4226" s="139"/>
      <c r="C4226" s="173" t="s">
        <v>3906</v>
      </c>
      <c r="D4226" s="173" t="s">
        <v>363</v>
      </c>
      <c r="E4226" s="174" t="s">
        <v>3907</v>
      </c>
      <c r="F4226" s="175" t="s">
        <v>3908</v>
      </c>
      <c r="G4226" s="176" t="s">
        <v>3896</v>
      </c>
      <c r="H4226" s="177">
        <v>20</v>
      </c>
      <c r="I4226" s="178"/>
      <c r="J4226" s="179">
        <f t="shared" si="5"/>
        <v>0</v>
      </c>
      <c r="K4226" s="180"/>
      <c r="L4226" s="34"/>
      <c r="M4226" s="181" t="s">
        <v>1</v>
      </c>
      <c r="N4226" s="182" t="s">
        <v>38</v>
      </c>
      <c r="O4226" s="60"/>
      <c r="P4226" s="183">
        <f t="shared" si="6"/>
        <v>0</v>
      </c>
      <c r="Q4226" s="183">
        <v>0</v>
      </c>
      <c r="R4226" s="183">
        <f t="shared" si="7"/>
        <v>0</v>
      </c>
      <c r="S4226" s="183">
        <v>0</v>
      </c>
      <c r="T4226" s="184">
        <f t="shared" si="8"/>
        <v>0</v>
      </c>
      <c r="U4226" s="33"/>
      <c r="V4226" s="33"/>
      <c r="W4226" s="33"/>
      <c r="X4226" s="33"/>
      <c r="Y4226" s="33"/>
      <c r="Z4226" s="33"/>
      <c r="AA4226" s="33"/>
      <c r="AB4226" s="33"/>
      <c r="AC4226" s="33"/>
      <c r="AD4226" s="33"/>
      <c r="AE4226" s="33"/>
      <c r="AR4226" s="185" t="s">
        <v>367</v>
      </c>
      <c r="AT4226" s="185" t="s">
        <v>363</v>
      </c>
      <c r="AU4226" s="185" t="s">
        <v>85</v>
      </c>
      <c r="AY4226" s="18" t="s">
        <v>360</v>
      </c>
      <c r="BE4226" s="186">
        <f t="shared" si="9"/>
        <v>0</v>
      </c>
      <c r="BF4226" s="186">
        <f t="shared" si="10"/>
        <v>0</v>
      </c>
      <c r="BG4226" s="186">
        <f t="shared" si="11"/>
        <v>0</v>
      </c>
      <c r="BH4226" s="186">
        <f t="shared" si="12"/>
        <v>0</v>
      </c>
      <c r="BI4226" s="186">
        <f t="shared" si="13"/>
        <v>0</v>
      </c>
      <c r="BJ4226" s="18" t="s">
        <v>85</v>
      </c>
      <c r="BK4226" s="186">
        <f t="shared" si="14"/>
        <v>0</v>
      </c>
      <c r="BL4226" s="18" t="s">
        <v>367</v>
      </c>
      <c r="BM4226" s="185" t="s">
        <v>3909</v>
      </c>
    </row>
    <row r="4227" spans="1:65" s="2" customFormat="1" ht="49.15" customHeight="1">
      <c r="A4227" s="33"/>
      <c r="B4227" s="139"/>
      <c r="C4227" s="173" t="s">
        <v>3910</v>
      </c>
      <c r="D4227" s="173" t="s">
        <v>363</v>
      </c>
      <c r="E4227" s="174" t="s">
        <v>3911</v>
      </c>
      <c r="F4227" s="175" t="s">
        <v>3912</v>
      </c>
      <c r="G4227" s="176" t="s">
        <v>375</v>
      </c>
      <c r="H4227" s="177">
        <v>10</v>
      </c>
      <c r="I4227" s="178"/>
      <c r="J4227" s="179">
        <f t="shared" si="5"/>
        <v>0</v>
      </c>
      <c r="K4227" s="180"/>
      <c r="L4227" s="34"/>
      <c r="M4227" s="181" t="s">
        <v>1</v>
      </c>
      <c r="N4227" s="182" t="s">
        <v>38</v>
      </c>
      <c r="O4227" s="60"/>
      <c r="P4227" s="183">
        <f t="shared" si="6"/>
        <v>0</v>
      </c>
      <c r="Q4227" s="183">
        <v>0</v>
      </c>
      <c r="R4227" s="183">
        <f t="shared" si="7"/>
        <v>0</v>
      </c>
      <c r="S4227" s="183">
        <v>0</v>
      </c>
      <c r="T4227" s="184">
        <f t="shared" si="8"/>
        <v>0</v>
      </c>
      <c r="U4227" s="33"/>
      <c r="V4227" s="33"/>
      <c r="W4227" s="33"/>
      <c r="X4227" s="33"/>
      <c r="Y4227" s="33"/>
      <c r="Z4227" s="33"/>
      <c r="AA4227" s="33"/>
      <c r="AB4227" s="33"/>
      <c r="AC4227" s="33"/>
      <c r="AD4227" s="33"/>
      <c r="AE4227" s="33"/>
      <c r="AR4227" s="185" t="s">
        <v>367</v>
      </c>
      <c r="AT4227" s="185" t="s">
        <v>363</v>
      </c>
      <c r="AU4227" s="185" t="s">
        <v>85</v>
      </c>
      <c r="AY4227" s="18" t="s">
        <v>360</v>
      </c>
      <c r="BE4227" s="186">
        <f t="shared" si="9"/>
        <v>0</v>
      </c>
      <c r="BF4227" s="186">
        <f t="shared" si="10"/>
        <v>0</v>
      </c>
      <c r="BG4227" s="186">
        <f t="shared" si="11"/>
        <v>0</v>
      </c>
      <c r="BH4227" s="186">
        <f t="shared" si="12"/>
        <v>0</v>
      </c>
      <c r="BI4227" s="186">
        <f t="shared" si="13"/>
        <v>0</v>
      </c>
      <c r="BJ4227" s="18" t="s">
        <v>85</v>
      </c>
      <c r="BK4227" s="186">
        <f t="shared" si="14"/>
        <v>0</v>
      </c>
      <c r="BL4227" s="18" t="s">
        <v>367</v>
      </c>
      <c r="BM4227" s="185" t="s">
        <v>3913</v>
      </c>
    </row>
    <row r="4228" spans="1:65" s="2" customFormat="1" ht="49.15" customHeight="1">
      <c r="A4228" s="33"/>
      <c r="B4228" s="139"/>
      <c r="C4228" s="173" t="s">
        <v>3914</v>
      </c>
      <c r="D4228" s="173" t="s">
        <v>363</v>
      </c>
      <c r="E4228" s="174" t="s">
        <v>3915</v>
      </c>
      <c r="F4228" s="175" t="s">
        <v>3916</v>
      </c>
      <c r="G4228" s="176" t="s">
        <v>375</v>
      </c>
      <c r="H4228" s="177">
        <v>1</v>
      </c>
      <c r="I4228" s="178"/>
      <c r="J4228" s="179">
        <f t="shared" si="5"/>
        <v>0</v>
      </c>
      <c r="K4228" s="180"/>
      <c r="L4228" s="34"/>
      <c r="M4228" s="181" t="s">
        <v>1</v>
      </c>
      <c r="N4228" s="182" t="s">
        <v>38</v>
      </c>
      <c r="O4228" s="60"/>
      <c r="P4228" s="183">
        <f t="shared" si="6"/>
        <v>0</v>
      </c>
      <c r="Q4228" s="183">
        <v>0</v>
      </c>
      <c r="R4228" s="183">
        <f t="shared" si="7"/>
        <v>0</v>
      </c>
      <c r="S4228" s="183">
        <v>0</v>
      </c>
      <c r="T4228" s="184">
        <f t="shared" si="8"/>
        <v>0</v>
      </c>
      <c r="U4228" s="33"/>
      <c r="V4228" s="33"/>
      <c r="W4228" s="33"/>
      <c r="X4228" s="33"/>
      <c r="Y4228" s="33"/>
      <c r="Z4228" s="33"/>
      <c r="AA4228" s="33"/>
      <c r="AB4228" s="33"/>
      <c r="AC4228" s="33"/>
      <c r="AD4228" s="33"/>
      <c r="AE4228" s="33"/>
      <c r="AR4228" s="185" t="s">
        <v>367</v>
      </c>
      <c r="AT4228" s="185" t="s">
        <v>363</v>
      </c>
      <c r="AU4228" s="185" t="s">
        <v>85</v>
      </c>
      <c r="AY4228" s="18" t="s">
        <v>360</v>
      </c>
      <c r="BE4228" s="186">
        <f t="shared" si="9"/>
        <v>0</v>
      </c>
      <c r="BF4228" s="186">
        <f t="shared" si="10"/>
        <v>0</v>
      </c>
      <c r="BG4228" s="186">
        <f t="shared" si="11"/>
        <v>0</v>
      </c>
      <c r="BH4228" s="186">
        <f t="shared" si="12"/>
        <v>0</v>
      </c>
      <c r="BI4228" s="186">
        <f t="shared" si="13"/>
        <v>0</v>
      </c>
      <c r="BJ4228" s="18" t="s">
        <v>85</v>
      </c>
      <c r="BK4228" s="186">
        <f t="shared" si="14"/>
        <v>0</v>
      </c>
      <c r="BL4228" s="18" t="s">
        <v>367</v>
      </c>
      <c r="BM4228" s="185" t="s">
        <v>3917</v>
      </c>
    </row>
    <row r="4229" spans="1:65" s="14" customFormat="1">
      <c r="B4229" s="196"/>
      <c r="D4229" s="188" t="s">
        <v>369</v>
      </c>
      <c r="E4229" s="197" t="s">
        <v>1</v>
      </c>
      <c r="F4229" s="198" t="s">
        <v>754</v>
      </c>
      <c r="H4229" s="197" t="s">
        <v>1</v>
      </c>
      <c r="I4229" s="199"/>
      <c r="L4229" s="196"/>
      <c r="M4229" s="200"/>
      <c r="N4229" s="201"/>
      <c r="O4229" s="201"/>
      <c r="P4229" s="201"/>
      <c r="Q4229" s="201"/>
      <c r="R4229" s="201"/>
      <c r="S4229" s="201"/>
      <c r="T4229" s="202"/>
      <c r="AT4229" s="197" t="s">
        <v>369</v>
      </c>
      <c r="AU4229" s="197" t="s">
        <v>85</v>
      </c>
      <c r="AV4229" s="14" t="s">
        <v>79</v>
      </c>
      <c r="AW4229" s="14" t="s">
        <v>29</v>
      </c>
      <c r="AX4229" s="14" t="s">
        <v>72</v>
      </c>
      <c r="AY4229" s="197" t="s">
        <v>360</v>
      </c>
    </row>
    <row r="4230" spans="1:65" s="13" customFormat="1">
      <c r="B4230" s="187"/>
      <c r="D4230" s="188" t="s">
        <v>369</v>
      </c>
      <c r="E4230" s="189" t="s">
        <v>1</v>
      </c>
      <c r="F4230" s="190" t="s">
        <v>79</v>
      </c>
      <c r="H4230" s="191">
        <v>1</v>
      </c>
      <c r="I4230" s="192"/>
      <c r="L4230" s="187"/>
      <c r="M4230" s="193"/>
      <c r="N4230" s="194"/>
      <c r="O4230" s="194"/>
      <c r="P4230" s="194"/>
      <c r="Q4230" s="194"/>
      <c r="R4230" s="194"/>
      <c r="S4230" s="194"/>
      <c r="T4230" s="195"/>
      <c r="AT4230" s="189" t="s">
        <v>369</v>
      </c>
      <c r="AU4230" s="189" t="s">
        <v>85</v>
      </c>
      <c r="AV4230" s="13" t="s">
        <v>85</v>
      </c>
      <c r="AW4230" s="13" t="s">
        <v>29</v>
      </c>
      <c r="AX4230" s="13" t="s">
        <v>72</v>
      </c>
      <c r="AY4230" s="189" t="s">
        <v>360</v>
      </c>
    </row>
    <row r="4231" spans="1:65" s="15" customFormat="1">
      <c r="B4231" s="203"/>
      <c r="D4231" s="188" t="s">
        <v>369</v>
      </c>
      <c r="E4231" s="204" t="s">
        <v>1</v>
      </c>
      <c r="F4231" s="205" t="s">
        <v>386</v>
      </c>
      <c r="H4231" s="206">
        <v>1</v>
      </c>
      <c r="I4231" s="207"/>
      <c r="L4231" s="203"/>
      <c r="M4231" s="208"/>
      <c r="N4231" s="209"/>
      <c r="O4231" s="209"/>
      <c r="P4231" s="209"/>
      <c r="Q4231" s="209"/>
      <c r="R4231" s="209"/>
      <c r="S4231" s="209"/>
      <c r="T4231" s="210"/>
      <c r="AT4231" s="204" t="s">
        <v>369</v>
      </c>
      <c r="AU4231" s="204" t="s">
        <v>85</v>
      </c>
      <c r="AV4231" s="15" t="s">
        <v>367</v>
      </c>
      <c r="AW4231" s="15" t="s">
        <v>29</v>
      </c>
      <c r="AX4231" s="15" t="s">
        <v>79</v>
      </c>
      <c r="AY4231" s="204" t="s">
        <v>360</v>
      </c>
    </row>
    <row r="4232" spans="1:65" s="2" customFormat="1" ht="49.15" customHeight="1">
      <c r="A4232" s="33"/>
      <c r="B4232" s="139"/>
      <c r="C4232" s="173" t="s">
        <v>3918</v>
      </c>
      <c r="D4232" s="173" t="s">
        <v>363</v>
      </c>
      <c r="E4232" s="174" t="s">
        <v>3919</v>
      </c>
      <c r="F4232" s="175" t="s">
        <v>3920</v>
      </c>
      <c r="G4232" s="176" t="s">
        <v>375</v>
      </c>
      <c r="H4232" s="177">
        <v>1</v>
      </c>
      <c r="I4232" s="178"/>
      <c r="J4232" s="179">
        <f>ROUND(I4232*H4232,2)</f>
        <v>0</v>
      </c>
      <c r="K4232" s="180"/>
      <c r="L4232" s="34"/>
      <c r="M4232" s="181" t="s">
        <v>1</v>
      </c>
      <c r="N4232" s="182" t="s">
        <v>38</v>
      </c>
      <c r="O4232" s="60"/>
      <c r="P4232" s="183">
        <f>O4232*H4232</f>
        <v>0</v>
      </c>
      <c r="Q4232" s="183">
        <v>0</v>
      </c>
      <c r="R4232" s="183">
        <f>Q4232*H4232</f>
        <v>0</v>
      </c>
      <c r="S4232" s="183">
        <v>0</v>
      </c>
      <c r="T4232" s="184">
        <f>S4232*H4232</f>
        <v>0</v>
      </c>
      <c r="U4232" s="33"/>
      <c r="V4232" s="33"/>
      <c r="W4232" s="33"/>
      <c r="X4232" s="33"/>
      <c r="Y4232" s="33"/>
      <c r="Z4232" s="33"/>
      <c r="AA4232" s="33"/>
      <c r="AB4232" s="33"/>
      <c r="AC4232" s="33"/>
      <c r="AD4232" s="33"/>
      <c r="AE4232" s="33"/>
      <c r="AR4232" s="185" t="s">
        <v>367</v>
      </c>
      <c r="AT4232" s="185" t="s">
        <v>363</v>
      </c>
      <c r="AU4232" s="185" t="s">
        <v>85</v>
      </c>
      <c r="AY4232" s="18" t="s">
        <v>360</v>
      </c>
      <c r="BE4232" s="186">
        <f>IF(N4232="základná",J4232,0)</f>
        <v>0</v>
      </c>
      <c r="BF4232" s="186">
        <f>IF(N4232="znížená",J4232,0)</f>
        <v>0</v>
      </c>
      <c r="BG4232" s="186">
        <f>IF(N4232="zákl. prenesená",J4232,0)</f>
        <v>0</v>
      </c>
      <c r="BH4232" s="186">
        <f>IF(N4232="zníž. prenesená",J4232,0)</f>
        <v>0</v>
      </c>
      <c r="BI4232" s="186">
        <f>IF(N4232="nulová",J4232,0)</f>
        <v>0</v>
      </c>
      <c r="BJ4232" s="18" t="s">
        <v>85</v>
      </c>
      <c r="BK4232" s="186">
        <f>ROUND(I4232*H4232,2)</f>
        <v>0</v>
      </c>
      <c r="BL4232" s="18" t="s">
        <v>367</v>
      </c>
      <c r="BM4232" s="185" t="s">
        <v>3921</v>
      </c>
    </row>
    <row r="4233" spans="1:65" s="14" customFormat="1">
      <c r="B4233" s="196"/>
      <c r="D4233" s="188" t="s">
        <v>369</v>
      </c>
      <c r="E4233" s="197" t="s">
        <v>1</v>
      </c>
      <c r="F4233" s="198" t="s">
        <v>754</v>
      </c>
      <c r="H4233" s="197" t="s">
        <v>1</v>
      </c>
      <c r="I4233" s="199"/>
      <c r="L4233" s="196"/>
      <c r="M4233" s="200"/>
      <c r="N4233" s="201"/>
      <c r="O4233" s="201"/>
      <c r="P4233" s="201"/>
      <c r="Q4233" s="201"/>
      <c r="R4233" s="201"/>
      <c r="S4233" s="201"/>
      <c r="T4233" s="202"/>
      <c r="AT4233" s="197" t="s">
        <v>369</v>
      </c>
      <c r="AU4233" s="197" t="s">
        <v>85</v>
      </c>
      <c r="AV4233" s="14" t="s">
        <v>79</v>
      </c>
      <c r="AW4233" s="14" t="s">
        <v>29</v>
      </c>
      <c r="AX4233" s="14" t="s">
        <v>72</v>
      </c>
      <c r="AY4233" s="197" t="s">
        <v>360</v>
      </c>
    </row>
    <row r="4234" spans="1:65" s="13" customFormat="1">
      <c r="B4234" s="187"/>
      <c r="D4234" s="188" t="s">
        <v>369</v>
      </c>
      <c r="E4234" s="189" t="s">
        <v>1</v>
      </c>
      <c r="F4234" s="190" t="s">
        <v>79</v>
      </c>
      <c r="H4234" s="191">
        <v>1</v>
      </c>
      <c r="I4234" s="192"/>
      <c r="L4234" s="187"/>
      <c r="M4234" s="193"/>
      <c r="N4234" s="194"/>
      <c r="O4234" s="194"/>
      <c r="P4234" s="194"/>
      <c r="Q4234" s="194"/>
      <c r="R4234" s="194"/>
      <c r="S4234" s="194"/>
      <c r="T4234" s="195"/>
      <c r="AT4234" s="189" t="s">
        <v>369</v>
      </c>
      <c r="AU4234" s="189" t="s">
        <v>85</v>
      </c>
      <c r="AV4234" s="13" t="s">
        <v>85</v>
      </c>
      <c r="AW4234" s="13" t="s">
        <v>29</v>
      </c>
      <c r="AX4234" s="13" t="s">
        <v>72</v>
      </c>
      <c r="AY4234" s="189" t="s">
        <v>360</v>
      </c>
    </row>
    <row r="4235" spans="1:65" s="15" customFormat="1">
      <c r="B4235" s="203"/>
      <c r="D4235" s="188" t="s">
        <v>369</v>
      </c>
      <c r="E4235" s="204" t="s">
        <v>1</v>
      </c>
      <c r="F4235" s="205" t="s">
        <v>386</v>
      </c>
      <c r="H4235" s="206">
        <v>1</v>
      </c>
      <c r="I4235" s="207"/>
      <c r="L4235" s="203"/>
      <c r="M4235" s="208"/>
      <c r="N4235" s="209"/>
      <c r="O4235" s="209"/>
      <c r="P4235" s="209"/>
      <c r="Q4235" s="209"/>
      <c r="R4235" s="209"/>
      <c r="S4235" s="209"/>
      <c r="T4235" s="210"/>
      <c r="AT4235" s="204" t="s">
        <v>369</v>
      </c>
      <c r="AU4235" s="204" t="s">
        <v>85</v>
      </c>
      <c r="AV4235" s="15" t="s">
        <v>367</v>
      </c>
      <c r="AW4235" s="15" t="s">
        <v>29</v>
      </c>
      <c r="AX4235" s="15" t="s">
        <v>79</v>
      </c>
      <c r="AY4235" s="204" t="s">
        <v>360</v>
      </c>
    </row>
    <row r="4236" spans="1:65" s="2" customFormat="1" ht="24.2" customHeight="1">
      <c r="A4236" s="33"/>
      <c r="B4236" s="139"/>
      <c r="C4236" s="173" t="s">
        <v>3922</v>
      </c>
      <c r="D4236" s="173" t="s">
        <v>363</v>
      </c>
      <c r="E4236" s="174" t="s">
        <v>3923</v>
      </c>
      <c r="F4236" s="175" t="s">
        <v>3924</v>
      </c>
      <c r="G4236" s="176" t="s">
        <v>375</v>
      </c>
      <c r="H4236" s="177">
        <v>2</v>
      </c>
      <c r="I4236" s="178"/>
      <c r="J4236" s="179">
        <f>ROUND(I4236*H4236,2)</f>
        <v>0</v>
      </c>
      <c r="K4236" s="180"/>
      <c r="L4236" s="34"/>
      <c r="M4236" s="181" t="s">
        <v>1</v>
      </c>
      <c r="N4236" s="182" t="s">
        <v>38</v>
      </c>
      <c r="O4236" s="60"/>
      <c r="P4236" s="183">
        <f>O4236*H4236</f>
        <v>0</v>
      </c>
      <c r="Q4236" s="183">
        <v>0</v>
      </c>
      <c r="R4236" s="183">
        <f>Q4236*H4236</f>
        <v>0</v>
      </c>
      <c r="S4236" s="183">
        <v>0</v>
      </c>
      <c r="T4236" s="184">
        <f>S4236*H4236</f>
        <v>0</v>
      </c>
      <c r="U4236" s="33"/>
      <c r="V4236" s="33"/>
      <c r="W4236" s="33"/>
      <c r="X4236" s="33"/>
      <c r="Y4236" s="33"/>
      <c r="Z4236" s="33"/>
      <c r="AA4236" s="33"/>
      <c r="AB4236" s="33"/>
      <c r="AC4236" s="33"/>
      <c r="AD4236" s="33"/>
      <c r="AE4236" s="33"/>
      <c r="AR4236" s="185" t="s">
        <v>367</v>
      </c>
      <c r="AT4236" s="185" t="s">
        <v>363</v>
      </c>
      <c r="AU4236" s="185" t="s">
        <v>85</v>
      </c>
      <c r="AY4236" s="18" t="s">
        <v>360</v>
      </c>
      <c r="BE4236" s="186">
        <f>IF(N4236="základná",J4236,0)</f>
        <v>0</v>
      </c>
      <c r="BF4236" s="186">
        <f>IF(N4236="znížená",J4236,0)</f>
        <v>0</v>
      </c>
      <c r="BG4236" s="186">
        <f>IF(N4236="zákl. prenesená",J4236,0)</f>
        <v>0</v>
      </c>
      <c r="BH4236" s="186">
        <f>IF(N4236="zníž. prenesená",J4236,0)</f>
        <v>0</v>
      </c>
      <c r="BI4236" s="186">
        <f>IF(N4236="nulová",J4236,0)</f>
        <v>0</v>
      </c>
      <c r="BJ4236" s="18" t="s">
        <v>85</v>
      </c>
      <c r="BK4236" s="186">
        <f>ROUND(I4236*H4236,2)</f>
        <v>0</v>
      </c>
      <c r="BL4236" s="18" t="s">
        <v>367</v>
      </c>
      <c r="BM4236" s="185" t="s">
        <v>3925</v>
      </c>
    </row>
    <row r="4237" spans="1:65" s="14" customFormat="1">
      <c r="B4237" s="196"/>
      <c r="D4237" s="188" t="s">
        <v>369</v>
      </c>
      <c r="E4237" s="197" t="s">
        <v>1</v>
      </c>
      <c r="F4237" s="198" t="s">
        <v>754</v>
      </c>
      <c r="H4237" s="197" t="s">
        <v>1</v>
      </c>
      <c r="I4237" s="199"/>
      <c r="L4237" s="196"/>
      <c r="M4237" s="200"/>
      <c r="N4237" s="201"/>
      <c r="O4237" s="201"/>
      <c r="P4237" s="201"/>
      <c r="Q4237" s="201"/>
      <c r="R4237" s="201"/>
      <c r="S4237" s="201"/>
      <c r="T4237" s="202"/>
      <c r="AT4237" s="197" t="s">
        <v>369</v>
      </c>
      <c r="AU4237" s="197" t="s">
        <v>85</v>
      </c>
      <c r="AV4237" s="14" t="s">
        <v>79</v>
      </c>
      <c r="AW4237" s="14" t="s">
        <v>29</v>
      </c>
      <c r="AX4237" s="14" t="s">
        <v>72</v>
      </c>
      <c r="AY4237" s="197" t="s">
        <v>360</v>
      </c>
    </row>
    <row r="4238" spans="1:65" s="13" customFormat="1">
      <c r="B4238" s="187"/>
      <c r="D4238" s="188" t="s">
        <v>369</v>
      </c>
      <c r="E4238" s="189" t="s">
        <v>1</v>
      </c>
      <c r="F4238" s="190" t="s">
        <v>85</v>
      </c>
      <c r="H4238" s="191">
        <v>2</v>
      </c>
      <c r="I4238" s="192"/>
      <c r="L4238" s="187"/>
      <c r="M4238" s="193"/>
      <c r="N4238" s="194"/>
      <c r="O4238" s="194"/>
      <c r="P4238" s="194"/>
      <c r="Q4238" s="194"/>
      <c r="R4238" s="194"/>
      <c r="S4238" s="194"/>
      <c r="T4238" s="195"/>
      <c r="AT4238" s="189" t="s">
        <v>369</v>
      </c>
      <c r="AU4238" s="189" t="s">
        <v>85</v>
      </c>
      <c r="AV4238" s="13" t="s">
        <v>85</v>
      </c>
      <c r="AW4238" s="13" t="s">
        <v>29</v>
      </c>
      <c r="AX4238" s="13" t="s">
        <v>72</v>
      </c>
      <c r="AY4238" s="189" t="s">
        <v>360</v>
      </c>
    </row>
    <row r="4239" spans="1:65" s="15" customFormat="1">
      <c r="B4239" s="203"/>
      <c r="D4239" s="188" t="s">
        <v>369</v>
      </c>
      <c r="E4239" s="204" t="s">
        <v>1</v>
      </c>
      <c r="F4239" s="205" t="s">
        <v>386</v>
      </c>
      <c r="H4239" s="206">
        <v>2</v>
      </c>
      <c r="I4239" s="207"/>
      <c r="L4239" s="203"/>
      <c r="M4239" s="208"/>
      <c r="N4239" s="209"/>
      <c r="O4239" s="209"/>
      <c r="P4239" s="209"/>
      <c r="Q4239" s="209"/>
      <c r="R4239" s="209"/>
      <c r="S4239" s="209"/>
      <c r="T4239" s="210"/>
      <c r="AT4239" s="204" t="s">
        <v>369</v>
      </c>
      <c r="AU4239" s="204" t="s">
        <v>85</v>
      </c>
      <c r="AV4239" s="15" t="s">
        <v>367</v>
      </c>
      <c r="AW4239" s="15" t="s">
        <v>29</v>
      </c>
      <c r="AX4239" s="15" t="s">
        <v>79</v>
      </c>
      <c r="AY4239" s="204" t="s">
        <v>360</v>
      </c>
    </row>
    <row r="4240" spans="1:65" s="2" customFormat="1" ht="24.2" customHeight="1">
      <c r="A4240" s="33"/>
      <c r="B4240" s="139"/>
      <c r="C4240" s="173" t="s">
        <v>3926</v>
      </c>
      <c r="D4240" s="173" t="s">
        <v>363</v>
      </c>
      <c r="E4240" s="174" t="s">
        <v>3927</v>
      </c>
      <c r="F4240" s="175" t="s">
        <v>3928</v>
      </c>
      <c r="G4240" s="176" t="s">
        <v>375</v>
      </c>
      <c r="H4240" s="177">
        <v>1</v>
      </c>
      <c r="I4240" s="178"/>
      <c r="J4240" s="179">
        <f>ROUND(I4240*H4240,2)</f>
        <v>0</v>
      </c>
      <c r="K4240" s="180"/>
      <c r="L4240" s="34"/>
      <c r="M4240" s="181" t="s">
        <v>1</v>
      </c>
      <c r="N4240" s="182" t="s">
        <v>38</v>
      </c>
      <c r="O4240" s="60"/>
      <c r="P4240" s="183">
        <f>O4240*H4240</f>
        <v>0</v>
      </c>
      <c r="Q4240" s="183">
        <v>0</v>
      </c>
      <c r="R4240" s="183">
        <f>Q4240*H4240</f>
        <v>0</v>
      </c>
      <c r="S4240" s="183">
        <v>0</v>
      </c>
      <c r="T4240" s="184">
        <f>S4240*H4240</f>
        <v>0</v>
      </c>
      <c r="U4240" s="33"/>
      <c r="V4240" s="33"/>
      <c r="W4240" s="33"/>
      <c r="X4240" s="33"/>
      <c r="Y4240" s="33"/>
      <c r="Z4240" s="33"/>
      <c r="AA4240" s="33"/>
      <c r="AB4240" s="33"/>
      <c r="AC4240" s="33"/>
      <c r="AD4240" s="33"/>
      <c r="AE4240" s="33"/>
      <c r="AR4240" s="185" t="s">
        <v>367</v>
      </c>
      <c r="AT4240" s="185" t="s">
        <v>363</v>
      </c>
      <c r="AU4240" s="185" t="s">
        <v>85</v>
      </c>
      <c r="AY4240" s="18" t="s">
        <v>360</v>
      </c>
      <c r="BE4240" s="186">
        <f>IF(N4240="základná",J4240,0)</f>
        <v>0</v>
      </c>
      <c r="BF4240" s="186">
        <f>IF(N4240="znížená",J4240,0)</f>
        <v>0</v>
      </c>
      <c r="BG4240" s="186">
        <f>IF(N4240="zákl. prenesená",J4240,0)</f>
        <v>0</v>
      </c>
      <c r="BH4240" s="186">
        <f>IF(N4240="zníž. prenesená",J4240,0)</f>
        <v>0</v>
      </c>
      <c r="BI4240" s="186">
        <f>IF(N4240="nulová",J4240,0)</f>
        <v>0</v>
      </c>
      <c r="BJ4240" s="18" t="s">
        <v>85</v>
      </c>
      <c r="BK4240" s="186">
        <f>ROUND(I4240*H4240,2)</f>
        <v>0</v>
      </c>
      <c r="BL4240" s="18" t="s">
        <v>367</v>
      </c>
      <c r="BM4240" s="185" t="s">
        <v>3929</v>
      </c>
    </row>
    <row r="4241" spans="1:65" s="14" customFormat="1">
      <c r="B4241" s="196"/>
      <c r="D4241" s="188" t="s">
        <v>369</v>
      </c>
      <c r="E4241" s="197" t="s">
        <v>1</v>
      </c>
      <c r="F4241" s="198" t="s">
        <v>754</v>
      </c>
      <c r="H4241" s="197" t="s">
        <v>1</v>
      </c>
      <c r="I4241" s="199"/>
      <c r="L4241" s="196"/>
      <c r="M4241" s="200"/>
      <c r="N4241" s="201"/>
      <c r="O4241" s="201"/>
      <c r="P4241" s="201"/>
      <c r="Q4241" s="201"/>
      <c r="R4241" s="201"/>
      <c r="S4241" s="201"/>
      <c r="T4241" s="202"/>
      <c r="AT4241" s="197" t="s">
        <v>369</v>
      </c>
      <c r="AU4241" s="197" t="s">
        <v>85</v>
      </c>
      <c r="AV4241" s="14" t="s">
        <v>79</v>
      </c>
      <c r="AW4241" s="14" t="s">
        <v>29</v>
      </c>
      <c r="AX4241" s="14" t="s">
        <v>72</v>
      </c>
      <c r="AY4241" s="197" t="s">
        <v>360</v>
      </c>
    </row>
    <row r="4242" spans="1:65" s="13" customFormat="1">
      <c r="B4242" s="187"/>
      <c r="D4242" s="188" t="s">
        <v>369</v>
      </c>
      <c r="E4242" s="189" t="s">
        <v>1</v>
      </c>
      <c r="F4242" s="190" t="s">
        <v>79</v>
      </c>
      <c r="H4242" s="191">
        <v>1</v>
      </c>
      <c r="I4242" s="192"/>
      <c r="L4242" s="187"/>
      <c r="M4242" s="193"/>
      <c r="N4242" s="194"/>
      <c r="O4242" s="194"/>
      <c r="P4242" s="194"/>
      <c r="Q4242" s="194"/>
      <c r="R4242" s="194"/>
      <c r="S4242" s="194"/>
      <c r="T4242" s="195"/>
      <c r="AT4242" s="189" t="s">
        <v>369</v>
      </c>
      <c r="AU4242" s="189" t="s">
        <v>85</v>
      </c>
      <c r="AV4242" s="13" t="s">
        <v>85</v>
      </c>
      <c r="AW4242" s="13" t="s">
        <v>29</v>
      </c>
      <c r="AX4242" s="13" t="s">
        <v>72</v>
      </c>
      <c r="AY4242" s="189" t="s">
        <v>360</v>
      </c>
    </row>
    <row r="4243" spans="1:65" s="15" customFormat="1">
      <c r="B4243" s="203"/>
      <c r="D4243" s="188" t="s">
        <v>369</v>
      </c>
      <c r="E4243" s="204" t="s">
        <v>1</v>
      </c>
      <c r="F4243" s="205" t="s">
        <v>386</v>
      </c>
      <c r="H4243" s="206">
        <v>1</v>
      </c>
      <c r="I4243" s="207"/>
      <c r="L4243" s="203"/>
      <c r="M4243" s="208"/>
      <c r="N4243" s="209"/>
      <c r="O4243" s="209"/>
      <c r="P4243" s="209"/>
      <c r="Q4243" s="209"/>
      <c r="R4243" s="209"/>
      <c r="S4243" s="209"/>
      <c r="T4243" s="210"/>
      <c r="AT4243" s="204" t="s">
        <v>369</v>
      </c>
      <c r="AU4243" s="204" t="s">
        <v>85</v>
      </c>
      <c r="AV4243" s="15" t="s">
        <v>367</v>
      </c>
      <c r="AW4243" s="15" t="s">
        <v>29</v>
      </c>
      <c r="AX4243" s="15" t="s">
        <v>79</v>
      </c>
      <c r="AY4243" s="204" t="s">
        <v>360</v>
      </c>
    </row>
    <row r="4244" spans="1:65" s="2" customFormat="1" ht="44.25" customHeight="1">
      <c r="A4244" s="33"/>
      <c r="B4244" s="139"/>
      <c r="C4244" s="173" t="s">
        <v>3930</v>
      </c>
      <c r="D4244" s="173" t="s">
        <v>363</v>
      </c>
      <c r="E4244" s="174" t="s">
        <v>3931</v>
      </c>
      <c r="F4244" s="175" t="s">
        <v>3932</v>
      </c>
      <c r="G4244" s="176" t="s">
        <v>375</v>
      </c>
      <c r="H4244" s="177">
        <v>4</v>
      </c>
      <c r="I4244" s="178"/>
      <c r="J4244" s="179">
        <f>ROUND(I4244*H4244,2)</f>
        <v>0</v>
      </c>
      <c r="K4244" s="180"/>
      <c r="L4244" s="34"/>
      <c r="M4244" s="181" t="s">
        <v>1</v>
      </c>
      <c r="N4244" s="182" t="s">
        <v>38</v>
      </c>
      <c r="O4244" s="60"/>
      <c r="P4244" s="183">
        <f>O4244*H4244</f>
        <v>0</v>
      </c>
      <c r="Q4244" s="183">
        <v>0</v>
      </c>
      <c r="R4244" s="183">
        <f>Q4244*H4244</f>
        <v>0</v>
      </c>
      <c r="S4244" s="183">
        <v>0</v>
      </c>
      <c r="T4244" s="184">
        <f>S4244*H4244</f>
        <v>0</v>
      </c>
      <c r="U4244" s="33"/>
      <c r="V4244" s="33"/>
      <c r="W4244" s="33"/>
      <c r="X4244" s="33"/>
      <c r="Y4244" s="33"/>
      <c r="Z4244" s="33"/>
      <c r="AA4244" s="33"/>
      <c r="AB4244" s="33"/>
      <c r="AC4244" s="33"/>
      <c r="AD4244" s="33"/>
      <c r="AE4244" s="33"/>
      <c r="AR4244" s="185" t="s">
        <v>367</v>
      </c>
      <c r="AT4244" s="185" t="s">
        <v>363</v>
      </c>
      <c r="AU4244" s="185" t="s">
        <v>85</v>
      </c>
      <c r="AY4244" s="18" t="s">
        <v>360</v>
      </c>
      <c r="BE4244" s="186">
        <f>IF(N4244="základná",J4244,0)</f>
        <v>0</v>
      </c>
      <c r="BF4244" s="186">
        <f>IF(N4244="znížená",J4244,0)</f>
        <v>0</v>
      </c>
      <c r="BG4244" s="186">
        <f>IF(N4244="zákl. prenesená",J4244,0)</f>
        <v>0</v>
      </c>
      <c r="BH4244" s="186">
        <f>IF(N4244="zníž. prenesená",J4244,0)</f>
        <v>0</v>
      </c>
      <c r="BI4244" s="186">
        <f>IF(N4244="nulová",J4244,0)</f>
        <v>0</v>
      </c>
      <c r="BJ4244" s="18" t="s">
        <v>85</v>
      </c>
      <c r="BK4244" s="186">
        <f>ROUND(I4244*H4244,2)</f>
        <v>0</v>
      </c>
      <c r="BL4244" s="18" t="s">
        <v>367</v>
      </c>
      <c r="BM4244" s="185" t="s">
        <v>3933</v>
      </c>
    </row>
    <row r="4245" spans="1:65" s="14" customFormat="1">
      <c r="B4245" s="196"/>
      <c r="D4245" s="188" t="s">
        <v>369</v>
      </c>
      <c r="E4245" s="197" t="s">
        <v>1</v>
      </c>
      <c r="F4245" s="198" t="s">
        <v>754</v>
      </c>
      <c r="H4245" s="197" t="s">
        <v>1</v>
      </c>
      <c r="I4245" s="199"/>
      <c r="L4245" s="196"/>
      <c r="M4245" s="200"/>
      <c r="N4245" s="201"/>
      <c r="O4245" s="201"/>
      <c r="P4245" s="201"/>
      <c r="Q4245" s="201"/>
      <c r="R4245" s="201"/>
      <c r="S4245" s="201"/>
      <c r="T4245" s="202"/>
      <c r="AT4245" s="197" t="s">
        <v>369</v>
      </c>
      <c r="AU4245" s="197" t="s">
        <v>85</v>
      </c>
      <c r="AV4245" s="14" t="s">
        <v>79</v>
      </c>
      <c r="AW4245" s="14" t="s">
        <v>29</v>
      </c>
      <c r="AX4245" s="14" t="s">
        <v>72</v>
      </c>
      <c r="AY4245" s="197" t="s">
        <v>360</v>
      </c>
    </row>
    <row r="4246" spans="1:65" s="13" customFormat="1">
      <c r="B4246" s="187"/>
      <c r="D4246" s="188" t="s">
        <v>369</v>
      </c>
      <c r="E4246" s="189" t="s">
        <v>1</v>
      </c>
      <c r="F4246" s="190" t="s">
        <v>79</v>
      </c>
      <c r="H4246" s="191">
        <v>1</v>
      </c>
      <c r="I4246" s="192"/>
      <c r="L4246" s="187"/>
      <c r="M4246" s="193"/>
      <c r="N4246" s="194"/>
      <c r="O4246" s="194"/>
      <c r="P4246" s="194"/>
      <c r="Q4246" s="194"/>
      <c r="R4246" s="194"/>
      <c r="S4246" s="194"/>
      <c r="T4246" s="195"/>
      <c r="AT4246" s="189" t="s">
        <v>369</v>
      </c>
      <c r="AU4246" s="189" t="s">
        <v>85</v>
      </c>
      <c r="AV4246" s="13" t="s">
        <v>85</v>
      </c>
      <c r="AW4246" s="13" t="s">
        <v>29</v>
      </c>
      <c r="AX4246" s="13" t="s">
        <v>72</v>
      </c>
      <c r="AY4246" s="189" t="s">
        <v>360</v>
      </c>
    </row>
    <row r="4247" spans="1:65" s="14" customFormat="1">
      <c r="B4247" s="196"/>
      <c r="D4247" s="188" t="s">
        <v>369</v>
      </c>
      <c r="E4247" s="197" t="s">
        <v>1</v>
      </c>
      <c r="F4247" s="198" t="s">
        <v>758</v>
      </c>
      <c r="H4247" s="197" t="s">
        <v>1</v>
      </c>
      <c r="I4247" s="199"/>
      <c r="L4247" s="196"/>
      <c r="M4247" s="200"/>
      <c r="N4247" s="201"/>
      <c r="O4247" s="201"/>
      <c r="P4247" s="201"/>
      <c r="Q4247" s="201"/>
      <c r="R4247" s="201"/>
      <c r="S4247" s="201"/>
      <c r="T4247" s="202"/>
      <c r="AT4247" s="197" t="s">
        <v>369</v>
      </c>
      <c r="AU4247" s="197" t="s">
        <v>85</v>
      </c>
      <c r="AV4247" s="14" t="s">
        <v>79</v>
      </c>
      <c r="AW4247" s="14" t="s">
        <v>29</v>
      </c>
      <c r="AX4247" s="14" t="s">
        <v>72</v>
      </c>
      <c r="AY4247" s="197" t="s">
        <v>360</v>
      </c>
    </row>
    <row r="4248" spans="1:65" s="13" customFormat="1">
      <c r="B4248" s="187"/>
      <c r="D4248" s="188" t="s">
        <v>369</v>
      </c>
      <c r="E4248" s="189" t="s">
        <v>1</v>
      </c>
      <c r="F4248" s="190" t="s">
        <v>79</v>
      </c>
      <c r="H4248" s="191">
        <v>1</v>
      </c>
      <c r="I4248" s="192"/>
      <c r="L4248" s="187"/>
      <c r="M4248" s="193"/>
      <c r="N4248" s="194"/>
      <c r="O4248" s="194"/>
      <c r="P4248" s="194"/>
      <c r="Q4248" s="194"/>
      <c r="R4248" s="194"/>
      <c r="S4248" s="194"/>
      <c r="T4248" s="195"/>
      <c r="AT4248" s="189" t="s">
        <v>369</v>
      </c>
      <c r="AU4248" s="189" t="s">
        <v>85</v>
      </c>
      <c r="AV4248" s="13" t="s">
        <v>85</v>
      </c>
      <c r="AW4248" s="13" t="s">
        <v>29</v>
      </c>
      <c r="AX4248" s="13" t="s">
        <v>72</v>
      </c>
      <c r="AY4248" s="189" t="s">
        <v>360</v>
      </c>
    </row>
    <row r="4249" spans="1:65" s="14" customFormat="1">
      <c r="B4249" s="196"/>
      <c r="D4249" s="188" t="s">
        <v>369</v>
      </c>
      <c r="E4249" s="197" t="s">
        <v>1</v>
      </c>
      <c r="F4249" s="198" t="s">
        <v>762</v>
      </c>
      <c r="H4249" s="197" t="s">
        <v>1</v>
      </c>
      <c r="I4249" s="199"/>
      <c r="L4249" s="196"/>
      <c r="M4249" s="200"/>
      <c r="N4249" s="201"/>
      <c r="O4249" s="201"/>
      <c r="P4249" s="201"/>
      <c r="Q4249" s="201"/>
      <c r="R4249" s="201"/>
      <c r="S4249" s="201"/>
      <c r="T4249" s="202"/>
      <c r="AT4249" s="197" t="s">
        <v>369</v>
      </c>
      <c r="AU4249" s="197" t="s">
        <v>85</v>
      </c>
      <c r="AV4249" s="14" t="s">
        <v>79</v>
      </c>
      <c r="AW4249" s="14" t="s">
        <v>29</v>
      </c>
      <c r="AX4249" s="14" t="s">
        <v>72</v>
      </c>
      <c r="AY4249" s="197" t="s">
        <v>360</v>
      </c>
    </row>
    <row r="4250" spans="1:65" s="13" customFormat="1">
      <c r="B4250" s="187"/>
      <c r="D4250" s="188" t="s">
        <v>369</v>
      </c>
      <c r="E4250" s="189" t="s">
        <v>1</v>
      </c>
      <c r="F4250" s="190" t="s">
        <v>79</v>
      </c>
      <c r="H4250" s="191">
        <v>1</v>
      </c>
      <c r="I4250" s="192"/>
      <c r="L4250" s="187"/>
      <c r="M4250" s="193"/>
      <c r="N4250" s="194"/>
      <c r="O4250" s="194"/>
      <c r="P4250" s="194"/>
      <c r="Q4250" s="194"/>
      <c r="R4250" s="194"/>
      <c r="S4250" s="194"/>
      <c r="T4250" s="195"/>
      <c r="AT4250" s="189" t="s">
        <v>369</v>
      </c>
      <c r="AU4250" s="189" t="s">
        <v>85</v>
      </c>
      <c r="AV4250" s="13" t="s">
        <v>85</v>
      </c>
      <c r="AW4250" s="13" t="s">
        <v>29</v>
      </c>
      <c r="AX4250" s="13" t="s">
        <v>72</v>
      </c>
      <c r="AY4250" s="189" t="s">
        <v>360</v>
      </c>
    </row>
    <row r="4251" spans="1:65" s="14" customFormat="1">
      <c r="B4251" s="196"/>
      <c r="D4251" s="188" t="s">
        <v>369</v>
      </c>
      <c r="E4251" s="197" t="s">
        <v>1</v>
      </c>
      <c r="F4251" s="198" t="s">
        <v>787</v>
      </c>
      <c r="H4251" s="197" t="s">
        <v>1</v>
      </c>
      <c r="I4251" s="199"/>
      <c r="L4251" s="196"/>
      <c r="M4251" s="200"/>
      <c r="N4251" s="201"/>
      <c r="O4251" s="201"/>
      <c r="P4251" s="201"/>
      <c r="Q4251" s="201"/>
      <c r="R4251" s="201"/>
      <c r="S4251" s="201"/>
      <c r="T4251" s="202"/>
      <c r="AT4251" s="197" t="s">
        <v>369</v>
      </c>
      <c r="AU4251" s="197" t="s">
        <v>85</v>
      </c>
      <c r="AV4251" s="14" t="s">
        <v>79</v>
      </c>
      <c r="AW4251" s="14" t="s">
        <v>29</v>
      </c>
      <c r="AX4251" s="14" t="s">
        <v>72</v>
      </c>
      <c r="AY4251" s="197" t="s">
        <v>360</v>
      </c>
    </row>
    <row r="4252" spans="1:65" s="13" customFormat="1">
      <c r="B4252" s="187"/>
      <c r="D4252" s="188" t="s">
        <v>369</v>
      </c>
      <c r="E4252" s="189" t="s">
        <v>1</v>
      </c>
      <c r="F4252" s="190" t="s">
        <v>79</v>
      </c>
      <c r="H4252" s="191">
        <v>1</v>
      </c>
      <c r="I4252" s="192"/>
      <c r="L4252" s="187"/>
      <c r="M4252" s="193"/>
      <c r="N4252" s="194"/>
      <c r="O4252" s="194"/>
      <c r="P4252" s="194"/>
      <c r="Q4252" s="194"/>
      <c r="R4252" s="194"/>
      <c r="S4252" s="194"/>
      <c r="T4252" s="195"/>
      <c r="AT4252" s="189" t="s">
        <v>369</v>
      </c>
      <c r="AU4252" s="189" t="s">
        <v>85</v>
      </c>
      <c r="AV4252" s="13" t="s">
        <v>85</v>
      </c>
      <c r="AW4252" s="13" t="s">
        <v>29</v>
      </c>
      <c r="AX4252" s="13" t="s">
        <v>72</v>
      </c>
      <c r="AY4252" s="189" t="s">
        <v>360</v>
      </c>
    </row>
    <row r="4253" spans="1:65" s="15" customFormat="1">
      <c r="B4253" s="203"/>
      <c r="D4253" s="188" t="s">
        <v>369</v>
      </c>
      <c r="E4253" s="204" t="s">
        <v>1</v>
      </c>
      <c r="F4253" s="205" t="s">
        <v>386</v>
      </c>
      <c r="H4253" s="206">
        <v>4</v>
      </c>
      <c r="I4253" s="207"/>
      <c r="L4253" s="203"/>
      <c r="M4253" s="208"/>
      <c r="N4253" s="209"/>
      <c r="O4253" s="209"/>
      <c r="P4253" s="209"/>
      <c r="Q4253" s="209"/>
      <c r="R4253" s="209"/>
      <c r="S4253" s="209"/>
      <c r="T4253" s="210"/>
      <c r="AT4253" s="204" t="s">
        <v>369</v>
      </c>
      <c r="AU4253" s="204" t="s">
        <v>85</v>
      </c>
      <c r="AV4253" s="15" t="s">
        <v>367</v>
      </c>
      <c r="AW4253" s="15" t="s">
        <v>29</v>
      </c>
      <c r="AX4253" s="15" t="s">
        <v>79</v>
      </c>
      <c r="AY4253" s="204" t="s">
        <v>360</v>
      </c>
    </row>
    <row r="4254" spans="1:65" s="2" customFormat="1" ht="44.25" customHeight="1">
      <c r="A4254" s="33"/>
      <c r="B4254" s="139"/>
      <c r="C4254" s="173" t="s">
        <v>3934</v>
      </c>
      <c r="D4254" s="173" t="s">
        <v>363</v>
      </c>
      <c r="E4254" s="174" t="s">
        <v>3935</v>
      </c>
      <c r="F4254" s="175" t="s">
        <v>3936</v>
      </c>
      <c r="G4254" s="176" t="s">
        <v>375</v>
      </c>
      <c r="H4254" s="177">
        <v>1</v>
      </c>
      <c r="I4254" s="178"/>
      <c r="J4254" s="179">
        <f>ROUND(I4254*H4254,2)</f>
        <v>0</v>
      </c>
      <c r="K4254" s="180"/>
      <c r="L4254" s="34"/>
      <c r="M4254" s="181" t="s">
        <v>1</v>
      </c>
      <c r="N4254" s="182" t="s">
        <v>38</v>
      </c>
      <c r="O4254" s="60"/>
      <c r="P4254" s="183">
        <f>O4254*H4254</f>
        <v>0</v>
      </c>
      <c r="Q4254" s="183">
        <v>0</v>
      </c>
      <c r="R4254" s="183">
        <f>Q4254*H4254</f>
        <v>0</v>
      </c>
      <c r="S4254" s="183">
        <v>0</v>
      </c>
      <c r="T4254" s="184">
        <f>S4254*H4254</f>
        <v>0</v>
      </c>
      <c r="U4254" s="33"/>
      <c r="V4254" s="33"/>
      <c r="W4254" s="33"/>
      <c r="X4254" s="33"/>
      <c r="Y4254" s="33"/>
      <c r="Z4254" s="33"/>
      <c r="AA4254" s="33"/>
      <c r="AB4254" s="33"/>
      <c r="AC4254" s="33"/>
      <c r="AD4254" s="33"/>
      <c r="AE4254" s="33"/>
      <c r="AR4254" s="185" t="s">
        <v>367</v>
      </c>
      <c r="AT4254" s="185" t="s">
        <v>363</v>
      </c>
      <c r="AU4254" s="185" t="s">
        <v>85</v>
      </c>
      <c r="AY4254" s="18" t="s">
        <v>360</v>
      </c>
      <c r="BE4254" s="186">
        <f>IF(N4254="základná",J4254,0)</f>
        <v>0</v>
      </c>
      <c r="BF4254" s="186">
        <f>IF(N4254="znížená",J4254,0)</f>
        <v>0</v>
      </c>
      <c r="BG4254" s="186">
        <f>IF(N4254="zákl. prenesená",J4254,0)</f>
        <v>0</v>
      </c>
      <c r="BH4254" s="186">
        <f>IF(N4254="zníž. prenesená",J4254,0)</f>
        <v>0</v>
      </c>
      <c r="BI4254" s="186">
        <f>IF(N4254="nulová",J4254,0)</f>
        <v>0</v>
      </c>
      <c r="BJ4254" s="18" t="s">
        <v>85</v>
      </c>
      <c r="BK4254" s="186">
        <f>ROUND(I4254*H4254,2)</f>
        <v>0</v>
      </c>
      <c r="BL4254" s="18" t="s">
        <v>367</v>
      </c>
      <c r="BM4254" s="185" t="s">
        <v>3937</v>
      </c>
    </row>
    <row r="4255" spans="1:65" s="14" customFormat="1">
      <c r="B4255" s="196"/>
      <c r="D4255" s="188" t="s">
        <v>369</v>
      </c>
      <c r="E4255" s="197" t="s">
        <v>1</v>
      </c>
      <c r="F4255" s="198" t="s">
        <v>758</v>
      </c>
      <c r="H4255" s="197" t="s">
        <v>1</v>
      </c>
      <c r="I4255" s="199"/>
      <c r="L4255" s="196"/>
      <c r="M4255" s="200"/>
      <c r="N4255" s="201"/>
      <c r="O4255" s="201"/>
      <c r="P4255" s="201"/>
      <c r="Q4255" s="201"/>
      <c r="R4255" s="201"/>
      <c r="S4255" s="201"/>
      <c r="T4255" s="202"/>
      <c r="AT4255" s="197" t="s">
        <v>369</v>
      </c>
      <c r="AU4255" s="197" t="s">
        <v>85</v>
      </c>
      <c r="AV4255" s="14" t="s">
        <v>79</v>
      </c>
      <c r="AW4255" s="14" t="s">
        <v>29</v>
      </c>
      <c r="AX4255" s="14" t="s">
        <v>72</v>
      </c>
      <c r="AY4255" s="197" t="s">
        <v>360</v>
      </c>
    </row>
    <row r="4256" spans="1:65" s="13" customFormat="1">
      <c r="B4256" s="187"/>
      <c r="D4256" s="188" t="s">
        <v>369</v>
      </c>
      <c r="E4256" s="189" t="s">
        <v>1</v>
      </c>
      <c r="F4256" s="190" t="s">
        <v>79</v>
      </c>
      <c r="H4256" s="191">
        <v>1</v>
      </c>
      <c r="I4256" s="192"/>
      <c r="L4256" s="187"/>
      <c r="M4256" s="193"/>
      <c r="N4256" s="194"/>
      <c r="O4256" s="194"/>
      <c r="P4256" s="194"/>
      <c r="Q4256" s="194"/>
      <c r="R4256" s="194"/>
      <c r="S4256" s="194"/>
      <c r="T4256" s="195"/>
      <c r="AT4256" s="189" t="s">
        <v>369</v>
      </c>
      <c r="AU4256" s="189" t="s">
        <v>85</v>
      </c>
      <c r="AV4256" s="13" t="s">
        <v>85</v>
      </c>
      <c r="AW4256" s="13" t="s">
        <v>29</v>
      </c>
      <c r="AX4256" s="13" t="s">
        <v>72</v>
      </c>
      <c r="AY4256" s="189" t="s">
        <v>360</v>
      </c>
    </row>
    <row r="4257" spans="1:65" s="15" customFormat="1">
      <c r="B4257" s="203"/>
      <c r="D4257" s="188" t="s">
        <v>369</v>
      </c>
      <c r="E4257" s="204" t="s">
        <v>1</v>
      </c>
      <c r="F4257" s="205" t="s">
        <v>386</v>
      </c>
      <c r="H4257" s="206">
        <v>1</v>
      </c>
      <c r="I4257" s="207"/>
      <c r="L4257" s="203"/>
      <c r="M4257" s="208"/>
      <c r="N4257" s="209"/>
      <c r="O4257" s="209"/>
      <c r="P4257" s="209"/>
      <c r="Q4257" s="209"/>
      <c r="R4257" s="209"/>
      <c r="S4257" s="209"/>
      <c r="T4257" s="210"/>
      <c r="AT4257" s="204" t="s">
        <v>369</v>
      </c>
      <c r="AU4257" s="204" t="s">
        <v>85</v>
      </c>
      <c r="AV4257" s="15" t="s">
        <v>367</v>
      </c>
      <c r="AW4257" s="15" t="s">
        <v>29</v>
      </c>
      <c r="AX4257" s="15" t="s">
        <v>79</v>
      </c>
      <c r="AY4257" s="204" t="s">
        <v>360</v>
      </c>
    </row>
    <row r="4258" spans="1:65" s="2" customFormat="1" ht="24.2" customHeight="1">
      <c r="A4258" s="33"/>
      <c r="B4258" s="139"/>
      <c r="C4258" s="173" t="s">
        <v>3938</v>
      </c>
      <c r="D4258" s="173" t="s">
        <v>363</v>
      </c>
      <c r="E4258" s="174" t="s">
        <v>3939</v>
      </c>
      <c r="F4258" s="175" t="s">
        <v>3940</v>
      </c>
      <c r="G4258" s="176" t="s">
        <v>375</v>
      </c>
      <c r="H4258" s="177">
        <v>2</v>
      </c>
      <c r="I4258" s="178"/>
      <c r="J4258" s="179">
        <f>ROUND(I4258*H4258,2)</f>
        <v>0</v>
      </c>
      <c r="K4258" s="180"/>
      <c r="L4258" s="34"/>
      <c r="M4258" s="181" t="s">
        <v>1</v>
      </c>
      <c r="N4258" s="182" t="s">
        <v>38</v>
      </c>
      <c r="O4258" s="60"/>
      <c r="P4258" s="183">
        <f>O4258*H4258</f>
        <v>0</v>
      </c>
      <c r="Q4258" s="183">
        <v>0</v>
      </c>
      <c r="R4258" s="183">
        <f>Q4258*H4258</f>
        <v>0</v>
      </c>
      <c r="S4258" s="183">
        <v>0</v>
      </c>
      <c r="T4258" s="184">
        <f>S4258*H4258</f>
        <v>0</v>
      </c>
      <c r="U4258" s="33"/>
      <c r="V4258" s="33"/>
      <c r="W4258" s="33"/>
      <c r="X4258" s="33"/>
      <c r="Y4258" s="33"/>
      <c r="Z4258" s="33"/>
      <c r="AA4258" s="33"/>
      <c r="AB4258" s="33"/>
      <c r="AC4258" s="33"/>
      <c r="AD4258" s="33"/>
      <c r="AE4258" s="33"/>
      <c r="AR4258" s="185" t="s">
        <v>367</v>
      </c>
      <c r="AT4258" s="185" t="s">
        <v>363</v>
      </c>
      <c r="AU4258" s="185" t="s">
        <v>85</v>
      </c>
      <c r="AY4258" s="18" t="s">
        <v>360</v>
      </c>
      <c r="BE4258" s="186">
        <f>IF(N4258="základná",J4258,0)</f>
        <v>0</v>
      </c>
      <c r="BF4258" s="186">
        <f>IF(N4258="znížená",J4258,0)</f>
        <v>0</v>
      </c>
      <c r="BG4258" s="186">
        <f>IF(N4258="zákl. prenesená",J4258,0)</f>
        <v>0</v>
      </c>
      <c r="BH4258" s="186">
        <f>IF(N4258="zníž. prenesená",J4258,0)</f>
        <v>0</v>
      </c>
      <c r="BI4258" s="186">
        <f>IF(N4258="nulová",J4258,0)</f>
        <v>0</v>
      </c>
      <c r="BJ4258" s="18" t="s">
        <v>85</v>
      </c>
      <c r="BK4258" s="186">
        <f>ROUND(I4258*H4258,2)</f>
        <v>0</v>
      </c>
      <c r="BL4258" s="18" t="s">
        <v>367</v>
      </c>
      <c r="BM4258" s="185" t="s">
        <v>3941</v>
      </c>
    </row>
    <row r="4259" spans="1:65" s="14" customFormat="1">
      <c r="B4259" s="196"/>
      <c r="D4259" s="188" t="s">
        <v>369</v>
      </c>
      <c r="E4259" s="197" t="s">
        <v>1</v>
      </c>
      <c r="F4259" s="198" t="s">
        <v>758</v>
      </c>
      <c r="H4259" s="197" t="s">
        <v>1</v>
      </c>
      <c r="I4259" s="199"/>
      <c r="L4259" s="196"/>
      <c r="M4259" s="200"/>
      <c r="N4259" s="201"/>
      <c r="O4259" s="201"/>
      <c r="P4259" s="201"/>
      <c r="Q4259" s="201"/>
      <c r="R4259" s="201"/>
      <c r="S4259" s="201"/>
      <c r="T4259" s="202"/>
      <c r="AT4259" s="197" t="s">
        <v>369</v>
      </c>
      <c r="AU4259" s="197" t="s">
        <v>85</v>
      </c>
      <c r="AV4259" s="14" t="s">
        <v>79</v>
      </c>
      <c r="AW4259" s="14" t="s">
        <v>29</v>
      </c>
      <c r="AX4259" s="14" t="s">
        <v>72</v>
      </c>
      <c r="AY4259" s="197" t="s">
        <v>360</v>
      </c>
    </row>
    <row r="4260" spans="1:65" s="13" customFormat="1">
      <c r="B4260" s="187"/>
      <c r="D4260" s="188" t="s">
        <v>369</v>
      </c>
      <c r="E4260" s="189" t="s">
        <v>1</v>
      </c>
      <c r="F4260" s="190" t="s">
        <v>85</v>
      </c>
      <c r="H4260" s="191">
        <v>2</v>
      </c>
      <c r="I4260" s="192"/>
      <c r="L4260" s="187"/>
      <c r="M4260" s="193"/>
      <c r="N4260" s="194"/>
      <c r="O4260" s="194"/>
      <c r="P4260" s="194"/>
      <c r="Q4260" s="194"/>
      <c r="R4260" s="194"/>
      <c r="S4260" s="194"/>
      <c r="T4260" s="195"/>
      <c r="AT4260" s="189" t="s">
        <v>369</v>
      </c>
      <c r="AU4260" s="189" t="s">
        <v>85</v>
      </c>
      <c r="AV4260" s="13" t="s">
        <v>85</v>
      </c>
      <c r="AW4260" s="13" t="s">
        <v>29</v>
      </c>
      <c r="AX4260" s="13" t="s">
        <v>72</v>
      </c>
      <c r="AY4260" s="189" t="s">
        <v>360</v>
      </c>
    </row>
    <row r="4261" spans="1:65" s="15" customFormat="1">
      <c r="B4261" s="203"/>
      <c r="D4261" s="188" t="s">
        <v>369</v>
      </c>
      <c r="E4261" s="204" t="s">
        <v>1</v>
      </c>
      <c r="F4261" s="205" t="s">
        <v>386</v>
      </c>
      <c r="H4261" s="206">
        <v>2</v>
      </c>
      <c r="I4261" s="207"/>
      <c r="L4261" s="203"/>
      <c r="M4261" s="208"/>
      <c r="N4261" s="209"/>
      <c r="O4261" s="209"/>
      <c r="P4261" s="209"/>
      <c r="Q4261" s="209"/>
      <c r="R4261" s="209"/>
      <c r="S4261" s="209"/>
      <c r="T4261" s="210"/>
      <c r="AT4261" s="204" t="s">
        <v>369</v>
      </c>
      <c r="AU4261" s="204" t="s">
        <v>85</v>
      </c>
      <c r="AV4261" s="15" t="s">
        <v>367</v>
      </c>
      <c r="AW4261" s="15" t="s">
        <v>29</v>
      </c>
      <c r="AX4261" s="15" t="s">
        <v>79</v>
      </c>
      <c r="AY4261" s="204" t="s">
        <v>360</v>
      </c>
    </row>
    <row r="4262" spans="1:65" s="2" customFormat="1" ht="44.25" customHeight="1">
      <c r="A4262" s="33"/>
      <c r="B4262" s="139"/>
      <c r="C4262" s="173" t="s">
        <v>3942</v>
      </c>
      <c r="D4262" s="173" t="s">
        <v>363</v>
      </c>
      <c r="E4262" s="174" t="s">
        <v>3943</v>
      </c>
      <c r="F4262" s="175" t="s">
        <v>3944</v>
      </c>
      <c r="G4262" s="176" t="s">
        <v>375</v>
      </c>
      <c r="H4262" s="177">
        <v>2</v>
      </c>
      <c r="I4262" s="178"/>
      <c r="J4262" s="179">
        <f>ROUND(I4262*H4262,2)</f>
        <v>0</v>
      </c>
      <c r="K4262" s="180"/>
      <c r="L4262" s="34"/>
      <c r="M4262" s="181" t="s">
        <v>1</v>
      </c>
      <c r="N4262" s="182" t="s">
        <v>38</v>
      </c>
      <c r="O4262" s="60"/>
      <c r="P4262" s="183">
        <f>O4262*H4262</f>
        <v>0</v>
      </c>
      <c r="Q4262" s="183">
        <v>0</v>
      </c>
      <c r="R4262" s="183">
        <f>Q4262*H4262</f>
        <v>0</v>
      </c>
      <c r="S4262" s="183">
        <v>0</v>
      </c>
      <c r="T4262" s="184">
        <f>S4262*H4262</f>
        <v>0</v>
      </c>
      <c r="U4262" s="33"/>
      <c r="V4262" s="33"/>
      <c r="W4262" s="33"/>
      <c r="X4262" s="33"/>
      <c r="Y4262" s="33"/>
      <c r="Z4262" s="33"/>
      <c r="AA4262" s="33"/>
      <c r="AB4262" s="33"/>
      <c r="AC4262" s="33"/>
      <c r="AD4262" s="33"/>
      <c r="AE4262" s="33"/>
      <c r="AR4262" s="185" t="s">
        <v>367</v>
      </c>
      <c r="AT4262" s="185" t="s">
        <v>363</v>
      </c>
      <c r="AU4262" s="185" t="s">
        <v>85</v>
      </c>
      <c r="AY4262" s="18" t="s">
        <v>360</v>
      </c>
      <c r="BE4262" s="186">
        <f>IF(N4262="základná",J4262,0)</f>
        <v>0</v>
      </c>
      <c r="BF4262" s="186">
        <f>IF(N4262="znížená",J4262,0)</f>
        <v>0</v>
      </c>
      <c r="BG4262" s="186">
        <f>IF(N4262="zákl. prenesená",J4262,0)</f>
        <v>0</v>
      </c>
      <c r="BH4262" s="186">
        <f>IF(N4262="zníž. prenesená",J4262,0)</f>
        <v>0</v>
      </c>
      <c r="BI4262" s="186">
        <f>IF(N4262="nulová",J4262,0)</f>
        <v>0</v>
      </c>
      <c r="BJ4262" s="18" t="s">
        <v>85</v>
      </c>
      <c r="BK4262" s="186">
        <f>ROUND(I4262*H4262,2)</f>
        <v>0</v>
      </c>
      <c r="BL4262" s="18" t="s">
        <v>367</v>
      </c>
      <c r="BM4262" s="185" t="s">
        <v>3945</v>
      </c>
    </row>
    <row r="4263" spans="1:65" s="14" customFormat="1">
      <c r="B4263" s="196"/>
      <c r="D4263" s="188" t="s">
        <v>369</v>
      </c>
      <c r="E4263" s="197" t="s">
        <v>1</v>
      </c>
      <c r="F4263" s="198" t="s">
        <v>758</v>
      </c>
      <c r="H4263" s="197" t="s">
        <v>1</v>
      </c>
      <c r="I4263" s="199"/>
      <c r="L4263" s="196"/>
      <c r="M4263" s="200"/>
      <c r="N4263" s="201"/>
      <c r="O4263" s="201"/>
      <c r="P4263" s="201"/>
      <c r="Q4263" s="201"/>
      <c r="R4263" s="201"/>
      <c r="S4263" s="201"/>
      <c r="T4263" s="202"/>
      <c r="AT4263" s="197" t="s">
        <v>369</v>
      </c>
      <c r="AU4263" s="197" t="s">
        <v>85</v>
      </c>
      <c r="AV4263" s="14" t="s">
        <v>79</v>
      </c>
      <c r="AW4263" s="14" t="s">
        <v>29</v>
      </c>
      <c r="AX4263" s="14" t="s">
        <v>72</v>
      </c>
      <c r="AY4263" s="197" t="s">
        <v>360</v>
      </c>
    </row>
    <row r="4264" spans="1:65" s="13" customFormat="1">
      <c r="B4264" s="187"/>
      <c r="D4264" s="188" t="s">
        <v>369</v>
      </c>
      <c r="E4264" s="189" t="s">
        <v>1</v>
      </c>
      <c r="F4264" s="190" t="s">
        <v>85</v>
      </c>
      <c r="H4264" s="191">
        <v>2</v>
      </c>
      <c r="I4264" s="192"/>
      <c r="L4264" s="187"/>
      <c r="M4264" s="193"/>
      <c r="N4264" s="194"/>
      <c r="O4264" s="194"/>
      <c r="P4264" s="194"/>
      <c r="Q4264" s="194"/>
      <c r="R4264" s="194"/>
      <c r="S4264" s="194"/>
      <c r="T4264" s="195"/>
      <c r="AT4264" s="189" t="s">
        <v>369</v>
      </c>
      <c r="AU4264" s="189" t="s">
        <v>85</v>
      </c>
      <c r="AV4264" s="13" t="s">
        <v>85</v>
      </c>
      <c r="AW4264" s="13" t="s">
        <v>29</v>
      </c>
      <c r="AX4264" s="13" t="s">
        <v>72</v>
      </c>
      <c r="AY4264" s="189" t="s">
        <v>360</v>
      </c>
    </row>
    <row r="4265" spans="1:65" s="15" customFormat="1">
      <c r="B4265" s="203"/>
      <c r="D4265" s="188" t="s">
        <v>369</v>
      </c>
      <c r="E4265" s="204" t="s">
        <v>1</v>
      </c>
      <c r="F4265" s="205" t="s">
        <v>386</v>
      </c>
      <c r="H4265" s="206">
        <v>2</v>
      </c>
      <c r="I4265" s="207"/>
      <c r="L4265" s="203"/>
      <c r="M4265" s="208"/>
      <c r="N4265" s="209"/>
      <c r="O4265" s="209"/>
      <c r="P4265" s="209"/>
      <c r="Q4265" s="209"/>
      <c r="R4265" s="209"/>
      <c r="S4265" s="209"/>
      <c r="T4265" s="210"/>
      <c r="AT4265" s="204" t="s">
        <v>369</v>
      </c>
      <c r="AU4265" s="204" t="s">
        <v>85</v>
      </c>
      <c r="AV4265" s="15" t="s">
        <v>367</v>
      </c>
      <c r="AW4265" s="15" t="s">
        <v>29</v>
      </c>
      <c r="AX4265" s="15" t="s">
        <v>79</v>
      </c>
      <c r="AY4265" s="204" t="s">
        <v>360</v>
      </c>
    </row>
    <row r="4266" spans="1:65" s="2" customFormat="1" ht="24.2" customHeight="1">
      <c r="A4266" s="33"/>
      <c r="B4266" s="139"/>
      <c r="C4266" s="173" t="s">
        <v>3946</v>
      </c>
      <c r="D4266" s="173" t="s">
        <v>363</v>
      </c>
      <c r="E4266" s="174" t="s">
        <v>3947</v>
      </c>
      <c r="F4266" s="175" t="s">
        <v>3948</v>
      </c>
      <c r="G4266" s="176" t="s">
        <v>375</v>
      </c>
      <c r="H4266" s="177">
        <v>4</v>
      </c>
      <c r="I4266" s="178"/>
      <c r="J4266" s="179">
        <f>ROUND(I4266*H4266,2)</f>
        <v>0</v>
      </c>
      <c r="K4266" s="180"/>
      <c r="L4266" s="34"/>
      <c r="M4266" s="181" t="s">
        <v>1</v>
      </c>
      <c r="N4266" s="182" t="s">
        <v>38</v>
      </c>
      <c r="O4266" s="60"/>
      <c r="P4266" s="183">
        <f>O4266*H4266</f>
        <v>0</v>
      </c>
      <c r="Q4266" s="183">
        <v>0</v>
      </c>
      <c r="R4266" s="183">
        <f>Q4266*H4266</f>
        <v>0</v>
      </c>
      <c r="S4266" s="183">
        <v>0</v>
      </c>
      <c r="T4266" s="184">
        <f>S4266*H4266</f>
        <v>0</v>
      </c>
      <c r="U4266" s="33"/>
      <c r="V4266" s="33"/>
      <c r="W4266" s="33"/>
      <c r="X4266" s="33"/>
      <c r="Y4266" s="33"/>
      <c r="Z4266" s="33"/>
      <c r="AA4266" s="33"/>
      <c r="AB4266" s="33"/>
      <c r="AC4266" s="33"/>
      <c r="AD4266" s="33"/>
      <c r="AE4266" s="33"/>
      <c r="AR4266" s="185" t="s">
        <v>367</v>
      </c>
      <c r="AT4266" s="185" t="s">
        <v>363</v>
      </c>
      <c r="AU4266" s="185" t="s">
        <v>85</v>
      </c>
      <c r="AY4266" s="18" t="s">
        <v>360</v>
      </c>
      <c r="BE4266" s="186">
        <f>IF(N4266="základná",J4266,0)</f>
        <v>0</v>
      </c>
      <c r="BF4266" s="186">
        <f>IF(N4266="znížená",J4266,0)</f>
        <v>0</v>
      </c>
      <c r="BG4266" s="186">
        <f>IF(N4266="zákl. prenesená",J4266,0)</f>
        <v>0</v>
      </c>
      <c r="BH4266" s="186">
        <f>IF(N4266="zníž. prenesená",J4266,0)</f>
        <v>0</v>
      </c>
      <c r="BI4266" s="186">
        <f>IF(N4266="nulová",J4266,0)</f>
        <v>0</v>
      </c>
      <c r="BJ4266" s="18" t="s">
        <v>85</v>
      </c>
      <c r="BK4266" s="186">
        <f>ROUND(I4266*H4266,2)</f>
        <v>0</v>
      </c>
      <c r="BL4266" s="18" t="s">
        <v>367</v>
      </c>
      <c r="BM4266" s="185" t="s">
        <v>3949</v>
      </c>
    </row>
    <row r="4267" spans="1:65" s="14" customFormat="1">
      <c r="B4267" s="196"/>
      <c r="D4267" s="188" t="s">
        <v>369</v>
      </c>
      <c r="E4267" s="197" t="s">
        <v>1</v>
      </c>
      <c r="F4267" s="198" t="s">
        <v>754</v>
      </c>
      <c r="H4267" s="197" t="s">
        <v>1</v>
      </c>
      <c r="I4267" s="199"/>
      <c r="L4267" s="196"/>
      <c r="M4267" s="200"/>
      <c r="N4267" s="201"/>
      <c r="O4267" s="201"/>
      <c r="P4267" s="201"/>
      <c r="Q4267" s="201"/>
      <c r="R4267" s="201"/>
      <c r="S4267" s="201"/>
      <c r="T4267" s="202"/>
      <c r="AT4267" s="197" t="s">
        <v>369</v>
      </c>
      <c r="AU4267" s="197" t="s">
        <v>85</v>
      </c>
      <c r="AV4267" s="14" t="s">
        <v>79</v>
      </c>
      <c r="AW4267" s="14" t="s">
        <v>29</v>
      </c>
      <c r="AX4267" s="14" t="s">
        <v>72</v>
      </c>
      <c r="AY4267" s="197" t="s">
        <v>360</v>
      </c>
    </row>
    <row r="4268" spans="1:65" s="13" customFormat="1">
      <c r="B4268" s="187"/>
      <c r="D4268" s="188" t="s">
        <v>369</v>
      </c>
      <c r="E4268" s="189" t="s">
        <v>1</v>
      </c>
      <c r="F4268" s="190" t="s">
        <v>79</v>
      </c>
      <c r="H4268" s="191">
        <v>1</v>
      </c>
      <c r="I4268" s="192"/>
      <c r="L4268" s="187"/>
      <c r="M4268" s="193"/>
      <c r="N4268" s="194"/>
      <c r="O4268" s="194"/>
      <c r="P4268" s="194"/>
      <c r="Q4268" s="194"/>
      <c r="R4268" s="194"/>
      <c r="S4268" s="194"/>
      <c r="T4268" s="195"/>
      <c r="AT4268" s="189" t="s">
        <v>369</v>
      </c>
      <c r="AU4268" s="189" t="s">
        <v>85</v>
      </c>
      <c r="AV4268" s="13" t="s">
        <v>85</v>
      </c>
      <c r="AW4268" s="13" t="s">
        <v>29</v>
      </c>
      <c r="AX4268" s="13" t="s">
        <v>72</v>
      </c>
      <c r="AY4268" s="189" t="s">
        <v>360</v>
      </c>
    </row>
    <row r="4269" spans="1:65" s="14" customFormat="1">
      <c r="B4269" s="196"/>
      <c r="D4269" s="188" t="s">
        <v>369</v>
      </c>
      <c r="E4269" s="197" t="s">
        <v>1</v>
      </c>
      <c r="F4269" s="198" t="s">
        <v>758</v>
      </c>
      <c r="H4269" s="197" t="s">
        <v>1</v>
      </c>
      <c r="I4269" s="199"/>
      <c r="L4269" s="196"/>
      <c r="M4269" s="200"/>
      <c r="N4269" s="201"/>
      <c r="O4269" s="201"/>
      <c r="P4269" s="201"/>
      <c r="Q4269" s="201"/>
      <c r="R4269" s="201"/>
      <c r="S4269" s="201"/>
      <c r="T4269" s="202"/>
      <c r="AT4269" s="197" t="s">
        <v>369</v>
      </c>
      <c r="AU4269" s="197" t="s">
        <v>85</v>
      </c>
      <c r="AV4269" s="14" t="s">
        <v>79</v>
      </c>
      <c r="AW4269" s="14" t="s">
        <v>29</v>
      </c>
      <c r="AX4269" s="14" t="s">
        <v>72</v>
      </c>
      <c r="AY4269" s="197" t="s">
        <v>360</v>
      </c>
    </row>
    <row r="4270" spans="1:65" s="13" customFormat="1">
      <c r="B4270" s="187"/>
      <c r="D4270" s="188" t="s">
        <v>369</v>
      </c>
      <c r="E4270" s="189" t="s">
        <v>1</v>
      </c>
      <c r="F4270" s="190" t="s">
        <v>79</v>
      </c>
      <c r="H4270" s="191">
        <v>1</v>
      </c>
      <c r="I4270" s="192"/>
      <c r="L4270" s="187"/>
      <c r="M4270" s="193"/>
      <c r="N4270" s="194"/>
      <c r="O4270" s="194"/>
      <c r="P4270" s="194"/>
      <c r="Q4270" s="194"/>
      <c r="R4270" s="194"/>
      <c r="S4270" s="194"/>
      <c r="T4270" s="195"/>
      <c r="AT4270" s="189" t="s">
        <v>369</v>
      </c>
      <c r="AU4270" s="189" t="s">
        <v>85</v>
      </c>
      <c r="AV4270" s="13" t="s">
        <v>85</v>
      </c>
      <c r="AW4270" s="13" t="s">
        <v>29</v>
      </c>
      <c r="AX4270" s="13" t="s">
        <v>72</v>
      </c>
      <c r="AY4270" s="189" t="s">
        <v>360</v>
      </c>
    </row>
    <row r="4271" spans="1:65" s="14" customFormat="1">
      <c r="B4271" s="196"/>
      <c r="D4271" s="188" t="s">
        <v>369</v>
      </c>
      <c r="E4271" s="197" t="s">
        <v>1</v>
      </c>
      <c r="F4271" s="198" t="s">
        <v>762</v>
      </c>
      <c r="H4271" s="197" t="s">
        <v>1</v>
      </c>
      <c r="I4271" s="199"/>
      <c r="L4271" s="196"/>
      <c r="M4271" s="200"/>
      <c r="N4271" s="201"/>
      <c r="O4271" s="201"/>
      <c r="P4271" s="201"/>
      <c r="Q4271" s="201"/>
      <c r="R4271" s="201"/>
      <c r="S4271" s="201"/>
      <c r="T4271" s="202"/>
      <c r="AT4271" s="197" t="s">
        <v>369</v>
      </c>
      <c r="AU4271" s="197" t="s">
        <v>85</v>
      </c>
      <c r="AV4271" s="14" t="s">
        <v>79</v>
      </c>
      <c r="AW4271" s="14" t="s">
        <v>29</v>
      </c>
      <c r="AX4271" s="14" t="s">
        <v>72</v>
      </c>
      <c r="AY4271" s="197" t="s">
        <v>360</v>
      </c>
    </row>
    <row r="4272" spans="1:65" s="13" customFormat="1">
      <c r="B4272" s="187"/>
      <c r="D4272" s="188" t="s">
        <v>369</v>
      </c>
      <c r="E4272" s="189" t="s">
        <v>1</v>
      </c>
      <c r="F4272" s="190" t="s">
        <v>79</v>
      </c>
      <c r="H4272" s="191">
        <v>1</v>
      </c>
      <c r="I4272" s="192"/>
      <c r="L4272" s="187"/>
      <c r="M4272" s="193"/>
      <c r="N4272" s="194"/>
      <c r="O4272" s="194"/>
      <c r="P4272" s="194"/>
      <c r="Q4272" s="194"/>
      <c r="R4272" s="194"/>
      <c r="S4272" s="194"/>
      <c r="T4272" s="195"/>
      <c r="AT4272" s="189" t="s">
        <v>369</v>
      </c>
      <c r="AU4272" s="189" t="s">
        <v>85</v>
      </c>
      <c r="AV4272" s="13" t="s">
        <v>85</v>
      </c>
      <c r="AW4272" s="13" t="s">
        <v>29</v>
      </c>
      <c r="AX4272" s="13" t="s">
        <v>72</v>
      </c>
      <c r="AY4272" s="189" t="s">
        <v>360</v>
      </c>
    </row>
    <row r="4273" spans="1:65" s="14" customFormat="1">
      <c r="B4273" s="196"/>
      <c r="D4273" s="188" t="s">
        <v>369</v>
      </c>
      <c r="E4273" s="197" t="s">
        <v>1</v>
      </c>
      <c r="F4273" s="198" t="s">
        <v>787</v>
      </c>
      <c r="H4273" s="197" t="s">
        <v>1</v>
      </c>
      <c r="I4273" s="199"/>
      <c r="L4273" s="196"/>
      <c r="M4273" s="200"/>
      <c r="N4273" s="201"/>
      <c r="O4273" s="201"/>
      <c r="P4273" s="201"/>
      <c r="Q4273" s="201"/>
      <c r="R4273" s="201"/>
      <c r="S4273" s="201"/>
      <c r="T4273" s="202"/>
      <c r="AT4273" s="197" t="s">
        <v>369</v>
      </c>
      <c r="AU4273" s="197" t="s">
        <v>85</v>
      </c>
      <c r="AV4273" s="14" t="s">
        <v>79</v>
      </c>
      <c r="AW4273" s="14" t="s">
        <v>29</v>
      </c>
      <c r="AX4273" s="14" t="s">
        <v>72</v>
      </c>
      <c r="AY4273" s="197" t="s">
        <v>360</v>
      </c>
    </row>
    <row r="4274" spans="1:65" s="13" customFormat="1">
      <c r="B4274" s="187"/>
      <c r="D4274" s="188" t="s">
        <v>369</v>
      </c>
      <c r="E4274" s="189" t="s">
        <v>1</v>
      </c>
      <c r="F4274" s="190" t="s">
        <v>79</v>
      </c>
      <c r="H4274" s="191">
        <v>1</v>
      </c>
      <c r="I4274" s="192"/>
      <c r="L4274" s="187"/>
      <c r="M4274" s="193"/>
      <c r="N4274" s="194"/>
      <c r="O4274" s="194"/>
      <c r="P4274" s="194"/>
      <c r="Q4274" s="194"/>
      <c r="R4274" s="194"/>
      <c r="S4274" s="194"/>
      <c r="T4274" s="195"/>
      <c r="AT4274" s="189" t="s">
        <v>369</v>
      </c>
      <c r="AU4274" s="189" t="s">
        <v>85</v>
      </c>
      <c r="AV4274" s="13" t="s">
        <v>85</v>
      </c>
      <c r="AW4274" s="13" t="s">
        <v>29</v>
      </c>
      <c r="AX4274" s="13" t="s">
        <v>72</v>
      </c>
      <c r="AY4274" s="189" t="s">
        <v>360</v>
      </c>
    </row>
    <row r="4275" spans="1:65" s="15" customFormat="1">
      <c r="B4275" s="203"/>
      <c r="D4275" s="188" t="s">
        <v>369</v>
      </c>
      <c r="E4275" s="204" t="s">
        <v>1</v>
      </c>
      <c r="F4275" s="205" t="s">
        <v>386</v>
      </c>
      <c r="H4275" s="206">
        <v>4</v>
      </c>
      <c r="I4275" s="207"/>
      <c r="L4275" s="203"/>
      <c r="M4275" s="208"/>
      <c r="N4275" s="209"/>
      <c r="O4275" s="209"/>
      <c r="P4275" s="209"/>
      <c r="Q4275" s="209"/>
      <c r="R4275" s="209"/>
      <c r="S4275" s="209"/>
      <c r="T4275" s="210"/>
      <c r="AT4275" s="204" t="s">
        <v>369</v>
      </c>
      <c r="AU4275" s="204" t="s">
        <v>85</v>
      </c>
      <c r="AV4275" s="15" t="s">
        <v>367</v>
      </c>
      <c r="AW4275" s="15" t="s">
        <v>29</v>
      </c>
      <c r="AX4275" s="15" t="s">
        <v>79</v>
      </c>
      <c r="AY4275" s="204" t="s">
        <v>360</v>
      </c>
    </row>
    <row r="4276" spans="1:65" s="2" customFormat="1" ht="24.2" customHeight="1">
      <c r="A4276" s="33"/>
      <c r="B4276" s="139"/>
      <c r="C4276" s="173" t="s">
        <v>3950</v>
      </c>
      <c r="D4276" s="173" t="s">
        <v>363</v>
      </c>
      <c r="E4276" s="174" t="s">
        <v>3951</v>
      </c>
      <c r="F4276" s="175" t="s">
        <v>3952</v>
      </c>
      <c r="G4276" s="176" t="s">
        <v>375</v>
      </c>
      <c r="H4276" s="177">
        <v>5</v>
      </c>
      <c r="I4276" s="178"/>
      <c r="J4276" s="179">
        <f>ROUND(I4276*H4276,2)</f>
        <v>0</v>
      </c>
      <c r="K4276" s="180"/>
      <c r="L4276" s="34"/>
      <c r="M4276" s="181" t="s">
        <v>1</v>
      </c>
      <c r="N4276" s="182" t="s">
        <v>38</v>
      </c>
      <c r="O4276" s="60"/>
      <c r="P4276" s="183">
        <f>O4276*H4276</f>
        <v>0</v>
      </c>
      <c r="Q4276" s="183">
        <v>0</v>
      </c>
      <c r="R4276" s="183">
        <f>Q4276*H4276</f>
        <v>0</v>
      </c>
      <c r="S4276" s="183">
        <v>0</v>
      </c>
      <c r="T4276" s="184">
        <f>S4276*H4276</f>
        <v>0</v>
      </c>
      <c r="U4276" s="33"/>
      <c r="V4276" s="33"/>
      <c r="W4276" s="33"/>
      <c r="X4276" s="33"/>
      <c r="Y4276" s="33"/>
      <c r="Z4276" s="33"/>
      <c r="AA4276" s="33"/>
      <c r="AB4276" s="33"/>
      <c r="AC4276" s="33"/>
      <c r="AD4276" s="33"/>
      <c r="AE4276" s="33"/>
      <c r="AR4276" s="185" t="s">
        <v>367</v>
      </c>
      <c r="AT4276" s="185" t="s">
        <v>363</v>
      </c>
      <c r="AU4276" s="185" t="s">
        <v>85</v>
      </c>
      <c r="AY4276" s="18" t="s">
        <v>360</v>
      </c>
      <c r="BE4276" s="186">
        <f>IF(N4276="základná",J4276,0)</f>
        <v>0</v>
      </c>
      <c r="BF4276" s="186">
        <f>IF(N4276="znížená",J4276,0)</f>
        <v>0</v>
      </c>
      <c r="BG4276" s="186">
        <f>IF(N4276="zákl. prenesená",J4276,0)</f>
        <v>0</v>
      </c>
      <c r="BH4276" s="186">
        <f>IF(N4276="zníž. prenesená",J4276,0)</f>
        <v>0</v>
      </c>
      <c r="BI4276" s="186">
        <f>IF(N4276="nulová",J4276,0)</f>
        <v>0</v>
      </c>
      <c r="BJ4276" s="18" t="s">
        <v>85</v>
      </c>
      <c r="BK4276" s="186">
        <f>ROUND(I4276*H4276,2)</f>
        <v>0</v>
      </c>
      <c r="BL4276" s="18" t="s">
        <v>367</v>
      </c>
      <c r="BM4276" s="185" t="s">
        <v>3953</v>
      </c>
    </row>
    <row r="4277" spans="1:65" s="14" customFormat="1">
      <c r="B4277" s="196"/>
      <c r="D4277" s="188" t="s">
        <v>369</v>
      </c>
      <c r="E4277" s="197" t="s">
        <v>1</v>
      </c>
      <c r="F4277" s="198" t="s">
        <v>754</v>
      </c>
      <c r="H4277" s="197" t="s">
        <v>1</v>
      </c>
      <c r="I4277" s="199"/>
      <c r="L4277" s="196"/>
      <c r="M4277" s="200"/>
      <c r="N4277" s="201"/>
      <c r="O4277" s="201"/>
      <c r="P4277" s="201"/>
      <c r="Q4277" s="201"/>
      <c r="R4277" s="201"/>
      <c r="S4277" s="201"/>
      <c r="T4277" s="202"/>
      <c r="AT4277" s="197" t="s">
        <v>369</v>
      </c>
      <c r="AU4277" s="197" t="s">
        <v>85</v>
      </c>
      <c r="AV4277" s="14" t="s">
        <v>79</v>
      </c>
      <c r="AW4277" s="14" t="s">
        <v>29</v>
      </c>
      <c r="AX4277" s="14" t="s">
        <v>72</v>
      </c>
      <c r="AY4277" s="197" t="s">
        <v>360</v>
      </c>
    </row>
    <row r="4278" spans="1:65" s="13" customFormat="1">
      <c r="B4278" s="187"/>
      <c r="D4278" s="188" t="s">
        <v>369</v>
      </c>
      <c r="E4278" s="189" t="s">
        <v>1</v>
      </c>
      <c r="F4278" s="190" t="s">
        <v>79</v>
      </c>
      <c r="H4278" s="191">
        <v>1</v>
      </c>
      <c r="I4278" s="192"/>
      <c r="L4278" s="187"/>
      <c r="M4278" s="193"/>
      <c r="N4278" s="194"/>
      <c r="O4278" s="194"/>
      <c r="P4278" s="194"/>
      <c r="Q4278" s="194"/>
      <c r="R4278" s="194"/>
      <c r="S4278" s="194"/>
      <c r="T4278" s="195"/>
      <c r="AT4278" s="189" t="s">
        <v>369</v>
      </c>
      <c r="AU4278" s="189" t="s">
        <v>85</v>
      </c>
      <c r="AV4278" s="13" t="s">
        <v>85</v>
      </c>
      <c r="AW4278" s="13" t="s">
        <v>29</v>
      </c>
      <c r="AX4278" s="13" t="s">
        <v>72</v>
      </c>
      <c r="AY4278" s="189" t="s">
        <v>360</v>
      </c>
    </row>
    <row r="4279" spans="1:65" s="14" customFormat="1">
      <c r="B4279" s="196"/>
      <c r="D4279" s="188" t="s">
        <v>369</v>
      </c>
      <c r="E4279" s="197" t="s">
        <v>1</v>
      </c>
      <c r="F4279" s="198" t="s">
        <v>758</v>
      </c>
      <c r="H4279" s="197" t="s">
        <v>1</v>
      </c>
      <c r="I4279" s="199"/>
      <c r="L4279" s="196"/>
      <c r="M4279" s="200"/>
      <c r="N4279" s="201"/>
      <c r="O4279" s="201"/>
      <c r="P4279" s="201"/>
      <c r="Q4279" s="201"/>
      <c r="R4279" s="201"/>
      <c r="S4279" s="201"/>
      <c r="T4279" s="202"/>
      <c r="AT4279" s="197" t="s">
        <v>369</v>
      </c>
      <c r="AU4279" s="197" t="s">
        <v>85</v>
      </c>
      <c r="AV4279" s="14" t="s">
        <v>79</v>
      </c>
      <c r="AW4279" s="14" t="s">
        <v>29</v>
      </c>
      <c r="AX4279" s="14" t="s">
        <v>72</v>
      </c>
      <c r="AY4279" s="197" t="s">
        <v>360</v>
      </c>
    </row>
    <row r="4280" spans="1:65" s="13" customFormat="1">
      <c r="B4280" s="187"/>
      <c r="D4280" s="188" t="s">
        <v>369</v>
      </c>
      <c r="E4280" s="189" t="s">
        <v>1</v>
      </c>
      <c r="F4280" s="190" t="s">
        <v>79</v>
      </c>
      <c r="H4280" s="191">
        <v>1</v>
      </c>
      <c r="I4280" s="192"/>
      <c r="L4280" s="187"/>
      <c r="M4280" s="193"/>
      <c r="N4280" s="194"/>
      <c r="O4280" s="194"/>
      <c r="P4280" s="194"/>
      <c r="Q4280" s="194"/>
      <c r="R4280" s="194"/>
      <c r="S4280" s="194"/>
      <c r="T4280" s="195"/>
      <c r="AT4280" s="189" t="s">
        <v>369</v>
      </c>
      <c r="AU4280" s="189" t="s">
        <v>85</v>
      </c>
      <c r="AV4280" s="13" t="s">
        <v>85</v>
      </c>
      <c r="AW4280" s="13" t="s">
        <v>29</v>
      </c>
      <c r="AX4280" s="13" t="s">
        <v>72</v>
      </c>
      <c r="AY4280" s="189" t="s">
        <v>360</v>
      </c>
    </row>
    <row r="4281" spans="1:65" s="14" customFormat="1">
      <c r="B4281" s="196"/>
      <c r="D4281" s="188" t="s">
        <v>369</v>
      </c>
      <c r="E4281" s="197" t="s">
        <v>1</v>
      </c>
      <c r="F4281" s="198" t="s">
        <v>762</v>
      </c>
      <c r="H4281" s="197" t="s">
        <v>1</v>
      </c>
      <c r="I4281" s="199"/>
      <c r="L4281" s="196"/>
      <c r="M4281" s="200"/>
      <c r="N4281" s="201"/>
      <c r="O4281" s="201"/>
      <c r="P4281" s="201"/>
      <c r="Q4281" s="201"/>
      <c r="R4281" s="201"/>
      <c r="S4281" s="201"/>
      <c r="T4281" s="202"/>
      <c r="AT4281" s="197" t="s">
        <v>369</v>
      </c>
      <c r="AU4281" s="197" t="s">
        <v>85</v>
      </c>
      <c r="AV4281" s="14" t="s">
        <v>79</v>
      </c>
      <c r="AW4281" s="14" t="s">
        <v>29</v>
      </c>
      <c r="AX4281" s="14" t="s">
        <v>72</v>
      </c>
      <c r="AY4281" s="197" t="s">
        <v>360</v>
      </c>
    </row>
    <row r="4282" spans="1:65" s="13" customFormat="1">
      <c r="B4282" s="187"/>
      <c r="D4282" s="188" t="s">
        <v>369</v>
      </c>
      <c r="E4282" s="189" t="s">
        <v>1</v>
      </c>
      <c r="F4282" s="190" t="s">
        <v>85</v>
      </c>
      <c r="H4282" s="191">
        <v>2</v>
      </c>
      <c r="I4282" s="192"/>
      <c r="L4282" s="187"/>
      <c r="M4282" s="193"/>
      <c r="N4282" s="194"/>
      <c r="O4282" s="194"/>
      <c r="P4282" s="194"/>
      <c r="Q4282" s="194"/>
      <c r="R4282" s="194"/>
      <c r="S4282" s="194"/>
      <c r="T4282" s="195"/>
      <c r="AT4282" s="189" t="s">
        <v>369</v>
      </c>
      <c r="AU4282" s="189" t="s">
        <v>85</v>
      </c>
      <c r="AV4282" s="13" t="s">
        <v>85</v>
      </c>
      <c r="AW4282" s="13" t="s">
        <v>29</v>
      </c>
      <c r="AX4282" s="13" t="s">
        <v>72</v>
      </c>
      <c r="AY4282" s="189" t="s">
        <v>360</v>
      </c>
    </row>
    <row r="4283" spans="1:65" s="14" customFormat="1">
      <c r="B4283" s="196"/>
      <c r="D4283" s="188" t="s">
        <v>369</v>
      </c>
      <c r="E4283" s="197" t="s">
        <v>1</v>
      </c>
      <c r="F4283" s="198" t="s">
        <v>787</v>
      </c>
      <c r="H4283" s="197" t="s">
        <v>1</v>
      </c>
      <c r="I4283" s="199"/>
      <c r="L4283" s="196"/>
      <c r="M4283" s="200"/>
      <c r="N4283" s="201"/>
      <c r="O4283" s="201"/>
      <c r="P4283" s="201"/>
      <c r="Q4283" s="201"/>
      <c r="R4283" s="201"/>
      <c r="S4283" s="201"/>
      <c r="T4283" s="202"/>
      <c r="AT4283" s="197" t="s">
        <v>369</v>
      </c>
      <c r="AU4283" s="197" t="s">
        <v>85</v>
      </c>
      <c r="AV4283" s="14" t="s">
        <v>79</v>
      </c>
      <c r="AW4283" s="14" t="s">
        <v>29</v>
      </c>
      <c r="AX4283" s="14" t="s">
        <v>72</v>
      </c>
      <c r="AY4283" s="197" t="s">
        <v>360</v>
      </c>
    </row>
    <row r="4284" spans="1:65" s="13" customFormat="1">
      <c r="B4284" s="187"/>
      <c r="D4284" s="188" t="s">
        <v>369</v>
      </c>
      <c r="E4284" s="189" t="s">
        <v>1</v>
      </c>
      <c r="F4284" s="190" t="s">
        <v>79</v>
      </c>
      <c r="H4284" s="191">
        <v>1</v>
      </c>
      <c r="I4284" s="192"/>
      <c r="L4284" s="187"/>
      <c r="M4284" s="193"/>
      <c r="N4284" s="194"/>
      <c r="O4284" s="194"/>
      <c r="P4284" s="194"/>
      <c r="Q4284" s="194"/>
      <c r="R4284" s="194"/>
      <c r="S4284" s="194"/>
      <c r="T4284" s="195"/>
      <c r="AT4284" s="189" t="s">
        <v>369</v>
      </c>
      <c r="AU4284" s="189" t="s">
        <v>85</v>
      </c>
      <c r="AV4284" s="13" t="s">
        <v>85</v>
      </c>
      <c r="AW4284" s="13" t="s">
        <v>29</v>
      </c>
      <c r="AX4284" s="13" t="s">
        <v>72</v>
      </c>
      <c r="AY4284" s="189" t="s">
        <v>360</v>
      </c>
    </row>
    <row r="4285" spans="1:65" s="15" customFormat="1">
      <c r="B4285" s="203"/>
      <c r="D4285" s="188" t="s">
        <v>369</v>
      </c>
      <c r="E4285" s="204" t="s">
        <v>1</v>
      </c>
      <c r="F4285" s="205" t="s">
        <v>386</v>
      </c>
      <c r="H4285" s="206">
        <v>5</v>
      </c>
      <c r="I4285" s="207"/>
      <c r="L4285" s="203"/>
      <c r="M4285" s="208"/>
      <c r="N4285" s="209"/>
      <c r="O4285" s="209"/>
      <c r="P4285" s="209"/>
      <c r="Q4285" s="209"/>
      <c r="R4285" s="209"/>
      <c r="S4285" s="209"/>
      <c r="T4285" s="210"/>
      <c r="AT4285" s="204" t="s">
        <v>369</v>
      </c>
      <c r="AU4285" s="204" t="s">
        <v>85</v>
      </c>
      <c r="AV4285" s="15" t="s">
        <v>367</v>
      </c>
      <c r="AW4285" s="15" t="s">
        <v>29</v>
      </c>
      <c r="AX4285" s="15" t="s">
        <v>79</v>
      </c>
      <c r="AY4285" s="204" t="s">
        <v>360</v>
      </c>
    </row>
    <row r="4286" spans="1:65" s="2" customFormat="1" ht="24.2" customHeight="1">
      <c r="A4286" s="33"/>
      <c r="B4286" s="139"/>
      <c r="C4286" s="173" t="s">
        <v>3954</v>
      </c>
      <c r="D4286" s="173" t="s">
        <v>363</v>
      </c>
      <c r="E4286" s="174" t="s">
        <v>3955</v>
      </c>
      <c r="F4286" s="175" t="s">
        <v>3956</v>
      </c>
      <c r="G4286" s="176" t="s">
        <v>375</v>
      </c>
      <c r="H4286" s="177">
        <v>1</v>
      </c>
      <c r="I4286" s="178"/>
      <c r="J4286" s="179">
        <f>ROUND(I4286*H4286,2)</f>
        <v>0</v>
      </c>
      <c r="K4286" s="180"/>
      <c r="L4286" s="34"/>
      <c r="M4286" s="181" t="s">
        <v>1</v>
      </c>
      <c r="N4286" s="182" t="s">
        <v>38</v>
      </c>
      <c r="O4286" s="60"/>
      <c r="P4286" s="183">
        <f>O4286*H4286</f>
        <v>0</v>
      </c>
      <c r="Q4286" s="183">
        <v>0</v>
      </c>
      <c r="R4286" s="183">
        <f>Q4286*H4286</f>
        <v>0</v>
      </c>
      <c r="S4286" s="183">
        <v>0</v>
      </c>
      <c r="T4286" s="184">
        <f>S4286*H4286</f>
        <v>0</v>
      </c>
      <c r="U4286" s="33"/>
      <c r="V4286" s="33"/>
      <c r="W4286" s="33"/>
      <c r="X4286" s="33"/>
      <c r="Y4286" s="33"/>
      <c r="Z4286" s="33"/>
      <c r="AA4286" s="33"/>
      <c r="AB4286" s="33"/>
      <c r="AC4286" s="33"/>
      <c r="AD4286" s="33"/>
      <c r="AE4286" s="33"/>
      <c r="AR4286" s="185" t="s">
        <v>367</v>
      </c>
      <c r="AT4286" s="185" t="s">
        <v>363</v>
      </c>
      <c r="AU4286" s="185" t="s">
        <v>85</v>
      </c>
      <c r="AY4286" s="18" t="s">
        <v>360</v>
      </c>
      <c r="BE4286" s="186">
        <f>IF(N4286="základná",J4286,0)</f>
        <v>0</v>
      </c>
      <c r="BF4286" s="186">
        <f>IF(N4286="znížená",J4286,0)</f>
        <v>0</v>
      </c>
      <c r="BG4286" s="186">
        <f>IF(N4286="zákl. prenesená",J4286,0)</f>
        <v>0</v>
      </c>
      <c r="BH4286" s="186">
        <f>IF(N4286="zníž. prenesená",J4286,0)</f>
        <v>0</v>
      </c>
      <c r="BI4286" s="186">
        <f>IF(N4286="nulová",J4286,0)</f>
        <v>0</v>
      </c>
      <c r="BJ4286" s="18" t="s">
        <v>85</v>
      </c>
      <c r="BK4286" s="186">
        <f>ROUND(I4286*H4286,2)</f>
        <v>0</v>
      </c>
      <c r="BL4286" s="18" t="s">
        <v>367</v>
      </c>
      <c r="BM4286" s="185" t="s">
        <v>3957</v>
      </c>
    </row>
    <row r="4287" spans="1:65" s="14" customFormat="1">
      <c r="B4287" s="196"/>
      <c r="D4287" s="188" t="s">
        <v>369</v>
      </c>
      <c r="E4287" s="197" t="s">
        <v>1</v>
      </c>
      <c r="F4287" s="198" t="s">
        <v>754</v>
      </c>
      <c r="H4287" s="197" t="s">
        <v>1</v>
      </c>
      <c r="I4287" s="199"/>
      <c r="L4287" s="196"/>
      <c r="M4287" s="200"/>
      <c r="N4287" s="201"/>
      <c r="O4287" s="201"/>
      <c r="P4287" s="201"/>
      <c r="Q4287" s="201"/>
      <c r="R4287" s="201"/>
      <c r="S4287" s="201"/>
      <c r="T4287" s="202"/>
      <c r="AT4287" s="197" t="s">
        <v>369</v>
      </c>
      <c r="AU4287" s="197" t="s">
        <v>85</v>
      </c>
      <c r="AV4287" s="14" t="s">
        <v>79</v>
      </c>
      <c r="AW4287" s="14" t="s">
        <v>29</v>
      </c>
      <c r="AX4287" s="14" t="s">
        <v>72</v>
      </c>
      <c r="AY4287" s="197" t="s">
        <v>360</v>
      </c>
    </row>
    <row r="4288" spans="1:65" s="14" customFormat="1">
      <c r="B4288" s="196"/>
      <c r="D4288" s="188" t="s">
        <v>369</v>
      </c>
      <c r="E4288" s="197" t="s">
        <v>1</v>
      </c>
      <c r="F4288" s="198" t="s">
        <v>758</v>
      </c>
      <c r="H4288" s="197" t="s">
        <v>1</v>
      </c>
      <c r="I4288" s="199"/>
      <c r="L4288" s="196"/>
      <c r="M4288" s="200"/>
      <c r="N4288" s="201"/>
      <c r="O4288" s="201"/>
      <c r="P4288" s="201"/>
      <c r="Q4288" s="201"/>
      <c r="R4288" s="201"/>
      <c r="S4288" s="201"/>
      <c r="T4288" s="202"/>
      <c r="AT4288" s="197" t="s">
        <v>369</v>
      </c>
      <c r="AU4288" s="197" t="s">
        <v>85</v>
      </c>
      <c r="AV4288" s="14" t="s">
        <v>79</v>
      </c>
      <c r="AW4288" s="14" t="s">
        <v>29</v>
      </c>
      <c r="AX4288" s="14" t="s">
        <v>72</v>
      </c>
      <c r="AY4288" s="197" t="s">
        <v>360</v>
      </c>
    </row>
    <row r="4289" spans="1:65" s="13" customFormat="1">
      <c r="B4289" s="187"/>
      <c r="D4289" s="188" t="s">
        <v>369</v>
      </c>
      <c r="E4289" s="189" t="s">
        <v>1</v>
      </c>
      <c r="F4289" s="190" t="s">
        <v>79</v>
      </c>
      <c r="H4289" s="191">
        <v>1</v>
      </c>
      <c r="I4289" s="192"/>
      <c r="L4289" s="187"/>
      <c r="M4289" s="193"/>
      <c r="N4289" s="194"/>
      <c r="O4289" s="194"/>
      <c r="P4289" s="194"/>
      <c r="Q4289" s="194"/>
      <c r="R4289" s="194"/>
      <c r="S4289" s="194"/>
      <c r="T4289" s="195"/>
      <c r="AT4289" s="189" t="s">
        <v>369</v>
      </c>
      <c r="AU4289" s="189" t="s">
        <v>85</v>
      </c>
      <c r="AV4289" s="13" t="s">
        <v>85</v>
      </c>
      <c r="AW4289" s="13" t="s">
        <v>29</v>
      </c>
      <c r="AX4289" s="13" t="s">
        <v>72</v>
      </c>
      <c r="AY4289" s="189" t="s">
        <v>360</v>
      </c>
    </row>
    <row r="4290" spans="1:65" s="14" customFormat="1">
      <c r="B4290" s="196"/>
      <c r="D4290" s="188" t="s">
        <v>369</v>
      </c>
      <c r="E4290" s="197" t="s">
        <v>1</v>
      </c>
      <c r="F4290" s="198" t="s">
        <v>762</v>
      </c>
      <c r="H4290" s="197" t="s">
        <v>1</v>
      </c>
      <c r="I4290" s="199"/>
      <c r="L4290" s="196"/>
      <c r="M4290" s="200"/>
      <c r="N4290" s="201"/>
      <c r="O4290" s="201"/>
      <c r="P4290" s="201"/>
      <c r="Q4290" s="201"/>
      <c r="R4290" s="201"/>
      <c r="S4290" s="201"/>
      <c r="T4290" s="202"/>
      <c r="AT4290" s="197" t="s">
        <v>369</v>
      </c>
      <c r="AU4290" s="197" t="s">
        <v>85</v>
      </c>
      <c r="AV4290" s="14" t="s">
        <v>79</v>
      </c>
      <c r="AW4290" s="14" t="s">
        <v>29</v>
      </c>
      <c r="AX4290" s="14" t="s">
        <v>72</v>
      </c>
      <c r="AY4290" s="197" t="s">
        <v>360</v>
      </c>
    </row>
    <row r="4291" spans="1:65" s="14" customFormat="1">
      <c r="B4291" s="196"/>
      <c r="D4291" s="188" t="s">
        <v>369</v>
      </c>
      <c r="E4291" s="197" t="s">
        <v>1</v>
      </c>
      <c r="F4291" s="198" t="s">
        <v>787</v>
      </c>
      <c r="H4291" s="197" t="s">
        <v>1</v>
      </c>
      <c r="I4291" s="199"/>
      <c r="L4291" s="196"/>
      <c r="M4291" s="200"/>
      <c r="N4291" s="201"/>
      <c r="O4291" s="201"/>
      <c r="P4291" s="201"/>
      <c r="Q4291" s="201"/>
      <c r="R4291" s="201"/>
      <c r="S4291" s="201"/>
      <c r="T4291" s="202"/>
      <c r="AT4291" s="197" t="s">
        <v>369</v>
      </c>
      <c r="AU4291" s="197" t="s">
        <v>85</v>
      </c>
      <c r="AV4291" s="14" t="s">
        <v>79</v>
      </c>
      <c r="AW4291" s="14" t="s">
        <v>29</v>
      </c>
      <c r="AX4291" s="14" t="s">
        <v>72</v>
      </c>
      <c r="AY4291" s="197" t="s">
        <v>360</v>
      </c>
    </row>
    <row r="4292" spans="1:65" s="15" customFormat="1">
      <c r="B4292" s="203"/>
      <c r="D4292" s="188" t="s">
        <v>369</v>
      </c>
      <c r="E4292" s="204" t="s">
        <v>1</v>
      </c>
      <c r="F4292" s="205" t="s">
        <v>386</v>
      </c>
      <c r="H4292" s="206">
        <v>1</v>
      </c>
      <c r="I4292" s="207"/>
      <c r="L4292" s="203"/>
      <c r="M4292" s="208"/>
      <c r="N4292" s="209"/>
      <c r="O4292" s="209"/>
      <c r="P4292" s="209"/>
      <c r="Q4292" s="209"/>
      <c r="R4292" s="209"/>
      <c r="S4292" s="209"/>
      <c r="T4292" s="210"/>
      <c r="AT4292" s="204" t="s">
        <v>369</v>
      </c>
      <c r="AU4292" s="204" t="s">
        <v>85</v>
      </c>
      <c r="AV4292" s="15" t="s">
        <v>367</v>
      </c>
      <c r="AW4292" s="15" t="s">
        <v>29</v>
      </c>
      <c r="AX4292" s="15" t="s">
        <v>79</v>
      </c>
      <c r="AY4292" s="204" t="s">
        <v>360</v>
      </c>
    </row>
    <row r="4293" spans="1:65" s="2" customFormat="1" ht="24.2" customHeight="1">
      <c r="A4293" s="33"/>
      <c r="B4293" s="139"/>
      <c r="C4293" s="173" t="s">
        <v>3958</v>
      </c>
      <c r="D4293" s="173" t="s">
        <v>363</v>
      </c>
      <c r="E4293" s="174" t="s">
        <v>3959</v>
      </c>
      <c r="F4293" s="175" t="s">
        <v>3960</v>
      </c>
      <c r="G4293" s="176" t="s">
        <v>375</v>
      </c>
      <c r="H4293" s="177">
        <v>1</v>
      </c>
      <c r="I4293" s="178"/>
      <c r="J4293" s="179">
        <f>ROUND(I4293*H4293,2)</f>
        <v>0</v>
      </c>
      <c r="K4293" s="180"/>
      <c r="L4293" s="34"/>
      <c r="M4293" s="181" t="s">
        <v>1</v>
      </c>
      <c r="N4293" s="182" t="s">
        <v>38</v>
      </c>
      <c r="O4293" s="60"/>
      <c r="P4293" s="183">
        <f>O4293*H4293</f>
        <v>0</v>
      </c>
      <c r="Q4293" s="183">
        <v>0</v>
      </c>
      <c r="R4293" s="183">
        <f>Q4293*H4293</f>
        <v>0</v>
      </c>
      <c r="S4293" s="183">
        <v>0</v>
      </c>
      <c r="T4293" s="184">
        <f>S4293*H4293</f>
        <v>0</v>
      </c>
      <c r="U4293" s="33"/>
      <c r="V4293" s="33"/>
      <c r="W4293" s="33"/>
      <c r="X4293" s="33"/>
      <c r="Y4293" s="33"/>
      <c r="Z4293" s="33"/>
      <c r="AA4293" s="33"/>
      <c r="AB4293" s="33"/>
      <c r="AC4293" s="33"/>
      <c r="AD4293" s="33"/>
      <c r="AE4293" s="33"/>
      <c r="AR4293" s="185" t="s">
        <v>367</v>
      </c>
      <c r="AT4293" s="185" t="s">
        <v>363</v>
      </c>
      <c r="AU4293" s="185" t="s">
        <v>85</v>
      </c>
      <c r="AY4293" s="18" t="s">
        <v>360</v>
      </c>
      <c r="BE4293" s="186">
        <f>IF(N4293="základná",J4293,0)</f>
        <v>0</v>
      </c>
      <c r="BF4293" s="186">
        <f>IF(N4293="znížená",J4293,0)</f>
        <v>0</v>
      </c>
      <c r="BG4293" s="186">
        <f>IF(N4293="zákl. prenesená",J4293,0)</f>
        <v>0</v>
      </c>
      <c r="BH4293" s="186">
        <f>IF(N4293="zníž. prenesená",J4293,0)</f>
        <v>0</v>
      </c>
      <c r="BI4293" s="186">
        <f>IF(N4293="nulová",J4293,0)</f>
        <v>0</v>
      </c>
      <c r="BJ4293" s="18" t="s">
        <v>85</v>
      </c>
      <c r="BK4293" s="186">
        <f>ROUND(I4293*H4293,2)</f>
        <v>0</v>
      </c>
      <c r="BL4293" s="18" t="s">
        <v>367</v>
      </c>
      <c r="BM4293" s="185" t="s">
        <v>3961</v>
      </c>
    </row>
    <row r="4294" spans="1:65" s="14" customFormat="1">
      <c r="B4294" s="196"/>
      <c r="D4294" s="188" t="s">
        <v>369</v>
      </c>
      <c r="E4294" s="197" t="s">
        <v>1</v>
      </c>
      <c r="F4294" s="198" t="s">
        <v>754</v>
      </c>
      <c r="H4294" s="197" t="s">
        <v>1</v>
      </c>
      <c r="I4294" s="199"/>
      <c r="L4294" s="196"/>
      <c r="M4294" s="200"/>
      <c r="N4294" s="201"/>
      <c r="O4294" s="201"/>
      <c r="P4294" s="201"/>
      <c r="Q4294" s="201"/>
      <c r="R4294" s="201"/>
      <c r="S4294" s="201"/>
      <c r="T4294" s="202"/>
      <c r="AT4294" s="197" t="s">
        <v>369</v>
      </c>
      <c r="AU4294" s="197" t="s">
        <v>85</v>
      </c>
      <c r="AV4294" s="14" t="s">
        <v>79</v>
      </c>
      <c r="AW4294" s="14" t="s">
        <v>29</v>
      </c>
      <c r="AX4294" s="14" t="s">
        <v>72</v>
      </c>
      <c r="AY4294" s="197" t="s">
        <v>360</v>
      </c>
    </row>
    <row r="4295" spans="1:65" s="14" customFormat="1">
      <c r="B4295" s="196"/>
      <c r="D4295" s="188" t="s">
        <v>369</v>
      </c>
      <c r="E4295" s="197" t="s">
        <v>1</v>
      </c>
      <c r="F4295" s="198" t="s">
        <v>758</v>
      </c>
      <c r="H4295" s="197" t="s">
        <v>1</v>
      </c>
      <c r="I4295" s="199"/>
      <c r="L4295" s="196"/>
      <c r="M4295" s="200"/>
      <c r="N4295" s="201"/>
      <c r="O4295" s="201"/>
      <c r="P4295" s="201"/>
      <c r="Q4295" s="201"/>
      <c r="R4295" s="201"/>
      <c r="S4295" s="201"/>
      <c r="T4295" s="202"/>
      <c r="AT4295" s="197" t="s">
        <v>369</v>
      </c>
      <c r="AU4295" s="197" t="s">
        <v>85</v>
      </c>
      <c r="AV4295" s="14" t="s">
        <v>79</v>
      </c>
      <c r="AW4295" s="14" t="s">
        <v>29</v>
      </c>
      <c r="AX4295" s="14" t="s">
        <v>72</v>
      </c>
      <c r="AY4295" s="197" t="s">
        <v>360</v>
      </c>
    </row>
    <row r="4296" spans="1:65" s="13" customFormat="1">
      <c r="B4296" s="187"/>
      <c r="D4296" s="188" t="s">
        <v>369</v>
      </c>
      <c r="E4296" s="189" t="s">
        <v>1</v>
      </c>
      <c r="F4296" s="190" t="s">
        <v>79</v>
      </c>
      <c r="H4296" s="191">
        <v>1</v>
      </c>
      <c r="I4296" s="192"/>
      <c r="L4296" s="187"/>
      <c r="M4296" s="193"/>
      <c r="N4296" s="194"/>
      <c r="O4296" s="194"/>
      <c r="P4296" s="194"/>
      <c r="Q4296" s="194"/>
      <c r="R4296" s="194"/>
      <c r="S4296" s="194"/>
      <c r="T4296" s="195"/>
      <c r="AT4296" s="189" t="s">
        <v>369</v>
      </c>
      <c r="AU4296" s="189" t="s">
        <v>85</v>
      </c>
      <c r="AV4296" s="13" t="s">
        <v>85</v>
      </c>
      <c r="AW4296" s="13" t="s">
        <v>29</v>
      </c>
      <c r="AX4296" s="13" t="s">
        <v>72</v>
      </c>
      <c r="AY4296" s="189" t="s">
        <v>360</v>
      </c>
    </row>
    <row r="4297" spans="1:65" s="14" customFormat="1">
      <c r="B4297" s="196"/>
      <c r="D4297" s="188" t="s">
        <v>369</v>
      </c>
      <c r="E4297" s="197" t="s">
        <v>1</v>
      </c>
      <c r="F4297" s="198" t="s">
        <v>762</v>
      </c>
      <c r="H4297" s="197" t="s">
        <v>1</v>
      </c>
      <c r="I4297" s="199"/>
      <c r="L4297" s="196"/>
      <c r="M4297" s="200"/>
      <c r="N4297" s="201"/>
      <c r="O4297" s="201"/>
      <c r="P4297" s="201"/>
      <c r="Q4297" s="201"/>
      <c r="R4297" s="201"/>
      <c r="S4297" s="201"/>
      <c r="T4297" s="202"/>
      <c r="AT4297" s="197" t="s">
        <v>369</v>
      </c>
      <c r="AU4297" s="197" t="s">
        <v>85</v>
      </c>
      <c r="AV4297" s="14" t="s">
        <v>79</v>
      </c>
      <c r="AW4297" s="14" t="s">
        <v>29</v>
      </c>
      <c r="AX4297" s="14" t="s">
        <v>72</v>
      </c>
      <c r="AY4297" s="197" t="s">
        <v>360</v>
      </c>
    </row>
    <row r="4298" spans="1:65" s="14" customFormat="1">
      <c r="B4298" s="196"/>
      <c r="D4298" s="188" t="s">
        <v>369</v>
      </c>
      <c r="E4298" s="197" t="s">
        <v>1</v>
      </c>
      <c r="F4298" s="198" t="s">
        <v>787</v>
      </c>
      <c r="H4298" s="197" t="s">
        <v>1</v>
      </c>
      <c r="I4298" s="199"/>
      <c r="L4298" s="196"/>
      <c r="M4298" s="200"/>
      <c r="N4298" s="201"/>
      <c r="O4298" s="201"/>
      <c r="P4298" s="201"/>
      <c r="Q4298" s="201"/>
      <c r="R4298" s="201"/>
      <c r="S4298" s="201"/>
      <c r="T4298" s="202"/>
      <c r="AT4298" s="197" t="s">
        <v>369</v>
      </c>
      <c r="AU4298" s="197" t="s">
        <v>85</v>
      </c>
      <c r="AV4298" s="14" t="s">
        <v>79</v>
      </c>
      <c r="AW4298" s="14" t="s">
        <v>29</v>
      </c>
      <c r="AX4298" s="14" t="s">
        <v>72</v>
      </c>
      <c r="AY4298" s="197" t="s">
        <v>360</v>
      </c>
    </row>
    <row r="4299" spans="1:65" s="15" customFormat="1">
      <c r="B4299" s="203"/>
      <c r="D4299" s="188" t="s">
        <v>369</v>
      </c>
      <c r="E4299" s="204" t="s">
        <v>1</v>
      </c>
      <c r="F4299" s="205" t="s">
        <v>386</v>
      </c>
      <c r="H4299" s="206">
        <v>1</v>
      </c>
      <c r="I4299" s="207"/>
      <c r="L4299" s="203"/>
      <c r="M4299" s="208"/>
      <c r="N4299" s="209"/>
      <c r="O4299" s="209"/>
      <c r="P4299" s="209"/>
      <c r="Q4299" s="209"/>
      <c r="R4299" s="209"/>
      <c r="S4299" s="209"/>
      <c r="T4299" s="210"/>
      <c r="AT4299" s="204" t="s">
        <v>369</v>
      </c>
      <c r="AU4299" s="204" t="s">
        <v>85</v>
      </c>
      <c r="AV4299" s="15" t="s">
        <v>367</v>
      </c>
      <c r="AW4299" s="15" t="s">
        <v>29</v>
      </c>
      <c r="AX4299" s="15" t="s">
        <v>79</v>
      </c>
      <c r="AY4299" s="204" t="s">
        <v>360</v>
      </c>
    </row>
    <row r="4300" spans="1:65" s="2" customFormat="1" ht="24.2" customHeight="1">
      <c r="A4300" s="33"/>
      <c r="B4300" s="139"/>
      <c r="C4300" s="173" t="s">
        <v>3962</v>
      </c>
      <c r="D4300" s="173" t="s">
        <v>363</v>
      </c>
      <c r="E4300" s="174" t="s">
        <v>3963</v>
      </c>
      <c r="F4300" s="175" t="s">
        <v>3964</v>
      </c>
      <c r="G4300" s="176" t="s">
        <v>375</v>
      </c>
      <c r="H4300" s="177">
        <v>1</v>
      </c>
      <c r="I4300" s="178"/>
      <c r="J4300" s="179">
        <f>ROUND(I4300*H4300,2)</f>
        <v>0</v>
      </c>
      <c r="K4300" s="180"/>
      <c r="L4300" s="34"/>
      <c r="M4300" s="181" t="s">
        <v>1</v>
      </c>
      <c r="N4300" s="182" t="s">
        <v>38</v>
      </c>
      <c r="O4300" s="60"/>
      <c r="P4300" s="183">
        <f>O4300*H4300</f>
        <v>0</v>
      </c>
      <c r="Q4300" s="183">
        <v>0</v>
      </c>
      <c r="R4300" s="183">
        <f>Q4300*H4300</f>
        <v>0</v>
      </c>
      <c r="S4300" s="183">
        <v>0</v>
      </c>
      <c r="T4300" s="184">
        <f>S4300*H4300</f>
        <v>0</v>
      </c>
      <c r="U4300" s="33"/>
      <c r="V4300" s="33"/>
      <c r="W4300" s="33"/>
      <c r="X4300" s="33"/>
      <c r="Y4300" s="33"/>
      <c r="Z4300" s="33"/>
      <c r="AA4300" s="33"/>
      <c r="AB4300" s="33"/>
      <c r="AC4300" s="33"/>
      <c r="AD4300" s="33"/>
      <c r="AE4300" s="33"/>
      <c r="AR4300" s="185" t="s">
        <v>367</v>
      </c>
      <c r="AT4300" s="185" t="s">
        <v>363</v>
      </c>
      <c r="AU4300" s="185" t="s">
        <v>85</v>
      </c>
      <c r="AY4300" s="18" t="s">
        <v>360</v>
      </c>
      <c r="BE4300" s="186">
        <f>IF(N4300="základná",J4300,0)</f>
        <v>0</v>
      </c>
      <c r="BF4300" s="186">
        <f>IF(N4300="znížená",J4300,0)</f>
        <v>0</v>
      </c>
      <c r="BG4300" s="186">
        <f>IF(N4300="zákl. prenesená",J4300,0)</f>
        <v>0</v>
      </c>
      <c r="BH4300" s="186">
        <f>IF(N4300="zníž. prenesená",J4300,0)</f>
        <v>0</v>
      </c>
      <c r="BI4300" s="186">
        <f>IF(N4300="nulová",J4300,0)</f>
        <v>0</v>
      </c>
      <c r="BJ4300" s="18" t="s">
        <v>85</v>
      </c>
      <c r="BK4300" s="186">
        <f>ROUND(I4300*H4300,2)</f>
        <v>0</v>
      </c>
      <c r="BL4300" s="18" t="s">
        <v>367</v>
      </c>
      <c r="BM4300" s="185" t="s">
        <v>3965</v>
      </c>
    </row>
    <row r="4301" spans="1:65" s="14" customFormat="1">
      <c r="B4301" s="196"/>
      <c r="D4301" s="188" t="s">
        <v>369</v>
      </c>
      <c r="E4301" s="197" t="s">
        <v>1</v>
      </c>
      <c r="F4301" s="198" t="s">
        <v>754</v>
      </c>
      <c r="H4301" s="197" t="s">
        <v>1</v>
      </c>
      <c r="I4301" s="199"/>
      <c r="L4301" s="196"/>
      <c r="M4301" s="200"/>
      <c r="N4301" s="201"/>
      <c r="O4301" s="201"/>
      <c r="P4301" s="201"/>
      <c r="Q4301" s="201"/>
      <c r="R4301" s="201"/>
      <c r="S4301" s="201"/>
      <c r="T4301" s="202"/>
      <c r="AT4301" s="197" t="s">
        <v>369</v>
      </c>
      <c r="AU4301" s="197" t="s">
        <v>85</v>
      </c>
      <c r="AV4301" s="14" t="s">
        <v>79</v>
      </c>
      <c r="AW4301" s="14" t="s">
        <v>29</v>
      </c>
      <c r="AX4301" s="14" t="s">
        <v>72</v>
      </c>
      <c r="AY4301" s="197" t="s">
        <v>360</v>
      </c>
    </row>
    <row r="4302" spans="1:65" s="14" customFormat="1">
      <c r="B4302" s="196"/>
      <c r="D4302" s="188" t="s">
        <v>369</v>
      </c>
      <c r="E4302" s="197" t="s">
        <v>1</v>
      </c>
      <c r="F4302" s="198" t="s">
        <v>758</v>
      </c>
      <c r="H4302" s="197" t="s">
        <v>1</v>
      </c>
      <c r="I4302" s="199"/>
      <c r="L4302" s="196"/>
      <c r="M4302" s="200"/>
      <c r="N4302" s="201"/>
      <c r="O4302" s="201"/>
      <c r="P4302" s="201"/>
      <c r="Q4302" s="201"/>
      <c r="R4302" s="201"/>
      <c r="S4302" s="201"/>
      <c r="T4302" s="202"/>
      <c r="AT4302" s="197" t="s">
        <v>369</v>
      </c>
      <c r="AU4302" s="197" t="s">
        <v>85</v>
      </c>
      <c r="AV4302" s="14" t="s">
        <v>79</v>
      </c>
      <c r="AW4302" s="14" t="s">
        <v>29</v>
      </c>
      <c r="AX4302" s="14" t="s">
        <v>72</v>
      </c>
      <c r="AY4302" s="197" t="s">
        <v>360</v>
      </c>
    </row>
    <row r="4303" spans="1:65" s="13" customFormat="1">
      <c r="B4303" s="187"/>
      <c r="D4303" s="188" t="s">
        <v>369</v>
      </c>
      <c r="E4303" s="189" t="s">
        <v>1</v>
      </c>
      <c r="F4303" s="190" t="s">
        <v>79</v>
      </c>
      <c r="H4303" s="191">
        <v>1</v>
      </c>
      <c r="I4303" s="192"/>
      <c r="L4303" s="187"/>
      <c r="M4303" s="193"/>
      <c r="N4303" s="194"/>
      <c r="O4303" s="194"/>
      <c r="P4303" s="194"/>
      <c r="Q4303" s="194"/>
      <c r="R4303" s="194"/>
      <c r="S4303" s="194"/>
      <c r="T4303" s="195"/>
      <c r="AT4303" s="189" t="s">
        <v>369</v>
      </c>
      <c r="AU4303" s="189" t="s">
        <v>85</v>
      </c>
      <c r="AV4303" s="13" t="s">
        <v>85</v>
      </c>
      <c r="AW4303" s="13" t="s">
        <v>29</v>
      </c>
      <c r="AX4303" s="13" t="s">
        <v>72</v>
      </c>
      <c r="AY4303" s="189" t="s">
        <v>360</v>
      </c>
    </row>
    <row r="4304" spans="1:65" s="14" customFormat="1">
      <c r="B4304" s="196"/>
      <c r="D4304" s="188" t="s">
        <v>369</v>
      </c>
      <c r="E4304" s="197" t="s">
        <v>1</v>
      </c>
      <c r="F4304" s="198" t="s">
        <v>762</v>
      </c>
      <c r="H4304" s="197" t="s">
        <v>1</v>
      </c>
      <c r="I4304" s="199"/>
      <c r="L4304" s="196"/>
      <c r="M4304" s="200"/>
      <c r="N4304" s="201"/>
      <c r="O4304" s="201"/>
      <c r="P4304" s="201"/>
      <c r="Q4304" s="201"/>
      <c r="R4304" s="201"/>
      <c r="S4304" s="201"/>
      <c r="T4304" s="202"/>
      <c r="AT4304" s="197" t="s">
        <v>369</v>
      </c>
      <c r="AU4304" s="197" t="s">
        <v>85</v>
      </c>
      <c r="AV4304" s="14" t="s">
        <v>79</v>
      </c>
      <c r="AW4304" s="14" t="s">
        <v>29</v>
      </c>
      <c r="AX4304" s="14" t="s">
        <v>72</v>
      </c>
      <c r="AY4304" s="197" t="s">
        <v>360</v>
      </c>
    </row>
    <row r="4305" spans="1:65" s="14" customFormat="1">
      <c r="B4305" s="196"/>
      <c r="D4305" s="188" t="s">
        <v>369</v>
      </c>
      <c r="E4305" s="197" t="s">
        <v>1</v>
      </c>
      <c r="F4305" s="198" t="s">
        <v>787</v>
      </c>
      <c r="H4305" s="197" t="s">
        <v>1</v>
      </c>
      <c r="I4305" s="199"/>
      <c r="L4305" s="196"/>
      <c r="M4305" s="200"/>
      <c r="N4305" s="201"/>
      <c r="O4305" s="201"/>
      <c r="P4305" s="201"/>
      <c r="Q4305" s="201"/>
      <c r="R4305" s="201"/>
      <c r="S4305" s="201"/>
      <c r="T4305" s="202"/>
      <c r="AT4305" s="197" t="s">
        <v>369</v>
      </c>
      <c r="AU4305" s="197" t="s">
        <v>85</v>
      </c>
      <c r="AV4305" s="14" t="s">
        <v>79</v>
      </c>
      <c r="AW4305" s="14" t="s">
        <v>29</v>
      </c>
      <c r="AX4305" s="14" t="s">
        <v>72</v>
      </c>
      <c r="AY4305" s="197" t="s">
        <v>360</v>
      </c>
    </row>
    <row r="4306" spans="1:65" s="15" customFormat="1">
      <c r="B4306" s="203"/>
      <c r="D4306" s="188" t="s">
        <v>369</v>
      </c>
      <c r="E4306" s="204" t="s">
        <v>1</v>
      </c>
      <c r="F4306" s="205" t="s">
        <v>386</v>
      </c>
      <c r="H4306" s="206">
        <v>1</v>
      </c>
      <c r="I4306" s="207"/>
      <c r="L4306" s="203"/>
      <c r="M4306" s="208"/>
      <c r="N4306" s="209"/>
      <c r="O4306" s="209"/>
      <c r="P4306" s="209"/>
      <c r="Q4306" s="209"/>
      <c r="R4306" s="209"/>
      <c r="S4306" s="209"/>
      <c r="T4306" s="210"/>
      <c r="AT4306" s="204" t="s">
        <v>369</v>
      </c>
      <c r="AU4306" s="204" t="s">
        <v>85</v>
      </c>
      <c r="AV4306" s="15" t="s">
        <v>367</v>
      </c>
      <c r="AW4306" s="15" t="s">
        <v>29</v>
      </c>
      <c r="AX4306" s="15" t="s">
        <v>79</v>
      </c>
      <c r="AY4306" s="204" t="s">
        <v>360</v>
      </c>
    </row>
    <row r="4307" spans="1:65" s="2" customFormat="1" ht="24.2" customHeight="1">
      <c r="A4307" s="33"/>
      <c r="B4307" s="139"/>
      <c r="C4307" s="173" t="s">
        <v>3966</v>
      </c>
      <c r="D4307" s="173" t="s">
        <v>363</v>
      </c>
      <c r="E4307" s="174" t="s">
        <v>3967</v>
      </c>
      <c r="F4307" s="175" t="s">
        <v>3968</v>
      </c>
      <c r="G4307" s="176" t="s">
        <v>375</v>
      </c>
      <c r="H4307" s="177">
        <v>2</v>
      </c>
      <c r="I4307" s="178"/>
      <c r="J4307" s="179">
        <f>ROUND(I4307*H4307,2)</f>
        <v>0</v>
      </c>
      <c r="K4307" s="180"/>
      <c r="L4307" s="34"/>
      <c r="M4307" s="181" t="s">
        <v>1</v>
      </c>
      <c r="N4307" s="182" t="s">
        <v>38</v>
      </c>
      <c r="O4307" s="60"/>
      <c r="P4307" s="183">
        <f>O4307*H4307</f>
        <v>0</v>
      </c>
      <c r="Q4307" s="183">
        <v>0</v>
      </c>
      <c r="R4307" s="183">
        <f>Q4307*H4307</f>
        <v>0</v>
      </c>
      <c r="S4307" s="183">
        <v>0</v>
      </c>
      <c r="T4307" s="184">
        <f>S4307*H4307</f>
        <v>0</v>
      </c>
      <c r="U4307" s="33"/>
      <c r="V4307" s="33"/>
      <c r="W4307" s="33"/>
      <c r="X4307" s="33"/>
      <c r="Y4307" s="33"/>
      <c r="Z4307" s="33"/>
      <c r="AA4307" s="33"/>
      <c r="AB4307" s="33"/>
      <c r="AC4307" s="33"/>
      <c r="AD4307" s="33"/>
      <c r="AE4307" s="33"/>
      <c r="AR4307" s="185" t="s">
        <v>367</v>
      </c>
      <c r="AT4307" s="185" t="s">
        <v>363</v>
      </c>
      <c r="AU4307" s="185" t="s">
        <v>85</v>
      </c>
      <c r="AY4307" s="18" t="s">
        <v>360</v>
      </c>
      <c r="BE4307" s="186">
        <f>IF(N4307="základná",J4307,0)</f>
        <v>0</v>
      </c>
      <c r="BF4307" s="186">
        <f>IF(N4307="znížená",J4307,0)</f>
        <v>0</v>
      </c>
      <c r="BG4307" s="186">
        <f>IF(N4307="zákl. prenesená",J4307,0)</f>
        <v>0</v>
      </c>
      <c r="BH4307" s="186">
        <f>IF(N4307="zníž. prenesená",J4307,0)</f>
        <v>0</v>
      </c>
      <c r="BI4307" s="186">
        <f>IF(N4307="nulová",J4307,0)</f>
        <v>0</v>
      </c>
      <c r="BJ4307" s="18" t="s">
        <v>85</v>
      </c>
      <c r="BK4307" s="186">
        <f>ROUND(I4307*H4307,2)</f>
        <v>0</v>
      </c>
      <c r="BL4307" s="18" t="s">
        <v>367</v>
      </c>
      <c r="BM4307" s="185" t="s">
        <v>3969</v>
      </c>
    </row>
    <row r="4308" spans="1:65" s="14" customFormat="1">
      <c r="B4308" s="196"/>
      <c r="D4308" s="188" t="s">
        <v>369</v>
      </c>
      <c r="E4308" s="197" t="s">
        <v>1</v>
      </c>
      <c r="F4308" s="198" t="s">
        <v>754</v>
      </c>
      <c r="H4308" s="197" t="s">
        <v>1</v>
      </c>
      <c r="I4308" s="199"/>
      <c r="L4308" s="196"/>
      <c r="M4308" s="200"/>
      <c r="N4308" s="201"/>
      <c r="O4308" s="201"/>
      <c r="P4308" s="201"/>
      <c r="Q4308" s="201"/>
      <c r="R4308" s="201"/>
      <c r="S4308" s="201"/>
      <c r="T4308" s="202"/>
      <c r="AT4308" s="197" t="s">
        <v>369</v>
      </c>
      <c r="AU4308" s="197" t="s">
        <v>85</v>
      </c>
      <c r="AV4308" s="14" t="s">
        <v>79</v>
      </c>
      <c r="AW4308" s="14" t="s">
        <v>29</v>
      </c>
      <c r="AX4308" s="14" t="s">
        <v>72</v>
      </c>
      <c r="AY4308" s="197" t="s">
        <v>360</v>
      </c>
    </row>
    <row r="4309" spans="1:65" s="14" customFormat="1">
      <c r="B4309" s="196"/>
      <c r="D4309" s="188" t="s">
        <v>369</v>
      </c>
      <c r="E4309" s="197" t="s">
        <v>1</v>
      </c>
      <c r="F4309" s="198" t="s">
        <v>758</v>
      </c>
      <c r="H4309" s="197" t="s">
        <v>1</v>
      </c>
      <c r="I4309" s="199"/>
      <c r="L4309" s="196"/>
      <c r="M4309" s="200"/>
      <c r="N4309" s="201"/>
      <c r="O4309" s="201"/>
      <c r="P4309" s="201"/>
      <c r="Q4309" s="201"/>
      <c r="R4309" s="201"/>
      <c r="S4309" s="201"/>
      <c r="T4309" s="202"/>
      <c r="AT4309" s="197" t="s">
        <v>369</v>
      </c>
      <c r="AU4309" s="197" t="s">
        <v>85</v>
      </c>
      <c r="AV4309" s="14" t="s">
        <v>79</v>
      </c>
      <c r="AW4309" s="14" t="s">
        <v>29</v>
      </c>
      <c r="AX4309" s="14" t="s">
        <v>72</v>
      </c>
      <c r="AY4309" s="197" t="s">
        <v>360</v>
      </c>
    </row>
    <row r="4310" spans="1:65" s="13" customFormat="1">
      <c r="B4310" s="187"/>
      <c r="D4310" s="188" t="s">
        <v>369</v>
      </c>
      <c r="E4310" s="189" t="s">
        <v>1</v>
      </c>
      <c r="F4310" s="190" t="s">
        <v>85</v>
      </c>
      <c r="H4310" s="191">
        <v>2</v>
      </c>
      <c r="I4310" s="192"/>
      <c r="L4310" s="187"/>
      <c r="M4310" s="193"/>
      <c r="N4310" s="194"/>
      <c r="O4310" s="194"/>
      <c r="P4310" s="194"/>
      <c r="Q4310" s="194"/>
      <c r="R4310" s="194"/>
      <c r="S4310" s="194"/>
      <c r="T4310" s="195"/>
      <c r="AT4310" s="189" t="s">
        <v>369</v>
      </c>
      <c r="AU4310" s="189" t="s">
        <v>85</v>
      </c>
      <c r="AV4310" s="13" t="s">
        <v>85</v>
      </c>
      <c r="AW4310" s="13" t="s">
        <v>29</v>
      </c>
      <c r="AX4310" s="13" t="s">
        <v>72</v>
      </c>
      <c r="AY4310" s="189" t="s">
        <v>360</v>
      </c>
    </row>
    <row r="4311" spans="1:65" s="14" customFormat="1">
      <c r="B4311" s="196"/>
      <c r="D4311" s="188" t="s">
        <v>369</v>
      </c>
      <c r="E4311" s="197" t="s">
        <v>1</v>
      </c>
      <c r="F4311" s="198" t="s">
        <v>762</v>
      </c>
      <c r="H4311" s="197" t="s">
        <v>1</v>
      </c>
      <c r="I4311" s="199"/>
      <c r="L4311" s="196"/>
      <c r="M4311" s="200"/>
      <c r="N4311" s="201"/>
      <c r="O4311" s="201"/>
      <c r="P4311" s="201"/>
      <c r="Q4311" s="201"/>
      <c r="R4311" s="201"/>
      <c r="S4311" s="201"/>
      <c r="T4311" s="202"/>
      <c r="AT4311" s="197" t="s">
        <v>369</v>
      </c>
      <c r="AU4311" s="197" t="s">
        <v>85</v>
      </c>
      <c r="AV4311" s="14" t="s">
        <v>79</v>
      </c>
      <c r="AW4311" s="14" t="s">
        <v>29</v>
      </c>
      <c r="AX4311" s="14" t="s">
        <v>72</v>
      </c>
      <c r="AY4311" s="197" t="s">
        <v>360</v>
      </c>
    </row>
    <row r="4312" spans="1:65" s="14" customFormat="1">
      <c r="B4312" s="196"/>
      <c r="D4312" s="188" t="s">
        <v>369</v>
      </c>
      <c r="E4312" s="197" t="s">
        <v>1</v>
      </c>
      <c r="F4312" s="198" t="s">
        <v>787</v>
      </c>
      <c r="H4312" s="197" t="s">
        <v>1</v>
      </c>
      <c r="I4312" s="199"/>
      <c r="L4312" s="196"/>
      <c r="M4312" s="200"/>
      <c r="N4312" s="201"/>
      <c r="O4312" s="201"/>
      <c r="P4312" s="201"/>
      <c r="Q4312" s="201"/>
      <c r="R4312" s="201"/>
      <c r="S4312" s="201"/>
      <c r="T4312" s="202"/>
      <c r="AT4312" s="197" t="s">
        <v>369</v>
      </c>
      <c r="AU4312" s="197" t="s">
        <v>85</v>
      </c>
      <c r="AV4312" s="14" t="s">
        <v>79</v>
      </c>
      <c r="AW4312" s="14" t="s">
        <v>29</v>
      </c>
      <c r="AX4312" s="14" t="s">
        <v>72</v>
      </c>
      <c r="AY4312" s="197" t="s">
        <v>360</v>
      </c>
    </row>
    <row r="4313" spans="1:65" s="15" customFormat="1">
      <c r="B4313" s="203"/>
      <c r="D4313" s="188" t="s">
        <v>369</v>
      </c>
      <c r="E4313" s="204" t="s">
        <v>1</v>
      </c>
      <c r="F4313" s="205" t="s">
        <v>386</v>
      </c>
      <c r="H4313" s="206">
        <v>2</v>
      </c>
      <c r="I4313" s="207"/>
      <c r="L4313" s="203"/>
      <c r="M4313" s="208"/>
      <c r="N4313" s="209"/>
      <c r="O4313" s="209"/>
      <c r="P4313" s="209"/>
      <c r="Q4313" s="209"/>
      <c r="R4313" s="209"/>
      <c r="S4313" s="209"/>
      <c r="T4313" s="210"/>
      <c r="AT4313" s="204" t="s">
        <v>369</v>
      </c>
      <c r="AU4313" s="204" t="s">
        <v>85</v>
      </c>
      <c r="AV4313" s="15" t="s">
        <v>367</v>
      </c>
      <c r="AW4313" s="15" t="s">
        <v>29</v>
      </c>
      <c r="AX4313" s="15" t="s">
        <v>79</v>
      </c>
      <c r="AY4313" s="204" t="s">
        <v>360</v>
      </c>
    </row>
    <row r="4314" spans="1:65" s="2" customFormat="1" ht="24.2" customHeight="1">
      <c r="A4314" s="33"/>
      <c r="B4314" s="139"/>
      <c r="C4314" s="173" t="s">
        <v>3970</v>
      </c>
      <c r="D4314" s="173" t="s">
        <v>363</v>
      </c>
      <c r="E4314" s="174" t="s">
        <v>3971</v>
      </c>
      <c r="F4314" s="175" t="s">
        <v>3972</v>
      </c>
      <c r="G4314" s="176" t="s">
        <v>375</v>
      </c>
      <c r="H4314" s="177">
        <v>1</v>
      </c>
      <c r="I4314" s="178"/>
      <c r="J4314" s="179">
        <f>ROUND(I4314*H4314,2)</f>
        <v>0</v>
      </c>
      <c r="K4314" s="180"/>
      <c r="L4314" s="34"/>
      <c r="M4314" s="181" t="s">
        <v>1</v>
      </c>
      <c r="N4314" s="182" t="s">
        <v>38</v>
      </c>
      <c r="O4314" s="60"/>
      <c r="P4314" s="183">
        <f>O4314*H4314</f>
        <v>0</v>
      </c>
      <c r="Q4314" s="183">
        <v>0</v>
      </c>
      <c r="R4314" s="183">
        <f>Q4314*H4314</f>
        <v>0</v>
      </c>
      <c r="S4314" s="183">
        <v>0</v>
      </c>
      <c r="T4314" s="184">
        <f>S4314*H4314</f>
        <v>0</v>
      </c>
      <c r="U4314" s="33"/>
      <c r="V4314" s="33"/>
      <c r="W4314" s="33"/>
      <c r="X4314" s="33"/>
      <c r="Y4314" s="33"/>
      <c r="Z4314" s="33"/>
      <c r="AA4314" s="33"/>
      <c r="AB4314" s="33"/>
      <c r="AC4314" s="33"/>
      <c r="AD4314" s="33"/>
      <c r="AE4314" s="33"/>
      <c r="AR4314" s="185" t="s">
        <v>367</v>
      </c>
      <c r="AT4314" s="185" t="s">
        <v>363</v>
      </c>
      <c r="AU4314" s="185" t="s">
        <v>85</v>
      </c>
      <c r="AY4314" s="18" t="s">
        <v>360</v>
      </c>
      <c r="BE4314" s="186">
        <f>IF(N4314="základná",J4314,0)</f>
        <v>0</v>
      </c>
      <c r="BF4314" s="186">
        <f>IF(N4314="znížená",J4314,0)</f>
        <v>0</v>
      </c>
      <c r="BG4314" s="186">
        <f>IF(N4314="zákl. prenesená",J4314,0)</f>
        <v>0</v>
      </c>
      <c r="BH4314" s="186">
        <f>IF(N4314="zníž. prenesená",J4314,0)</f>
        <v>0</v>
      </c>
      <c r="BI4314" s="186">
        <f>IF(N4314="nulová",J4314,0)</f>
        <v>0</v>
      </c>
      <c r="BJ4314" s="18" t="s">
        <v>85</v>
      </c>
      <c r="BK4314" s="186">
        <f>ROUND(I4314*H4314,2)</f>
        <v>0</v>
      </c>
      <c r="BL4314" s="18" t="s">
        <v>367</v>
      </c>
      <c r="BM4314" s="185" t="s">
        <v>3973</v>
      </c>
    </row>
    <row r="4315" spans="1:65" s="14" customFormat="1">
      <c r="B4315" s="196"/>
      <c r="D4315" s="188" t="s">
        <v>369</v>
      </c>
      <c r="E4315" s="197" t="s">
        <v>1</v>
      </c>
      <c r="F4315" s="198" t="s">
        <v>754</v>
      </c>
      <c r="H4315" s="197" t="s">
        <v>1</v>
      </c>
      <c r="I4315" s="199"/>
      <c r="L4315" s="196"/>
      <c r="M4315" s="200"/>
      <c r="N4315" s="201"/>
      <c r="O4315" s="201"/>
      <c r="P4315" s="201"/>
      <c r="Q4315" s="201"/>
      <c r="R4315" s="201"/>
      <c r="S4315" s="201"/>
      <c r="T4315" s="202"/>
      <c r="AT4315" s="197" t="s">
        <v>369</v>
      </c>
      <c r="AU4315" s="197" t="s">
        <v>85</v>
      </c>
      <c r="AV4315" s="14" t="s">
        <v>79</v>
      </c>
      <c r="AW4315" s="14" t="s">
        <v>29</v>
      </c>
      <c r="AX4315" s="14" t="s">
        <v>72</v>
      </c>
      <c r="AY4315" s="197" t="s">
        <v>360</v>
      </c>
    </row>
    <row r="4316" spans="1:65" s="14" customFormat="1">
      <c r="B4316" s="196"/>
      <c r="D4316" s="188" t="s">
        <v>369</v>
      </c>
      <c r="E4316" s="197" t="s">
        <v>1</v>
      </c>
      <c r="F4316" s="198" t="s">
        <v>758</v>
      </c>
      <c r="H4316" s="197" t="s">
        <v>1</v>
      </c>
      <c r="I4316" s="199"/>
      <c r="L4316" s="196"/>
      <c r="M4316" s="200"/>
      <c r="N4316" s="201"/>
      <c r="O4316" s="201"/>
      <c r="P4316" s="201"/>
      <c r="Q4316" s="201"/>
      <c r="R4316" s="201"/>
      <c r="S4316" s="201"/>
      <c r="T4316" s="202"/>
      <c r="AT4316" s="197" t="s">
        <v>369</v>
      </c>
      <c r="AU4316" s="197" t="s">
        <v>85</v>
      </c>
      <c r="AV4316" s="14" t="s">
        <v>79</v>
      </c>
      <c r="AW4316" s="14" t="s">
        <v>29</v>
      </c>
      <c r="AX4316" s="14" t="s">
        <v>72</v>
      </c>
      <c r="AY4316" s="197" t="s">
        <v>360</v>
      </c>
    </row>
    <row r="4317" spans="1:65" s="13" customFormat="1">
      <c r="B4317" s="187"/>
      <c r="D4317" s="188" t="s">
        <v>369</v>
      </c>
      <c r="E4317" s="189" t="s">
        <v>1</v>
      </c>
      <c r="F4317" s="190" t="s">
        <v>79</v>
      </c>
      <c r="H4317" s="191">
        <v>1</v>
      </c>
      <c r="I4317" s="192"/>
      <c r="L4317" s="187"/>
      <c r="M4317" s="193"/>
      <c r="N4317" s="194"/>
      <c r="O4317" s="194"/>
      <c r="P4317" s="194"/>
      <c r="Q4317" s="194"/>
      <c r="R4317" s="194"/>
      <c r="S4317" s="194"/>
      <c r="T4317" s="195"/>
      <c r="AT4317" s="189" t="s">
        <v>369</v>
      </c>
      <c r="AU4317" s="189" t="s">
        <v>85</v>
      </c>
      <c r="AV4317" s="13" t="s">
        <v>85</v>
      </c>
      <c r="AW4317" s="13" t="s">
        <v>29</v>
      </c>
      <c r="AX4317" s="13" t="s">
        <v>72</v>
      </c>
      <c r="AY4317" s="189" t="s">
        <v>360</v>
      </c>
    </row>
    <row r="4318" spans="1:65" s="14" customFormat="1">
      <c r="B4318" s="196"/>
      <c r="D4318" s="188" t="s">
        <v>369</v>
      </c>
      <c r="E4318" s="197" t="s">
        <v>1</v>
      </c>
      <c r="F4318" s="198" t="s">
        <v>762</v>
      </c>
      <c r="H4318" s="197" t="s">
        <v>1</v>
      </c>
      <c r="I4318" s="199"/>
      <c r="L4318" s="196"/>
      <c r="M4318" s="200"/>
      <c r="N4318" s="201"/>
      <c r="O4318" s="201"/>
      <c r="P4318" s="201"/>
      <c r="Q4318" s="201"/>
      <c r="R4318" s="201"/>
      <c r="S4318" s="201"/>
      <c r="T4318" s="202"/>
      <c r="AT4318" s="197" t="s">
        <v>369</v>
      </c>
      <c r="AU4318" s="197" t="s">
        <v>85</v>
      </c>
      <c r="AV4318" s="14" t="s">
        <v>79</v>
      </c>
      <c r="AW4318" s="14" t="s">
        <v>29</v>
      </c>
      <c r="AX4318" s="14" t="s">
        <v>72</v>
      </c>
      <c r="AY4318" s="197" t="s">
        <v>360</v>
      </c>
    </row>
    <row r="4319" spans="1:65" s="14" customFormat="1">
      <c r="B4319" s="196"/>
      <c r="D4319" s="188" t="s">
        <v>369</v>
      </c>
      <c r="E4319" s="197" t="s">
        <v>1</v>
      </c>
      <c r="F4319" s="198" t="s">
        <v>787</v>
      </c>
      <c r="H4319" s="197" t="s">
        <v>1</v>
      </c>
      <c r="I4319" s="199"/>
      <c r="L4319" s="196"/>
      <c r="M4319" s="200"/>
      <c r="N4319" s="201"/>
      <c r="O4319" s="201"/>
      <c r="P4319" s="201"/>
      <c r="Q4319" s="201"/>
      <c r="R4319" s="201"/>
      <c r="S4319" s="201"/>
      <c r="T4319" s="202"/>
      <c r="AT4319" s="197" t="s">
        <v>369</v>
      </c>
      <c r="AU4319" s="197" t="s">
        <v>85</v>
      </c>
      <c r="AV4319" s="14" t="s">
        <v>79</v>
      </c>
      <c r="AW4319" s="14" t="s">
        <v>29</v>
      </c>
      <c r="AX4319" s="14" t="s">
        <v>72</v>
      </c>
      <c r="AY4319" s="197" t="s">
        <v>360</v>
      </c>
    </row>
    <row r="4320" spans="1:65" s="15" customFormat="1">
      <c r="B4320" s="203"/>
      <c r="D4320" s="188" t="s">
        <v>369</v>
      </c>
      <c r="E4320" s="204" t="s">
        <v>1</v>
      </c>
      <c r="F4320" s="205" t="s">
        <v>386</v>
      </c>
      <c r="H4320" s="206">
        <v>1</v>
      </c>
      <c r="I4320" s="207"/>
      <c r="L4320" s="203"/>
      <c r="M4320" s="208"/>
      <c r="N4320" s="209"/>
      <c r="O4320" s="209"/>
      <c r="P4320" s="209"/>
      <c r="Q4320" s="209"/>
      <c r="R4320" s="209"/>
      <c r="S4320" s="209"/>
      <c r="T4320" s="210"/>
      <c r="AT4320" s="204" t="s">
        <v>369</v>
      </c>
      <c r="AU4320" s="204" t="s">
        <v>85</v>
      </c>
      <c r="AV4320" s="15" t="s">
        <v>367</v>
      </c>
      <c r="AW4320" s="15" t="s">
        <v>29</v>
      </c>
      <c r="AX4320" s="15" t="s">
        <v>79</v>
      </c>
      <c r="AY4320" s="204" t="s">
        <v>360</v>
      </c>
    </row>
    <row r="4321" spans="1:65" s="2" customFormat="1" ht="44.25" customHeight="1">
      <c r="A4321" s="33"/>
      <c r="B4321" s="139"/>
      <c r="C4321" s="173" t="s">
        <v>3974</v>
      </c>
      <c r="D4321" s="173" t="s">
        <v>363</v>
      </c>
      <c r="E4321" s="174" t="s">
        <v>3975</v>
      </c>
      <c r="F4321" s="175" t="s">
        <v>3976</v>
      </c>
      <c r="G4321" s="176" t="s">
        <v>375</v>
      </c>
      <c r="H4321" s="177">
        <v>2</v>
      </c>
      <c r="I4321" s="178"/>
      <c r="J4321" s="179">
        <f>ROUND(I4321*H4321,2)</f>
        <v>0</v>
      </c>
      <c r="K4321" s="180"/>
      <c r="L4321" s="34"/>
      <c r="M4321" s="181" t="s">
        <v>1</v>
      </c>
      <c r="N4321" s="182" t="s">
        <v>38</v>
      </c>
      <c r="O4321" s="60"/>
      <c r="P4321" s="183">
        <f>O4321*H4321</f>
        <v>0</v>
      </c>
      <c r="Q4321" s="183">
        <v>0</v>
      </c>
      <c r="R4321" s="183">
        <f>Q4321*H4321</f>
        <v>0</v>
      </c>
      <c r="S4321" s="183">
        <v>0</v>
      </c>
      <c r="T4321" s="184">
        <f>S4321*H4321</f>
        <v>0</v>
      </c>
      <c r="U4321" s="33"/>
      <c r="V4321" s="33"/>
      <c r="W4321" s="33"/>
      <c r="X4321" s="33"/>
      <c r="Y4321" s="33"/>
      <c r="Z4321" s="33"/>
      <c r="AA4321" s="33"/>
      <c r="AB4321" s="33"/>
      <c r="AC4321" s="33"/>
      <c r="AD4321" s="33"/>
      <c r="AE4321" s="33"/>
      <c r="AR4321" s="185" t="s">
        <v>367</v>
      </c>
      <c r="AT4321" s="185" t="s">
        <v>363</v>
      </c>
      <c r="AU4321" s="185" t="s">
        <v>85</v>
      </c>
      <c r="AY4321" s="18" t="s">
        <v>360</v>
      </c>
      <c r="BE4321" s="186">
        <f>IF(N4321="základná",J4321,0)</f>
        <v>0</v>
      </c>
      <c r="BF4321" s="186">
        <f>IF(N4321="znížená",J4321,0)</f>
        <v>0</v>
      </c>
      <c r="BG4321" s="186">
        <f>IF(N4321="zákl. prenesená",J4321,0)</f>
        <v>0</v>
      </c>
      <c r="BH4321" s="186">
        <f>IF(N4321="zníž. prenesená",J4321,0)</f>
        <v>0</v>
      </c>
      <c r="BI4321" s="186">
        <f>IF(N4321="nulová",J4321,0)</f>
        <v>0</v>
      </c>
      <c r="BJ4321" s="18" t="s">
        <v>85</v>
      </c>
      <c r="BK4321" s="186">
        <f>ROUND(I4321*H4321,2)</f>
        <v>0</v>
      </c>
      <c r="BL4321" s="18" t="s">
        <v>367</v>
      </c>
      <c r="BM4321" s="185" t="s">
        <v>3977</v>
      </c>
    </row>
    <row r="4322" spans="1:65" s="14" customFormat="1">
      <c r="B4322" s="196"/>
      <c r="D4322" s="188" t="s">
        <v>369</v>
      </c>
      <c r="E4322" s="197" t="s">
        <v>1</v>
      </c>
      <c r="F4322" s="198" t="s">
        <v>762</v>
      </c>
      <c r="H4322" s="197" t="s">
        <v>1</v>
      </c>
      <c r="I4322" s="199"/>
      <c r="L4322" s="196"/>
      <c r="M4322" s="200"/>
      <c r="N4322" s="201"/>
      <c r="O4322" s="201"/>
      <c r="P4322" s="201"/>
      <c r="Q4322" s="201"/>
      <c r="R4322" s="201"/>
      <c r="S4322" s="201"/>
      <c r="T4322" s="202"/>
      <c r="AT4322" s="197" t="s">
        <v>369</v>
      </c>
      <c r="AU4322" s="197" t="s">
        <v>85</v>
      </c>
      <c r="AV4322" s="14" t="s">
        <v>79</v>
      </c>
      <c r="AW4322" s="14" t="s">
        <v>29</v>
      </c>
      <c r="AX4322" s="14" t="s">
        <v>72</v>
      </c>
      <c r="AY4322" s="197" t="s">
        <v>360</v>
      </c>
    </row>
    <row r="4323" spans="1:65" s="13" customFormat="1">
      <c r="B4323" s="187"/>
      <c r="D4323" s="188" t="s">
        <v>369</v>
      </c>
      <c r="E4323" s="189" t="s">
        <v>1</v>
      </c>
      <c r="F4323" s="190" t="s">
        <v>79</v>
      </c>
      <c r="H4323" s="191">
        <v>1</v>
      </c>
      <c r="I4323" s="192"/>
      <c r="L4323" s="187"/>
      <c r="M4323" s="193"/>
      <c r="N4323" s="194"/>
      <c r="O4323" s="194"/>
      <c r="P4323" s="194"/>
      <c r="Q4323" s="194"/>
      <c r="R4323" s="194"/>
      <c r="S4323" s="194"/>
      <c r="T4323" s="195"/>
      <c r="AT4323" s="189" t="s">
        <v>369</v>
      </c>
      <c r="AU4323" s="189" t="s">
        <v>85</v>
      </c>
      <c r="AV4323" s="13" t="s">
        <v>85</v>
      </c>
      <c r="AW4323" s="13" t="s">
        <v>29</v>
      </c>
      <c r="AX4323" s="13" t="s">
        <v>72</v>
      </c>
      <c r="AY4323" s="189" t="s">
        <v>360</v>
      </c>
    </row>
    <row r="4324" spans="1:65" s="14" customFormat="1">
      <c r="B4324" s="196"/>
      <c r="D4324" s="188" t="s">
        <v>369</v>
      </c>
      <c r="E4324" s="197" t="s">
        <v>1</v>
      </c>
      <c r="F4324" s="198" t="s">
        <v>787</v>
      </c>
      <c r="H4324" s="197" t="s">
        <v>1</v>
      </c>
      <c r="I4324" s="199"/>
      <c r="L4324" s="196"/>
      <c r="M4324" s="200"/>
      <c r="N4324" s="201"/>
      <c r="O4324" s="201"/>
      <c r="P4324" s="201"/>
      <c r="Q4324" s="201"/>
      <c r="R4324" s="201"/>
      <c r="S4324" s="201"/>
      <c r="T4324" s="202"/>
      <c r="AT4324" s="197" t="s">
        <v>369</v>
      </c>
      <c r="AU4324" s="197" t="s">
        <v>85</v>
      </c>
      <c r="AV4324" s="14" t="s">
        <v>79</v>
      </c>
      <c r="AW4324" s="14" t="s">
        <v>29</v>
      </c>
      <c r="AX4324" s="14" t="s">
        <v>72</v>
      </c>
      <c r="AY4324" s="197" t="s">
        <v>360</v>
      </c>
    </row>
    <row r="4325" spans="1:65" s="13" customFormat="1">
      <c r="B4325" s="187"/>
      <c r="D4325" s="188" t="s">
        <v>369</v>
      </c>
      <c r="E4325" s="189" t="s">
        <v>1</v>
      </c>
      <c r="F4325" s="190" t="s">
        <v>79</v>
      </c>
      <c r="H4325" s="191">
        <v>1</v>
      </c>
      <c r="I4325" s="192"/>
      <c r="L4325" s="187"/>
      <c r="M4325" s="193"/>
      <c r="N4325" s="194"/>
      <c r="O4325" s="194"/>
      <c r="P4325" s="194"/>
      <c r="Q4325" s="194"/>
      <c r="R4325" s="194"/>
      <c r="S4325" s="194"/>
      <c r="T4325" s="195"/>
      <c r="AT4325" s="189" t="s">
        <v>369</v>
      </c>
      <c r="AU4325" s="189" t="s">
        <v>85</v>
      </c>
      <c r="AV4325" s="13" t="s">
        <v>85</v>
      </c>
      <c r="AW4325" s="13" t="s">
        <v>29</v>
      </c>
      <c r="AX4325" s="13" t="s">
        <v>72</v>
      </c>
      <c r="AY4325" s="189" t="s">
        <v>360</v>
      </c>
    </row>
    <row r="4326" spans="1:65" s="15" customFormat="1">
      <c r="B4326" s="203"/>
      <c r="D4326" s="188" t="s">
        <v>369</v>
      </c>
      <c r="E4326" s="204" t="s">
        <v>1</v>
      </c>
      <c r="F4326" s="205" t="s">
        <v>386</v>
      </c>
      <c r="H4326" s="206">
        <v>2</v>
      </c>
      <c r="I4326" s="207"/>
      <c r="L4326" s="203"/>
      <c r="M4326" s="208"/>
      <c r="N4326" s="209"/>
      <c r="O4326" s="209"/>
      <c r="P4326" s="209"/>
      <c r="Q4326" s="209"/>
      <c r="R4326" s="209"/>
      <c r="S4326" s="209"/>
      <c r="T4326" s="210"/>
      <c r="AT4326" s="204" t="s">
        <v>369</v>
      </c>
      <c r="AU4326" s="204" t="s">
        <v>85</v>
      </c>
      <c r="AV4326" s="15" t="s">
        <v>367</v>
      </c>
      <c r="AW4326" s="15" t="s">
        <v>29</v>
      </c>
      <c r="AX4326" s="15" t="s">
        <v>79</v>
      </c>
      <c r="AY4326" s="204" t="s">
        <v>360</v>
      </c>
    </row>
    <row r="4327" spans="1:65" s="2" customFormat="1" ht="24.2" customHeight="1">
      <c r="A4327" s="33"/>
      <c r="B4327" s="139"/>
      <c r="C4327" s="173" t="s">
        <v>3978</v>
      </c>
      <c r="D4327" s="173" t="s">
        <v>363</v>
      </c>
      <c r="E4327" s="174" t="s">
        <v>3979</v>
      </c>
      <c r="F4327" s="175" t="s">
        <v>3980</v>
      </c>
      <c r="G4327" s="176" t="s">
        <v>375</v>
      </c>
      <c r="H4327" s="177">
        <v>1</v>
      </c>
      <c r="I4327" s="178"/>
      <c r="J4327" s="179">
        <f>ROUND(I4327*H4327,2)</f>
        <v>0</v>
      </c>
      <c r="K4327" s="180"/>
      <c r="L4327" s="34"/>
      <c r="M4327" s="181" t="s">
        <v>1</v>
      </c>
      <c r="N4327" s="182" t="s">
        <v>38</v>
      </c>
      <c r="O4327" s="60"/>
      <c r="P4327" s="183">
        <f>O4327*H4327</f>
        <v>0</v>
      </c>
      <c r="Q4327" s="183">
        <v>0</v>
      </c>
      <c r="R4327" s="183">
        <f>Q4327*H4327</f>
        <v>0</v>
      </c>
      <c r="S4327" s="183">
        <v>0</v>
      </c>
      <c r="T4327" s="184">
        <f>S4327*H4327</f>
        <v>0</v>
      </c>
      <c r="U4327" s="33"/>
      <c r="V4327" s="33"/>
      <c r="W4327" s="33"/>
      <c r="X4327" s="33"/>
      <c r="Y4327" s="33"/>
      <c r="Z4327" s="33"/>
      <c r="AA4327" s="33"/>
      <c r="AB4327" s="33"/>
      <c r="AC4327" s="33"/>
      <c r="AD4327" s="33"/>
      <c r="AE4327" s="33"/>
      <c r="AR4327" s="185" t="s">
        <v>367</v>
      </c>
      <c r="AT4327" s="185" t="s">
        <v>363</v>
      </c>
      <c r="AU4327" s="185" t="s">
        <v>85</v>
      </c>
      <c r="AY4327" s="18" t="s">
        <v>360</v>
      </c>
      <c r="BE4327" s="186">
        <f>IF(N4327="základná",J4327,0)</f>
        <v>0</v>
      </c>
      <c r="BF4327" s="186">
        <f>IF(N4327="znížená",J4327,0)</f>
        <v>0</v>
      </c>
      <c r="BG4327" s="186">
        <f>IF(N4327="zákl. prenesená",J4327,0)</f>
        <v>0</v>
      </c>
      <c r="BH4327" s="186">
        <f>IF(N4327="zníž. prenesená",J4327,0)</f>
        <v>0</v>
      </c>
      <c r="BI4327" s="186">
        <f>IF(N4327="nulová",J4327,0)</f>
        <v>0</v>
      </c>
      <c r="BJ4327" s="18" t="s">
        <v>85</v>
      </c>
      <c r="BK4327" s="186">
        <f>ROUND(I4327*H4327,2)</f>
        <v>0</v>
      </c>
      <c r="BL4327" s="18" t="s">
        <v>367</v>
      </c>
      <c r="BM4327" s="185" t="s">
        <v>3981</v>
      </c>
    </row>
    <row r="4328" spans="1:65" s="14" customFormat="1">
      <c r="B4328" s="196"/>
      <c r="D4328" s="188" t="s">
        <v>369</v>
      </c>
      <c r="E4328" s="197" t="s">
        <v>1</v>
      </c>
      <c r="F4328" s="198" t="s">
        <v>754</v>
      </c>
      <c r="H4328" s="197" t="s">
        <v>1</v>
      </c>
      <c r="I4328" s="199"/>
      <c r="L4328" s="196"/>
      <c r="M4328" s="200"/>
      <c r="N4328" s="201"/>
      <c r="O4328" s="201"/>
      <c r="P4328" s="201"/>
      <c r="Q4328" s="201"/>
      <c r="R4328" s="201"/>
      <c r="S4328" s="201"/>
      <c r="T4328" s="202"/>
      <c r="AT4328" s="197" t="s">
        <v>369</v>
      </c>
      <c r="AU4328" s="197" t="s">
        <v>85</v>
      </c>
      <c r="AV4328" s="14" t="s">
        <v>79</v>
      </c>
      <c r="AW4328" s="14" t="s">
        <v>29</v>
      </c>
      <c r="AX4328" s="14" t="s">
        <v>72</v>
      </c>
      <c r="AY4328" s="197" t="s">
        <v>360</v>
      </c>
    </row>
    <row r="4329" spans="1:65" s="14" customFormat="1">
      <c r="B4329" s="196"/>
      <c r="D4329" s="188" t="s">
        <v>369</v>
      </c>
      <c r="E4329" s="197" t="s">
        <v>1</v>
      </c>
      <c r="F4329" s="198" t="s">
        <v>758</v>
      </c>
      <c r="H4329" s="197" t="s">
        <v>1</v>
      </c>
      <c r="I4329" s="199"/>
      <c r="L4329" s="196"/>
      <c r="M4329" s="200"/>
      <c r="N4329" s="201"/>
      <c r="O4329" s="201"/>
      <c r="P4329" s="201"/>
      <c r="Q4329" s="201"/>
      <c r="R4329" s="201"/>
      <c r="S4329" s="201"/>
      <c r="T4329" s="202"/>
      <c r="AT4329" s="197" t="s">
        <v>369</v>
      </c>
      <c r="AU4329" s="197" t="s">
        <v>85</v>
      </c>
      <c r="AV4329" s="14" t="s">
        <v>79</v>
      </c>
      <c r="AW4329" s="14" t="s">
        <v>29</v>
      </c>
      <c r="AX4329" s="14" t="s">
        <v>72</v>
      </c>
      <c r="AY4329" s="197" t="s">
        <v>360</v>
      </c>
    </row>
    <row r="4330" spans="1:65" s="14" customFormat="1">
      <c r="B4330" s="196"/>
      <c r="D4330" s="188" t="s">
        <v>369</v>
      </c>
      <c r="E4330" s="197" t="s">
        <v>1</v>
      </c>
      <c r="F4330" s="198" t="s">
        <v>762</v>
      </c>
      <c r="H4330" s="197" t="s">
        <v>1</v>
      </c>
      <c r="I4330" s="199"/>
      <c r="L4330" s="196"/>
      <c r="M4330" s="200"/>
      <c r="N4330" s="201"/>
      <c r="O4330" s="201"/>
      <c r="P4330" s="201"/>
      <c r="Q4330" s="201"/>
      <c r="R4330" s="201"/>
      <c r="S4330" s="201"/>
      <c r="T4330" s="202"/>
      <c r="AT4330" s="197" t="s">
        <v>369</v>
      </c>
      <c r="AU4330" s="197" t="s">
        <v>85</v>
      </c>
      <c r="AV4330" s="14" t="s">
        <v>79</v>
      </c>
      <c r="AW4330" s="14" t="s">
        <v>29</v>
      </c>
      <c r="AX4330" s="14" t="s">
        <v>72</v>
      </c>
      <c r="AY4330" s="197" t="s">
        <v>360</v>
      </c>
    </row>
    <row r="4331" spans="1:65" s="14" customFormat="1">
      <c r="B4331" s="196"/>
      <c r="D4331" s="188" t="s">
        <v>369</v>
      </c>
      <c r="E4331" s="197" t="s">
        <v>1</v>
      </c>
      <c r="F4331" s="198" t="s">
        <v>787</v>
      </c>
      <c r="H4331" s="197" t="s">
        <v>1</v>
      </c>
      <c r="I4331" s="199"/>
      <c r="L4331" s="196"/>
      <c r="M4331" s="200"/>
      <c r="N4331" s="201"/>
      <c r="O4331" s="201"/>
      <c r="P4331" s="201"/>
      <c r="Q4331" s="201"/>
      <c r="R4331" s="201"/>
      <c r="S4331" s="201"/>
      <c r="T4331" s="202"/>
      <c r="AT4331" s="197" t="s">
        <v>369</v>
      </c>
      <c r="AU4331" s="197" t="s">
        <v>85</v>
      </c>
      <c r="AV4331" s="14" t="s">
        <v>79</v>
      </c>
      <c r="AW4331" s="14" t="s">
        <v>29</v>
      </c>
      <c r="AX4331" s="14" t="s">
        <v>72</v>
      </c>
      <c r="AY4331" s="197" t="s">
        <v>360</v>
      </c>
    </row>
    <row r="4332" spans="1:65" s="13" customFormat="1">
      <c r="B4332" s="187"/>
      <c r="D4332" s="188" t="s">
        <v>369</v>
      </c>
      <c r="E4332" s="189" t="s">
        <v>1</v>
      </c>
      <c r="F4332" s="190" t="s">
        <v>79</v>
      </c>
      <c r="H4332" s="191">
        <v>1</v>
      </c>
      <c r="I4332" s="192"/>
      <c r="L4332" s="187"/>
      <c r="M4332" s="193"/>
      <c r="N4332" s="194"/>
      <c r="O4332" s="194"/>
      <c r="P4332" s="194"/>
      <c r="Q4332" s="194"/>
      <c r="R4332" s="194"/>
      <c r="S4332" s="194"/>
      <c r="T4332" s="195"/>
      <c r="AT4332" s="189" t="s">
        <v>369</v>
      </c>
      <c r="AU4332" s="189" t="s">
        <v>85</v>
      </c>
      <c r="AV4332" s="13" t="s">
        <v>85</v>
      </c>
      <c r="AW4332" s="13" t="s">
        <v>29</v>
      </c>
      <c r="AX4332" s="13" t="s">
        <v>72</v>
      </c>
      <c r="AY4332" s="189" t="s">
        <v>360</v>
      </c>
    </row>
    <row r="4333" spans="1:65" s="15" customFormat="1">
      <c r="B4333" s="203"/>
      <c r="D4333" s="188" t="s">
        <v>369</v>
      </c>
      <c r="E4333" s="204" t="s">
        <v>1</v>
      </c>
      <c r="F4333" s="205" t="s">
        <v>386</v>
      </c>
      <c r="H4333" s="206">
        <v>1</v>
      </c>
      <c r="I4333" s="207"/>
      <c r="L4333" s="203"/>
      <c r="M4333" s="208"/>
      <c r="N4333" s="209"/>
      <c r="O4333" s="209"/>
      <c r="P4333" s="209"/>
      <c r="Q4333" s="209"/>
      <c r="R4333" s="209"/>
      <c r="S4333" s="209"/>
      <c r="T4333" s="210"/>
      <c r="AT4333" s="204" t="s">
        <v>369</v>
      </c>
      <c r="AU4333" s="204" t="s">
        <v>85</v>
      </c>
      <c r="AV4333" s="15" t="s">
        <v>367</v>
      </c>
      <c r="AW4333" s="15" t="s">
        <v>29</v>
      </c>
      <c r="AX4333" s="15" t="s">
        <v>79</v>
      </c>
      <c r="AY4333" s="204" t="s">
        <v>360</v>
      </c>
    </row>
    <row r="4334" spans="1:65" s="2" customFormat="1" ht="24.2" customHeight="1">
      <c r="A4334" s="33"/>
      <c r="B4334" s="139"/>
      <c r="C4334" s="173" t="s">
        <v>3982</v>
      </c>
      <c r="D4334" s="173" t="s">
        <v>363</v>
      </c>
      <c r="E4334" s="174" t="s">
        <v>3983</v>
      </c>
      <c r="F4334" s="175" t="s">
        <v>3984</v>
      </c>
      <c r="G4334" s="176" t="s">
        <v>375</v>
      </c>
      <c r="H4334" s="177">
        <v>1</v>
      </c>
      <c r="I4334" s="178"/>
      <c r="J4334" s="179">
        <f>ROUND(I4334*H4334,2)</f>
        <v>0</v>
      </c>
      <c r="K4334" s="180"/>
      <c r="L4334" s="34"/>
      <c r="M4334" s="181" t="s">
        <v>1</v>
      </c>
      <c r="N4334" s="182" t="s">
        <v>38</v>
      </c>
      <c r="O4334" s="60"/>
      <c r="P4334" s="183">
        <f>O4334*H4334</f>
        <v>0</v>
      </c>
      <c r="Q4334" s="183">
        <v>0</v>
      </c>
      <c r="R4334" s="183">
        <f>Q4334*H4334</f>
        <v>0</v>
      </c>
      <c r="S4334" s="183">
        <v>0</v>
      </c>
      <c r="T4334" s="184">
        <f>S4334*H4334</f>
        <v>0</v>
      </c>
      <c r="U4334" s="33"/>
      <c r="V4334" s="33"/>
      <c r="W4334" s="33"/>
      <c r="X4334" s="33"/>
      <c r="Y4334" s="33"/>
      <c r="Z4334" s="33"/>
      <c r="AA4334" s="33"/>
      <c r="AB4334" s="33"/>
      <c r="AC4334" s="33"/>
      <c r="AD4334" s="33"/>
      <c r="AE4334" s="33"/>
      <c r="AR4334" s="185" t="s">
        <v>367</v>
      </c>
      <c r="AT4334" s="185" t="s">
        <v>363</v>
      </c>
      <c r="AU4334" s="185" t="s">
        <v>85</v>
      </c>
      <c r="AY4334" s="18" t="s">
        <v>360</v>
      </c>
      <c r="BE4334" s="186">
        <f>IF(N4334="základná",J4334,0)</f>
        <v>0</v>
      </c>
      <c r="BF4334" s="186">
        <f>IF(N4334="znížená",J4334,0)</f>
        <v>0</v>
      </c>
      <c r="BG4334" s="186">
        <f>IF(N4334="zákl. prenesená",J4334,0)</f>
        <v>0</v>
      </c>
      <c r="BH4334" s="186">
        <f>IF(N4334="zníž. prenesená",J4334,0)</f>
        <v>0</v>
      </c>
      <c r="BI4334" s="186">
        <f>IF(N4334="nulová",J4334,0)</f>
        <v>0</v>
      </c>
      <c r="BJ4334" s="18" t="s">
        <v>85</v>
      </c>
      <c r="BK4334" s="186">
        <f>ROUND(I4334*H4334,2)</f>
        <v>0</v>
      </c>
      <c r="BL4334" s="18" t="s">
        <v>367</v>
      </c>
      <c r="BM4334" s="185" t="s">
        <v>3985</v>
      </c>
    </row>
    <row r="4335" spans="1:65" s="14" customFormat="1">
      <c r="B4335" s="196"/>
      <c r="D4335" s="188" t="s">
        <v>369</v>
      </c>
      <c r="E4335" s="197" t="s">
        <v>1</v>
      </c>
      <c r="F4335" s="198" t="s">
        <v>3986</v>
      </c>
      <c r="H4335" s="197" t="s">
        <v>1</v>
      </c>
      <c r="I4335" s="199"/>
      <c r="L4335" s="196"/>
      <c r="M4335" s="200"/>
      <c r="N4335" s="201"/>
      <c r="O4335" s="201"/>
      <c r="P4335" s="201"/>
      <c r="Q4335" s="201"/>
      <c r="R4335" s="201"/>
      <c r="S4335" s="201"/>
      <c r="T4335" s="202"/>
      <c r="AT4335" s="197" t="s">
        <v>369</v>
      </c>
      <c r="AU4335" s="197" t="s">
        <v>85</v>
      </c>
      <c r="AV4335" s="14" t="s">
        <v>79</v>
      </c>
      <c r="AW4335" s="14" t="s">
        <v>29</v>
      </c>
      <c r="AX4335" s="14" t="s">
        <v>72</v>
      </c>
      <c r="AY4335" s="197" t="s">
        <v>360</v>
      </c>
    </row>
    <row r="4336" spans="1:65" s="13" customFormat="1">
      <c r="B4336" s="187"/>
      <c r="D4336" s="188" t="s">
        <v>369</v>
      </c>
      <c r="E4336" s="189" t="s">
        <v>1</v>
      </c>
      <c r="F4336" s="190" t="s">
        <v>79</v>
      </c>
      <c r="H4336" s="191">
        <v>1</v>
      </c>
      <c r="I4336" s="192"/>
      <c r="L4336" s="187"/>
      <c r="M4336" s="193"/>
      <c r="N4336" s="194"/>
      <c r="O4336" s="194"/>
      <c r="P4336" s="194"/>
      <c r="Q4336" s="194"/>
      <c r="R4336" s="194"/>
      <c r="S4336" s="194"/>
      <c r="T4336" s="195"/>
      <c r="AT4336" s="189" t="s">
        <v>369</v>
      </c>
      <c r="AU4336" s="189" t="s">
        <v>85</v>
      </c>
      <c r="AV4336" s="13" t="s">
        <v>85</v>
      </c>
      <c r="AW4336" s="13" t="s">
        <v>29</v>
      </c>
      <c r="AX4336" s="13" t="s">
        <v>72</v>
      </c>
      <c r="AY4336" s="189" t="s">
        <v>360</v>
      </c>
    </row>
    <row r="4337" spans="1:65" s="15" customFormat="1">
      <c r="B4337" s="203"/>
      <c r="D4337" s="188" t="s">
        <v>369</v>
      </c>
      <c r="E4337" s="204" t="s">
        <v>1</v>
      </c>
      <c r="F4337" s="205" t="s">
        <v>386</v>
      </c>
      <c r="H4337" s="206">
        <v>1</v>
      </c>
      <c r="I4337" s="207"/>
      <c r="L4337" s="203"/>
      <c r="M4337" s="208"/>
      <c r="N4337" s="209"/>
      <c r="O4337" s="209"/>
      <c r="P4337" s="209"/>
      <c r="Q4337" s="209"/>
      <c r="R4337" s="209"/>
      <c r="S4337" s="209"/>
      <c r="T4337" s="210"/>
      <c r="AT4337" s="204" t="s">
        <v>369</v>
      </c>
      <c r="AU4337" s="204" t="s">
        <v>85</v>
      </c>
      <c r="AV4337" s="15" t="s">
        <v>367</v>
      </c>
      <c r="AW4337" s="15" t="s">
        <v>29</v>
      </c>
      <c r="AX4337" s="15" t="s">
        <v>79</v>
      </c>
      <c r="AY4337" s="204" t="s">
        <v>360</v>
      </c>
    </row>
    <row r="4338" spans="1:65" s="2" customFormat="1" ht="37.9" customHeight="1">
      <c r="A4338" s="33"/>
      <c r="B4338" s="139"/>
      <c r="C4338" s="173" t="s">
        <v>3987</v>
      </c>
      <c r="D4338" s="173" t="s">
        <v>363</v>
      </c>
      <c r="E4338" s="174" t="s">
        <v>3988</v>
      </c>
      <c r="F4338" s="175" t="s">
        <v>3989</v>
      </c>
      <c r="G4338" s="176" t="s">
        <v>375</v>
      </c>
      <c r="H4338" s="177">
        <v>9</v>
      </c>
      <c r="I4338" s="178"/>
      <c r="J4338" s="179">
        <f>ROUND(I4338*H4338,2)</f>
        <v>0</v>
      </c>
      <c r="K4338" s="180"/>
      <c r="L4338" s="34"/>
      <c r="M4338" s="181" t="s">
        <v>1</v>
      </c>
      <c r="N4338" s="182" t="s">
        <v>38</v>
      </c>
      <c r="O4338" s="60"/>
      <c r="P4338" s="183">
        <f>O4338*H4338</f>
        <v>0</v>
      </c>
      <c r="Q4338" s="183">
        <v>0</v>
      </c>
      <c r="R4338" s="183">
        <f>Q4338*H4338</f>
        <v>0</v>
      </c>
      <c r="S4338" s="183">
        <v>0</v>
      </c>
      <c r="T4338" s="184">
        <f>S4338*H4338</f>
        <v>0</v>
      </c>
      <c r="U4338" s="33"/>
      <c r="V4338" s="33"/>
      <c r="W4338" s="33"/>
      <c r="X4338" s="33"/>
      <c r="Y4338" s="33"/>
      <c r="Z4338" s="33"/>
      <c r="AA4338" s="33"/>
      <c r="AB4338" s="33"/>
      <c r="AC4338" s="33"/>
      <c r="AD4338" s="33"/>
      <c r="AE4338" s="33"/>
      <c r="AR4338" s="185" t="s">
        <v>367</v>
      </c>
      <c r="AT4338" s="185" t="s">
        <v>363</v>
      </c>
      <c r="AU4338" s="185" t="s">
        <v>85</v>
      </c>
      <c r="AY4338" s="18" t="s">
        <v>360</v>
      </c>
      <c r="BE4338" s="186">
        <f>IF(N4338="základná",J4338,0)</f>
        <v>0</v>
      </c>
      <c r="BF4338" s="186">
        <f>IF(N4338="znížená",J4338,0)</f>
        <v>0</v>
      </c>
      <c r="BG4338" s="186">
        <f>IF(N4338="zákl. prenesená",J4338,0)</f>
        <v>0</v>
      </c>
      <c r="BH4338" s="186">
        <f>IF(N4338="zníž. prenesená",J4338,0)</f>
        <v>0</v>
      </c>
      <c r="BI4338" s="186">
        <f>IF(N4338="nulová",J4338,0)</f>
        <v>0</v>
      </c>
      <c r="BJ4338" s="18" t="s">
        <v>85</v>
      </c>
      <c r="BK4338" s="186">
        <f>ROUND(I4338*H4338,2)</f>
        <v>0</v>
      </c>
      <c r="BL4338" s="18" t="s">
        <v>367</v>
      </c>
      <c r="BM4338" s="185" t="s">
        <v>3990</v>
      </c>
    </row>
    <row r="4339" spans="1:65" s="14" customFormat="1">
      <c r="B4339" s="196"/>
      <c r="D4339" s="188" t="s">
        <v>369</v>
      </c>
      <c r="E4339" s="197" t="s">
        <v>1</v>
      </c>
      <c r="F4339" s="198" t="s">
        <v>754</v>
      </c>
      <c r="H4339" s="197" t="s">
        <v>1</v>
      </c>
      <c r="I4339" s="199"/>
      <c r="L4339" s="196"/>
      <c r="M4339" s="200"/>
      <c r="N4339" s="201"/>
      <c r="O4339" s="201"/>
      <c r="P4339" s="201"/>
      <c r="Q4339" s="201"/>
      <c r="R4339" s="201"/>
      <c r="S4339" s="201"/>
      <c r="T4339" s="202"/>
      <c r="AT4339" s="197" t="s">
        <v>369</v>
      </c>
      <c r="AU4339" s="197" t="s">
        <v>85</v>
      </c>
      <c r="AV4339" s="14" t="s">
        <v>79</v>
      </c>
      <c r="AW4339" s="14" t="s">
        <v>29</v>
      </c>
      <c r="AX4339" s="14" t="s">
        <v>72</v>
      </c>
      <c r="AY4339" s="197" t="s">
        <v>360</v>
      </c>
    </row>
    <row r="4340" spans="1:65" s="13" customFormat="1">
      <c r="B4340" s="187"/>
      <c r="D4340" s="188" t="s">
        <v>369</v>
      </c>
      <c r="E4340" s="189" t="s">
        <v>1</v>
      </c>
      <c r="F4340" s="190" t="s">
        <v>282</v>
      </c>
      <c r="H4340" s="191">
        <v>3</v>
      </c>
      <c r="I4340" s="192"/>
      <c r="L4340" s="187"/>
      <c r="M4340" s="193"/>
      <c r="N4340" s="194"/>
      <c r="O4340" s="194"/>
      <c r="P4340" s="194"/>
      <c r="Q4340" s="194"/>
      <c r="R4340" s="194"/>
      <c r="S4340" s="194"/>
      <c r="T4340" s="195"/>
      <c r="AT4340" s="189" t="s">
        <v>369</v>
      </c>
      <c r="AU4340" s="189" t="s">
        <v>85</v>
      </c>
      <c r="AV4340" s="13" t="s">
        <v>85</v>
      </c>
      <c r="AW4340" s="13" t="s">
        <v>29</v>
      </c>
      <c r="AX4340" s="13" t="s">
        <v>72</v>
      </c>
      <c r="AY4340" s="189" t="s">
        <v>360</v>
      </c>
    </row>
    <row r="4341" spans="1:65" s="14" customFormat="1">
      <c r="B4341" s="196"/>
      <c r="D4341" s="188" t="s">
        <v>369</v>
      </c>
      <c r="E4341" s="197" t="s">
        <v>1</v>
      </c>
      <c r="F4341" s="198" t="s">
        <v>3991</v>
      </c>
      <c r="H4341" s="197" t="s">
        <v>1</v>
      </c>
      <c r="I4341" s="199"/>
      <c r="L4341" s="196"/>
      <c r="M4341" s="200"/>
      <c r="N4341" s="201"/>
      <c r="O4341" s="201"/>
      <c r="P4341" s="201"/>
      <c r="Q4341" s="201"/>
      <c r="R4341" s="201"/>
      <c r="S4341" s="201"/>
      <c r="T4341" s="202"/>
      <c r="AT4341" s="197" t="s">
        <v>369</v>
      </c>
      <c r="AU4341" s="197" t="s">
        <v>85</v>
      </c>
      <c r="AV4341" s="14" t="s">
        <v>79</v>
      </c>
      <c r="AW4341" s="14" t="s">
        <v>29</v>
      </c>
      <c r="AX4341" s="14" t="s">
        <v>72</v>
      </c>
      <c r="AY4341" s="197" t="s">
        <v>360</v>
      </c>
    </row>
    <row r="4342" spans="1:65" s="13" customFormat="1">
      <c r="B4342" s="187"/>
      <c r="D4342" s="188" t="s">
        <v>369</v>
      </c>
      <c r="E4342" s="189" t="s">
        <v>1</v>
      </c>
      <c r="F4342" s="190" t="s">
        <v>85</v>
      </c>
      <c r="H4342" s="191">
        <v>2</v>
      </c>
      <c r="I4342" s="192"/>
      <c r="L4342" s="187"/>
      <c r="M4342" s="193"/>
      <c r="N4342" s="194"/>
      <c r="O4342" s="194"/>
      <c r="P4342" s="194"/>
      <c r="Q4342" s="194"/>
      <c r="R4342" s="194"/>
      <c r="S4342" s="194"/>
      <c r="T4342" s="195"/>
      <c r="AT4342" s="189" t="s">
        <v>369</v>
      </c>
      <c r="AU4342" s="189" t="s">
        <v>85</v>
      </c>
      <c r="AV4342" s="13" t="s">
        <v>85</v>
      </c>
      <c r="AW4342" s="13" t="s">
        <v>29</v>
      </c>
      <c r="AX4342" s="13" t="s">
        <v>72</v>
      </c>
      <c r="AY4342" s="189" t="s">
        <v>360</v>
      </c>
    </row>
    <row r="4343" spans="1:65" s="14" customFormat="1">
      <c r="B4343" s="196"/>
      <c r="D4343" s="188" t="s">
        <v>369</v>
      </c>
      <c r="E4343" s="197" t="s">
        <v>1</v>
      </c>
      <c r="F4343" s="198" t="s">
        <v>762</v>
      </c>
      <c r="H4343" s="197" t="s">
        <v>1</v>
      </c>
      <c r="I4343" s="199"/>
      <c r="L4343" s="196"/>
      <c r="M4343" s="200"/>
      <c r="N4343" s="201"/>
      <c r="O4343" s="201"/>
      <c r="P4343" s="201"/>
      <c r="Q4343" s="201"/>
      <c r="R4343" s="201"/>
      <c r="S4343" s="201"/>
      <c r="T4343" s="202"/>
      <c r="AT4343" s="197" t="s">
        <v>369</v>
      </c>
      <c r="AU4343" s="197" t="s">
        <v>85</v>
      </c>
      <c r="AV4343" s="14" t="s">
        <v>79</v>
      </c>
      <c r="AW4343" s="14" t="s">
        <v>29</v>
      </c>
      <c r="AX4343" s="14" t="s">
        <v>72</v>
      </c>
      <c r="AY4343" s="197" t="s">
        <v>360</v>
      </c>
    </row>
    <row r="4344" spans="1:65" s="13" customFormat="1">
      <c r="B4344" s="187"/>
      <c r="D4344" s="188" t="s">
        <v>369</v>
      </c>
      <c r="E4344" s="189" t="s">
        <v>1</v>
      </c>
      <c r="F4344" s="190" t="s">
        <v>85</v>
      </c>
      <c r="H4344" s="191">
        <v>2</v>
      </c>
      <c r="I4344" s="192"/>
      <c r="L4344" s="187"/>
      <c r="M4344" s="193"/>
      <c r="N4344" s="194"/>
      <c r="O4344" s="194"/>
      <c r="P4344" s="194"/>
      <c r="Q4344" s="194"/>
      <c r="R4344" s="194"/>
      <c r="S4344" s="194"/>
      <c r="T4344" s="195"/>
      <c r="AT4344" s="189" t="s">
        <v>369</v>
      </c>
      <c r="AU4344" s="189" t="s">
        <v>85</v>
      </c>
      <c r="AV4344" s="13" t="s">
        <v>85</v>
      </c>
      <c r="AW4344" s="13" t="s">
        <v>29</v>
      </c>
      <c r="AX4344" s="13" t="s">
        <v>72</v>
      </c>
      <c r="AY4344" s="189" t="s">
        <v>360</v>
      </c>
    </row>
    <row r="4345" spans="1:65" s="14" customFormat="1">
      <c r="B4345" s="196"/>
      <c r="D4345" s="188" t="s">
        <v>369</v>
      </c>
      <c r="E4345" s="197" t="s">
        <v>1</v>
      </c>
      <c r="F4345" s="198" t="s">
        <v>787</v>
      </c>
      <c r="H4345" s="197" t="s">
        <v>1</v>
      </c>
      <c r="I4345" s="199"/>
      <c r="L4345" s="196"/>
      <c r="M4345" s="200"/>
      <c r="N4345" s="201"/>
      <c r="O4345" s="201"/>
      <c r="P4345" s="201"/>
      <c r="Q4345" s="201"/>
      <c r="R4345" s="201"/>
      <c r="S4345" s="201"/>
      <c r="T4345" s="202"/>
      <c r="AT4345" s="197" t="s">
        <v>369</v>
      </c>
      <c r="AU4345" s="197" t="s">
        <v>85</v>
      </c>
      <c r="AV4345" s="14" t="s">
        <v>79</v>
      </c>
      <c r="AW4345" s="14" t="s">
        <v>29</v>
      </c>
      <c r="AX4345" s="14" t="s">
        <v>72</v>
      </c>
      <c r="AY4345" s="197" t="s">
        <v>360</v>
      </c>
    </row>
    <row r="4346" spans="1:65" s="13" customFormat="1">
      <c r="B4346" s="187"/>
      <c r="D4346" s="188" t="s">
        <v>369</v>
      </c>
      <c r="E4346" s="189" t="s">
        <v>1</v>
      </c>
      <c r="F4346" s="190" t="s">
        <v>85</v>
      </c>
      <c r="H4346" s="191">
        <v>2</v>
      </c>
      <c r="I4346" s="192"/>
      <c r="L4346" s="187"/>
      <c r="M4346" s="193"/>
      <c r="N4346" s="194"/>
      <c r="O4346" s="194"/>
      <c r="P4346" s="194"/>
      <c r="Q4346" s="194"/>
      <c r="R4346" s="194"/>
      <c r="S4346" s="194"/>
      <c r="T4346" s="195"/>
      <c r="AT4346" s="189" t="s">
        <v>369</v>
      </c>
      <c r="AU4346" s="189" t="s">
        <v>85</v>
      </c>
      <c r="AV4346" s="13" t="s">
        <v>85</v>
      </c>
      <c r="AW4346" s="13" t="s">
        <v>29</v>
      </c>
      <c r="AX4346" s="13" t="s">
        <v>72</v>
      </c>
      <c r="AY4346" s="189" t="s">
        <v>360</v>
      </c>
    </row>
    <row r="4347" spans="1:65" s="15" customFormat="1">
      <c r="B4347" s="203"/>
      <c r="D4347" s="188" t="s">
        <v>369</v>
      </c>
      <c r="E4347" s="204" t="s">
        <v>1</v>
      </c>
      <c r="F4347" s="205" t="s">
        <v>386</v>
      </c>
      <c r="H4347" s="206">
        <v>9</v>
      </c>
      <c r="I4347" s="207"/>
      <c r="L4347" s="203"/>
      <c r="M4347" s="208"/>
      <c r="N4347" s="209"/>
      <c r="O4347" s="209"/>
      <c r="P4347" s="209"/>
      <c r="Q4347" s="209"/>
      <c r="R4347" s="209"/>
      <c r="S4347" s="209"/>
      <c r="T4347" s="210"/>
      <c r="AT4347" s="204" t="s">
        <v>369</v>
      </c>
      <c r="AU4347" s="204" t="s">
        <v>85</v>
      </c>
      <c r="AV4347" s="15" t="s">
        <v>367</v>
      </c>
      <c r="AW4347" s="15" t="s">
        <v>29</v>
      </c>
      <c r="AX4347" s="15" t="s">
        <v>79</v>
      </c>
      <c r="AY4347" s="204" t="s">
        <v>360</v>
      </c>
    </row>
    <row r="4348" spans="1:65" s="2" customFormat="1" ht="37.9" customHeight="1">
      <c r="A4348" s="33"/>
      <c r="B4348" s="139"/>
      <c r="C4348" s="173" t="s">
        <v>3992</v>
      </c>
      <c r="D4348" s="173" t="s">
        <v>363</v>
      </c>
      <c r="E4348" s="174" t="s">
        <v>3993</v>
      </c>
      <c r="F4348" s="175" t="s">
        <v>3994</v>
      </c>
      <c r="G4348" s="176" t="s">
        <v>375</v>
      </c>
      <c r="H4348" s="177">
        <v>3</v>
      </c>
      <c r="I4348" s="178"/>
      <c r="J4348" s="179">
        <f>ROUND(I4348*H4348,2)</f>
        <v>0</v>
      </c>
      <c r="K4348" s="180"/>
      <c r="L4348" s="34"/>
      <c r="M4348" s="181" t="s">
        <v>1</v>
      </c>
      <c r="N4348" s="182" t="s">
        <v>38</v>
      </c>
      <c r="O4348" s="60"/>
      <c r="P4348" s="183">
        <f>O4348*H4348</f>
        <v>0</v>
      </c>
      <c r="Q4348" s="183">
        <v>0</v>
      </c>
      <c r="R4348" s="183">
        <f>Q4348*H4348</f>
        <v>0</v>
      </c>
      <c r="S4348" s="183">
        <v>0</v>
      </c>
      <c r="T4348" s="184">
        <f>S4348*H4348</f>
        <v>0</v>
      </c>
      <c r="U4348" s="33"/>
      <c r="V4348" s="33"/>
      <c r="W4348" s="33"/>
      <c r="X4348" s="33"/>
      <c r="Y4348" s="33"/>
      <c r="Z4348" s="33"/>
      <c r="AA4348" s="33"/>
      <c r="AB4348" s="33"/>
      <c r="AC4348" s="33"/>
      <c r="AD4348" s="33"/>
      <c r="AE4348" s="33"/>
      <c r="AR4348" s="185" t="s">
        <v>367</v>
      </c>
      <c r="AT4348" s="185" t="s">
        <v>363</v>
      </c>
      <c r="AU4348" s="185" t="s">
        <v>85</v>
      </c>
      <c r="AY4348" s="18" t="s">
        <v>360</v>
      </c>
      <c r="BE4348" s="186">
        <f>IF(N4348="základná",J4348,0)</f>
        <v>0</v>
      </c>
      <c r="BF4348" s="186">
        <f>IF(N4348="znížená",J4348,0)</f>
        <v>0</v>
      </c>
      <c r="BG4348" s="186">
        <f>IF(N4348="zákl. prenesená",J4348,0)</f>
        <v>0</v>
      </c>
      <c r="BH4348" s="186">
        <f>IF(N4348="zníž. prenesená",J4348,0)</f>
        <v>0</v>
      </c>
      <c r="BI4348" s="186">
        <f>IF(N4348="nulová",J4348,0)</f>
        <v>0</v>
      </c>
      <c r="BJ4348" s="18" t="s">
        <v>85</v>
      </c>
      <c r="BK4348" s="186">
        <f>ROUND(I4348*H4348,2)</f>
        <v>0</v>
      </c>
      <c r="BL4348" s="18" t="s">
        <v>367</v>
      </c>
      <c r="BM4348" s="185" t="s">
        <v>3995</v>
      </c>
    </row>
    <row r="4349" spans="1:65" s="14" customFormat="1">
      <c r="B4349" s="196"/>
      <c r="D4349" s="188" t="s">
        <v>369</v>
      </c>
      <c r="E4349" s="197" t="s">
        <v>1</v>
      </c>
      <c r="F4349" s="198" t="s">
        <v>754</v>
      </c>
      <c r="H4349" s="197" t="s">
        <v>1</v>
      </c>
      <c r="I4349" s="199"/>
      <c r="L4349" s="196"/>
      <c r="M4349" s="200"/>
      <c r="N4349" s="201"/>
      <c r="O4349" s="201"/>
      <c r="P4349" s="201"/>
      <c r="Q4349" s="201"/>
      <c r="R4349" s="201"/>
      <c r="S4349" s="201"/>
      <c r="T4349" s="202"/>
      <c r="AT4349" s="197" t="s">
        <v>369</v>
      </c>
      <c r="AU4349" s="197" t="s">
        <v>85</v>
      </c>
      <c r="AV4349" s="14" t="s">
        <v>79</v>
      </c>
      <c r="AW4349" s="14" t="s">
        <v>29</v>
      </c>
      <c r="AX4349" s="14" t="s">
        <v>72</v>
      </c>
      <c r="AY4349" s="197" t="s">
        <v>360</v>
      </c>
    </row>
    <row r="4350" spans="1:65" s="13" customFormat="1">
      <c r="B4350" s="187"/>
      <c r="D4350" s="188" t="s">
        <v>369</v>
      </c>
      <c r="E4350" s="189" t="s">
        <v>1</v>
      </c>
      <c r="F4350" s="190" t="s">
        <v>282</v>
      </c>
      <c r="H4350" s="191">
        <v>3</v>
      </c>
      <c r="I4350" s="192"/>
      <c r="L4350" s="187"/>
      <c r="M4350" s="193"/>
      <c r="N4350" s="194"/>
      <c r="O4350" s="194"/>
      <c r="P4350" s="194"/>
      <c r="Q4350" s="194"/>
      <c r="R4350" s="194"/>
      <c r="S4350" s="194"/>
      <c r="T4350" s="195"/>
      <c r="AT4350" s="189" t="s">
        <v>369</v>
      </c>
      <c r="AU4350" s="189" t="s">
        <v>85</v>
      </c>
      <c r="AV4350" s="13" t="s">
        <v>85</v>
      </c>
      <c r="AW4350" s="13" t="s">
        <v>29</v>
      </c>
      <c r="AX4350" s="13" t="s">
        <v>72</v>
      </c>
      <c r="AY4350" s="189" t="s">
        <v>360</v>
      </c>
    </row>
    <row r="4351" spans="1:65" s="15" customFormat="1">
      <c r="B4351" s="203"/>
      <c r="D4351" s="188" t="s">
        <v>369</v>
      </c>
      <c r="E4351" s="204" t="s">
        <v>1</v>
      </c>
      <c r="F4351" s="205" t="s">
        <v>386</v>
      </c>
      <c r="H4351" s="206">
        <v>3</v>
      </c>
      <c r="I4351" s="207"/>
      <c r="L4351" s="203"/>
      <c r="M4351" s="208"/>
      <c r="N4351" s="209"/>
      <c r="O4351" s="209"/>
      <c r="P4351" s="209"/>
      <c r="Q4351" s="209"/>
      <c r="R4351" s="209"/>
      <c r="S4351" s="209"/>
      <c r="T4351" s="210"/>
      <c r="AT4351" s="204" t="s">
        <v>369</v>
      </c>
      <c r="AU4351" s="204" t="s">
        <v>85</v>
      </c>
      <c r="AV4351" s="15" t="s">
        <v>367</v>
      </c>
      <c r="AW4351" s="15" t="s">
        <v>29</v>
      </c>
      <c r="AX4351" s="15" t="s">
        <v>79</v>
      </c>
      <c r="AY4351" s="204" t="s">
        <v>360</v>
      </c>
    </row>
    <row r="4352" spans="1:65" s="2" customFormat="1" ht="24.2" customHeight="1">
      <c r="A4352" s="33"/>
      <c r="B4352" s="139"/>
      <c r="C4352" s="173" t="s">
        <v>3996</v>
      </c>
      <c r="D4352" s="173" t="s">
        <v>363</v>
      </c>
      <c r="E4352" s="174" t="s">
        <v>3997</v>
      </c>
      <c r="F4352" s="175" t="s">
        <v>3998</v>
      </c>
      <c r="G4352" s="176" t="s">
        <v>375</v>
      </c>
      <c r="H4352" s="177">
        <v>2</v>
      </c>
      <c r="I4352" s="178"/>
      <c r="J4352" s="179">
        <f>ROUND(I4352*H4352,2)</f>
        <v>0</v>
      </c>
      <c r="K4352" s="180"/>
      <c r="L4352" s="34"/>
      <c r="M4352" s="181" t="s">
        <v>1</v>
      </c>
      <c r="N4352" s="182" t="s">
        <v>38</v>
      </c>
      <c r="O4352" s="60"/>
      <c r="P4352" s="183">
        <f>O4352*H4352</f>
        <v>0</v>
      </c>
      <c r="Q4352" s="183">
        <v>0</v>
      </c>
      <c r="R4352" s="183">
        <f>Q4352*H4352</f>
        <v>0</v>
      </c>
      <c r="S4352" s="183">
        <v>0</v>
      </c>
      <c r="T4352" s="184">
        <f>S4352*H4352</f>
        <v>0</v>
      </c>
      <c r="U4352" s="33"/>
      <c r="V4352" s="33"/>
      <c r="W4352" s="33"/>
      <c r="X4352" s="33"/>
      <c r="Y4352" s="33"/>
      <c r="Z4352" s="33"/>
      <c r="AA4352" s="33"/>
      <c r="AB4352" s="33"/>
      <c r="AC4352" s="33"/>
      <c r="AD4352" s="33"/>
      <c r="AE4352" s="33"/>
      <c r="AR4352" s="185" t="s">
        <v>367</v>
      </c>
      <c r="AT4352" s="185" t="s">
        <v>363</v>
      </c>
      <c r="AU4352" s="185" t="s">
        <v>85</v>
      </c>
      <c r="AY4352" s="18" t="s">
        <v>360</v>
      </c>
      <c r="BE4352" s="186">
        <f>IF(N4352="základná",J4352,0)</f>
        <v>0</v>
      </c>
      <c r="BF4352" s="186">
        <f>IF(N4352="znížená",J4352,0)</f>
        <v>0</v>
      </c>
      <c r="BG4352" s="186">
        <f>IF(N4352="zákl. prenesená",J4352,0)</f>
        <v>0</v>
      </c>
      <c r="BH4352" s="186">
        <f>IF(N4352="zníž. prenesená",J4352,0)</f>
        <v>0</v>
      </c>
      <c r="BI4352" s="186">
        <f>IF(N4352="nulová",J4352,0)</f>
        <v>0</v>
      </c>
      <c r="BJ4352" s="18" t="s">
        <v>85</v>
      </c>
      <c r="BK4352" s="186">
        <f>ROUND(I4352*H4352,2)</f>
        <v>0</v>
      </c>
      <c r="BL4352" s="18" t="s">
        <v>367</v>
      </c>
      <c r="BM4352" s="185" t="s">
        <v>3999</v>
      </c>
    </row>
    <row r="4353" spans="1:65" s="14" customFormat="1">
      <c r="B4353" s="196"/>
      <c r="D4353" s="188" t="s">
        <v>369</v>
      </c>
      <c r="E4353" s="197" t="s">
        <v>1</v>
      </c>
      <c r="F4353" s="198" t="s">
        <v>754</v>
      </c>
      <c r="H4353" s="197" t="s">
        <v>1</v>
      </c>
      <c r="I4353" s="199"/>
      <c r="L4353" s="196"/>
      <c r="M4353" s="200"/>
      <c r="N4353" s="201"/>
      <c r="O4353" s="201"/>
      <c r="P4353" s="201"/>
      <c r="Q4353" s="201"/>
      <c r="R4353" s="201"/>
      <c r="S4353" s="201"/>
      <c r="T4353" s="202"/>
      <c r="AT4353" s="197" t="s">
        <v>369</v>
      </c>
      <c r="AU4353" s="197" t="s">
        <v>85</v>
      </c>
      <c r="AV4353" s="14" t="s">
        <v>79</v>
      </c>
      <c r="AW4353" s="14" t="s">
        <v>29</v>
      </c>
      <c r="AX4353" s="14" t="s">
        <v>72</v>
      </c>
      <c r="AY4353" s="197" t="s">
        <v>360</v>
      </c>
    </row>
    <row r="4354" spans="1:65" s="13" customFormat="1">
      <c r="B4354" s="187"/>
      <c r="D4354" s="188" t="s">
        <v>369</v>
      </c>
      <c r="E4354" s="189" t="s">
        <v>1</v>
      </c>
      <c r="F4354" s="190" t="s">
        <v>85</v>
      </c>
      <c r="H4354" s="191">
        <v>2</v>
      </c>
      <c r="I4354" s="192"/>
      <c r="L4354" s="187"/>
      <c r="M4354" s="193"/>
      <c r="N4354" s="194"/>
      <c r="O4354" s="194"/>
      <c r="P4354" s="194"/>
      <c r="Q4354" s="194"/>
      <c r="R4354" s="194"/>
      <c r="S4354" s="194"/>
      <c r="T4354" s="195"/>
      <c r="AT4354" s="189" t="s">
        <v>369</v>
      </c>
      <c r="AU4354" s="189" t="s">
        <v>85</v>
      </c>
      <c r="AV4354" s="13" t="s">
        <v>85</v>
      </c>
      <c r="AW4354" s="13" t="s">
        <v>29</v>
      </c>
      <c r="AX4354" s="13" t="s">
        <v>72</v>
      </c>
      <c r="AY4354" s="189" t="s">
        <v>360</v>
      </c>
    </row>
    <row r="4355" spans="1:65" s="15" customFormat="1">
      <c r="B4355" s="203"/>
      <c r="D4355" s="188" t="s">
        <v>369</v>
      </c>
      <c r="E4355" s="204" t="s">
        <v>1</v>
      </c>
      <c r="F4355" s="205" t="s">
        <v>386</v>
      </c>
      <c r="H4355" s="206">
        <v>2</v>
      </c>
      <c r="I4355" s="207"/>
      <c r="L4355" s="203"/>
      <c r="M4355" s="208"/>
      <c r="N4355" s="209"/>
      <c r="O4355" s="209"/>
      <c r="P4355" s="209"/>
      <c r="Q4355" s="209"/>
      <c r="R4355" s="209"/>
      <c r="S4355" s="209"/>
      <c r="T4355" s="210"/>
      <c r="AT4355" s="204" t="s">
        <v>369</v>
      </c>
      <c r="AU4355" s="204" t="s">
        <v>85</v>
      </c>
      <c r="AV4355" s="15" t="s">
        <v>367</v>
      </c>
      <c r="AW4355" s="15" t="s">
        <v>29</v>
      </c>
      <c r="AX4355" s="15" t="s">
        <v>79</v>
      </c>
      <c r="AY4355" s="204" t="s">
        <v>360</v>
      </c>
    </row>
    <row r="4356" spans="1:65" s="2" customFormat="1" ht="37.9" customHeight="1">
      <c r="A4356" s="33"/>
      <c r="B4356" s="139"/>
      <c r="C4356" s="173" t="s">
        <v>4000</v>
      </c>
      <c r="D4356" s="173" t="s">
        <v>363</v>
      </c>
      <c r="E4356" s="174" t="s">
        <v>4001</v>
      </c>
      <c r="F4356" s="175" t="s">
        <v>4002</v>
      </c>
      <c r="G4356" s="176" t="s">
        <v>375</v>
      </c>
      <c r="H4356" s="177">
        <v>7</v>
      </c>
      <c r="I4356" s="178"/>
      <c r="J4356" s="179">
        <f>ROUND(I4356*H4356,2)</f>
        <v>0</v>
      </c>
      <c r="K4356" s="180"/>
      <c r="L4356" s="34"/>
      <c r="M4356" s="181" t="s">
        <v>1</v>
      </c>
      <c r="N4356" s="182" t="s">
        <v>38</v>
      </c>
      <c r="O4356" s="60"/>
      <c r="P4356" s="183">
        <f>O4356*H4356</f>
        <v>0</v>
      </c>
      <c r="Q4356" s="183">
        <v>0</v>
      </c>
      <c r="R4356" s="183">
        <f>Q4356*H4356</f>
        <v>0</v>
      </c>
      <c r="S4356" s="183">
        <v>0</v>
      </c>
      <c r="T4356" s="184">
        <f>S4356*H4356</f>
        <v>0</v>
      </c>
      <c r="U4356" s="33"/>
      <c r="V4356" s="33"/>
      <c r="W4356" s="33"/>
      <c r="X4356" s="33"/>
      <c r="Y4356" s="33"/>
      <c r="Z4356" s="33"/>
      <c r="AA4356" s="33"/>
      <c r="AB4356" s="33"/>
      <c r="AC4356" s="33"/>
      <c r="AD4356" s="33"/>
      <c r="AE4356" s="33"/>
      <c r="AR4356" s="185" t="s">
        <v>367</v>
      </c>
      <c r="AT4356" s="185" t="s">
        <v>363</v>
      </c>
      <c r="AU4356" s="185" t="s">
        <v>85</v>
      </c>
      <c r="AY4356" s="18" t="s">
        <v>360</v>
      </c>
      <c r="BE4356" s="186">
        <f>IF(N4356="základná",J4356,0)</f>
        <v>0</v>
      </c>
      <c r="BF4356" s="186">
        <f>IF(N4356="znížená",J4356,0)</f>
        <v>0</v>
      </c>
      <c r="BG4356" s="186">
        <f>IF(N4356="zákl. prenesená",J4356,0)</f>
        <v>0</v>
      </c>
      <c r="BH4356" s="186">
        <f>IF(N4356="zníž. prenesená",J4356,0)</f>
        <v>0</v>
      </c>
      <c r="BI4356" s="186">
        <f>IF(N4356="nulová",J4356,0)</f>
        <v>0</v>
      </c>
      <c r="BJ4356" s="18" t="s">
        <v>85</v>
      </c>
      <c r="BK4356" s="186">
        <f>ROUND(I4356*H4356,2)</f>
        <v>0</v>
      </c>
      <c r="BL4356" s="18" t="s">
        <v>367</v>
      </c>
      <c r="BM4356" s="185" t="s">
        <v>4003</v>
      </c>
    </row>
    <row r="4357" spans="1:65" s="14" customFormat="1">
      <c r="B4357" s="196"/>
      <c r="D4357" s="188" t="s">
        <v>369</v>
      </c>
      <c r="E4357" s="197" t="s">
        <v>1</v>
      </c>
      <c r="F4357" s="198" t="s">
        <v>754</v>
      </c>
      <c r="H4357" s="197" t="s">
        <v>1</v>
      </c>
      <c r="I4357" s="199"/>
      <c r="L4357" s="196"/>
      <c r="M4357" s="200"/>
      <c r="N4357" s="201"/>
      <c r="O4357" s="201"/>
      <c r="P4357" s="201"/>
      <c r="Q4357" s="201"/>
      <c r="R4357" s="201"/>
      <c r="S4357" s="201"/>
      <c r="T4357" s="202"/>
      <c r="AT4357" s="197" t="s">
        <v>369</v>
      </c>
      <c r="AU4357" s="197" t="s">
        <v>85</v>
      </c>
      <c r="AV4357" s="14" t="s">
        <v>79</v>
      </c>
      <c r="AW4357" s="14" t="s">
        <v>29</v>
      </c>
      <c r="AX4357" s="14" t="s">
        <v>72</v>
      </c>
      <c r="AY4357" s="197" t="s">
        <v>360</v>
      </c>
    </row>
    <row r="4358" spans="1:65" s="13" customFormat="1">
      <c r="B4358" s="187"/>
      <c r="D4358" s="188" t="s">
        <v>369</v>
      </c>
      <c r="E4358" s="189" t="s">
        <v>1</v>
      </c>
      <c r="F4358" s="190" t="s">
        <v>442</v>
      </c>
      <c r="H4358" s="191">
        <v>7</v>
      </c>
      <c r="I4358" s="192"/>
      <c r="L4358" s="187"/>
      <c r="M4358" s="193"/>
      <c r="N4358" s="194"/>
      <c r="O4358" s="194"/>
      <c r="P4358" s="194"/>
      <c r="Q4358" s="194"/>
      <c r="R4358" s="194"/>
      <c r="S4358" s="194"/>
      <c r="T4358" s="195"/>
      <c r="AT4358" s="189" t="s">
        <v>369</v>
      </c>
      <c r="AU4358" s="189" t="s">
        <v>85</v>
      </c>
      <c r="AV4358" s="13" t="s">
        <v>85</v>
      </c>
      <c r="AW4358" s="13" t="s">
        <v>29</v>
      </c>
      <c r="AX4358" s="13" t="s">
        <v>72</v>
      </c>
      <c r="AY4358" s="189" t="s">
        <v>360</v>
      </c>
    </row>
    <row r="4359" spans="1:65" s="15" customFormat="1">
      <c r="B4359" s="203"/>
      <c r="D4359" s="188" t="s">
        <v>369</v>
      </c>
      <c r="E4359" s="204" t="s">
        <v>1</v>
      </c>
      <c r="F4359" s="205" t="s">
        <v>386</v>
      </c>
      <c r="H4359" s="206">
        <v>7</v>
      </c>
      <c r="I4359" s="207"/>
      <c r="L4359" s="203"/>
      <c r="M4359" s="208"/>
      <c r="N4359" s="209"/>
      <c r="O4359" s="209"/>
      <c r="P4359" s="209"/>
      <c r="Q4359" s="209"/>
      <c r="R4359" s="209"/>
      <c r="S4359" s="209"/>
      <c r="T4359" s="210"/>
      <c r="AT4359" s="204" t="s">
        <v>369</v>
      </c>
      <c r="AU4359" s="204" t="s">
        <v>85</v>
      </c>
      <c r="AV4359" s="15" t="s">
        <v>367</v>
      </c>
      <c r="AW4359" s="15" t="s">
        <v>29</v>
      </c>
      <c r="AX4359" s="15" t="s">
        <v>79</v>
      </c>
      <c r="AY4359" s="204" t="s">
        <v>360</v>
      </c>
    </row>
    <row r="4360" spans="1:65" s="2" customFormat="1" ht="37.9" customHeight="1">
      <c r="A4360" s="33"/>
      <c r="B4360" s="139"/>
      <c r="C4360" s="173" t="s">
        <v>4004</v>
      </c>
      <c r="D4360" s="173" t="s">
        <v>363</v>
      </c>
      <c r="E4360" s="174" t="s">
        <v>4005</v>
      </c>
      <c r="F4360" s="175" t="s">
        <v>4006</v>
      </c>
      <c r="G4360" s="176" t="s">
        <v>375</v>
      </c>
      <c r="H4360" s="177">
        <v>1</v>
      </c>
      <c r="I4360" s="178"/>
      <c r="J4360" s="179">
        <f>ROUND(I4360*H4360,2)</f>
        <v>0</v>
      </c>
      <c r="K4360" s="180"/>
      <c r="L4360" s="34"/>
      <c r="M4360" s="181" t="s">
        <v>1</v>
      </c>
      <c r="N4360" s="182" t="s">
        <v>38</v>
      </c>
      <c r="O4360" s="60"/>
      <c r="P4360" s="183">
        <f>O4360*H4360</f>
        <v>0</v>
      </c>
      <c r="Q4360" s="183">
        <v>0</v>
      </c>
      <c r="R4360" s="183">
        <f>Q4360*H4360</f>
        <v>0</v>
      </c>
      <c r="S4360" s="183">
        <v>0</v>
      </c>
      <c r="T4360" s="184">
        <f>S4360*H4360</f>
        <v>0</v>
      </c>
      <c r="U4360" s="33"/>
      <c r="V4360" s="33"/>
      <c r="W4360" s="33"/>
      <c r="X4360" s="33"/>
      <c r="Y4360" s="33"/>
      <c r="Z4360" s="33"/>
      <c r="AA4360" s="33"/>
      <c r="AB4360" s="33"/>
      <c r="AC4360" s="33"/>
      <c r="AD4360" s="33"/>
      <c r="AE4360" s="33"/>
      <c r="AR4360" s="185" t="s">
        <v>367</v>
      </c>
      <c r="AT4360" s="185" t="s">
        <v>363</v>
      </c>
      <c r="AU4360" s="185" t="s">
        <v>85</v>
      </c>
      <c r="AY4360" s="18" t="s">
        <v>360</v>
      </c>
      <c r="BE4360" s="186">
        <f>IF(N4360="základná",J4360,0)</f>
        <v>0</v>
      </c>
      <c r="BF4360" s="186">
        <f>IF(N4360="znížená",J4360,0)</f>
        <v>0</v>
      </c>
      <c r="BG4360" s="186">
        <f>IF(N4360="zákl. prenesená",J4360,0)</f>
        <v>0</v>
      </c>
      <c r="BH4360" s="186">
        <f>IF(N4360="zníž. prenesená",J4360,0)</f>
        <v>0</v>
      </c>
      <c r="BI4360" s="186">
        <f>IF(N4360="nulová",J4360,0)</f>
        <v>0</v>
      </c>
      <c r="BJ4360" s="18" t="s">
        <v>85</v>
      </c>
      <c r="BK4360" s="186">
        <f>ROUND(I4360*H4360,2)</f>
        <v>0</v>
      </c>
      <c r="BL4360" s="18" t="s">
        <v>367</v>
      </c>
      <c r="BM4360" s="185" t="s">
        <v>4007</v>
      </c>
    </row>
    <row r="4361" spans="1:65" s="14" customFormat="1">
      <c r="B4361" s="196"/>
      <c r="D4361" s="188" t="s">
        <v>369</v>
      </c>
      <c r="E4361" s="197" t="s">
        <v>1</v>
      </c>
      <c r="F4361" s="198" t="s">
        <v>754</v>
      </c>
      <c r="H4361" s="197" t="s">
        <v>1</v>
      </c>
      <c r="I4361" s="199"/>
      <c r="L4361" s="196"/>
      <c r="M4361" s="200"/>
      <c r="N4361" s="201"/>
      <c r="O4361" s="201"/>
      <c r="P4361" s="201"/>
      <c r="Q4361" s="201"/>
      <c r="R4361" s="201"/>
      <c r="S4361" s="201"/>
      <c r="T4361" s="202"/>
      <c r="AT4361" s="197" t="s">
        <v>369</v>
      </c>
      <c r="AU4361" s="197" t="s">
        <v>85</v>
      </c>
      <c r="AV4361" s="14" t="s">
        <v>79</v>
      </c>
      <c r="AW4361" s="14" t="s">
        <v>29</v>
      </c>
      <c r="AX4361" s="14" t="s">
        <v>72</v>
      </c>
      <c r="AY4361" s="197" t="s">
        <v>360</v>
      </c>
    </row>
    <row r="4362" spans="1:65" s="13" customFormat="1">
      <c r="B4362" s="187"/>
      <c r="D4362" s="188" t="s">
        <v>369</v>
      </c>
      <c r="E4362" s="189" t="s">
        <v>1</v>
      </c>
      <c r="F4362" s="190" t="s">
        <v>79</v>
      </c>
      <c r="H4362" s="191">
        <v>1</v>
      </c>
      <c r="I4362" s="192"/>
      <c r="L4362" s="187"/>
      <c r="M4362" s="193"/>
      <c r="N4362" s="194"/>
      <c r="O4362" s="194"/>
      <c r="P4362" s="194"/>
      <c r="Q4362" s="194"/>
      <c r="R4362" s="194"/>
      <c r="S4362" s="194"/>
      <c r="T4362" s="195"/>
      <c r="AT4362" s="189" t="s">
        <v>369</v>
      </c>
      <c r="AU4362" s="189" t="s">
        <v>85</v>
      </c>
      <c r="AV4362" s="13" t="s">
        <v>85</v>
      </c>
      <c r="AW4362" s="13" t="s">
        <v>29</v>
      </c>
      <c r="AX4362" s="13" t="s">
        <v>72</v>
      </c>
      <c r="AY4362" s="189" t="s">
        <v>360</v>
      </c>
    </row>
    <row r="4363" spans="1:65" s="15" customFormat="1">
      <c r="B4363" s="203"/>
      <c r="D4363" s="188" t="s">
        <v>369</v>
      </c>
      <c r="E4363" s="204" t="s">
        <v>1</v>
      </c>
      <c r="F4363" s="205" t="s">
        <v>386</v>
      </c>
      <c r="H4363" s="206">
        <v>1</v>
      </c>
      <c r="I4363" s="207"/>
      <c r="L4363" s="203"/>
      <c r="M4363" s="208"/>
      <c r="N4363" s="209"/>
      <c r="O4363" s="209"/>
      <c r="P4363" s="209"/>
      <c r="Q4363" s="209"/>
      <c r="R4363" s="209"/>
      <c r="S4363" s="209"/>
      <c r="T4363" s="210"/>
      <c r="AT4363" s="204" t="s">
        <v>369</v>
      </c>
      <c r="AU4363" s="204" t="s">
        <v>85</v>
      </c>
      <c r="AV4363" s="15" t="s">
        <v>367</v>
      </c>
      <c r="AW4363" s="15" t="s">
        <v>29</v>
      </c>
      <c r="AX4363" s="15" t="s">
        <v>79</v>
      </c>
      <c r="AY4363" s="204" t="s">
        <v>360</v>
      </c>
    </row>
    <row r="4364" spans="1:65" s="2" customFormat="1" ht="44.25" customHeight="1">
      <c r="A4364" s="33"/>
      <c r="B4364" s="139"/>
      <c r="C4364" s="173" t="s">
        <v>4008</v>
      </c>
      <c r="D4364" s="173" t="s">
        <v>363</v>
      </c>
      <c r="E4364" s="174" t="s">
        <v>4009</v>
      </c>
      <c r="F4364" s="175" t="s">
        <v>4010</v>
      </c>
      <c r="G4364" s="176" t="s">
        <v>375</v>
      </c>
      <c r="H4364" s="177">
        <v>1</v>
      </c>
      <c r="I4364" s="178"/>
      <c r="J4364" s="179">
        <f>ROUND(I4364*H4364,2)</f>
        <v>0</v>
      </c>
      <c r="K4364" s="180"/>
      <c r="L4364" s="34"/>
      <c r="M4364" s="181" t="s">
        <v>1</v>
      </c>
      <c r="N4364" s="182" t="s">
        <v>38</v>
      </c>
      <c r="O4364" s="60"/>
      <c r="P4364" s="183">
        <f>O4364*H4364</f>
        <v>0</v>
      </c>
      <c r="Q4364" s="183">
        <v>0</v>
      </c>
      <c r="R4364" s="183">
        <f>Q4364*H4364</f>
        <v>0</v>
      </c>
      <c r="S4364" s="183">
        <v>0</v>
      </c>
      <c r="T4364" s="184">
        <f>S4364*H4364</f>
        <v>0</v>
      </c>
      <c r="U4364" s="33"/>
      <c r="V4364" s="33"/>
      <c r="W4364" s="33"/>
      <c r="X4364" s="33"/>
      <c r="Y4364" s="33"/>
      <c r="Z4364" s="33"/>
      <c r="AA4364" s="33"/>
      <c r="AB4364" s="33"/>
      <c r="AC4364" s="33"/>
      <c r="AD4364" s="33"/>
      <c r="AE4364" s="33"/>
      <c r="AR4364" s="185" t="s">
        <v>367</v>
      </c>
      <c r="AT4364" s="185" t="s">
        <v>363</v>
      </c>
      <c r="AU4364" s="185" t="s">
        <v>85</v>
      </c>
      <c r="AY4364" s="18" t="s">
        <v>360</v>
      </c>
      <c r="BE4364" s="186">
        <f>IF(N4364="základná",J4364,0)</f>
        <v>0</v>
      </c>
      <c r="BF4364" s="186">
        <f>IF(N4364="znížená",J4364,0)</f>
        <v>0</v>
      </c>
      <c r="BG4364" s="186">
        <f>IF(N4364="zákl. prenesená",J4364,0)</f>
        <v>0</v>
      </c>
      <c r="BH4364" s="186">
        <f>IF(N4364="zníž. prenesená",J4364,0)</f>
        <v>0</v>
      </c>
      <c r="BI4364" s="186">
        <f>IF(N4364="nulová",J4364,0)</f>
        <v>0</v>
      </c>
      <c r="BJ4364" s="18" t="s">
        <v>85</v>
      </c>
      <c r="BK4364" s="186">
        <f>ROUND(I4364*H4364,2)</f>
        <v>0</v>
      </c>
      <c r="BL4364" s="18" t="s">
        <v>367</v>
      </c>
      <c r="BM4364" s="185" t="s">
        <v>4011</v>
      </c>
    </row>
    <row r="4365" spans="1:65" s="14" customFormat="1">
      <c r="B4365" s="196"/>
      <c r="D4365" s="188" t="s">
        <v>369</v>
      </c>
      <c r="E4365" s="197" t="s">
        <v>1</v>
      </c>
      <c r="F4365" s="198" t="s">
        <v>754</v>
      </c>
      <c r="H4365" s="197" t="s">
        <v>1</v>
      </c>
      <c r="I4365" s="199"/>
      <c r="L4365" s="196"/>
      <c r="M4365" s="200"/>
      <c r="N4365" s="201"/>
      <c r="O4365" s="201"/>
      <c r="P4365" s="201"/>
      <c r="Q4365" s="201"/>
      <c r="R4365" s="201"/>
      <c r="S4365" s="201"/>
      <c r="T4365" s="202"/>
      <c r="AT4365" s="197" t="s">
        <v>369</v>
      </c>
      <c r="AU4365" s="197" t="s">
        <v>85</v>
      </c>
      <c r="AV4365" s="14" t="s">
        <v>79</v>
      </c>
      <c r="AW4365" s="14" t="s">
        <v>29</v>
      </c>
      <c r="AX4365" s="14" t="s">
        <v>72</v>
      </c>
      <c r="AY4365" s="197" t="s">
        <v>360</v>
      </c>
    </row>
    <row r="4366" spans="1:65" s="13" customFormat="1">
      <c r="B4366" s="187"/>
      <c r="D4366" s="188" t="s">
        <v>369</v>
      </c>
      <c r="E4366" s="189" t="s">
        <v>1</v>
      </c>
      <c r="F4366" s="190" t="s">
        <v>79</v>
      </c>
      <c r="H4366" s="191">
        <v>1</v>
      </c>
      <c r="I4366" s="192"/>
      <c r="L4366" s="187"/>
      <c r="M4366" s="193"/>
      <c r="N4366" s="194"/>
      <c r="O4366" s="194"/>
      <c r="P4366" s="194"/>
      <c r="Q4366" s="194"/>
      <c r="R4366" s="194"/>
      <c r="S4366" s="194"/>
      <c r="T4366" s="195"/>
      <c r="AT4366" s="189" t="s">
        <v>369</v>
      </c>
      <c r="AU4366" s="189" t="s">
        <v>85</v>
      </c>
      <c r="AV4366" s="13" t="s">
        <v>85</v>
      </c>
      <c r="AW4366" s="13" t="s">
        <v>29</v>
      </c>
      <c r="AX4366" s="13" t="s">
        <v>72</v>
      </c>
      <c r="AY4366" s="189" t="s">
        <v>360</v>
      </c>
    </row>
    <row r="4367" spans="1:65" s="15" customFormat="1">
      <c r="B4367" s="203"/>
      <c r="D4367" s="188" t="s">
        <v>369</v>
      </c>
      <c r="E4367" s="204" t="s">
        <v>1</v>
      </c>
      <c r="F4367" s="205" t="s">
        <v>386</v>
      </c>
      <c r="H4367" s="206">
        <v>1</v>
      </c>
      <c r="I4367" s="207"/>
      <c r="L4367" s="203"/>
      <c r="M4367" s="208"/>
      <c r="N4367" s="209"/>
      <c r="O4367" s="209"/>
      <c r="P4367" s="209"/>
      <c r="Q4367" s="209"/>
      <c r="R4367" s="209"/>
      <c r="S4367" s="209"/>
      <c r="T4367" s="210"/>
      <c r="AT4367" s="204" t="s">
        <v>369</v>
      </c>
      <c r="AU4367" s="204" t="s">
        <v>85</v>
      </c>
      <c r="AV4367" s="15" t="s">
        <v>367</v>
      </c>
      <c r="AW4367" s="15" t="s">
        <v>29</v>
      </c>
      <c r="AX4367" s="15" t="s">
        <v>79</v>
      </c>
      <c r="AY4367" s="204" t="s">
        <v>360</v>
      </c>
    </row>
    <row r="4368" spans="1:65" s="2" customFormat="1" ht="24.2" customHeight="1">
      <c r="A4368" s="33"/>
      <c r="B4368" s="139"/>
      <c r="C4368" s="173" t="s">
        <v>4012</v>
      </c>
      <c r="D4368" s="173" t="s">
        <v>363</v>
      </c>
      <c r="E4368" s="174" t="s">
        <v>4013</v>
      </c>
      <c r="F4368" s="175" t="s">
        <v>4014</v>
      </c>
      <c r="G4368" s="176" t="s">
        <v>375</v>
      </c>
      <c r="H4368" s="177">
        <v>1</v>
      </c>
      <c r="I4368" s="178"/>
      <c r="J4368" s="179">
        <f>ROUND(I4368*H4368,2)</f>
        <v>0</v>
      </c>
      <c r="K4368" s="180"/>
      <c r="L4368" s="34"/>
      <c r="M4368" s="181" t="s">
        <v>1</v>
      </c>
      <c r="N4368" s="182" t="s">
        <v>38</v>
      </c>
      <c r="O4368" s="60"/>
      <c r="P4368" s="183">
        <f>O4368*H4368</f>
        <v>0</v>
      </c>
      <c r="Q4368" s="183">
        <v>0</v>
      </c>
      <c r="R4368" s="183">
        <f>Q4368*H4368</f>
        <v>0</v>
      </c>
      <c r="S4368" s="183">
        <v>0</v>
      </c>
      <c r="T4368" s="184">
        <f>S4368*H4368</f>
        <v>0</v>
      </c>
      <c r="U4368" s="33"/>
      <c r="V4368" s="33"/>
      <c r="W4368" s="33"/>
      <c r="X4368" s="33"/>
      <c r="Y4368" s="33"/>
      <c r="Z4368" s="33"/>
      <c r="AA4368" s="33"/>
      <c r="AB4368" s="33"/>
      <c r="AC4368" s="33"/>
      <c r="AD4368" s="33"/>
      <c r="AE4368" s="33"/>
      <c r="AR4368" s="185" t="s">
        <v>367</v>
      </c>
      <c r="AT4368" s="185" t="s">
        <v>363</v>
      </c>
      <c r="AU4368" s="185" t="s">
        <v>85</v>
      </c>
      <c r="AY4368" s="18" t="s">
        <v>360</v>
      </c>
      <c r="BE4368" s="186">
        <f>IF(N4368="základná",J4368,0)</f>
        <v>0</v>
      </c>
      <c r="BF4368" s="186">
        <f>IF(N4368="znížená",J4368,0)</f>
        <v>0</v>
      </c>
      <c r="BG4368" s="186">
        <f>IF(N4368="zákl. prenesená",J4368,0)</f>
        <v>0</v>
      </c>
      <c r="BH4368" s="186">
        <f>IF(N4368="zníž. prenesená",J4368,0)</f>
        <v>0</v>
      </c>
      <c r="BI4368" s="186">
        <f>IF(N4368="nulová",J4368,0)</f>
        <v>0</v>
      </c>
      <c r="BJ4368" s="18" t="s">
        <v>85</v>
      </c>
      <c r="BK4368" s="186">
        <f>ROUND(I4368*H4368,2)</f>
        <v>0</v>
      </c>
      <c r="BL4368" s="18" t="s">
        <v>367</v>
      </c>
      <c r="BM4368" s="185" t="s">
        <v>4015</v>
      </c>
    </row>
    <row r="4369" spans="1:65" s="14" customFormat="1">
      <c r="B4369" s="196"/>
      <c r="D4369" s="188" t="s">
        <v>369</v>
      </c>
      <c r="E4369" s="197" t="s">
        <v>1</v>
      </c>
      <c r="F4369" s="198" t="s">
        <v>754</v>
      </c>
      <c r="H4369" s="197" t="s">
        <v>1</v>
      </c>
      <c r="I4369" s="199"/>
      <c r="L4369" s="196"/>
      <c r="M4369" s="200"/>
      <c r="N4369" s="201"/>
      <c r="O4369" s="201"/>
      <c r="P4369" s="201"/>
      <c r="Q4369" s="201"/>
      <c r="R4369" s="201"/>
      <c r="S4369" s="201"/>
      <c r="T4369" s="202"/>
      <c r="AT4369" s="197" t="s">
        <v>369</v>
      </c>
      <c r="AU4369" s="197" t="s">
        <v>85</v>
      </c>
      <c r="AV4369" s="14" t="s">
        <v>79</v>
      </c>
      <c r="AW4369" s="14" t="s">
        <v>29</v>
      </c>
      <c r="AX4369" s="14" t="s">
        <v>72</v>
      </c>
      <c r="AY4369" s="197" t="s">
        <v>360</v>
      </c>
    </row>
    <row r="4370" spans="1:65" s="13" customFormat="1">
      <c r="B4370" s="187"/>
      <c r="D4370" s="188" t="s">
        <v>369</v>
      </c>
      <c r="E4370" s="189" t="s">
        <v>1</v>
      </c>
      <c r="F4370" s="190" t="s">
        <v>79</v>
      </c>
      <c r="H4370" s="191">
        <v>1</v>
      </c>
      <c r="I4370" s="192"/>
      <c r="L4370" s="187"/>
      <c r="M4370" s="193"/>
      <c r="N4370" s="194"/>
      <c r="O4370" s="194"/>
      <c r="P4370" s="194"/>
      <c r="Q4370" s="194"/>
      <c r="R4370" s="194"/>
      <c r="S4370" s="194"/>
      <c r="T4370" s="195"/>
      <c r="AT4370" s="189" t="s">
        <v>369</v>
      </c>
      <c r="AU4370" s="189" t="s">
        <v>85</v>
      </c>
      <c r="AV4370" s="13" t="s">
        <v>85</v>
      </c>
      <c r="AW4370" s="13" t="s">
        <v>29</v>
      </c>
      <c r="AX4370" s="13" t="s">
        <v>72</v>
      </c>
      <c r="AY4370" s="189" t="s">
        <v>360</v>
      </c>
    </row>
    <row r="4371" spans="1:65" s="15" customFormat="1">
      <c r="B4371" s="203"/>
      <c r="D4371" s="188" t="s">
        <v>369</v>
      </c>
      <c r="E4371" s="204" t="s">
        <v>1</v>
      </c>
      <c r="F4371" s="205" t="s">
        <v>386</v>
      </c>
      <c r="H4371" s="206">
        <v>1</v>
      </c>
      <c r="I4371" s="207"/>
      <c r="L4371" s="203"/>
      <c r="M4371" s="208"/>
      <c r="N4371" s="209"/>
      <c r="O4371" s="209"/>
      <c r="P4371" s="209"/>
      <c r="Q4371" s="209"/>
      <c r="R4371" s="209"/>
      <c r="S4371" s="209"/>
      <c r="T4371" s="210"/>
      <c r="AT4371" s="204" t="s">
        <v>369</v>
      </c>
      <c r="AU4371" s="204" t="s">
        <v>85</v>
      </c>
      <c r="AV4371" s="15" t="s">
        <v>367</v>
      </c>
      <c r="AW4371" s="15" t="s">
        <v>29</v>
      </c>
      <c r="AX4371" s="15" t="s">
        <v>79</v>
      </c>
      <c r="AY4371" s="204" t="s">
        <v>360</v>
      </c>
    </row>
    <row r="4372" spans="1:65" s="2" customFormat="1" ht="37.9" customHeight="1">
      <c r="A4372" s="33"/>
      <c r="B4372" s="139"/>
      <c r="C4372" s="173" t="s">
        <v>4016</v>
      </c>
      <c r="D4372" s="173" t="s">
        <v>363</v>
      </c>
      <c r="E4372" s="174" t="s">
        <v>4017</v>
      </c>
      <c r="F4372" s="175" t="s">
        <v>4018</v>
      </c>
      <c r="G4372" s="176" t="s">
        <v>375</v>
      </c>
      <c r="H4372" s="177">
        <v>8</v>
      </c>
      <c r="I4372" s="178"/>
      <c r="J4372" s="179">
        <f>ROUND(I4372*H4372,2)</f>
        <v>0</v>
      </c>
      <c r="K4372" s="180"/>
      <c r="L4372" s="34"/>
      <c r="M4372" s="181" t="s">
        <v>1</v>
      </c>
      <c r="N4372" s="182" t="s">
        <v>38</v>
      </c>
      <c r="O4372" s="60"/>
      <c r="P4372" s="183">
        <f>O4372*H4372</f>
        <v>0</v>
      </c>
      <c r="Q4372" s="183">
        <v>0</v>
      </c>
      <c r="R4372" s="183">
        <f>Q4372*H4372</f>
        <v>0</v>
      </c>
      <c r="S4372" s="183">
        <v>0</v>
      </c>
      <c r="T4372" s="184">
        <f>S4372*H4372</f>
        <v>0</v>
      </c>
      <c r="U4372" s="33"/>
      <c r="V4372" s="33"/>
      <c r="W4372" s="33"/>
      <c r="X4372" s="33"/>
      <c r="Y4372" s="33"/>
      <c r="Z4372" s="33"/>
      <c r="AA4372" s="33"/>
      <c r="AB4372" s="33"/>
      <c r="AC4372" s="33"/>
      <c r="AD4372" s="33"/>
      <c r="AE4372" s="33"/>
      <c r="AR4372" s="185" t="s">
        <v>367</v>
      </c>
      <c r="AT4372" s="185" t="s">
        <v>363</v>
      </c>
      <c r="AU4372" s="185" t="s">
        <v>85</v>
      </c>
      <c r="AY4372" s="18" t="s">
        <v>360</v>
      </c>
      <c r="BE4372" s="186">
        <f>IF(N4372="základná",J4372,0)</f>
        <v>0</v>
      </c>
      <c r="BF4372" s="186">
        <f>IF(N4372="znížená",J4372,0)</f>
        <v>0</v>
      </c>
      <c r="BG4372" s="186">
        <f>IF(N4372="zákl. prenesená",J4372,0)</f>
        <v>0</v>
      </c>
      <c r="BH4372" s="186">
        <f>IF(N4372="zníž. prenesená",J4372,0)</f>
        <v>0</v>
      </c>
      <c r="BI4372" s="186">
        <f>IF(N4372="nulová",J4372,0)</f>
        <v>0</v>
      </c>
      <c r="BJ4372" s="18" t="s">
        <v>85</v>
      </c>
      <c r="BK4372" s="186">
        <f>ROUND(I4372*H4372,2)</f>
        <v>0</v>
      </c>
      <c r="BL4372" s="18" t="s">
        <v>367</v>
      </c>
      <c r="BM4372" s="185" t="s">
        <v>4019</v>
      </c>
    </row>
    <row r="4373" spans="1:65" s="14" customFormat="1">
      <c r="B4373" s="196"/>
      <c r="D4373" s="188" t="s">
        <v>369</v>
      </c>
      <c r="E4373" s="197" t="s">
        <v>1</v>
      </c>
      <c r="F4373" s="198" t="s">
        <v>754</v>
      </c>
      <c r="H4373" s="197" t="s">
        <v>1</v>
      </c>
      <c r="I4373" s="199"/>
      <c r="L4373" s="196"/>
      <c r="M4373" s="200"/>
      <c r="N4373" s="201"/>
      <c r="O4373" s="201"/>
      <c r="P4373" s="201"/>
      <c r="Q4373" s="201"/>
      <c r="R4373" s="201"/>
      <c r="S4373" s="201"/>
      <c r="T4373" s="202"/>
      <c r="AT4373" s="197" t="s">
        <v>369</v>
      </c>
      <c r="AU4373" s="197" t="s">
        <v>85</v>
      </c>
      <c r="AV4373" s="14" t="s">
        <v>79</v>
      </c>
      <c r="AW4373" s="14" t="s">
        <v>29</v>
      </c>
      <c r="AX4373" s="14" t="s">
        <v>72</v>
      </c>
      <c r="AY4373" s="197" t="s">
        <v>360</v>
      </c>
    </row>
    <row r="4374" spans="1:65" s="13" customFormat="1">
      <c r="B4374" s="187"/>
      <c r="D4374" s="188" t="s">
        <v>369</v>
      </c>
      <c r="E4374" s="189" t="s">
        <v>1</v>
      </c>
      <c r="F4374" s="190" t="s">
        <v>450</v>
      </c>
      <c r="H4374" s="191">
        <v>8</v>
      </c>
      <c r="I4374" s="192"/>
      <c r="L4374" s="187"/>
      <c r="M4374" s="193"/>
      <c r="N4374" s="194"/>
      <c r="O4374" s="194"/>
      <c r="P4374" s="194"/>
      <c r="Q4374" s="194"/>
      <c r="R4374" s="194"/>
      <c r="S4374" s="194"/>
      <c r="T4374" s="195"/>
      <c r="AT4374" s="189" t="s">
        <v>369</v>
      </c>
      <c r="AU4374" s="189" t="s">
        <v>85</v>
      </c>
      <c r="AV4374" s="13" t="s">
        <v>85</v>
      </c>
      <c r="AW4374" s="13" t="s">
        <v>29</v>
      </c>
      <c r="AX4374" s="13" t="s">
        <v>72</v>
      </c>
      <c r="AY4374" s="189" t="s">
        <v>360</v>
      </c>
    </row>
    <row r="4375" spans="1:65" s="15" customFormat="1">
      <c r="B4375" s="203"/>
      <c r="D4375" s="188" t="s">
        <v>369</v>
      </c>
      <c r="E4375" s="204" t="s">
        <v>1</v>
      </c>
      <c r="F4375" s="205" t="s">
        <v>386</v>
      </c>
      <c r="H4375" s="206">
        <v>8</v>
      </c>
      <c r="I4375" s="207"/>
      <c r="L4375" s="203"/>
      <c r="M4375" s="208"/>
      <c r="N4375" s="209"/>
      <c r="O4375" s="209"/>
      <c r="P4375" s="209"/>
      <c r="Q4375" s="209"/>
      <c r="R4375" s="209"/>
      <c r="S4375" s="209"/>
      <c r="T4375" s="210"/>
      <c r="AT4375" s="204" t="s">
        <v>369</v>
      </c>
      <c r="AU4375" s="204" t="s">
        <v>85</v>
      </c>
      <c r="AV4375" s="15" t="s">
        <v>367</v>
      </c>
      <c r="AW4375" s="15" t="s">
        <v>29</v>
      </c>
      <c r="AX4375" s="15" t="s">
        <v>79</v>
      </c>
      <c r="AY4375" s="204" t="s">
        <v>360</v>
      </c>
    </row>
    <row r="4376" spans="1:65" s="2" customFormat="1" ht="37.9" customHeight="1">
      <c r="A4376" s="33"/>
      <c r="B4376" s="139"/>
      <c r="C4376" s="173" t="s">
        <v>4020</v>
      </c>
      <c r="D4376" s="173" t="s">
        <v>363</v>
      </c>
      <c r="E4376" s="174" t="s">
        <v>4021</v>
      </c>
      <c r="F4376" s="175" t="s">
        <v>4022</v>
      </c>
      <c r="G4376" s="176" t="s">
        <v>375</v>
      </c>
      <c r="H4376" s="177">
        <v>8</v>
      </c>
      <c r="I4376" s="178"/>
      <c r="J4376" s="179">
        <f>ROUND(I4376*H4376,2)</f>
        <v>0</v>
      </c>
      <c r="K4376" s="180"/>
      <c r="L4376" s="34"/>
      <c r="M4376" s="181" t="s">
        <v>1</v>
      </c>
      <c r="N4376" s="182" t="s">
        <v>38</v>
      </c>
      <c r="O4376" s="60"/>
      <c r="P4376" s="183">
        <f>O4376*H4376</f>
        <v>0</v>
      </c>
      <c r="Q4376" s="183">
        <v>0</v>
      </c>
      <c r="R4376" s="183">
        <f>Q4376*H4376</f>
        <v>0</v>
      </c>
      <c r="S4376" s="183">
        <v>0</v>
      </c>
      <c r="T4376" s="184">
        <f>S4376*H4376</f>
        <v>0</v>
      </c>
      <c r="U4376" s="33"/>
      <c r="V4376" s="33"/>
      <c r="W4376" s="33"/>
      <c r="X4376" s="33"/>
      <c r="Y4376" s="33"/>
      <c r="Z4376" s="33"/>
      <c r="AA4376" s="33"/>
      <c r="AB4376" s="33"/>
      <c r="AC4376" s="33"/>
      <c r="AD4376" s="33"/>
      <c r="AE4376" s="33"/>
      <c r="AR4376" s="185" t="s">
        <v>367</v>
      </c>
      <c r="AT4376" s="185" t="s">
        <v>363</v>
      </c>
      <c r="AU4376" s="185" t="s">
        <v>85</v>
      </c>
      <c r="AY4376" s="18" t="s">
        <v>360</v>
      </c>
      <c r="BE4376" s="186">
        <f>IF(N4376="základná",J4376,0)</f>
        <v>0</v>
      </c>
      <c r="BF4376" s="186">
        <f>IF(N4376="znížená",J4376,0)</f>
        <v>0</v>
      </c>
      <c r="BG4376" s="186">
        <f>IF(N4376="zákl. prenesená",J4376,0)</f>
        <v>0</v>
      </c>
      <c r="BH4376" s="186">
        <f>IF(N4376="zníž. prenesená",J4376,0)</f>
        <v>0</v>
      </c>
      <c r="BI4376" s="186">
        <f>IF(N4376="nulová",J4376,0)</f>
        <v>0</v>
      </c>
      <c r="BJ4376" s="18" t="s">
        <v>85</v>
      </c>
      <c r="BK4376" s="186">
        <f>ROUND(I4376*H4376,2)</f>
        <v>0</v>
      </c>
      <c r="BL4376" s="18" t="s">
        <v>367</v>
      </c>
      <c r="BM4376" s="185" t="s">
        <v>4023</v>
      </c>
    </row>
    <row r="4377" spans="1:65" s="14" customFormat="1">
      <c r="B4377" s="196"/>
      <c r="D4377" s="188" t="s">
        <v>369</v>
      </c>
      <c r="E4377" s="197" t="s">
        <v>1</v>
      </c>
      <c r="F4377" s="198" t="s">
        <v>754</v>
      </c>
      <c r="H4377" s="197" t="s">
        <v>1</v>
      </c>
      <c r="I4377" s="199"/>
      <c r="L4377" s="196"/>
      <c r="M4377" s="200"/>
      <c r="N4377" s="201"/>
      <c r="O4377" s="201"/>
      <c r="P4377" s="201"/>
      <c r="Q4377" s="201"/>
      <c r="R4377" s="201"/>
      <c r="S4377" s="201"/>
      <c r="T4377" s="202"/>
      <c r="AT4377" s="197" t="s">
        <v>369</v>
      </c>
      <c r="AU4377" s="197" t="s">
        <v>85</v>
      </c>
      <c r="AV4377" s="14" t="s">
        <v>79</v>
      </c>
      <c r="AW4377" s="14" t="s">
        <v>29</v>
      </c>
      <c r="AX4377" s="14" t="s">
        <v>72</v>
      </c>
      <c r="AY4377" s="197" t="s">
        <v>360</v>
      </c>
    </row>
    <row r="4378" spans="1:65" s="13" customFormat="1">
      <c r="B4378" s="187"/>
      <c r="D4378" s="188" t="s">
        <v>369</v>
      </c>
      <c r="E4378" s="189" t="s">
        <v>1</v>
      </c>
      <c r="F4378" s="190" t="s">
        <v>450</v>
      </c>
      <c r="H4378" s="191">
        <v>8</v>
      </c>
      <c r="I4378" s="192"/>
      <c r="L4378" s="187"/>
      <c r="M4378" s="193"/>
      <c r="N4378" s="194"/>
      <c r="O4378" s="194"/>
      <c r="P4378" s="194"/>
      <c r="Q4378" s="194"/>
      <c r="R4378" s="194"/>
      <c r="S4378" s="194"/>
      <c r="T4378" s="195"/>
      <c r="AT4378" s="189" t="s">
        <v>369</v>
      </c>
      <c r="AU4378" s="189" t="s">
        <v>85</v>
      </c>
      <c r="AV4378" s="13" t="s">
        <v>85</v>
      </c>
      <c r="AW4378" s="13" t="s">
        <v>29</v>
      </c>
      <c r="AX4378" s="13" t="s">
        <v>72</v>
      </c>
      <c r="AY4378" s="189" t="s">
        <v>360</v>
      </c>
    </row>
    <row r="4379" spans="1:65" s="15" customFormat="1">
      <c r="B4379" s="203"/>
      <c r="D4379" s="188" t="s">
        <v>369</v>
      </c>
      <c r="E4379" s="204" t="s">
        <v>1</v>
      </c>
      <c r="F4379" s="205" t="s">
        <v>386</v>
      </c>
      <c r="H4379" s="206">
        <v>8</v>
      </c>
      <c r="I4379" s="207"/>
      <c r="L4379" s="203"/>
      <c r="M4379" s="208"/>
      <c r="N4379" s="209"/>
      <c r="O4379" s="209"/>
      <c r="P4379" s="209"/>
      <c r="Q4379" s="209"/>
      <c r="R4379" s="209"/>
      <c r="S4379" s="209"/>
      <c r="T4379" s="210"/>
      <c r="AT4379" s="204" t="s">
        <v>369</v>
      </c>
      <c r="AU4379" s="204" t="s">
        <v>85</v>
      </c>
      <c r="AV4379" s="15" t="s">
        <v>367</v>
      </c>
      <c r="AW4379" s="15" t="s">
        <v>29</v>
      </c>
      <c r="AX4379" s="15" t="s">
        <v>79</v>
      </c>
      <c r="AY4379" s="204" t="s">
        <v>360</v>
      </c>
    </row>
    <row r="4380" spans="1:65" s="2" customFormat="1" ht="24.2" customHeight="1">
      <c r="A4380" s="33"/>
      <c r="B4380" s="139"/>
      <c r="C4380" s="173" t="s">
        <v>4024</v>
      </c>
      <c r="D4380" s="173" t="s">
        <v>363</v>
      </c>
      <c r="E4380" s="174" t="s">
        <v>4025</v>
      </c>
      <c r="F4380" s="175" t="s">
        <v>4026</v>
      </c>
      <c r="G4380" s="176" t="s">
        <v>375</v>
      </c>
      <c r="H4380" s="177">
        <v>6</v>
      </c>
      <c r="I4380" s="178"/>
      <c r="J4380" s="179">
        <f>ROUND(I4380*H4380,2)</f>
        <v>0</v>
      </c>
      <c r="K4380" s="180"/>
      <c r="L4380" s="34"/>
      <c r="M4380" s="181" t="s">
        <v>1</v>
      </c>
      <c r="N4380" s="182" t="s">
        <v>38</v>
      </c>
      <c r="O4380" s="60"/>
      <c r="P4380" s="183">
        <f>O4380*H4380</f>
        <v>0</v>
      </c>
      <c r="Q4380" s="183">
        <v>0</v>
      </c>
      <c r="R4380" s="183">
        <f>Q4380*H4380</f>
        <v>0</v>
      </c>
      <c r="S4380" s="183">
        <v>0</v>
      </c>
      <c r="T4380" s="184">
        <f>S4380*H4380</f>
        <v>0</v>
      </c>
      <c r="U4380" s="33"/>
      <c r="V4380" s="33"/>
      <c r="W4380" s="33"/>
      <c r="X4380" s="33"/>
      <c r="Y4380" s="33"/>
      <c r="Z4380" s="33"/>
      <c r="AA4380" s="33"/>
      <c r="AB4380" s="33"/>
      <c r="AC4380" s="33"/>
      <c r="AD4380" s="33"/>
      <c r="AE4380" s="33"/>
      <c r="AR4380" s="185" t="s">
        <v>367</v>
      </c>
      <c r="AT4380" s="185" t="s">
        <v>363</v>
      </c>
      <c r="AU4380" s="185" t="s">
        <v>85</v>
      </c>
      <c r="AY4380" s="18" t="s">
        <v>360</v>
      </c>
      <c r="BE4380" s="186">
        <f>IF(N4380="základná",J4380,0)</f>
        <v>0</v>
      </c>
      <c r="BF4380" s="186">
        <f>IF(N4380="znížená",J4380,0)</f>
        <v>0</v>
      </c>
      <c r="BG4380" s="186">
        <f>IF(N4380="zákl. prenesená",J4380,0)</f>
        <v>0</v>
      </c>
      <c r="BH4380" s="186">
        <f>IF(N4380="zníž. prenesená",J4380,0)</f>
        <v>0</v>
      </c>
      <c r="BI4380" s="186">
        <f>IF(N4380="nulová",J4380,0)</f>
        <v>0</v>
      </c>
      <c r="BJ4380" s="18" t="s">
        <v>85</v>
      </c>
      <c r="BK4380" s="186">
        <f>ROUND(I4380*H4380,2)</f>
        <v>0</v>
      </c>
      <c r="BL4380" s="18" t="s">
        <v>367</v>
      </c>
      <c r="BM4380" s="185" t="s">
        <v>4027</v>
      </c>
    </row>
    <row r="4381" spans="1:65" s="14" customFormat="1">
      <c r="B4381" s="196"/>
      <c r="D4381" s="188" t="s">
        <v>369</v>
      </c>
      <c r="E4381" s="197" t="s">
        <v>1</v>
      </c>
      <c r="F4381" s="198" t="s">
        <v>754</v>
      </c>
      <c r="H4381" s="197" t="s">
        <v>1</v>
      </c>
      <c r="I4381" s="199"/>
      <c r="L4381" s="196"/>
      <c r="M4381" s="200"/>
      <c r="N4381" s="201"/>
      <c r="O4381" s="201"/>
      <c r="P4381" s="201"/>
      <c r="Q4381" s="201"/>
      <c r="R4381" s="201"/>
      <c r="S4381" s="201"/>
      <c r="T4381" s="202"/>
      <c r="AT4381" s="197" t="s">
        <v>369</v>
      </c>
      <c r="AU4381" s="197" t="s">
        <v>85</v>
      </c>
      <c r="AV4381" s="14" t="s">
        <v>79</v>
      </c>
      <c r="AW4381" s="14" t="s">
        <v>29</v>
      </c>
      <c r="AX4381" s="14" t="s">
        <v>72</v>
      </c>
      <c r="AY4381" s="197" t="s">
        <v>360</v>
      </c>
    </row>
    <row r="4382" spans="1:65" s="13" customFormat="1">
      <c r="B4382" s="187"/>
      <c r="D4382" s="188" t="s">
        <v>369</v>
      </c>
      <c r="E4382" s="189" t="s">
        <v>1</v>
      </c>
      <c r="F4382" s="190" t="s">
        <v>434</v>
      </c>
      <c r="H4382" s="191">
        <v>6</v>
      </c>
      <c r="I4382" s="192"/>
      <c r="L4382" s="187"/>
      <c r="M4382" s="193"/>
      <c r="N4382" s="194"/>
      <c r="O4382" s="194"/>
      <c r="P4382" s="194"/>
      <c r="Q4382" s="194"/>
      <c r="R4382" s="194"/>
      <c r="S4382" s="194"/>
      <c r="T4382" s="195"/>
      <c r="AT4382" s="189" t="s">
        <v>369</v>
      </c>
      <c r="AU4382" s="189" t="s">
        <v>85</v>
      </c>
      <c r="AV4382" s="13" t="s">
        <v>85</v>
      </c>
      <c r="AW4382" s="13" t="s">
        <v>29</v>
      </c>
      <c r="AX4382" s="13" t="s">
        <v>72</v>
      </c>
      <c r="AY4382" s="189" t="s">
        <v>360</v>
      </c>
    </row>
    <row r="4383" spans="1:65" s="15" customFormat="1">
      <c r="B4383" s="203"/>
      <c r="D4383" s="188" t="s">
        <v>369</v>
      </c>
      <c r="E4383" s="204" t="s">
        <v>1</v>
      </c>
      <c r="F4383" s="205" t="s">
        <v>386</v>
      </c>
      <c r="H4383" s="206">
        <v>6</v>
      </c>
      <c r="I4383" s="207"/>
      <c r="L4383" s="203"/>
      <c r="M4383" s="208"/>
      <c r="N4383" s="209"/>
      <c r="O4383" s="209"/>
      <c r="P4383" s="209"/>
      <c r="Q4383" s="209"/>
      <c r="R4383" s="209"/>
      <c r="S4383" s="209"/>
      <c r="T4383" s="210"/>
      <c r="AT4383" s="204" t="s">
        <v>369</v>
      </c>
      <c r="AU4383" s="204" t="s">
        <v>85</v>
      </c>
      <c r="AV4383" s="15" t="s">
        <v>367</v>
      </c>
      <c r="AW4383" s="15" t="s">
        <v>29</v>
      </c>
      <c r="AX4383" s="15" t="s">
        <v>79</v>
      </c>
      <c r="AY4383" s="204" t="s">
        <v>360</v>
      </c>
    </row>
    <row r="4384" spans="1:65" s="2" customFormat="1" ht="37.9" customHeight="1">
      <c r="A4384" s="33"/>
      <c r="B4384" s="139"/>
      <c r="C4384" s="173" t="s">
        <v>4028</v>
      </c>
      <c r="D4384" s="173" t="s">
        <v>363</v>
      </c>
      <c r="E4384" s="174" t="s">
        <v>4029</v>
      </c>
      <c r="F4384" s="175" t="s">
        <v>4030</v>
      </c>
      <c r="G4384" s="176" t="s">
        <v>375</v>
      </c>
      <c r="H4384" s="177">
        <v>6</v>
      </c>
      <c r="I4384" s="178"/>
      <c r="J4384" s="179">
        <f>ROUND(I4384*H4384,2)</f>
        <v>0</v>
      </c>
      <c r="K4384" s="180"/>
      <c r="L4384" s="34"/>
      <c r="M4384" s="181" t="s">
        <v>1</v>
      </c>
      <c r="N4384" s="182" t="s">
        <v>38</v>
      </c>
      <c r="O4384" s="60"/>
      <c r="P4384" s="183">
        <f>O4384*H4384</f>
        <v>0</v>
      </c>
      <c r="Q4384" s="183">
        <v>0</v>
      </c>
      <c r="R4384" s="183">
        <f>Q4384*H4384</f>
        <v>0</v>
      </c>
      <c r="S4384" s="183">
        <v>0</v>
      </c>
      <c r="T4384" s="184">
        <f>S4384*H4384</f>
        <v>0</v>
      </c>
      <c r="U4384" s="33"/>
      <c r="V4384" s="33"/>
      <c r="W4384" s="33"/>
      <c r="X4384" s="33"/>
      <c r="Y4384" s="33"/>
      <c r="Z4384" s="33"/>
      <c r="AA4384" s="33"/>
      <c r="AB4384" s="33"/>
      <c r="AC4384" s="33"/>
      <c r="AD4384" s="33"/>
      <c r="AE4384" s="33"/>
      <c r="AR4384" s="185" t="s">
        <v>367</v>
      </c>
      <c r="AT4384" s="185" t="s">
        <v>363</v>
      </c>
      <c r="AU4384" s="185" t="s">
        <v>85</v>
      </c>
      <c r="AY4384" s="18" t="s">
        <v>360</v>
      </c>
      <c r="BE4384" s="186">
        <f>IF(N4384="základná",J4384,0)</f>
        <v>0</v>
      </c>
      <c r="BF4384" s="186">
        <f>IF(N4384="znížená",J4384,0)</f>
        <v>0</v>
      </c>
      <c r="BG4384" s="186">
        <f>IF(N4384="zákl. prenesená",J4384,0)</f>
        <v>0</v>
      </c>
      <c r="BH4384" s="186">
        <f>IF(N4384="zníž. prenesená",J4384,0)</f>
        <v>0</v>
      </c>
      <c r="BI4384" s="186">
        <f>IF(N4384="nulová",J4384,0)</f>
        <v>0</v>
      </c>
      <c r="BJ4384" s="18" t="s">
        <v>85</v>
      </c>
      <c r="BK4384" s="186">
        <f>ROUND(I4384*H4384,2)</f>
        <v>0</v>
      </c>
      <c r="BL4384" s="18" t="s">
        <v>367</v>
      </c>
      <c r="BM4384" s="185" t="s">
        <v>4031</v>
      </c>
    </row>
    <row r="4385" spans="1:65" s="14" customFormat="1">
      <c r="B4385" s="196"/>
      <c r="D4385" s="188" t="s">
        <v>369</v>
      </c>
      <c r="E4385" s="197" t="s">
        <v>1</v>
      </c>
      <c r="F4385" s="198" t="s">
        <v>754</v>
      </c>
      <c r="H4385" s="197" t="s">
        <v>1</v>
      </c>
      <c r="I4385" s="199"/>
      <c r="L4385" s="196"/>
      <c r="M4385" s="200"/>
      <c r="N4385" s="201"/>
      <c r="O4385" s="201"/>
      <c r="P4385" s="201"/>
      <c r="Q4385" s="201"/>
      <c r="R4385" s="201"/>
      <c r="S4385" s="201"/>
      <c r="T4385" s="202"/>
      <c r="AT4385" s="197" t="s">
        <v>369</v>
      </c>
      <c r="AU4385" s="197" t="s">
        <v>85</v>
      </c>
      <c r="AV4385" s="14" t="s">
        <v>79</v>
      </c>
      <c r="AW4385" s="14" t="s">
        <v>29</v>
      </c>
      <c r="AX4385" s="14" t="s">
        <v>72</v>
      </c>
      <c r="AY4385" s="197" t="s">
        <v>360</v>
      </c>
    </row>
    <row r="4386" spans="1:65" s="13" customFormat="1">
      <c r="B4386" s="187"/>
      <c r="D4386" s="188" t="s">
        <v>369</v>
      </c>
      <c r="E4386" s="189" t="s">
        <v>1</v>
      </c>
      <c r="F4386" s="190" t="s">
        <v>434</v>
      </c>
      <c r="H4386" s="191">
        <v>6</v>
      </c>
      <c r="I4386" s="192"/>
      <c r="L4386" s="187"/>
      <c r="M4386" s="193"/>
      <c r="N4386" s="194"/>
      <c r="O4386" s="194"/>
      <c r="P4386" s="194"/>
      <c r="Q4386" s="194"/>
      <c r="R4386" s="194"/>
      <c r="S4386" s="194"/>
      <c r="T4386" s="195"/>
      <c r="AT4386" s="189" t="s">
        <v>369</v>
      </c>
      <c r="AU4386" s="189" t="s">
        <v>85</v>
      </c>
      <c r="AV4386" s="13" t="s">
        <v>85</v>
      </c>
      <c r="AW4386" s="13" t="s">
        <v>29</v>
      </c>
      <c r="AX4386" s="13" t="s">
        <v>72</v>
      </c>
      <c r="AY4386" s="189" t="s">
        <v>360</v>
      </c>
    </row>
    <row r="4387" spans="1:65" s="15" customFormat="1">
      <c r="B4387" s="203"/>
      <c r="D4387" s="188" t="s">
        <v>369</v>
      </c>
      <c r="E4387" s="204" t="s">
        <v>1</v>
      </c>
      <c r="F4387" s="205" t="s">
        <v>386</v>
      </c>
      <c r="H4387" s="206">
        <v>6</v>
      </c>
      <c r="I4387" s="207"/>
      <c r="L4387" s="203"/>
      <c r="M4387" s="208"/>
      <c r="N4387" s="209"/>
      <c r="O4387" s="209"/>
      <c r="P4387" s="209"/>
      <c r="Q4387" s="209"/>
      <c r="R4387" s="209"/>
      <c r="S4387" s="209"/>
      <c r="T4387" s="210"/>
      <c r="AT4387" s="204" t="s">
        <v>369</v>
      </c>
      <c r="AU4387" s="204" t="s">
        <v>85</v>
      </c>
      <c r="AV4387" s="15" t="s">
        <v>367</v>
      </c>
      <c r="AW4387" s="15" t="s">
        <v>29</v>
      </c>
      <c r="AX4387" s="15" t="s">
        <v>79</v>
      </c>
      <c r="AY4387" s="204" t="s">
        <v>360</v>
      </c>
    </row>
    <row r="4388" spans="1:65" s="2" customFormat="1" ht="24.2" customHeight="1">
      <c r="A4388" s="33"/>
      <c r="B4388" s="139"/>
      <c r="C4388" s="173" t="s">
        <v>4032</v>
      </c>
      <c r="D4388" s="173" t="s">
        <v>363</v>
      </c>
      <c r="E4388" s="174" t="s">
        <v>4033</v>
      </c>
      <c r="F4388" s="175" t="s">
        <v>4034</v>
      </c>
      <c r="G4388" s="176" t="s">
        <v>375</v>
      </c>
      <c r="H4388" s="177">
        <v>9</v>
      </c>
      <c r="I4388" s="178"/>
      <c r="J4388" s="179">
        <f>ROUND(I4388*H4388,2)</f>
        <v>0</v>
      </c>
      <c r="K4388" s="180"/>
      <c r="L4388" s="34"/>
      <c r="M4388" s="181" t="s">
        <v>1</v>
      </c>
      <c r="N4388" s="182" t="s">
        <v>38</v>
      </c>
      <c r="O4388" s="60"/>
      <c r="P4388" s="183">
        <f>O4388*H4388</f>
        <v>0</v>
      </c>
      <c r="Q4388" s="183">
        <v>0</v>
      </c>
      <c r="R4388" s="183">
        <f>Q4388*H4388</f>
        <v>0</v>
      </c>
      <c r="S4388" s="183">
        <v>0</v>
      </c>
      <c r="T4388" s="184">
        <f>S4388*H4388</f>
        <v>0</v>
      </c>
      <c r="U4388" s="33"/>
      <c r="V4388" s="33"/>
      <c r="W4388" s="33"/>
      <c r="X4388" s="33"/>
      <c r="Y4388" s="33"/>
      <c r="Z4388" s="33"/>
      <c r="AA4388" s="33"/>
      <c r="AB4388" s="33"/>
      <c r="AC4388" s="33"/>
      <c r="AD4388" s="33"/>
      <c r="AE4388" s="33"/>
      <c r="AR4388" s="185" t="s">
        <v>367</v>
      </c>
      <c r="AT4388" s="185" t="s">
        <v>363</v>
      </c>
      <c r="AU4388" s="185" t="s">
        <v>85</v>
      </c>
      <c r="AY4388" s="18" t="s">
        <v>360</v>
      </c>
      <c r="BE4388" s="186">
        <f>IF(N4388="základná",J4388,0)</f>
        <v>0</v>
      </c>
      <c r="BF4388" s="186">
        <f>IF(N4388="znížená",J4388,0)</f>
        <v>0</v>
      </c>
      <c r="BG4388" s="186">
        <f>IF(N4388="zákl. prenesená",J4388,0)</f>
        <v>0</v>
      </c>
      <c r="BH4388" s="186">
        <f>IF(N4388="zníž. prenesená",J4388,0)</f>
        <v>0</v>
      </c>
      <c r="BI4388" s="186">
        <f>IF(N4388="nulová",J4388,0)</f>
        <v>0</v>
      </c>
      <c r="BJ4388" s="18" t="s">
        <v>85</v>
      </c>
      <c r="BK4388" s="186">
        <f>ROUND(I4388*H4388,2)</f>
        <v>0</v>
      </c>
      <c r="BL4388" s="18" t="s">
        <v>367</v>
      </c>
      <c r="BM4388" s="185" t="s">
        <v>4035</v>
      </c>
    </row>
    <row r="4389" spans="1:65" s="14" customFormat="1">
      <c r="B4389" s="196"/>
      <c r="D4389" s="188" t="s">
        <v>369</v>
      </c>
      <c r="E4389" s="197" t="s">
        <v>1</v>
      </c>
      <c r="F4389" s="198" t="s">
        <v>754</v>
      </c>
      <c r="H4389" s="197" t="s">
        <v>1</v>
      </c>
      <c r="I4389" s="199"/>
      <c r="L4389" s="196"/>
      <c r="M4389" s="200"/>
      <c r="N4389" s="201"/>
      <c r="O4389" s="201"/>
      <c r="P4389" s="201"/>
      <c r="Q4389" s="201"/>
      <c r="R4389" s="201"/>
      <c r="S4389" s="201"/>
      <c r="T4389" s="202"/>
      <c r="AT4389" s="197" t="s">
        <v>369</v>
      </c>
      <c r="AU4389" s="197" t="s">
        <v>85</v>
      </c>
      <c r="AV4389" s="14" t="s">
        <v>79</v>
      </c>
      <c r="AW4389" s="14" t="s">
        <v>29</v>
      </c>
      <c r="AX4389" s="14" t="s">
        <v>72</v>
      </c>
      <c r="AY4389" s="197" t="s">
        <v>360</v>
      </c>
    </row>
    <row r="4390" spans="1:65" s="13" customFormat="1">
      <c r="B4390" s="187"/>
      <c r="D4390" s="188" t="s">
        <v>369</v>
      </c>
      <c r="E4390" s="189" t="s">
        <v>1</v>
      </c>
      <c r="F4390" s="190" t="s">
        <v>456</v>
      </c>
      <c r="H4390" s="191">
        <v>9</v>
      </c>
      <c r="I4390" s="192"/>
      <c r="L4390" s="187"/>
      <c r="M4390" s="193"/>
      <c r="N4390" s="194"/>
      <c r="O4390" s="194"/>
      <c r="P4390" s="194"/>
      <c r="Q4390" s="194"/>
      <c r="R4390" s="194"/>
      <c r="S4390" s="194"/>
      <c r="T4390" s="195"/>
      <c r="AT4390" s="189" t="s">
        <v>369</v>
      </c>
      <c r="AU4390" s="189" t="s">
        <v>85</v>
      </c>
      <c r="AV4390" s="13" t="s">
        <v>85</v>
      </c>
      <c r="AW4390" s="13" t="s">
        <v>29</v>
      </c>
      <c r="AX4390" s="13" t="s">
        <v>72</v>
      </c>
      <c r="AY4390" s="189" t="s">
        <v>360</v>
      </c>
    </row>
    <row r="4391" spans="1:65" s="15" customFormat="1">
      <c r="B4391" s="203"/>
      <c r="D4391" s="188" t="s">
        <v>369</v>
      </c>
      <c r="E4391" s="204" t="s">
        <v>1</v>
      </c>
      <c r="F4391" s="205" t="s">
        <v>386</v>
      </c>
      <c r="H4391" s="206">
        <v>9</v>
      </c>
      <c r="I4391" s="207"/>
      <c r="L4391" s="203"/>
      <c r="M4391" s="208"/>
      <c r="N4391" s="209"/>
      <c r="O4391" s="209"/>
      <c r="P4391" s="209"/>
      <c r="Q4391" s="209"/>
      <c r="R4391" s="209"/>
      <c r="S4391" s="209"/>
      <c r="T4391" s="210"/>
      <c r="AT4391" s="204" t="s">
        <v>369</v>
      </c>
      <c r="AU4391" s="204" t="s">
        <v>85</v>
      </c>
      <c r="AV4391" s="15" t="s">
        <v>367</v>
      </c>
      <c r="AW4391" s="15" t="s">
        <v>29</v>
      </c>
      <c r="AX4391" s="15" t="s">
        <v>79</v>
      </c>
      <c r="AY4391" s="204" t="s">
        <v>360</v>
      </c>
    </row>
    <row r="4392" spans="1:65" s="2" customFormat="1" ht="37.9" customHeight="1">
      <c r="A4392" s="33"/>
      <c r="B4392" s="139"/>
      <c r="C4392" s="173" t="s">
        <v>4036</v>
      </c>
      <c r="D4392" s="173" t="s">
        <v>363</v>
      </c>
      <c r="E4392" s="174" t="s">
        <v>4037</v>
      </c>
      <c r="F4392" s="175" t="s">
        <v>4038</v>
      </c>
      <c r="G4392" s="176" t="s">
        <v>375</v>
      </c>
      <c r="H4392" s="177">
        <v>33</v>
      </c>
      <c r="I4392" s="178"/>
      <c r="J4392" s="179">
        <f>ROUND(I4392*H4392,2)</f>
        <v>0</v>
      </c>
      <c r="K4392" s="180"/>
      <c r="L4392" s="34"/>
      <c r="M4392" s="181" t="s">
        <v>1</v>
      </c>
      <c r="N4392" s="182" t="s">
        <v>38</v>
      </c>
      <c r="O4392" s="60"/>
      <c r="P4392" s="183">
        <f>O4392*H4392</f>
        <v>0</v>
      </c>
      <c r="Q4392" s="183">
        <v>0</v>
      </c>
      <c r="R4392" s="183">
        <f>Q4392*H4392</f>
        <v>0</v>
      </c>
      <c r="S4392" s="183">
        <v>0</v>
      </c>
      <c r="T4392" s="184">
        <f>S4392*H4392</f>
        <v>0</v>
      </c>
      <c r="U4392" s="33"/>
      <c r="V4392" s="33"/>
      <c r="W4392" s="33"/>
      <c r="X4392" s="33"/>
      <c r="Y4392" s="33"/>
      <c r="Z4392" s="33"/>
      <c r="AA4392" s="33"/>
      <c r="AB4392" s="33"/>
      <c r="AC4392" s="33"/>
      <c r="AD4392" s="33"/>
      <c r="AE4392" s="33"/>
      <c r="AR4392" s="185" t="s">
        <v>367</v>
      </c>
      <c r="AT4392" s="185" t="s">
        <v>363</v>
      </c>
      <c r="AU4392" s="185" t="s">
        <v>85</v>
      </c>
      <c r="AY4392" s="18" t="s">
        <v>360</v>
      </c>
      <c r="BE4392" s="186">
        <f>IF(N4392="základná",J4392,0)</f>
        <v>0</v>
      </c>
      <c r="BF4392" s="186">
        <f>IF(N4392="znížená",J4392,0)</f>
        <v>0</v>
      </c>
      <c r="BG4392" s="186">
        <f>IF(N4392="zákl. prenesená",J4392,0)</f>
        <v>0</v>
      </c>
      <c r="BH4392" s="186">
        <f>IF(N4392="zníž. prenesená",J4392,0)</f>
        <v>0</v>
      </c>
      <c r="BI4392" s="186">
        <f>IF(N4392="nulová",J4392,0)</f>
        <v>0</v>
      </c>
      <c r="BJ4392" s="18" t="s">
        <v>85</v>
      </c>
      <c r="BK4392" s="186">
        <f>ROUND(I4392*H4392,2)</f>
        <v>0</v>
      </c>
      <c r="BL4392" s="18" t="s">
        <v>367</v>
      </c>
      <c r="BM4392" s="185" t="s">
        <v>4039</v>
      </c>
    </row>
    <row r="4393" spans="1:65" s="14" customFormat="1">
      <c r="B4393" s="196"/>
      <c r="D4393" s="188" t="s">
        <v>369</v>
      </c>
      <c r="E4393" s="197" t="s">
        <v>1</v>
      </c>
      <c r="F4393" s="198" t="s">
        <v>754</v>
      </c>
      <c r="H4393" s="197" t="s">
        <v>1</v>
      </c>
      <c r="I4393" s="199"/>
      <c r="L4393" s="196"/>
      <c r="M4393" s="200"/>
      <c r="N4393" s="201"/>
      <c r="O4393" s="201"/>
      <c r="P4393" s="201"/>
      <c r="Q4393" s="201"/>
      <c r="R4393" s="201"/>
      <c r="S4393" s="201"/>
      <c r="T4393" s="202"/>
      <c r="AT4393" s="197" t="s">
        <v>369</v>
      </c>
      <c r="AU4393" s="197" t="s">
        <v>85</v>
      </c>
      <c r="AV4393" s="14" t="s">
        <v>79</v>
      </c>
      <c r="AW4393" s="14" t="s">
        <v>29</v>
      </c>
      <c r="AX4393" s="14" t="s">
        <v>72</v>
      </c>
      <c r="AY4393" s="197" t="s">
        <v>360</v>
      </c>
    </row>
    <row r="4394" spans="1:65" s="13" customFormat="1">
      <c r="B4394" s="187"/>
      <c r="D4394" s="188" t="s">
        <v>369</v>
      </c>
      <c r="E4394" s="189" t="s">
        <v>1</v>
      </c>
      <c r="F4394" s="190" t="s">
        <v>456</v>
      </c>
      <c r="H4394" s="191">
        <v>9</v>
      </c>
      <c r="I4394" s="192"/>
      <c r="L4394" s="187"/>
      <c r="M4394" s="193"/>
      <c r="N4394" s="194"/>
      <c r="O4394" s="194"/>
      <c r="P4394" s="194"/>
      <c r="Q4394" s="194"/>
      <c r="R4394" s="194"/>
      <c r="S4394" s="194"/>
      <c r="T4394" s="195"/>
      <c r="AT4394" s="189" t="s">
        <v>369</v>
      </c>
      <c r="AU4394" s="189" t="s">
        <v>85</v>
      </c>
      <c r="AV4394" s="13" t="s">
        <v>85</v>
      </c>
      <c r="AW4394" s="13" t="s">
        <v>29</v>
      </c>
      <c r="AX4394" s="13" t="s">
        <v>72</v>
      </c>
      <c r="AY4394" s="189" t="s">
        <v>360</v>
      </c>
    </row>
    <row r="4395" spans="1:65" s="14" customFormat="1">
      <c r="B4395" s="196"/>
      <c r="D4395" s="188" t="s">
        <v>369</v>
      </c>
      <c r="E4395" s="197" t="s">
        <v>1</v>
      </c>
      <c r="F4395" s="198" t="s">
        <v>758</v>
      </c>
      <c r="H4395" s="197" t="s">
        <v>1</v>
      </c>
      <c r="I4395" s="199"/>
      <c r="L4395" s="196"/>
      <c r="M4395" s="200"/>
      <c r="N4395" s="201"/>
      <c r="O4395" s="201"/>
      <c r="P4395" s="201"/>
      <c r="Q4395" s="201"/>
      <c r="R4395" s="201"/>
      <c r="S4395" s="201"/>
      <c r="T4395" s="202"/>
      <c r="AT4395" s="197" t="s">
        <v>369</v>
      </c>
      <c r="AU4395" s="197" t="s">
        <v>85</v>
      </c>
      <c r="AV4395" s="14" t="s">
        <v>79</v>
      </c>
      <c r="AW4395" s="14" t="s">
        <v>29</v>
      </c>
      <c r="AX4395" s="14" t="s">
        <v>72</v>
      </c>
      <c r="AY4395" s="197" t="s">
        <v>360</v>
      </c>
    </row>
    <row r="4396" spans="1:65" s="13" customFormat="1">
      <c r="B4396" s="187"/>
      <c r="D4396" s="188" t="s">
        <v>369</v>
      </c>
      <c r="E4396" s="189" t="s">
        <v>1</v>
      </c>
      <c r="F4396" s="190" t="s">
        <v>450</v>
      </c>
      <c r="H4396" s="191">
        <v>8</v>
      </c>
      <c r="I4396" s="192"/>
      <c r="L4396" s="187"/>
      <c r="M4396" s="193"/>
      <c r="N4396" s="194"/>
      <c r="O4396" s="194"/>
      <c r="P4396" s="194"/>
      <c r="Q4396" s="194"/>
      <c r="R4396" s="194"/>
      <c r="S4396" s="194"/>
      <c r="T4396" s="195"/>
      <c r="AT4396" s="189" t="s">
        <v>369</v>
      </c>
      <c r="AU4396" s="189" t="s">
        <v>85</v>
      </c>
      <c r="AV4396" s="13" t="s">
        <v>85</v>
      </c>
      <c r="AW4396" s="13" t="s">
        <v>29</v>
      </c>
      <c r="AX4396" s="13" t="s">
        <v>72</v>
      </c>
      <c r="AY4396" s="189" t="s">
        <v>360</v>
      </c>
    </row>
    <row r="4397" spans="1:65" s="14" customFormat="1">
      <c r="B4397" s="196"/>
      <c r="D4397" s="188" t="s">
        <v>369</v>
      </c>
      <c r="E4397" s="197" t="s">
        <v>1</v>
      </c>
      <c r="F4397" s="198" t="s">
        <v>762</v>
      </c>
      <c r="H4397" s="197" t="s">
        <v>1</v>
      </c>
      <c r="I4397" s="199"/>
      <c r="L4397" s="196"/>
      <c r="M4397" s="200"/>
      <c r="N4397" s="201"/>
      <c r="O4397" s="201"/>
      <c r="P4397" s="201"/>
      <c r="Q4397" s="201"/>
      <c r="R4397" s="201"/>
      <c r="S4397" s="201"/>
      <c r="T4397" s="202"/>
      <c r="AT4397" s="197" t="s">
        <v>369</v>
      </c>
      <c r="AU4397" s="197" t="s">
        <v>85</v>
      </c>
      <c r="AV4397" s="14" t="s">
        <v>79</v>
      </c>
      <c r="AW4397" s="14" t="s">
        <v>29</v>
      </c>
      <c r="AX4397" s="14" t="s">
        <v>72</v>
      </c>
      <c r="AY4397" s="197" t="s">
        <v>360</v>
      </c>
    </row>
    <row r="4398" spans="1:65" s="13" customFormat="1">
      <c r="B4398" s="187"/>
      <c r="D4398" s="188" t="s">
        <v>369</v>
      </c>
      <c r="E4398" s="189" t="s">
        <v>1</v>
      </c>
      <c r="F4398" s="190" t="s">
        <v>450</v>
      </c>
      <c r="H4398" s="191">
        <v>8</v>
      </c>
      <c r="I4398" s="192"/>
      <c r="L4398" s="187"/>
      <c r="M4398" s="193"/>
      <c r="N4398" s="194"/>
      <c r="O4398" s="194"/>
      <c r="P4398" s="194"/>
      <c r="Q4398" s="194"/>
      <c r="R4398" s="194"/>
      <c r="S4398" s="194"/>
      <c r="T4398" s="195"/>
      <c r="AT4398" s="189" t="s">
        <v>369</v>
      </c>
      <c r="AU4398" s="189" t="s">
        <v>85</v>
      </c>
      <c r="AV4398" s="13" t="s">
        <v>85</v>
      </c>
      <c r="AW4398" s="13" t="s">
        <v>29</v>
      </c>
      <c r="AX4398" s="13" t="s">
        <v>72</v>
      </c>
      <c r="AY4398" s="189" t="s">
        <v>360</v>
      </c>
    </row>
    <row r="4399" spans="1:65" s="14" customFormat="1">
      <c r="B4399" s="196"/>
      <c r="D4399" s="188" t="s">
        <v>369</v>
      </c>
      <c r="E4399" s="197" t="s">
        <v>1</v>
      </c>
      <c r="F4399" s="198" t="s">
        <v>787</v>
      </c>
      <c r="H4399" s="197" t="s">
        <v>1</v>
      </c>
      <c r="I4399" s="199"/>
      <c r="L4399" s="196"/>
      <c r="M4399" s="200"/>
      <c r="N4399" s="201"/>
      <c r="O4399" s="201"/>
      <c r="P4399" s="201"/>
      <c r="Q4399" s="201"/>
      <c r="R4399" s="201"/>
      <c r="S4399" s="201"/>
      <c r="T4399" s="202"/>
      <c r="AT4399" s="197" t="s">
        <v>369</v>
      </c>
      <c r="AU4399" s="197" t="s">
        <v>85</v>
      </c>
      <c r="AV4399" s="14" t="s">
        <v>79</v>
      </c>
      <c r="AW4399" s="14" t="s">
        <v>29</v>
      </c>
      <c r="AX4399" s="14" t="s">
        <v>72</v>
      </c>
      <c r="AY4399" s="197" t="s">
        <v>360</v>
      </c>
    </row>
    <row r="4400" spans="1:65" s="13" customFormat="1">
      <c r="B4400" s="187"/>
      <c r="D4400" s="188" t="s">
        <v>369</v>
      </c>
      <c r="E4400" s="189" t="s">
        <v>1</v>
      </c>
      <c r="F4400" s="190" t="s">
        <v>450</v>
      </c>
      <c r="H4400" s="191">
        <v>8</v>
      </c>
      <c r="I4400" s="192"/>
      <c r="L4400" s="187"/>
      <c r="M4400" s="193"/>
      <c r="N4400" s="194"/>
      <c r="O4400" s="194"/>
      <c r="P4400" s="194"/>
      <c r="Q4400" s="194"/>
      <c r="R4400" s="194"/>
      <c r="S4400" s="194"/>
      <c r="T4400" s="195"/>
      <c r="AT4400" s="189" t="s">
        <v>369</v>
      </c>
      <c r="AU4400" s="189" t="s">
        <v>85</v>
      </c>
      <c r="AV4400" s="13" t="s">
        <v>85</v>
      </c>
      <c r="AW4400" s="13" t="s">
        <v>29</v>
      </c>
      <c r="AX4400" s="13" t="s">
        <v>72</v>
      </c>
      <c r="AY4400" s="189" t="s">
        <v>360</v>
      </c>
    </row>
    <row r="4401" spans="1:65" s="15" customFormat="1">
      <c r="B4401" s="203"/>
      <c r="D4401" s="188" t="s">
        <v>369</v>
      </c>
      <c r="E4401" s="204" t="s">
        <v>1</v>
      </c>
      <c r="F4401" s="205" t="s">
        <v>386</v>
      </c>
      <c r="H4401" s="206">
        <v>33</v>
      </c>
      <c r="I4401" s="207"/>
      <c r="L4401" s="203"/>
      <c r="M4401" s="208"/>
      <c r="N4401" s="209"/>
      <c r="O4401" s="209"/>
      <c r="P4401" s="209"/>
      <c r="Q4401" s="209"/>
      <c r="R4401" s="209"/>
      <c r="S4401" s="209"/>
      <c r="T4401" s="210"/>
      <c r="AT4401" s="204" t="s">
        <v>369</v>
      </c>
      <c r="AU4401" s="204" t="s">
        <v>85</v>
      </c>
      <c r="AV4401" s="15" t="s">
        <v>367</v>
      </c>
      <c r="AW4401" s="15" t="s">
        <v>29</v>
      </c>
      <c r="AX4401" s="15" t="s">
        <v>79</v>
      </c>
      <c r="AY4401" s="204" t="s">
        <v>360</v>
      </c>
    </row>
    <row r="4402" spans="1:65" s="2" customFormat="1" ht="24.2" customHeight="1">
      <c r="A4402" s="33"/>
      <c r="B4402" s="139"/>
      <c r="C4402" s="173" t="s">
        <v>4040</v>
      </c>
      <c r="D4402" s="173" t="s">
        <v>363</v>
      </c>
      <c r="E4402" s="174" t="s">
        <v>4041</v>
      </c>
      <c r="F4402" s="175" t="s">
        <v>4042</v>
      </c>
      <c r="G4402" s="176" t="s">
        <v>375</v>
      </c>
      <c r="H4402" s="177">
        <v>28</v>
      </c>
      <c r="I4402" s="178"/>
      <c r="J4402" s="179">
        <f>ROUND(I4402*H4402,2)</f>
        <v>0</v>
      </c>
      <c r="K4402" s="180"/>
      <c r="L4402" s="34"/>
      <c r="M4402" s="181" t="s">
        <v>1</v>
      </c>
      <c r="N4402" s="182" t="s">
        <v>38</v>
      </c>
      <c r="O4402" s="60"/>
      <c r="P4402" s="183">
        <f>O4402*H4402</f>
        <v>0</v>
      </c>
      <c r="Q4402" s="183">
        <v>0</v>
      </c>
      <c r="R4402" s="183">
        <f>Q4402*H4402</f>
        <v>0</v>
      </c>
      <c r="S4402" s="183">
        <v>0</v>
      </c>
      <c r="T4402" s="184">
        <f>S4402*H4402</f>
        <v>0</v>
      </c>
      <c r="U4402" s="33"/>
      <c r="V4402" s="33"/>
      <c r="W4402" s="33"/>
      <c r="X4402" s="33"/>
      <c r="Y4402" s="33"/>
      <c r="Z4402" s="33"/>
      <c r="AA4402" s="33"/>
      <c r="AB4402" s="33"/>
      <c r="AC4402" s="33"/>
      <c r="AD4402" s="33"/>
      <c r="AE4402" s="33"/>
      <c r="AR4402" s="185" t="s">
        <v>367</v>
      </c>
      <c r="AT4402" s="185" t="s">
        <v>363</v>
      </c>
      <c r="AU4402" s="185" t="s">
        <v>85</v>
      </c>
      <c r="AY4402" s="18" t="s">
        <v>360</v>
      </c>
      <c r="BE4402" s="186">
        <f>IF(N4402="základná",J4402,0)</f>
        <v>0</v>
      </c>
      <c r="BF4402" s="186">
        <f>IF(N4402="znížená",J4402,0)</f>
        <v>0</v>
      </c>
      <c r="BG4402" s="186">
        <f>IF(N4402="zákl. prenesená",J4402,0)</f>
        <v>0</v>
      </c>
      <c r="BH4402" s="186">
        <f>IF(N4402="zníž. prenesená",J4402,0)</f>
        <v>0</v>
      </c>
      <c r="BI4402" s="186">
        <f>IF(N4402="nulová",J4402,0)</f>
        <v>0</v>
      </c>
      <c r="BJ4402" s="18" t="s">
        <v>85</v>
      </c>
      <c r="BK4402" s="186">
        <f>ROUND(I4402*H4402,2)</f>
        <v>0</v>
      </c>
      <c r="BL4402" s="18" t="s">
        <v>367</v>
      </c>
      <c r="BM4402" s="185" t="s">
        <v>4043</v>
      </c>
    </row>
    <row r="4403" spans="1:65" s="14" customFormat="1">
      <c r="B4403" s="196"/>
      <c r="D4403" s="188" t="s">
        <v>369</v>
      </c>
      <c r="E4403" s="197" t="s">
        <v>1</v>
      </c>
      <c r="F4403" s="198" t="s">
        <v>758</v>
      </c>
      <c r="H4403" s="197" t="s">
        <v>1</v>
      </c>
      <c r="I4403" s="199"/>
      <c r="L4403" s="196"/>
      <c r="M4403" s="200"/>
      <c r="N4403" s="201"/>
      <c r="O4403" s="201"/>
      <c r="P4403" s="201"/>
      <c r="Q4403" s="201"/>
      <c r="R4403" s="201"/>
      <c r="S4403" s="201"/>
      <c r="T4403" s="202"/>
      <c r="AT4403" s="197" t="s">
        <v>369</v>
      </c>
      <c r="AU4403" s="197" t="s">
        <v>85</v>
      </c>
      <c r="AV4403" s="14" t="s">
        <v>79</v>
      </c>
      <c r="AW4403" s="14" t="s">
        <v>29</v>
      </c>
      <c r="AX4403" s="14" t="s">
        <v>72</v>
      </c>
      <c r="AY4403" s="197" t="s">
        <v>360</v>
      </c>
    </row>
    <row r="4404" spans="1:65" s="13" customFormat="1">
      <c r="B4404" s="187"/>
      <c r="D4404" s="188" t="s">
        <v>369</v>
      </c>
      <c r="E4404" s="189" t="s">
        <v>1</v>
      </c>
      <c r="F4404" s="190" t="s">
        <v>450</v>
      </c>
      <c r="H4404" s="191">
        <v>8</v>
      </c>
      <c r="I4404" s="192"/>
      <c r="L4404" s="187"/>
      <c r="M4404" s="193"/>
      <c r="N4404" s="194"/>
      <c r="O4404" s="194"/>
      <c r="P4404" s="194"/>
      <c r="Q4404" s="194"/>
      <c r="R4404" s="194"/>
      <c r="S4404" s="194"/>
      <c r="T4404" s="195"/>
      <c r="AT4404" s="189" t="s">
        <v>369</v>
      </c>
      <c r="AU4404" s="189" t="s">
        <v>85</v>
      </c>
      <c r="AV4404" s="13" t="s">
        <v>85</v>
      </c>
      <c r="AW4404" s="13" t="s">
        <v>29</v>
      </c>
      <c r="AX4404" s="13" t="s">
        <v>72</v>
      </c>
      <c r="AY4404" s="189" t="s">
        <v>360</v>
      </c>
    </row>
    <row r="4405" spans="1:65" s="14" customFormat="1">
      <c r="B4405" s="196"/>
      <c r="D4405" s="188" t="s">
        <v>369</v>
      </c>
      <c r="E4405" s="197" t="s">
        <v>1</v>
      </c>
      <c r="F4405" s="198" t="s">
        <v>762</v>
      </c>
      <c r="H4405" s="197" t="s">
        <v>1</v>
      </c>
      <c r="I4405" s="199"/>
      <c r="L4405" s="196"/>
      <c r="M4405" s="200"/>
      <c r="N4405" s="201"/>
      <c r="O4405" s="201"/>
      <c r="P4405" s="201"/>
      <c r="Q4405" s="201"/>
      <c r="R4405" s="201"/>
      <c r="S4405" s="201"/>
      <c r="T4405" s="202"/>
      <c r="AT4405" s="197" t="s">
        <v>369</v>
      </c>
      <c r="AU4405" s="197" t="s">
        <v>85</v>
      </c>
      <c r="AV4405" s="14" t="s">
        <v>79</v>
      </c>
      <c r="AW4405" s="14" t="s">
        <v>29</v>
      </c>
      <c r="AX4405" s="14" t="s">
        <v>72</v>
      </c>
      <c r="AY4405" s="197" t="s">
        <v>360</v>
      </c>
    </row>
    <row r="4406" spans="1:65" s="13" customFormat="1">
      <c r="B4406" s="187"/>
      <c r="D4406" s="188" t="s">
        <v>369</v>
      </c>
      <c r="E4406" s="189" t="s">
        <v>1</v>
      </c>
      <c r="F4406" s="190" t="s">
        <v>450</v>
      </c>
      <c r="H4406" s="191">
        <v>8</v>
      </c>
      <c r="I4406" s="192"/>
      <c r="L4406" s="187"/>
      <c r="M4406" s="193"/>
      <c r="N4406" s="194"/>
      <c r="O4406" s="194"/>
      <c r="P4406" s="194"/>
      <c r="Q4406" s="194"/>
      <c r="R4406" s="194"/>
      <c r="S4406" s="194"/>
      <c r="T4406" s="195"/>
      <c r="AT4406" s="189" t="s">
        <v>369</v>
      </c>
      <c r="AU4406" s="189" t="s">
        <v>85</v>
      </c>
      <c r="AV4406" s="13" t="s">
        <v>85</v>
      </c>
      <c r="AW4406" s="13" t="s">
        <v>29</v>
      </c>
      <c r="AX4406" s="13" t="s">
        <v>72</v>
      </c>
      <c r="AY4406" s="189" t="s">
        <v>360</v>
      </c>
    </row>
    <row r="4407" spans="1:65" s="14" customFormat="1">
      <c r="B4407" s="196"/>
      <c r="D4407" s="188" t="s">
        <v>369</v>
      </c>
      <c r="E4407" s="197" t="s">
        <v>1</v>
      </c>
      <c r="F4407" s="198" t="s">
        <v>787</v>
      </c>
      <c r="H4407" s="197" t="s">
        <v>1</v>
      </c>
      <c r="I4407" s="199"/>
      <c r="L4407" s="196"/>
      <c r="M4407" s="200"/>
      <c r="N4407" s="201"/>
      <c r="O4407" s="201"/>
      <c r="P4407" s="201"/>
      <c r="Q4407" s="201"/>
      <c r="R4407" s="201"/>
      <c r="S4407" s="201"/>
      <c r="T4407" s="202"/>
      <c r="AT4407" s="197" t="s">
        <v>369</v>
      </c>
      <c r="AU4407" s="197" t="s">
        <v>85</v>
      </c>
      <c r="AV4407" s="14" t="s">
        <v>79</v>
      </c>
      <c r="AW4407" s="14" t="s">
        <v>29</v>
      </c>
      <c r="AX4407" s="14" t="s">
        <v>72</v>
      </c>
      <c r="AY4407" s="197" t="s">
        <v>360</v>
      </c>
    </row>
    <row r="4408" spans="1:65" s="13" customFormat="1">
      <c r="B4408" s="187"/>
      <c r="D4408" s="188" t="s">
        <v>369</v>
      </c>
      <c r="E4408" s="189" t="s">
        <v>1</v>
      </c>
      <c r="F4408" s="190" t="s">
        <v>450</v>
      </c>
      <c r="H4408" s="191">
        <v>8</v>
      </c>
      <c r="I4408" s="192"/>
      <c r="L4408" s="187"/>
      <c r="M4408" s="193"/>
      <c r="N4408" s="194"/>
      <c r="O4408" s="194"/>
      <c r="P4408" s="194"/>
      <c r="Q4408" s="194"/>
      <c r="R4408" s="194"/>
      <c r="S4408" s="194"/>
      <c r="T4408" s="195"/>
      <c r="AT4408" s="189" t="s">
        <v>369</v>
      </c>
      <c r="AU4408" s="189" t="s">
        <v>85</v>
      </c>
      <c r="AV4408" s="13" t="s">
        <v>85</v>
      </c>
      <c r="AW4408" s="13" t="s">
        <v>29</v>
      </c>
      <c r="AX4408" s="13" t="s">
        <v>72</v>
      </c>
      <c r="AY4408" s="189" t="s">
        <v>360</v>
      </c>
    </row>
    <row r="4409" spans="1:65" s="14" customFormat="1">
      <c r="B4409" s="196"/>
      <c r="D4409" s="188" t="s">
        <v>369</v>
      </c>
      <c r="E4409" s="197" t="s">
        <v>1</v>
      </c>
      <c r="F4409" s="198" t="s">
        <v>4044</v>
      </c>
      <c r="H4409" s="197" t="s">
        <v>1</v>
      </c>
      <c r="I4409" s="199"/>
      <c r="L4409" s="196"/>
      <c r="M4409" s="200"/>
      <c r="N4409" s="201"/>
      <c r="O4409" s="201"/>
      <c r="P4409" s="201"/>
      <c r="Q4409" s="201"/>
      <c r="R4409" s="201"/>
      <c r="S4409" s="201"/>
      <c r="T4409" s="202"/>
      <c r="AT4409" s="197" t="s">
        <v>369</v>
      </c>
      <c r="AU4409" s="197" t="s">
        <v>85</v>
      </c>
      <c r="AV4409" s="14" t="s">
        <v>79</v>
      </c>
      <c r="AW4409" s="14" t="s">
        <v>29</v>
      </c>
      <c r="AX4409" s="14" t="s">
        <v>72</v>
      </c>
      <c r="AY4409" s="197" t="s">
        <v>360</v>
      </c>
    </row>
    <row r="4410" spans="1:65" s="13" customFormat="1">
      <c r="B4410" s="187"/>
      <c r="D4410" s="188" t="s">
        <v>369</v>
      </c>
      <c r="E4410" s="189" t="s">
        <v>1</v>
      </c>
      <c r="F4410" s="190" t="s">
        <v>367</v>
      </c>
      <c r="H4410" s="191">
        <v>4</v>
      </c>
      <c r="I4410" s="192"/>
      <c r="L4410" s="187"/>
      <c r="M4410" s="193"/>
      <c r="N4410" s="194"/>
      <c r="O4410" s="194"/>
      <c r="P4410" s="194"/>
      <c r="Q4410" s="194"/>
      <c r="R4410" s="194"/>
      <c r="S4410" s="194"/>
      <c r="T4410" s="195"/>
      <c r="AT4410" s="189" t="s">
        <v>369</v>
      </c>
      <c r="AU4410" s="189" t="s">
        <v>85</v>
      </c>
      <c r="AV4410" s="13" t="s">
        <v>85</v>
      </c>
      <c r="AW4410" s="13" t="s">
        <v>29</v>
      </c>
      <c r="AX4410" s="13" t="s">
        <v>72</v>
      </c>
      <c r="AY4410" s="189" t="s">
        <v>360</v>
      </c>
    </row>
    <row r="4411" spans="1:65" s="15" customFormat="1">
      <c r="B4411" s="203"/>
      <c r="D4411" s="188" t="s">
        <v>369</v>
      </c>
      <c r="E4411" s="204" t="s">
        <v>1</v>
      </c>
      <c r="F4411" s="205" t="s">
        <v>386</v>
      </c>
      <c r="H4411" s="206">
        <v>28</v>
      </c>
      <c r="I4411" s="207"/>
      <c r="L4411" s="203"/>
      <c r="M4411" s="208"/>
      <c r="N4411" s="209"/>
      <c r="O4411" s="209"/>
      <c r="P4411" s="209"/>
      <c r="Q4411" s="209"/>
      <c r="R4411" s="209"/>
      <c r="S4411" s="209"/>
      <c r="T4411" s="210"/>
      <c r="AT4411" s="204" t="s">
        <v>369</v>
      </c>
      <c r="AU4411" s="204" t="s">
        <v>85</v>
      </c>
      <c r="AV4411" s="15" t="s">
        <v>367</v>
      </c>
      <c r="AW4411" s="15" t="s">
        <v>29</v>
      </c>
      <c r="AX4411" s="15" t="s">
        <v>79</v>
      </c>
      <c r="AY4411" s="204" t="s">
        <v>360</v>
      </c>
    </row>
    <row r="4412" spans="1:65" s="2" customFormat="1" ht="24.2" customHeight="1">
      <c r="A4412" s="33"/>
      <c r="B4412" s="139"/>
      <c r="C4412" s="173" t="s">
        <v>4045</v>
      </c>
      <c r="D4412" s="173" t="s">
        <v>363</v>
      </c>
      <c r="E4412" s="174" t="s">
        <v>4046</v>
      </c>
      <c r="F4412" s="175" t="s">
        <v>4047</v>
      </c>
      <c r="G4412" s="176" t="s">
        <v>375</v>
      </c>
      <c r="H4412" s="177">
        <v>8</v>
      </c>
      <c r="I4412" s="178"/>
      <c r="J4412" s="179">
        <f>ROUND(I4412*H4412,2)</f>
        <v>0</v>
      </c>
      <c r="K4412" s="180"/>
      <c r="L4412" s="34"/>
      <c r="M4412" s="181" t="s">
        <v>1</v>
      </c>
      <c r="N4412" s="182" t="s">
        <v>38</v>
      </c>
      <c r="O4412" s="60"/>
      <c r="P4412" s="183">
        <f>O4412*H4412</f>
        <v>0</v>
      </c>
      <c r="Q4412" s="183">
        <v>0</v>
      </c>
      <c r="R4412" s="183">
        <f>Q4412*H4412</f>
        <v>0</v>
      </c>
      <c r="S4412" s="183">
        <v>0</v>
      </c>
      <c r="T4412" s="184">
        <f>S4412*H4412</f>
        <v>0</v>
      </c>
      <c r="U4412" s="33"/>
      <c r="V4412" s="33"/>
      <c r="W4412" s="33"/>
      <c r="X4412" s="33"/>
      <c r="Y4412" s="33"/>
      <c r="Z4412" s="33"/>
      <c r="AA4412" s="33"/>
      <c r="AB4412" s="33"/>
      <c r="AC4412" s="33"/>
      <c r="AD4412" s="33"/>
      <c r="AE4412" s="33"/>
      <c r="AR4412" s="185" t="s">
        <v>367</v>
      </c>
      <c r="AT4412" s="185" t="s">
        <v>363</v>
      </c>
      <c r="AU4412" s="185" t="s">
        <v>85</v>
      </c>
      <c r="AY4412" s="18" t="s">
        <v>360</v>
      </c>
      <c r="BE4412" s="186">
        <f>IF(N4412="základná",J4412,0)</f>
        <v>0</v>
      </c>
      <c r="BF4412" s="186">
        <f>IF(N4412="znížená",J4412,0)</f>
        <v>0</v>
      </c>
      <c r="BG4412" s="186">
        <f>IF(N4412="zákl. prenesená",J4412,0)</f>
        <v>0</v>
      </c>
      <c r="BH4412" s="186">
        <f>IF(N4412="zníž. prenesená",J4412,0)</f>
        <v>0</v>
      </c>
      <c r="BI4412" s="186">
        <f>IF(N4412="nulová",J4412,0)</f>
        <v>0</v>
      </c>
      <c r="BJ4412" s="18" t="s">
        <v>85</v>
      </c>
      <c r="BK4412" s="186">
        <f>ROUND(I4412*H4412,2)</f>
        <v>0</v>
      </c>
      <c r="BL4412" s="18" t="s">
        <v>367</v>
      </c>
      <c r="BM4412" s="185" t="s">
        <v>4048</v>
      </c>
    </row>
    <row r="4413" spans="1:65" s="14" customFormat="1">
      <c r="B4413" s="196"/>
      <c r="D4413" s="188" t="s">
        <v>369</v>
      </c>
      <c r="E4413" s="197" t="s">
        <v>1</v>
      </c>
      <c r="F4413" s="198" t="s">
        <v>762</v>
      </c>
      <c r="H4413" s="197" t="s">
        <v>1</v>
      </c>
      <c r="I4413" s="199"/>
      <c r="L4413" s="196"/>
      <c r="M4413" s="200"/>
      <c r="N4413" s="201"/>
      <c r="O4413" s="201"/>
      <c r="P4413" s="201"/>
      <c r="Q4413" s="201"/>
      <c r="R4413" s="201"/>
      <c r="S4413" s="201"/>
      <c r="T4413" s="202"/>
      <c r="AT4413" s="197" t="s">
        <v>369</v>
      </c>
      <c r="AU4413" s="197" t="s">
        <v>85</v>
      </c>
      <c r="AV4413" s="14" t="s">
        <v>79</v>
      </c>
      <c r="AW4413" s="14" t="s">
        <v>29</v>
      </c>
      <c r="AX4413" s="14" t="s">
        <v>72</v>
      </c>
      <c r="AY4413" s="197" t="s">
        <v>360</v>
      </c>
    </row>
    <row r="4414" spans="1:65" s="13" customFormat="1">
      <c r="B4414" s="187"/>
      <c r="D4414" s="188" t="s">
        <v>369</v>
      </c>
      <c r="E4414" s="189" t="s">
        <v>1</v>
      </c>
      <c r="F4414" s="190" t="s">
        <v>367</v>
      </c>
      <c r="H4414" s="191">
        <v>4</v>
      </c>
      <c r="I4414" s="192"/>
      <c r="L4414" s="187"/>
      <c r="M4414" s="193"/>
      <c r="N4414" s="194"/>
      <c r="O4414" s="194"/>
      <c r="P4414" s="194"/>
      <c r="Q4414" s="194"/>
      <c r="R4414" s="194"/>
      <c r="S4414" s="194"/>
      <c r="T4414" s="195"/>
      <c r="AT4414" s="189" t="s">
        <v>369</v>
      </c>
      <c r="AU4414" s="189" t="s">
        <v>85</v>
      </c>
      <c r="AV4414" s="13" t="s">
        <v>85</v>
      </c>
      <c r="AW4414" s="13" t="s">
        <v>29</v>
      </c>
      <c r="AX4414" s="13" t="s">
        <v>72</v>
      </c>
      <c r="AY4414" s="189" t="s">
        <v>360</v>
      </c>
    </row>
    <row r="4415" spans="1:65" s="14" customFormat="1">
      <c r="B4415" s="196"/>
      <c r="D4415" s="188" t="s">
        <v>369</v>
      </c>
      <c r="E4415" s="197" t="s">
        <v>1</v>
      </c>
      <c r="F4415" s="198" t="s">
        <v>787</v>
      </c>
      <c r="H4415" s="197" t="s">
        <v>1</v>
      </c>
      <c r="I4415" s="199"/>
      <c r="L4415" s="196"/>
      <c r="M4415" s="200"/>
      <c r="N4415" s="201"/>
      <c r="O4415" s="201"/>
      <c r="P4415" s="201"/>
      <c r="Q4415" s="201"/>
      <c r="R4415" s="201"/>
      <c r="S4415" s="201"/>
      <c r="T4415" s="202"/>
      <c r="AT4415" s="197" t="s">
        <v>369</v>
      </c>
      <c r="AU4415" s="197" t="s">
        <v>85</v>
      </c>
      <c r="AV4415" s="14" t="s">
        <v>79</v>
      </c>
      <c r="AW4415" s="14" t="s">
        <v>29</v>
      </c>
      <c r="AX4415" s="14" t="s">
        <v>72</v>
      </c>
      <c r="AY4415" s="197" t="s">
        <v>360</v>
      </c>
    </row>
    <row r="4416" spans="1:65" s="13" customFormat="1">
      <c r="B4416" s="187"/>
      <c r="D4416" s="188" t="s">
        <v>369</v>
      </c>
      <c r="E4416" s="189" t="s">
        <v>1</v>
      </c>
      <c r="F4416" s="190" t="s">
        <v>367</v>
      </c>
      <c r="H4416" s="191">
        <v>4</v>
      </c>
      <c r="I4416" s="192"/>
      <c r="L4416" s="187"/>
      <c r="M4416" s="193"/>
      <c r="N4416" s="194"/>
      <c r="O4416" s="194"/>
      <c r="P4416" s="194"/>
      <c r="Q4416" s="194"/>
      <c r="R4416" s="194"/>
      <c r="S4416" s="194"/>
      <c r="T4416" s="195"/>
      <c r="AT4416" s="189" t="s">
        <v>369</v>
      </c>
      <c r="AU4416" s="189" t="s">
        <v>85</v>
      </c>
      <c r="AV4416" s="13" t="s">
        <v>85</v>
      </c>
      <c r="AW4416" s="13" t="s">
        <v>29</v>
      </c>
      <c r="AX4416" s="13" t="s">
        <v>72</v>
      </c>
      <c r="AY4416" s="189" t="s">
        <v>360</v>
      </c>
    </row>
    <row r="4417" spans="1:65" s="15" customFormat="1">
      <c r="B4417" s="203"/>
      <c r="D4417" s="188" t="s">
        <v>369</v>
      </c>
      <c r="E4417" s="204" t="s">
        <v>1</v>
      </c>
      <c r="F4417" s="205" t="s">
        <v>386</v>
      </c>
      <c r="H4417" s="206">
        <v>8</v>
      </c>
      <c r="I4417" s="207"/>
      <c r="L4417" s="203"/>
      <c r="M4417" s="208"/>
      <c r="N4417" s="209"/>
      <c r="O4417" s="209"/>
      <c r="P4417" s="209"/>
      <c r="Q4417" s="209"/>
      <c r="R4417" s="209"/>
      <c r="S4417" s="209"/>
      <c r="T4417" s="210"/>
      <c r="AT4417" s="204" t="s">
        <v>369</v>
      </c>
      <c r="AU4417" s="204" t="s">
        <v>85</v>
      </c>
      <c r="AV4417" s="15" t="s">
        <v>367</v>
      </c>
      <c r="AW4417" s="15" t="s">
        <v>29</v>
      </c>
      <c r="AX4417" s="15" t="s">
        <v>79</v>
      </c>
      <c r="AY4417" s="204" t="s">
        <v>360</v>
      </c>
    </row>
    <row r="4418" spans="1:65" s="2" customFormat="1" ht="37.9" customHeight="1">
      <c r="A4418" s="33"/>
      <c r="B4418" s="139"/>
      <c r="C4418" s="173" t="s">
        <v>4049</v>
      </c>
      <c r="D4418" s="173" t="s">
        <v>363</v>
      </c>
      <c r="E4418" s="174" t="s">
        <v>4050</v>
      </c>
      <c r="F4418" s="175" t="s">
        <v>4051</v>
      </c>
      <c r="G4418" s="176" t="s">
        <v>375</v>
      </c>
      <c r="H4418" s="177">
        <v>8</v>
      </c>
      <c r="I4418" s="178"/>
      <c r="J4418" s="179">
        <f>ROUND(I4418*H4418,2)</f>
        <v>0</v>
      </c>
      <c r="K4418" s="180"/>
      <c r="L4418" s="34"/>
      <c r="M4418" s="181" t="s">
        <v>1</v>
      </c>
      <c r="N4418" s="182" t="s">
        <v>38</v>
      </c>
      <c r="O4418" s="60"/>
      <c r="P4418" s="183">
        <f>O4418*H4418</f>
        <v>0</v>
      </c>
      <c r="Q4418" s="183">
        <v>0</v>
      </c>
      <c r="R4418" s="183">
        <f>Q4418*H4418</f>
        <v>0</v>
      </c>
      <c r="S4418" s="183">
        <v>0</v>
      </c>
      <c r="T4418" s="184">
        <f>S4418*H4418</f>
        <v>0</v>
      </c>
      <c r="U4418" s="33"/>
      <c r="V4418" s="33"/>
      <c r="W4418" s="33"/>
      <c r="X4418" s="33"/>
      <c r="Y4418" s="33"/>
      <c r="Z4418" s="33"/>
      <c r="AA4418" s="33"/>
      <c r="AB4418" s="33"/>
      <c r="AC4418" s="33"/>
      <c r="AD4418" s="33"/>
      <c r="AE4418" s="33"/>
      <c r="AR4418" s="185" t="s">
        <v>367</v>
      </c>
      <c r="AT4418" s="185" t="s">
        <v>363</v>
      </c>
      <c r="AU4418" s="185" t="s">
        <v>85</v>
      </c>
      <c r="AY4418" s="18" t="s">
        <v>360</v>
      </c>
      <c r="BE4418" s="186">
        <f>IF(N4418="základná",J4418,0)</f>
        <v>0</v>
      </c>
      <c r="BF4418" s="186">
        <f>IF(N4418="znížená",J4418,0)</f>
        <v>0</v>
      </c>
      <c r="BG4418" s="186">
        <f>IF(N4418="zákl. prenesená",J4418,0)</f>
        <v>0</v>
      </c>
      <c r="BH4418" s="186">
        <f>IF(N4418="zníž. prenesená",J4418,0)</f>
        <v>0</v>
      </c>
      <c r="BI4418" s="186">
        <f>IF(N4418="nulová",J4418,0)</f>
        <v>0</v>
      </c>
      <c r="BJ4418" s="18" t="s">
        <v>85</v>
      </c>
      <c r="BK4418" s="186">
        <f>ROUND(I4418*H4418,2)</f>
        <v>0</v>
      </c>
      <c r="BL4418" s="18" t="s">
        <v>367</v>
      </c>
      <c r="BM4418" s="185" t="s">
        <v>4052</v>
      </c>
    </row>
    <row r="4419" spans="1:65" s="14" customFormat="1">
      <c r="B4419" s="196"/>
      <c r="D4419" s="188" t="s">
        <v>369</v>
      </c>
      <c r="E4419" s="197" t="s">
        <v>1</v>
      </c>
      <c r="F4419" s="198" t="s">
        <v>762</v>
      </c>
      <c r="H4419" s="197" t="s">
        <v>1</v>
      </c>
      <c r="I4419" s="199"/>
      <c r="L4419" s="196"/>
      <c r="M4419" s="200"/>
      <c r="N4419" s="201"/>
      <c r="O4419" s="201"/>
      <c r="P4419" s="201"/>
      <c r="Q4419" s="201"/>
      <c r="R4419" s="201"/>
      <c r="S4419" s="201"/>
      <c r="T4419" s="202"/>
      <c r="AT4419" s="197" t="s">
        <v>369</v>
      </c>
      <c r="AU4419" s="197" t="s">
        <v>85</v>
      </c>
      <c r="AV4419" s="14" t="s">
        <v>79</v>
      </c>
      <c r="AW4419" s="14" t="s">
        <v>29</v>
      </c>
      <c r="AX4419" s="14" t="s">
        <v>72</v>
      </c>
      <c r="AY4419" s="197" t="s">
        <v>360</v>
      </c>
    </row>
    <row r="4420" spans="1:65" s="13" customFormat="1">
      <c r="B4420" s="187"/>
      <c r="D4420" s="188" t="s">
        <v>369</v>
      </c>
      <c r="E4420" s="189" t="s">
        <v>1</v>
      </c>
      <c r="F4420" s="190" t="s">
        <v>367</v>
      </c>
      <c r="H4420" s="191">
        <v>4</v>
      </c>
      <c r="I4420" s="192"/>
      <c r="L4420" s="187"/>
      <c r="M4420" s="193"/>
      <c r="N4420" s="194"/>
      <c r="O4420" s="194"/>
      <c r="P4420" s="194"/>
      <c r="Q4420" s="194"/>
      <c r="R4420" s="194"/>
      <c r="S4420" s="194"/>
      <c r="T4420" s="195"/>
      <c r="AT4420" s="189" t="s">
        <v>369</v>
      </c>
      <c r="AU4420" s="189" t="s">
        <v>85</v>
      </c>
      <c r="AV4420" s="13" t="s">
        <v>85</v>
      </c>
      <c r="AW4420" s="13" t="s">
        <v>29</v>
      </c>
      <c r="AX4420" s="13" t="s">
        <v>72</v>
      </c>
      <c r="AY4420" s="189" t="s">
        <v>360</v>
      </c>
    </row>
    <row r="4421" spans="1:65" s="14" customFormat="1">
      <c r="B4421" s="196"/>
      <c r="D4421" s="188" t="s">
        <v>369</v>
      </c>
      <c r="E4421" s="197" t="s">
        <v>1</v>
      </c>
      <c r="F4421" s="198" t="s">
        <v>787</v>
      </c>
      <c r="H4421" s="197" t="s">
        <v>1</v>
      </c>
      <c r="I4421" s="199"/>
      <c r="L4421" s="196"/>
      <c r="M4421" s="200"/>
      <c r="N4421" s="201"/>
      <c r="O4421" s="201"/>
      <c r="P4421" s="201"/>
      <c r="Q4421" s="201"/>
      <c r="R4421" s="201"/>
      <c r="S4421" s="201"/>
      <c r="T4421" s="202"/>
      <c r="AT4421" s="197" t="s">
        <v>369</v>
      </c>
      <c r="AU4421" s="197" t="s">
        <v>85</v>
      </c>
      <c r="AV4421" s="14" t="s">
        <v>79</v>
      </c>
      <c r="AW4421" s="14" t="s">
        <v>29</v>
      </c>
      <c r="AX4421" s="14" t="s">
        <v>72</v>
      </c>
      <c r="AY4421" s="197" t="s">
        <v>360</v>
      </c>
    </row>
    <row r="4422" spans="1:65" s="13" customFormat="1">
      <c r="B4422" s="187"/>
      <c r="D4422" s="188" t="s">
        <v>369</v>
      </c>
      <c r="E4422" s="189" t="s">
        <v>1</v>
      </c>
      <c r="F4422" s="190" t="s">
        <v>367</v>
      </c>
      <c r="H4422" s="191">
        <v>4</v>
      </c>
      <c r="I4422" s="192"/>
      <c r="L4422" s="187"/>
      <c r="M4422" s="193"/>
      <c r="N4422" s="194"/>
      <c r="O4422" s="194"/>
      <c r="P4422" s="194"/>
      <c r="Q4422" s="194"/>
      <c r="R4422" s="194"/>
      <c r="S4422" s="194"/>
      <c r="T4422" s="195"/>
      <c r="AT4422" s="189" t="s">
        <v>369</v>
      </c>
      <c r="AU4422" s="189" t="s">
        <v>85</v>
      </c>
      <c r="AV4422" s="13" t="s">
        <v>85</v>
      </c>
      <c r="AW4422" s="13" t="s">
        <v>29</v>
      </c>
      <c r="AX4422" s="13" t="s">
        <v>72</v>
      </c>
      <c r="AY4422" s="189" t="s">
        <v>360</v>
      </c>
    </row>
    <row r="4423" spans="1:65" s="15" customFormat="1">
      <c r="B4423" s="203"/>
      <c r="D4423" s="188" t="s">
        <v>369</v>
      </c>
      <c r="E4423" s="204" t="s">
        <v>1</v>
      </c>
      <c r="F4423" s="205" t="s">
        <v>386</v>
      </c>
      <c r="H4423" s="206">
        <v>8</v>
      </c>
      <c r="I4423" s="207"/>
      <c r="L4423" s="203"/>
      <c r="M4423" s="208"/>
      <c r="N4423" s="209"/>
      <c r="O4423" s="209"/>
      <c r="P4423" s="209"/>
      <c r="Q4423" s="209"/>
      <c r="R4423" s="209"/>
      <c r="S4423" s="209"/>
      <c r="T4423" s="210"/>
      <c r="AT4423" s="204" t="s">
        <v>369</v>
      </c>
      <c r="AU4423" s="204" t="s">
        <v>85</v>
      </c>
      <c r="AV4423" s="15" t="s">
        <v>367</v>
      </c>
      <c r="AW4423" s="15" t="s">
        <v>29</v>
      </c>
      <c r="AX4423" s="15" t="s">
        <v>79</v>
      </c>
      <c r="AY4423" s="204" t="s">
        <v>360</v>
      </c>
    </row>
    <row r="4424" spans="1:65" s="2" customFormat="1" ht="24.2" customHeight="1">
      <c r="A4424" s="33"/>
      <c r="B4424" s="139"/>
      <c r="C4424" s="173" t="s">
        <v>4053</v>
      </c>
      <c r="D4424" s="173" t="s">
        <v>363</v>
      </c>
      <c r="E4424" s="174" t="s">
        <v>4054</v>
      </c>
      <c r="F4424" s="175" t="s">
        <v>4055</v>
      </c>
      <c r="G4424" s="176" t="s">
        <v>375</v>
      </c>
      <c r="H4424" s="177">
        <v>1</v>
      </c>
      <c r="I4424" s="178"/>
      <c r="J4424" s="179">
        <f>ROUND(I4424*H4424,2)</f>
        <v>0</v>
      </c>
      <c r="K4424" s="180"/>
      <c r="L4424" s="34"/>
      <c r="M4424" s="181" t="s">
        <v>1</v>
      </c>
      <c r="N4424" s="182" t="s">
        <v>38</v>
      </c>
      <c r="O4424" s="60"/>
      <c r="P4424" s="183">
        <f>O4424*H4424</f>
        <v>0</v>
      </c>
      <c r="Q4424" s="183">
        <v>0</v>
      </c>
      <c r="R4424" s="183">
        <f>Q4424*H4424</f>
        <v>0</v>
      </c>
      <c r="S4424" s="183">
        <v>0</v>
      </c>
      <c r="T4424" s="184">
        <f>S4424*H4424</f>
        <v>0</v>
      </c>
      <c r="U4424" s="33"/>
      <c r="V4424" s="33"/>
      <c r="W4424" s="33"/>
      <c r="X4424" s="33"/>
      <c r="Y4424" s="33"/>
      <c r="Z4424" s="33"/>
      <c r="AA4424" s="33"/>
      <c r="AB4424" s="33"/>
      <c r="AC4424" s="33"/>
      <c r="AD4424" s="33"/>
      <c r="AE4424" s="33"/>
      <c r="AR4424" s="185" t="s">
        <v>367</v>
      </c>
      <c r="AT4424" s="185" t="s">
        <v>363</v>
      </c>
      <c r="AU4424" s="185" t="s">
        <v>85</v>
      </c>
      <c r="AY4424" s="18" t="s">
        <v>360</v>
      </c>
      <c r="BE4424" s="186">
        <f>IF(N4424="základná",J4424,0)</f>
        <v>0</v>
      </c>
      <c r="BF4424" s="186">
        <f>IF(N4424="znížená",J4424,0)</f>
        <v>0</v>
      </c>
      <c r="BG4424" s="186">
        <f>IF(N4424="zákl. prenesená",J4424,0)</f>
        <v>0</v>
      </c>
      <c r="BH4424" s="186">
        <f>IF(N4424="zníž. prenesená",J4424,0)</f>
        <v>0</v>
      </c>
      <c r="BI4424" s="186">
        <f>IF(N4424="nulová",J4424,0)</f>
        <v>0</v>
      </c>
      <c r="BJ4424" s="18" t="s">
        <v>85</v>
      </c>
      <c r="BK4424" s="186">
        <f>ROUND(I4424*H4424,2)</f>
        <v>0</v>
      </c>
      <c r="BL4424" s="18" t="s">
        <v>367</v>
      </c>
      <c r="BM4424" s="185" t="s">
        <v>4056</v>
      </c>
    </row>
    <row r="4425" spans="1:65" s="14" customFormat="1">
      <c r="B4425" s="196"/>
      <c r="D4425" s="188" t="s">
        <v>369</v>
      </c>
      <c r="E4425" s="197" t="s">
        <v>1</v>
      </c>
      <c r="F4425" s="198" t="s">
        <v>754</v>
      </c>
      <c r="H4425" s="197" t="s">
        <v>1</v>
      </c>
      <c r="I4425" s="199"/>
      <c r="L4425" s="196"/>
      <c r="M4425" s="200"/>
      <c r="N4425" s="201"/>
      <c r="O4425" s="201"/>
      <c r="P4425" s="201"/>
      <c r="Q4425" s="201"/>
      <c r="R4425" s="201"/>
      <c r="S4425" s="201"/>
      <c r="T4425" s="202"/>
      <c r="AT4425" s="197" t="s">
        <v>369</v>
      </c>
      <c r="AU4425" s="197" t="s">
        <v>85</v>
      </c>
      <c r="AV4425" s="14" t="s">
        <v>79</v>
      </c>
      <c r="AW4425" s="14" t="s">
        <v>29</v>
      </c>
      <c r="AX4425" s="14" t="s">
        <v>72</v>
      </c>
      <c r="AY4425" s="197" t="s">
        <v>360</v>
      </c>
    </row>
    <row r="4426" spans="1:65" s="13" customFormat="1">
      <c r="B4426" s="187"/>
      <c r="D4426" s="188" t="s">
        <v>369</v>
      </c>
      <c r="E4426" s="189" t="s">
        <v>1</v>
      </c>
      <c r="F4426" s="190" t="s">
        <v>79</v>
      </c>
      <c r="H4426" s="191">
        <v>1</v>
      </c>
      <c r="I4426" s="192"/>
      <c r="L4426" s="187"/>
      <c r="M4426" s="193"/>
      <c r="N4426" s="194"/>
      <c r="O4426" s="194"/>
      <c r="P4426" s="194"/>
      <c r="Q4426" s="194"/>
      <c r="R4426" s="194"/>
      <c r="S4426" s="194"/>
      <c r="T4426" s="195"/>
      <c r="AT4426" s="189" t="s">
        <v>369</v>
      </c>
      <c r="AU4426" s="189" t="s">
        <v>85</v>
      </c>
      <c r="AV4426" s="13" t="s">
        <v>85</v>
      </c>
      <c r="AW4426" s="13" t="s">
        <v>29</v>
      </c>
      <c r="AX4426" s="13" t="s">
        <v>72</v>
      </c>
      <c r="AY4426" s="189" t="s">
        <v>360</v>
      </c>
    </row>
    <row r="4427" spans="1:65" s="15" customFormat="1">
      <c r="B4427" s="203"/>
      <c r="D4427" s="188" t="s">
        <v>369</v>
      </c>
      <c r="E4427" s="204" t="s">
        <v>1</v>
      </c>
      <c r="F4427" s="205" t="s">
        <v>386</v>
      </c>
      <c r="H4427" s="206">
        <v>1</v>
      </c>
      <c r="I4427" s="207"/>
      <c r="L4427" s="203"/>
      <c r="M4427" s="208"/>
      <c r="N4427" s="209"/>
      <c r="O4427" s="209"/>
      <c r="P4427" s="209"/>
      <c r="Q4427" s="209"/>
      <c r="R4427" s="209"/>
      <c r="S4427" s="209"/>
      <c r="T4427" s="210"/>
      <c r="AT4427" s="204" t="s">
        <v>369</v>
      </c>
      <c r="AU4427" s="204" t="s">
        <v>85</v>
      </c>
      <c r="AV4427" s="15" t="s">
        <v>367</v>
      </c>
      <c r="AW4427" s="15" t="s">
        <v>29</v>
      </c>
      <c r="AX4427" s="15" t="s">
        <v>79</v>
      </c>
      <c r="AY4427" s="204" t="s">
        <v>360</v>
      </c>
    </row>
    <row r="4428" spans="1:65" s="2" customFormat="1" ht="24.2" customHeight="1">
      <c r="A4428" s="33"/>
      <c r="B4428" s="139"/>
      <c r="C4428" s="173" t="s">
        <v>4057</v>
      </c>
      <c r="D4428" s="173" t="s">
        <v>363</v>
      </c>
      <c r="E4428" s="174" t="s">
        <v>4058</v>
      </c>
      <c r="F4428" s="175" t="s">
        <v>4059</v>
      </c>
      <c r="G4428" s="176" t="s">
        <v>375</v>
      </c>
      <c r="H4428" s="177">
        <v>2</v>
      </c>
      <c r="I4428" s="178"/>
      <c r="J4428" s="179">
        <f>ROUND(I4428*H4428,2)</f>
        <v>0</v>
      </c>
      <c r="K4428" s="180"/>
      <c r="L4428" s="34"/>
      <c r="M4428" s="181" t="s">
        <v>1</v>
      </c>
      <c r="N4428" s="182" t="s">
        <v>38</v>
      </c>
      <c r="O4428" s="60"/>
      <c r="P4428" s="183">
        <f>O4428*H4428</f>
        <v>0</v>
      </c>
      <c r="Q4428" s="183">
        <v>0</v>
      </c>
      <c r="R4428" s="183">
        <f>Q4428*H4428</f>
        <v>0</v>
      </c>
      <c r="S4428" s="183">
        <v>0</v>
      </c>
      <c r="T4428" s="184">
        <f>S4428*H4428</f>
        <v>0</v>
      </c>
      <c r="U4428" s="33"/>
      <c r="V4428" s="33"/>
      <c r="W4428" s="33"/>
      <c r="X4428" s="33"/>
      <c r="Y4428" s="33"/>
      <c r="Z4428" s="33"/>
      <c r="AA4428" s="33"/>
      <c r="AB4428" s="33"/>
      <c r="AC4428" s="33"/>
      <c r="AD4428" s="33"/>
      <c r="AE4428" s="33"/>
      <c r="AR4428" s="185" t="s">
        <v>367</v>
      </c>
      <c r="AT4428" s="185" t="s">
        <v>363</v>
      </c>
      <c r="AU4428" s="185" t="s">
        <v>85</v>
      </c>
      <c r="AY4428" s="18" t="s">
        <v>360</v>
      </c>
      <c r="BE4428" s="186">
        <f>IF(N4428="základná",J4428,0)</f>
        <v>0</v>
      </c>
      <c r="BF4428" s="186">
        <f>IF(N4428="znížená",J4428,0)</f>
        <v>0</v>
      </c>
      <c r="BG4428" s="186">
        <f>IF(N4428="zákl. prenesená",J4428,0)</f>
        <v>0</v>
      </c>
      <c r="BH4428" s="186">
        <f>IF(N4428="zníž. prenesená",J4428,0)</f>
        <v>0</v>
      </c>
      <c r="BI4428" s="186">
        <f>IF(N4428="nulová",J4428,0)</f>
        <v>0</v>
      </c>
      <c r="BJ4428" s="18" t="s">
        <v>85</v>
      </c>
      <c r="BK4428" s="186">
        <f>ROUND(I4428*H4428,2)</f>
        <v>0</v>
      </c>
      <c r="BL4428" s="18" t="s">
        <v>367</v>
      </c>
      <c r="BM4428" s="185" t="s">
        <v>4060</v>
      </c>
    </row>
    <row r="4429" spans="1:65" s="14" customFormat="1">
      <c r="B4429" s="196"/>
      <c r="D4429" s="188" t="s">
        <v>369</v>
      </c>
      <c r="E4429" s="197" t="s">
        <v>1</v>
      </c>
      <c r="F4429" s="198" t="s">
        <v>754</v>
      </c>
      <c r="H4429" s="197" t="s">
        <v>1</v>
      </c>
      <c r="I4429" s="199"/>
      <c r="L4429" s="196"/>
      <c r="M4429" s="200"/>
      <c r="N4429" s="201"/>
      <c r="O4429" s="201"/>
      <c r="P4429" s="201"/>
      <c r="Q4429" s="201"/>
      <c r="R4429" s="201"/>
      <c r="S4429" s="201"/>
      <c r="T4429" s="202"/>
      <c r="AT4429" s="197" t="s">
        <v>369</v>
      </c>
      <c r="AU4429" s="197" t="s">
        <v>85</v>
      </c>
      <c r="AV4429" s="14" t="s">
        <v>79</v>
      </c>
      <c r="AW4429" s="14" t="s">
        <v>29</v>
      </c>
      <c r="AX4429" s="14" t="s">
        <v>72</v>
      </c>
      <c r="AY4429" s="197" t="s">
        <v>360</v>
      </c>
    </row>
    <row r="4430" spans="1:65" s="13" customFormat="1">
      <c r="B4430" s="187"/>
      <c r="D4430" s="188" t="s">
        <v>369</v>
      </c>
      <c r="E4430" s="189" t="s">
        <v>1</v>
      </c>
      <c r="F4430" s="190" t="s">
        <v>85</v>
      </c>
      <c r="H4430" s="191">
        <v>2</v>
      </c>
      <c r="I4430" s="192"/>
      <c r="L4430" s="187"/>
      <c r="M4430" s="193"/>
      <c r="N4430" s="194"/>
      <c r="O4430" s="194"/>
      <c r="P4430" s="194"/>
      <c r="Q4430" s="194"/>
      <c r="R4430" s="194"/>
      <c r="S4430" s="194"/>
      <c r="T4430" s="195"/>
      <c r="AT4430" s="189" t="s">
        <v>369</v>
      </c>
      <c r="AU4430" s="189" t="s">
        <v>85</v>
      </c>
      <c r="AV4430" s="13" t="s">
        <v>85</v>
      </c>
      <c r="AW4430" s="13" t="s">
        <v>29</v>
      </c>
      <c r="AX4430" s="13" t="s">
        <v>72</v>
      </c>
      <c r="AY4430" s="189" t="s">
        <v>360</v>
      </c>
    </row>
    <row r="4431" spans="1:65" s="15" customFormat="1">
      <c r="B4431" s="203"/>
      <c r="D4431" s="188" t="s">
        <v>369</v>
      </c>
      <c r="E4431" s="204" t="s">
        <v>1</v>
      </c>
      <c r="F4431" s="205" t="s">
        <v>386</v>
      </c>
      <c r="H4431" s="206">
        <v>2</v>
      </c>
      <c r="I4431" s="207"/>
      <c r="L4431" s="203"/>
      <c r="M4431" s="208"/>
      <c r="N4431" s="209"/>
      <c r="O4431" s="209"/>
      <c r="P4431" s="209"/>
      <c r="Q4431" s="209"/>
      <c r="R4431" s="209"/>
      <c r="S4431" s="209"/>
      <c r="T4431" s="210"/>
      <c r="AT4431" s="204" t="s">
        <v>369</v>
      </c>
      <c r="AU4431" s="204" t="s">
        <v>85</v>
      </c>
      <c r="AV4431" s="15" t="s">
        <v>367</v>
      </c>
      <c r="AW4431" s="15" t="s">
        <v>29</v>
      </c>
      <c r="AX4431" s="15" t="s">
        <v>79</v>
      </c>
      <c r="AY4431" s="204" t="s">
        <v>360</v>
      </c>
    </row>
    <row r="4432" spans="1:65" s="2" customFormat="1" ht="24.2" customHeight="1">
      <c r="A4432" s="33"/>
      <c r="B4432" s="139"/>
      <c r="C4432" s="173" t="s">
        <v>4061</v>
      </c>
      <c r="D4432" s="173" t="s">
        <v>363</v>
      </c>
      <c r="E4432" s="174" t="s">
        <v>4062</v>
      </c>
      <c r="F4432" s="175" t="s">
        <v>4063</v>
      </c>
      <c r="G4432" s="176" t="s">
        <v>375</v>
      </c>
      <c r="H4432" s="177">
        <v>6</v>
      </c>
      <c r="I4432" s="178"/>
      <c r="J4432" s="179">
        <f>ROUND(I4432*H4432,2)</f>
        <v>0</v>
      </c>
      <c r="K4432" s="180"/>
      <c r="L4432" s="34"/>
      <c r="M4432" s="181" t="s">
        <v>1</v>
      </c>
      <c r="N4432" s="182" t="s">
        <v>38</v>
      </c>
      <c r="O4432" s="60"/>
      <c r="P4432" s="183">
        <f>O4432*H4432</f>
        <v>0</v>
      </c>
      <c r="Q4432" s="183">
        <v>0</v>
      </c>
      <c r="R4432" s="183">
        <f>Q4432*H4432</f>
        <v>0</v>
      </c>
      <c r="S4432" s="183">
        <v>0</v>
      </c>
      <c r="T4432" s="184">
        <f>S4432*H4432</f>
        <v>0</v>
      </c>
      <c r="U4432" s="33"/>
      <c r="V4432" s="33"/>
      <c r="W4432" s="33"/>
      <c r="X4432" s="33"/>
      <c r="Y4432" s="33"/>
      <c r="Z4432" s="33"/>
      <c r="AA4432" s="33"/>
      <c r="AB4432" s="33"/>
      <c r="AC4432" s="33"/>
      <c r="AD4432" s="33"/>
      <c r="AE4432" s="33"/>
      <c r="AR4432" s="185" t="s">
        <v>367</v>
      </c>
      <c r="AT4432" s="185" t="s">
        <v>363</v>
      </c>
      <c r="AU4432" s="185" t="s">
        <v>85</v>
      </c>
      <c r="AY4432" s="18" t="s">
        <v>360</v>
      </c>
      <c r="BE4432" s="186">
        <f>IF(N4432="základná",J4432,0)</f>
        <v>0</v>
      </c>
      <c r="BF4432" s="186">
        <f>IF(N4432="znížená",J4432,0)</f>
        <v>0</v>
      </c>
      <c r="BG4432" s="186">
        <f>IF(N4432="zákl. prenesená",J4432,0)</f>
        <v>0</v>
      </c>
      <c r="BH4432" s="186">
        <f>IF(N4432="zníž. prenesená",J4432,0)</f>
        <v>0</v>
      </c>
      <c r="BI4432" s="186">
        <f>IF(N4432="nulová",J4432,0)</f>
        <v>0</v>
      </c>
      <c r="BJ4432" s="18" t="s">
        <v>85</v>
      </c>
      <c r="BK4432" s="186">
        <f>ROUND(I4432*H4432,2)</f>
        <v>0</v>
      </c>
      <c r="BL4432" s="18" t="s">
        <v>367</v>
      </c>
      <c r="BM4432" s="185" t="s">
        <v>4064</v>
      </c>
    </row>
    <row r="4433" spans="1:65" s="14" customFormat="1">
      <c r="B4433" s="196"/>
      <c r="D4433" s="188" t="s">
        <v>369</v>
      </c>
      <c r="E4433" s="197" t="s">
        <v>1</v>
      </c>
      <c r="F4433" s="198" t="s">
        <v>758</v>
      </c>
      <c r="H4433" s="197" t="s">
        <v>1</v>
      </c>
      <c r="I4433" s="199"/>
      <c r="L4433" s="196"/>
      <c r="M4433" s="200"/>
      <c r="N4433" s="201"/>
      <c r="O4433" s="201"/>
      <c r="P4433" s="201"/>
      <c r="Q4433" s="201"/>
      <c r="R4433" s="201"/>
      <c r="S4433" s="201"/>
      <c r="T4433" s="202"/>
      <c r="AT4433" s="197" t="s">
        <v>369</v>
      </c>
      <c r="AU4433" s="197" t="s">
        <v>85</v>
      </c>
      <c r="AV4433" s="14" t="s">
        <v>79</v>
      </c>
      <c r="AW4433" s="14" t="s">
        <v>29</v>
      </c>
      <c r="AX4433" s="14" t="s">
        <v>72</v>
      </c>
      <c r="AY4433" s="197" t="s">
        <v>360</v>
      </c>
    </row>
    <row r="4434" spans="1:65" s="13" customFormat="1">
      <c r="B4434" s="187"/>
      <c r="D4434" s="188" t="s">
        <v>369</v>
      </c>
      <c r="E4434" s="189" t="s">
        <v>1</v>
      </c>
      <c r="F4434" s="190" t="s">
        <v>85</v>
      </c>
      <c r="H4434" s="191">
        <v>2</v>
      </c>
      <c r="I4434" s="192"/>
      <c r="L4434" s="187"/>
      <c r="M4434" s="193"/>
      <c r="N4434" s="194"/>
      <c r="O4434" s="194"/>
      <c r="P4434" s="194"/>
      <c r="Q4434" s="194"/>
      <c r="R4434" s="194"/>
      <c r="S4434" s="194"/>
      <c r="T4434" s="195"/>
      <c r="AT4434" s="189" t="s">
        <v>369</v>
      </c>
      <c r="AU4434" s="189" t="s">
        <v>85</v>
      </c>
      <c r="AV4434" s="13" t="s">
        <v>85</v>
      </c>
      <c r="AW4434" s="13" t="s">
        <v>29</v>
      </c>
      <c r="AX4434" s="13" t="s">
        <v>72</v>
      </c>
      <c r="AY4434" s="189" t="s">
        <v>360</v>
      </c>
    </row>
    <row r="4435" spans="1:65" s="14" customFormat="1">
      <c r="B4435" s="196"/>
      <c r="D4435" s="188" t="s">
        <v>369</v>
      </c>
      <c r="E4435" s="197" t="s">
        <v>1</v>
      </c>
      <c r="F4435" s="198" t="s">
        <v>762</v>
      </c>
      <c r="H4435" s="197" t="s">
        <v>1</v>
      </c>
      <c r="I4435" s="199"/>
      <c r="L4435" s="196"/>
      <c r="M4435" s="200"/>
      <c r="N4435" s="201"/>
      <c r="O4435" s="201"/>
      <c r="P4435" s="201"/>
      <c r="Q4435" s="201"/>
      <c r="R4435" s="201"/>
      <c r="S4435" s="201"/>
      <c r="T4435" s="202"/>
      <c r="AT4435" s="197" t="s">
        <v>369</v>
      </c>
      <c r="AU4435" s="197" t="s">
        <v>85</v>
      </c>
      <c r="AV4435" s="14" t="s">
        <v>79</v>
      </c>
      <c r="AW4435" s="14" t="s">
        <v>29</v>
      </c>
      <c r="AX4435" s="14" t="s">
        <v>72</v>
      </c>
      <c r="AY4435" s="197" t="s">
        <v>360</v>
      </c>
    </row>
    <row r="4436" spans="1:65" s="13" customFormat="1">
      <c r="B4436" s="187"/>
      <c r="D4436" s="188" t="s">
        <v>369</v>
      </c>
      <c r="E4436" s="189" t="s">
        <v>1</v>
      </c>
      <c r="F4436" s="190" t="s">
        <v>85</v>
      </c>
      <c r="H4436" s="191">
        <v>2</v>
      </c>
      <c r="I4436" s="192"/>
      <c r="L4436" s="187"/>
      <c r="M4436" s="193"/>
      <c r="N4436" s="194"/>
      <c r="O4436" s="194"/>
      <c r="P4436" s="194"/>
      <c r="Q4436" s="194"/>
      <c r="R4436" s="194"/>
      <c r="S4436" s="194"/>
      <c r="T4436" s="195"/>
      <c r="AT4436" s="189" t="s">
        <v>369</v>
      </c>
      <c r="AU4436" s="189" t="s">
        <v>85</v>
      </c>
      <c r="AV4436" s="13" t="s">
        <v>85</v>
      </c>
      <c r="AW4436" s="13" t="s">
        <v>29</v>
      </c>
      <c r="AX4436" s="13" t="s">
        <v>72</v>
      </c>
      <c r="AY4436" s="189" t="s">
        <v>360</v>
      </c>
    </row>
    <row r="4437" spans="1:65" s="14" customFormat="1">
      <c r="B4437" s="196"/>
      <c r="D4437" s="188" t="s">
        <v>369</v>
      </c>
      <c r="E4437" s="197" t="s">
        <v>1</v>
      </c>
      <c r="F4437" s="198" t="s">
        <v>787</v>
      </c>
      <c r="H4437" s="197" t="s">
        <v>1</v>
      </c>
      <c r="I4437" s="199"/>
      <c r="L4437" s="196"/>
      <c r="M4437" s="200"/>
      <c r="N4437" s="201"/>
      <c r="O4437" s="201"/>
      <c r="P4437" s="201"/>
      <c r="Q4437" s="201"/>
      <c r="R4437" s="201"/>
      <c r="S4437" s="201"/>
      <c r="T4437" s="202"/>
      <c r="AT4437" s="197" t="s">
        <v>369</v>
      </c>
      <c r="AU4437" s="197" t="s">
        <v>85</v>
      </c>
      <c r="AV4437" s="14" t="s">
        <v>79</v>
      </c>
      <c r="AW4437" s="14" t="s">
        <v>29</v>
      </c>
      <c r="AX4437" s="14" t="s">
        <v>72</v>
      </c>
      <c r="AY4437" s="197" t="s">
        <v>360</v>
      </c>
    </row>
    <row r="4438" spans="1:65" s="13" customFormat="1">
      <c r="B4438" s="187"/>
      <c r="D4438" s="188" t="s">
        <v>369</v>
      </c>
      <c r="E4438" s="189" t="s">
        <v>1</v>
      </c>
      <c r="F4438" s="190" t="s">
        <v>85</v>
      </c>
      <c r="H4438" s="191">
        <v>2</v>
      </c>
      <c r="I4438" s="192"/>
      <c r="L4438" s="187"/>
      <c r="M4438" s="193"/>
      <c r="N4438" s="194"/>
      <c r="O4438" s="194"/>
      <c r="P4438" s="194"/>
      <c r="Q4438" s="194"/>
      <c r="R4438" s="194"/>
      <c r="S4438" s="194"/>
      <c r="T4438" s="195"/>
      <c r="AT4438" s="189" t="s">
        <v>369</v>
      </c>
      <c r="AU4438" s="189" t="s">
        <v>85</v>
      </c>
      <c r="AV4438" s="13" t="s">
        <v>85</v>
      </c>
      <c r="AW4438" s="13" t="s">
        <v>29</v>
      </c>
      <c r="AX4438" s="13" t="s">
        <v>72</v>
      </c>
      <c r="AY4438" s="189" t="s">
        <v>360</v>
      </c>
    </row>
    <row r="4439" spans="1:65" s="15" customFormat="1">
      <c r="B4439" s="203"/>
      <c r="D4439" s="188" t="s">
        <v>369</v>
      </c>
      <c r="E4439" s="204" t="s">
        <v>1</v>
      </c>
      <c r="F4439" s="205" t="s">
        <v>386</v>
      </c>
      <c r="H4439" s="206">
        <v>6</v>
      </c>
      <c r="I4439" s="207"/>
      <c r="L4439" s="203"/>
      <c r="M4439" s="208"/>
      <c r="N4439" s="209"/>
      <c r="O4439" s="209"/>
      <c r="P4439" s="209"/>
      <c r="Q4439" s="209"/>
      <c r="R4439" s="209"/>
      <c r="S4439" s="209"/>
      <c r="T4439" s="210"/>
      <c r="AT4439" s="204" t="s">
        <v>369</v>
      </c>
      <c r="AU4439" s="204" t="s">
        <v>85</v>
      </c>
      <c r="AV4439" s="15" t="s">
        <v>367</v>
      </c>
      <c r="AW4439" s="15" t="s">
        <v>29</v>
      </c>
      <c r="AX4439" s="15" t="s">
        <v>79</v>
      </c>
      <c r="AY4439" s="204" t="s">
        <v>360</v>
      </c>
    </row>
    <row r="4440" spans="1:65" s="2" customFormat="1" ht="24.2" customHeight="1">
      <c r="A4440" s="33"/>
      <c r="B4440" s="139"/>
      <c r="C4440" s="173" t="s">
        <v>4065</v>
      </c>
      <c r="D4440" s="173" t="s">
        <v>363</v>
      </c>
      <c r="E4440" s="174" t="s">
        <v>4066</v>
      </c>
      <c r="F4440" s="175" t="s">
        <v>4067</v>
      </c>
      <c r="G4440" s="176" t="s">
        <v>375</v>
      </c>
      <c r="H4440" s="177">
        <v>8</v>
      </c>
      <c r="I4440" s="178"/>
      <c r="J4440" s="179">
        <f>ROUND(I4440*H4440,2)</f>
        <v>0</v>
      </c>
      <c r="K4440" s="180"/>
      <c r="L4440" s="34"/>
      <c r="M4440" s="181" t="s">
        <v>1</v>
      </c>
      <c r="N4440" s="182" t="s">
        <v>38</v>
      </c>
      <c r="O4440" s="60"/>
      <c r="P4440" s="183">
        <f>O4440*H4440</f>
        <v>0</v>
      </c>
      <c r="Q4440" s="183">
        <v>0</v>
      </c>
      <c r="R4440" s="183">
        <f>Q4440*H4440</f>
        <v>0</v>
      </c>
      <c r="S4440" s="183">
        <v>0</v>
      </c>
      <c r="T4440" s="184">
        <f>S4440*H4440</f>
        <v>0</v>
      </c>
      <c r="U4440" s="33"/>
      <c r="V4440" s="33"/>
      <c r="W4440" s="33"/>
      <c r="X4440" s="33"/>
      <c r="Y4440" s="33"/>
      <c r="Z4440" s="33"/>
      <c r="AA4440" s="33"/>
      <c r="AB4440" s="33"/>
      <c r="AC4440" s="33"/>
      <c r="AD4440" s="33"/>
      <c r="AE4440" s="33"/>
      <c r="AR4440" s="185" t="s">
        <v>367</v>
      </c>
      <c r="AT4440" s="185" t="s">
        <v>363</v>
      </c>
      <c r="AU4440" s="185" t="s">
        <v>85</v>
      </c>
      <c r="AY4440" s="18" t="s">
        <v>360</v>
      </c>
      <c r="BE4440" s="186">
        <f>IF(N4440="základná",J4440,0)</f>
        <v>0</v>
      </c>
      <c r="BF4440" s="186">
        <f>IF(N4440="znížená",J4440,0)</f>
        <v>0</v>
      </c>
      <c r="BG4440" s="186">
        <f>IF(N4440="zákl. prenesená",J4440,0)</f>
        <v>0</v>
      </c>
      <c r="BH4440" s="186">
        <f>IF(N4440="zníž. prenesená",J4440,0)</f>
        <v>0</v>
      </c>
      <c r="BI4440" s="186">
        <f>IF(N4440="nulová",J4440,0)</f>
        <v>0</v>
      </c>
      <c r="BJ4440" s="18" t="s">
        <v>85</v>
      </c>
      <c r="BK4440" s="186">
        <f>ROUND(I4440*H4440,2)</f>
        <v>0</v>
      </c>
      <c r="BL4440" s="18" t="s">
        <v>367</v>
      </c>
      <c r="BM4440" s="185" t="s">
        <v>4068</v>
      </c>
    </row>
    <row r="4441" spans="1:65" s="14" customFormat="1">
      <c r="B4441" s="196"/>
      <c r="D4441" s="188" t="s">
        <v>369</v>
      </c>
      <c r="E4441" s="197" t="s">
        <v>1</v>
      </c>
      <c r="F4441" s="198" t="s">
        <v>754</v>
      </c>
      <c r="H4441" s="197" t="s">
        <v>1</v>
      </c>
      <c r="I4441" s="199"/>
      <c r="L4441" s="196"/>
      <c r="M4441" s="200"/>
      <c r="N4441" s="201"/>
      <c r="O4441" s="201"/>
      <c r="P4441" s="201"/>
      <c r="Q4441" s="201"/>
      <c r="R4441" s="201"/>
      <c r="S4441" s="201"/>
      <c r="T4441" s="202"/>
      <c r="AT4441" s="197" t="s">
        <v>369</v>
      </c>
      <c r="AU4441" s="197" t="s">
        <v>85</v>
      </c>
      <c r="AV4441" s="14" t="s">
        <v>79</v>
      </c>
      <c r="AW4441" s="14" t="s">
        <v>29</v>
      </c>
      <c r="AX4441" s="14" t="s">
        <v>72</v>
      </c>
      <c r="AY4441" s="197" t="s">
        <v>360</v>
      </c>
    </row>
    <row r="4442" spans="1:65" s="13" customFormat="1">
      <c r="B4442" s="187"/>
      <c r="D4442" s="188" t="s">
        <v>369</v>
      </c>
      <c r="E4442" s="189" t="s">
        <v>1</v>
      </c>
      <c r="F4442" s="190" t="s">
        <v>85</v>
      </c>
      <c r="H4442" s="191">
        <v>2</v>
      </c>
      <c r="I4442" s="192"/>
      <c r="L4442" s="187"/>
      <c r="M4442" s="193"/>
      <c r="N4442" s="194"/>
      <c r="O4442" s="194"/>
      <c r="P4442" s="194"/>
      <c r="Q4442" s="194"/>
      <c r="R4442" s="194"/>
      <c r="S4442" s="194"/>
      <c r="T4442" s="195"/>
      <c r="AT4442" s="189" t="s">
        <v>369</v>
      </c>
      <c r="AU4442" s="189" t="s">
        <v>85</v>
      </c>
      <c r="AV4442" s="13" t="s">
        <v>85</v>
      </c>
      <c r="AW4442" s="13" t="s">
        <v>29</v>
      </c>
      <c r="AX4442" s="13" t="s">
        <v>72</v>
      </c>
      <c r="AY4442" s="189" t="s">
        <v>360</v>
      </c>
    </row>
    <row r="4443" spans="1:65" s="14" customFormat="1">
      <c r="B4443" s="196"/>
      <c r="D4443" s="188" t="s">
        <v>369</v>
      </c>
      <c r="E4443" s="197" t="s">
        <v>1</v>
      </c>
      <c r="F4443" s="198" t="s">
        <v>758</v>
      </c>
      <c r="H4443" s="197" t="s">
        <v>1</v>
      </c>
      <c r="I4443" s="199"/>
      <c r="L4443" s="196"/>
      <c r="M4443" s="200"/>
      <c r="N4443" s="201"/>
      <c r="O4443" s="201"/>
      <c r="P4443" s="201"/>
      <c r="Q4443" s="201"/>
      <c r="R4443" s="201"/>
      <c r="S4443" s="201"/>
      <c r="T4443" s="202"/>
      <c r="AT4443" s="197" t="s">
        <v>369</v>
      </c>
      <c r="AU4443" s="197" t="s">
        <v>85</v>
      </c>
      <c r="AV4443" s="14" t="s">
        <v>79</v>
      </c>
      <c r="AW4443" s="14" t="s">
        <v>29</v>
      </c>
      <c r="AX4443" s="14" t="s">
        <v>72</v>
      </c>
      <c r="AY4443" s="197" t="s">
        <v>360</v>
      </c>
    </row>
    <row r="4444" spans="1:65" s="13" customFormat="1">
      <c r="B4444" s="187"/>
      <c r="D4444" s="188" t="s">
        <v>369</v>
      </c>
      <c r="E4444" s="189" t="s">
        <v>1</v>
      </c>
      <c r="F4444" s="190" t="s">
        <v>85</v>
      </c>
      <c r="H4444" s="191">
        <v>2</v>
      </c>
      <c r="I4444" s="192"/>
      <c r="L4444" s="187"/>
      <c r="M4444" s="193"/>
      <c r="N4444" s="194"/>
      <c r="O4444" s="194"/>
      <c r="P4444" s="194"/>
      <c r="Q4444" s="194"/>
      <c r="R4444" s="194"/>
      <c r="S4444" s="194"/>
      <c r="T4444" s="195"/>
      <c r="AT4444" s="189" t="s">
        <v>369</v>
      </c>
      <c r="AU4444" s="189" t="s">
        <v>85</v>
      </c>
      <c r="AV4444" s="13" t="s">
        <v>85</v>
      </c>
      <c r="AW4444" s="13" t="s">
        <v>29</v>
      </c>
      <c r="AX4444" s="13" t="s">
        <v>72</v>
      </c>
      <c r="AY4444" s="189" t="s">
        <v>360</v>
      </c>
    </row>
    <row r="4445" spans="1:65" s="14" customFormat="1">
      <c r="B4445" s="196"/>
      <c r="D4445" s="188" t="s">
        <v>369</v>
      </c>
      <c r="E4445" s="197" t="s">
        <v>1</v>
      </c>
      <c r="F4445" s="198" t="s">
        <v>762</v>
      </c>
      <c r="H4445" s="197" t="s">
        <v>1</v>
      </c>
      <c r="I4445" s="199"/>
      <c r="L4445" s="196"/>
      <c r="M4445" s="200"/>
      <c r="N4445" s="201"/>
      <c r="O4445" s="201"/>
      <c r="P4445" s="201"/>
      <c r="Q4445" s="201"/>
      <c r="R4445" s="201"/>
      <c r="S4445" s="201"/>
      <c r="T4445" s="202"/>
      <c r="AT4445" s="197" t="s">
        <v>369</v>
      </c>
      <c r="AU4445" s="197" t="s">
        <v>85</v>
      </c>
      <c r="AV4445" s="14" t="s">
        <v>79</v>
      </c>
      <c r="AW4445" s="14" t="s">
        <v>29</v>
      </c>
      <c r="AX4445" s="14" t="s">
        <v>72</v>
      </c>
      <c r="AY4445" s="197" t="s">
        <v>360</v>
      </c>
    </row>
    <row r="4446" spans="1:65" s="13" customFormat="1">
      <c r="B4446" s="187"/>
      <c r="D4446" s="188" t="s">
        <v>369</v>
      </c>
      <c r="E4446" s="189" t="s">
        <v>1</v>
      </c>
      <c r="F4446" s="190" t="s">
        <v>85</v>
      </c>
      <c r="H4446" s="191">
        <v>2</v>
      </c>
      <c r="I4446" s="192"/>
      <c r="L4446" s="187"/>
      <c r="M4446" s="193"/>
      <c r="N4446" s="194"/>
      <c r="O4446" s="194"/>
      <c r="P4446" s="194"/>
      <c r="Q4446" s="194"/>
      <c r="R4446" s="194"/>
      <c r="S4446" s="194"/>
      <c r="T4446" s="195"/>
      <c r="AT4446" s="189" t="s">
        <v>369</v>
      </c>
      <c r="AU4446" s="189" t="s">
        <v>85</v>
      </c>
      <c r="AV4446" s="13" t="s">
        <v>85</v>
      </c>
      <c r="AW4446" s="13" t="s">
        <v>29</v>
      </c>
      <c r="AX4446" s="13" t="s">
        <v>72</v>
      </c>
      <c r="AY4446" s="189" t="s">
        <v>360</v>
      </c>
    </row>
    <row r="4447" spans="1:65" s="14" customFormat="1">
      <c r="B4447" s="196"/>
      <c r="D4447" s="188" t="s">
        <v>369</v>
      </c>
      <c r="E4447" s="197" t="s">
        <v>1</v>
      </c>
      <c r="F4447" s="198" t="s">
        <v>787</v>
      </c>
      <c r="H4447" s="197" t="s">
        <v>1</v>
      </c>
      <c r="I4447" s="199"/>
      <c r="L4447" s="196"/>
      <c r="M4447" s="200"/>
      <c r="N4447" s="201"/>
      <c r="O4447" s="201"/>
      <c r="P4447" s="201"/>
      <c r="Q4447" s="201"/>
      <c r="R4447" s="201"/>
      <c r="S4447" s="201"/>
      <c r="T4447" s="202"/>
      <c r="AT4447" s="197" t="s">
        <v>369</v>
      </c>
      <c r="AU4447" s="197" t="s">
        <v>85</v>
      </c>
      <c r="AV4447" s="14" t="s">
        <v>79</v>
      </c>
      <c r="AW4447" s="14" t="s">
        <v>29</v>
      </c>
      <c r="AX4447" s="14" t="s">
        <v>72</v>
      </c>
      <c r="AY4447" s="197" t="s">
        <v>360</v>
      </c>
    </row>
    <row r="4448" spans="1:65" s="13" customFormat="1">
      <c r="B4448" s="187"/>
      <c r="D4448" s="188" t="s">
        <v>369</v>
      </c>
      <c r="E4448" s="189" t="s">
        <v>1</v>
      </c>
      <c r="F4448" s="190" t="s">
        <v>85</v>
      </c>
      <c r="H4448" s="191">
        <v>2</v>
      </c>
      <c r="I4448" s="192"/>
      <c r="L4448" s="187"/>
      <c r="M4448" s="193"/>
      <c r="N4448" s="194"/>
      <c r="O4448" s="194"/>
      <c r="P4448" s="194"/>
      <c r="Q4448" s="194"/>
      <c r="R4448" s="194"/>
      <c r="S4448" s="194"/>
      <c r="T4448" s="195"/>
      <c r="AT4448" s="189" t="s">
        <v>369</v>
      </c>
      <c r="AU4448" s="189" t="s">
        <v>85</v>
      </c>
      <c r="AV4448" s="13" t="s">
        <v>85</v>
      </c>
      <c r="AW4448" s="13" t="s">
        <v>29</v>
      </c>
      <c r="AX4448" s="13" t="s">
        <v>72</v>
      </c>
      <c r="AY4448" s="189" t="s">
        <v>360</v>
      </c>
    </row>
    <row r="4449" spans="1:65" s="15" customFormat="1">
      <c r="B4449" s="203"/>
      <c r="D4449" s="188" t="s">
        <v>369</v>
      </c>
      <c r="E4449" s="204" t="s">
        <v>1</v>
      </c>
      <c r="F4449" s="205" t="s">
        <v>386</v>
      </c>
      <c r="H4449" s="206">
        <v>8</v>
      </c>
      <c r="I4449" s="207"/>
      <c r="L4449" s="203"/>
      <c r="M4449" s="208"/>
      <c r="N4449" s="209"/>
      <c r="O4449" s="209"/>
      <c r="P4449" s="209"/>
      <c r="Q4449" s="209"/>
      <c r="R4449" s="209"/>
      <c r="S4449" s="209"/>
      <c r="T4449" s="210"/>
      <c r="AT4449" s="204" t="s">
        <v>369</v>
      </c>
      <c r="AU4449" s="204" t="s">
        <v>85</v>
      </c>
      <c r="AV4449" s="15" t="s">
        <v>367</v>
      </c>
      <c r="AW4449" s="15" t="s">
        <v>29</v>
      </c>
      <c r="AX4449" s="15" t="s">
        <v>79</v>
      </c>
      <c r="AY4449" s="204" t="s">
        <v>360</v>
      </c>
    </row>
    <row r="4450" spans="1:65" s="2" customFormat="1" ht="44.25" customHeight="1">
      <c r="A4450" s="33"/>
      <c r="B4450" s="139"/>
      <c r="C4450" s="173" t="s">
        <v>4069</v>
      </c>
      <c r="D4450" s="173" t="s">
        <v>363</v>
      </c>
      <c r="E4450" s="174" t="s">
        <v>4070</v>
      </c>
      <c r="F4450" s="175" t="s">
        <v>4071</v>
      </c>
      <c r="G4450" s="176" t="s">
        <v>375</v>
      </c>
      <c r="H4450" s="177">
        <v>1</v>
      </c>
      <c r="I4450" s="178"/>
      <c r="J4450" s="179">
        <f>ROUND(I4450*H4450,2)</f>
        <v>0</v>
      </c>
      <c r="K4450" s="180"/>
      <c r="L4450" s="34"/>
      <c r="M4450" s="181" t="s">
        <v>1</v>
      </c>
      <c r="N4450" s="182" t="s">
        <v>38</v>
      </c>
      <c r="O4450" s="60"/>
      <c r="P4450" s="183">
        <f>O4450*H4450</f>
        <v>0</v>
      </c>
      <c r="Q4450" s="183">
        <v>0</v>
      </c>
      <c r="R4450" s="183">
        <f>Q4450*H4450</f>
        <v>0</v>
      </c>
      <c r="S4450" s="183">
        <v>0</v>
      </c>
      <c r="T4450" s="184">
        <f>S4450*H4450</f>
        <v>0</v>
      </c>
      <c r="U4450" s="33"/>
      <c r="V4450" s="33"/>
      <c r="W4450" s="33"/>
      <c r="X4450" s="33"/>
      <c r="Y4450" s="33"/>
      <c r="Z4450" s="33"/>
      <c r="AA4450" s="33"/>
      <c r="AB4450" s="33"/>
      <c r="AC4450" s="33"/>
      <c r="AD4450" s="33"/>
      <c r="AE4450" s="33"/>
      <c r="AR4450" s="185" t="s">
        <v>367</v>
      </c>
      <c r="AT4450" s="185" t="s">
        <v>363</v>
      </c>
      <c r="AU4450" s="185" t="s">
        <v>85</v>
      </c>
      <c r="AY4450" s="18" t="s">
        <v>360</v>
      </c>
      <c r="BE4450" s="186">
        <f>IF(N4450="základná",J4450,0)</f>
        <v>0</v>
      </c>
      <c r="BF4450" s="186">
        <f>IF(N4450="znížená",J4450,0)</f>
        <v>0</v>
      </c>
      <c r="BG4450" s="186">
        <f>IF(N4450="zákl. prenesená",J4450,0)</f>
        <v>0</v>
      </c>
      <c r="BH4450" s="186">
        <f>IF(N4450="zníž. prenesená",J4450,0)</f>
        <v>0</v>
      </c>
      <c r="BI4450" s="186">
        <f>IF(N4450="nulová",J4450,0)</f>
        <v>0</v>
      </c>
      <c r="BJ4450" s="18" t="s">
        <v>85</v>
      </c>
      <c r="BK4450" s="186">
        <f>ROUND(I4450*H4450,2)</f>
        <v>0</v>
      </c>
      <c r="BL4450" s="18" t="s">
        <v>367</v>
      </c>
      <c r="BM4450" s="185" t="s">
        <v>4072</v>
      </c>
    </row>
    <row r="4451" spans="1:65" s="14" customFormat="1">
      <c r="B4451" s="196"/>
      <c r="D4451" s="188" t="s">
        <v>369</v>
      </c>
      <c r="E4451" s="197" t="s">
        <v>1</v>
      </c>
      <c r="F4451" s="198" t="s">
        <v>754</v>
      </c>
      <c r="H4451" s="197" t="s">
        <v>1</v>
      </c>
      <c r="I4451" s="199"/>
      <c r="L4451" s="196"/>
      <c r="M4451" s="200"/>
      <c r="N4451" s="201"/>
      <c r="O4451" s="201"/>
      <c r="P4451" s="201"/>
      <c r="Q4451" s="201"/>
      <c r="R4451" s="201"/>
      <c r="S4451" s="201"/>
      <c r="T4451" s="202"/>
      <c r="AT4451" s="197" t="s">
        <v>369</v>
      </c>
      <c r="AU4451" s="197" t="s">
        <v>85</v>
      </c>
      <c r="AV4451" s="14" t="s">
        <v>79</v>
      </c>
      <c r="AW4451" s="14" t="s">
        <v>29</v>
      </c>
      <c r="AX4451" s="14" t="s">
        <v>72</v>
      </c>
      <c r="AY4451" s="197" t="s">
        <v>360</v>
      </c>
    </row>
    <row r="4452" spans="1:65" s="13" customFormat="1">
      <c r="B4452" s="187"/>
      <c r="D4452" s="188" t="s">
        <v>369</v>
      </c>
      <c r="E4452" s="189" t="s">
        <v>1</v>
      </c>
      <c r="F4452" s="190" t="s">
        <v>79</v>
      </c>
      <c r="H4452" s="191">
        <v>1</v>
      </c>
      <c r="I4452" s="192"/>
      <c r="L4452" s="187"/>
      <c r="M4452" s="193"/>
      <c r="N4452" s="194"/>
      <c r="O4452" s="194"/>
      <c r="P4452" s="194"/>
      <c r="Q4452" s="194"/>
      <c r="R4452" s="194"/>
      <c r="S4452" s="194"/>
      <c r="T4452" s="195"/>
      <c r="AT4452" s="189" t="s">
        <v>369</v>
      </c>
      <c r="AU4452" s="189" t="s">
        <v>85</v>
      </c>
      <c r="AV4452" s="13" t="s">
        <v>85</v>
      </c>
      <c r="AW4452" s="13" t="s">
        <v>29</v>
      </c>
      <c r="AX4452" s="13" t="s">
        <v>72</v>
      </c>
      <c r="AY4452" s="189" t="s">
        <v>360</v>
      </c>
    </row>
    <row r="4453" spans="1:65" s="15" customFormat="1">
      <c r="B4453" s="203"/>
      <c r="D4453" s="188" t="s">
        <v>369</v>
      </c>
      <c r="E4453" s="204" t="s">
        <v>1</v>
      </c>
      <c r="F4453" s="205" t="s">
        <v>386</v>
      </c>
      <c r="H4453" s="206">
        <v>1</v>
      </c>
      <c r="I4453" s="207"/>
      <c r="L4453" s="203"/>
      <c r="M4453" s="208"/>
      <c r="N4453" s="209"/>
      <c r="O4453" s="209"/>
      <c r="P4453" s="209"/>
      <c r="Q4453" s="209"/>
      <c r="R4453" s="209"/>
      <c r="S4453" s="209"/>
      <c r="T4453" s="210"/>
      <c r="AT4453" s="204" t="s">
        <v>369</v>
      </c>
      <c r="AU4453" s="204" t="s">
        <v>85</v>
      </c>
      <c r="AV4453" s="15" t="s">
        <v>367</v>
      </c>
      <c r="AW4453" s="15" t="s">
        <v>29</v>
      </c>
      <c r="AX4453" s="15" t="s">
        <v>79</v>
      </c>
      <c r="AY4453" s="204" t="s">
        <v>360</v>
      </c>
    </row>
    <row r="4454" spans="1:65" s="2" customFormat="1" ht="24.2" customHeight="1">
      <c r="A4454" s="33"/>
      <c r="B4454" s="139"/>
      <c r="C4454" s="173" t="s">
        <v>4073</v>
      </c>
      <c r="D4454" s="173" t="s">
        <v>363</v>
      </c>
      <c r="E4454" s="174" t="s">
        <v>4074</v>
      </c>
      <c r="F4454" s="175" t="s">
        <v>4075</v>
      </c>
      <c r="G4454" s="176" t="s">
        <v>375</v>
      </c>
      <c r="H4454" s="177">
        <v>1</v>
      </c>
      <c r="I4454" s="178"/>
      <c r="J4454" s="179">
        <f>ROUND(I4454*H4454,2)</f>
        <v>0</v>
      </c>
      <c r="K4454" s="180"/>
      <c r="L4454" s="34"/>
      <c r="M4454" s="181" t="s">
        <v>1</v>
      </c>
      <c r="N4454" s="182" t="s">
        <v>38</v>
      </c>
      <c r="O4454" s="60"/>
      <c r="P4454" s="183">
        <f>O4454*H4454</f>
        <v>0</v>
      </c>
      <c r="Q4454" s="183">
        <v>0</v>
      </c>
      <c r="R4454" s="183">
        <f>Q4454*H4454</f>
        <v>0</v>
      </c>
      <c r="S4454" s="183">
        <v>0</v>
      </c>
      <c r="T4454" s="184">
        <f>S4454*H4454</f>
        <v>0</v>
      </c>
      <c r="U4454" s="33"/>
      <c r="V4454" s="33"/>
      <c r="W4454" s="33"/>
      <c r="X4454" s="33"/>
      <c r="Y4454" s="33"/>
      <c r="Z4454" s="33"/>
      <c r="AA4454" s="33"/>
      <c r="AB4454" s="33"/>
      <c r="AC4454" s="33"/>
      <c r="AD4454" s="33"/>
      <c r="AE4454" s="33"/>
      <c r="AR4454" s="185" t="s">
        <v>367</v>
      </c>
      <c r="AT4454" s="185" t="s">
        <v>363</v>
      </c>
      <c r="AU4454" s="185" t="s">
        <v>85</v>
      </c>
      <c r="AY4454" s="18" t="s">
        <v>360</v>
      </c>
      <c r="BE4454" s="186">
        <f>IF(N4454="základná",J4454,0)</f>
        <v>0</v>
      </c>
      <c r="BF4454" s="186">
        <f>IF(N4454="znížená",J4454,0)</f>
        <v>0</v>
      </c>
      <c r="BG4454" s="186">
        <f>IF(N4454="zákl. prenesená",J4454,0)</f>
        <v>0</v>
      </c>
      <c r="BH4454" s="186">
        <f>IF(N4454="zníž. prenesená",J4454,0)</f>
        <v>0</v>
      </c>
      <c r="BI4454" s="186">
        <f>IF(N4454="nulová",J4454,0)</f>
        <v>0</v>
      </c>
      <c r="BJ4454" s="18" t="s">
        <v>85</v>
      </c>
      <c r="BK4454" s="186">
        <f>ROUND(I4454*H4454,2)</f>
        <v>0</v>
      </c>
      <c r="BL4454" s="18" t="s">
        <v>367</v>
      </c>
      <c r="BM4454" s="185" t="s">
        <v>4076</v>
      </c>
    </row>
    <row r="4455" spans="1:65" s="14" customFormat="1">
      <c r="B4455" s="196"/>
      <c r="D4455" s="188" t="s">
        <v>369</v>
      </c>
      <c r="E4455" s="197" t="s">
        <v>1</v>
      </c>
      <c r="F4455" s="198" t="s">
        <v>754</v>
      </c>
      <c r="H4455" s="197" t="s">
        <v>1</v>
      </c>
      <c r="I4455" s="199"/>
      <c r="L4455" s="196"/>
      <c r="M4455" s="200"/>
      <c r="N4455" s="201"/>
      <c r="O4455" s="201"/>
      <c r="P4455" s="201"/>
      <c r="Q4455" s="201"/>
      <c r="R4455" s="201"/>
      <c r="S4455" s="201"/>
      <c r="T4455" s="202"/>
      <c r="AT4455" s="197" t="s">
        <v>369</v>
      </c>
      <c r="AU4455" s="197" t="s">
        <v>85</v>
      </c>
      <c r="AV4455" s="14" t="s">
        <v>79</v>
      </c>
      <c r="AW4455" s="14" t="s">
        <v>29</v>
      </c>
      <c r="AX4455" s="14" t="s">
        <v>72</v>
      </c>
      <c r="AY4455" s="197" t="s">
        <v>360</v>
      </c>
    </row>
    <row r="4456" spans="1:65" s="13" customFormat="1">
      <c r="B4456" s="187"/>
      <c r="D4456" s="188" t="s">
        <v>369</v>
      </c>
      <c r="E4456" s="189" t="s">
        <v>1</v>
      </c>
      <c r="F4456" s="190" t="s">
        <v>79</v>
      </c>
      <c r="H4456" s="191">
        <v>1</v>
      </c>
      <c r="I4456" s="192"/>
      <c r="L4456" s="187"/>
      <c r="M4456" s="193"/>
      <c r="N4456" s="194"/>
      <c r="O4456" s="194"/>
      <c r="P4456" s="194"/>
      <c r="Q4456" s="194"/>
      <c r="R4456" s="194"/>
      <c r="S4456" s="194"/>
      <c r="T4456" s="195"/>
      <c r="AT4456" s="189" t="s">
        <v>369</v>
      </c>
      <c r="AU4456" s="189" t="s">
        <v>85</v>
      </c>
      <c r="AV4456" s="13" t="s">
        <v>85</v>
      </c>
      <c r="AW4456" s="13" t="s">
        <v>29</v>
      </c>
      <c r="AX4456" s="13" t="s">
        <v>72</v>
      </c>
      <c r="AY4456" s="189" t="s">
        <v>360</v>
      </c>
    </row>
    <row r="4457" spans="1:65" s="15" customFormat="1">
      <c r="B4457" s="203"/>
      <c r="D4457" s="188" t="s">
        <v>369</v>
      </c>
      <c r="E4457" s="204" t="s">
        <v>1</v>
      </c>
      <c r="F4457" s="205" t="s">
        <v>386</v>
      </c>
      <c r="H4457" s="206">
        <v>1</v>
      </c>
      <c r="I4457" s="207"/>
      <c r="L4457" s="203"/>
      <c r="M4457" s="208"/>
      <c r="N4457" s="209"/>
      <c r="O4457" s="209"/>
      <c r="P4457" s="209"/>
      <c r="Q4457" s="209"/>
      <c r="R4457" s="209"/>
      <c r="S4457" s="209"/>
      <c r="T4457" s="210"/>
      <c r="AT4457" s="204" t="s">
        <v>369</v>
      </c>
      <c r="AU4457" s="204" t="s">
        <v>85</v>
      </c>
      <c r="AV4457" s="15" t="s">
        <v>367</v>
      </c>
      <c r="AW4457" s="15" t="s">
        <v>29</v>
      </c>
      <c r="AX4457" s="15" t="s">
        <v>79</v>
      </c>
      <c r="AY4457" s="204" t="s">
        <v>360</v>
      </c>
    </row>
    <row r="4458" spans="1:65" s="2" customFormat="1" ht="24.2" customHeight="1">
      <c r="A4458" s="33"/>
      <c r="B4458" s="139"/>
      <c r="C4458" s="173" t="s">
        <v>4077</v>
      </c>
      <c r="D4458" s="173" t="s">
        <v>363</v>
      </c>
      <c r="E4458" s="174" t="s">
        <v>4078</v>
      </c>
      <c r="F4458" s="175" t="s">
        <v>4079</v>
      </c>
      <c r="G4458" s="176" t="s">
        <v>375</v>
      </c>
      <c r="H4458" s="177">
        <v>1</v>
      </c>
      <c r="I4458" s="178"/>
      <c r="J4458" s="179">
        <f>ROUND(I4458*H4458,2)</f>
        <v>0</v>
      </c>
      <c r="K4458" s="180"/>
      <c r="L4458" s="34"/>
      <c r="M4458" s="181" t="s">
        <v>1</v>
      </c>
      <c r="N4458" s="182" t="s">
        <v>38</v>
      </c>
      <c r="O4458" s="60"/>
      <c r="P4458" s="183">
        <f>O4458*H4458</f>
        <v>0</v>
      </c>
      <c r="Q4458" s="183">
        <v>0</v>
      </c>
      <c r="R4458" s="183">
        <f>Q4458*H4458</f>
        <v>0</v>
      </c>
      <c r="S4458" s="183">
        <v>0</v>
      </c>
      <c r="T4458" s="184">
        <f>S4458*H4458</f>
        <v>0</v>
      </c>
      <c r="U4458" s="33"/>
      <c r="V4458" s="33"/>
      <c r="W4458" s="33"/>
      <c r="X4458" s="33"/>
      <c r="Y4458" s="33"/>
      <c r="Z4458" s="33"/>
      <c r="AA4458" s="33"/>
      <c r="AB4458" s="33"/>
      <c r="AC4458" s="33"/>
      <c r="AD4458" s="33"/>
      <c r="AE4458" s="33"/>
      <c r="AR4458" s="185" t="s">
        <v>367</v>
      </c>
      <c r="AT4458" s="185" t="s">
        <v>363</v>
      </c>
      <c r="AU4458" s="185" t="s">
        <v>85</v>
      </c>
      <c r="AY4458" s="18" t="s">
        <v>360</v>
      </c>
      <c r="BE4458" s="186">
        <f>IF(N4458="základná",J4458,0)</f>
        <v>0</v>
      </c>
      <c r="BF4458" s="186">
        <f>IF(N4458="znížená",J4458,0)</f>
        <v>0</v>
      </c>
      <c r="BG4458" s="186">
        <f>IF(N4458="zákl. prenesená",J4458,0)</f>
        <v>0</v>
      </c>
      <c r="BH4458" s="186">
        <f>IF(N4458="zníž. prenesená",J4458,0)</f>
        <v>0</v>
      </c>
      <c r="BI4458" s="186">
        <f>IF(N4458="nulová",J4458,0)</f>
        <v>0</v>
      </c>
      <c r="BJ4458" s="18" t="s">
        <v>85</v>
      </c>
      <c r="BK4458" s="186">
        <f>ROUND(I4458*H4458,2)</f>
        <v>0</v>
      </c>
      <c r="BL4458" s="18" t="s">
        <v>367</v>
      </c>
      <c r="BM4458" s="185" t="s">
        <v>4080</v>
      </c>
    </row>
    <row r="4459" spans="1:65" s="14" customFormat="1">
      <c r="B4459" s="196"/>
      <c r="D4459" s="188" t="s">
        <v>369</v>
      </c>
      <c r="E4459" s="197" t="s">
        <v>1</v>
      </c>
      <c r="F4459" s="198" t="s">
        <v>754</v>
      </c>
      <c r="H4459" s="197" t="s">
        <v>1</v>
      </c>
      <c r="I4459" s="199"/>
      <c r="L4459" s="196"/>
      <c r="M4459" s="200"/>
      <c r="N4459" s="201"/>
      <c r="O4459" s="201"/>
      <c r="P4459" s="201"/>
      <c r="Q4459" s="201"/>
      <c r="R4459" s="201"/>
      <c r="S4459" s="201"/>
      <c r="T4459" s="202"/>
      <c r="AT4459" s="197" t="s">
        <v>369</v>
      </c>
      <c r="AU4459" s="197" t="s">
        <v>85</v>
      </c>
      <c r="AV4459" s="14" t="s">
        <v>79</v>
      </c>
      <c r="AW4459" s="14" t="s">
        <v>29</v>
      </c>
      <c r="AX4459" s="14" t="s">
        <v>72</v>
      </c>
      <c r="AY4459" s="197" t="s">
        <v>360</v>
      </c>
    </row>
    <row r="4460" spans="1:65" s="13" customFormat="1">
      <c r="B4460" s="187"/>
      <c r="D4460" s="188" t="s">
        <v>369</v>
      </c>
      <c r="E4460" s="189" t="s">
        <v>1</v>
      </c>
      <c r="F4460" s="190" t="s">
        <v>79</v>
      </c>
      <c r="H4460" s="191">
        <v>1</v>
      </c>
      <c r="I4460" s="192"/>
      <c r="L4460" s="187"/>
      <c r="M4460" s="193"/>
      <c r="N4460" s="194"/>
      <c r="O4460" s="194"/>
      <c r="P4460" s="194"/>
      <c r="Q4460" s="194"/>
      <c r="R4460" s="194"/>
      <c r="S4460" s="194"/>
      <c r="T4460" s="195"/>
      <c r="AT4460" s="189" t="s">
        <v>369</v>
      </c>
      <c r="AU4460" s="189" t="s">
        <v>85</v>
      </c>
      <c r="AV4460" s="13" t="s">
        <v>85</v>
      </c>
      <c r="AW4460" s="13" t="s">
        <v>29</v>
      </c>
      <c r="AX4460" s="13" t="s">
        <v>72</v>
      </c>
      <c r="AY4460" s="189" t="s">
        <v>360</v>
      </c>
    </row>
    <row r="4461" spans="1:65" s="15" customFormat="1">
      <c r="B4461" s="203"/>
      <c r="D4461" s="188" t="s">
        <v>369</v>
      </c>
      <c r="E4461" s="204" t="s">
        <v>1</v>
      </c>
      <c r="F4461" s="205" t="s">
        <v>386</v>
      </c>
      <c r="H4461" s="206">
        <v>1</v>
      </c>
      <c r="I4461" s="207"/>
      <c r="L4461" s="203"/>
      <c r="M4461" s="208"/>
      <c r="N4461" s="209"/>
      <c r="O4461" s="209"/>
      <c r="P4461" s="209"/>
      <c r="Q4461" s="209"/>
      <c r="R4461" s="209"/>
      <c r="S4461" s="209"/>
      <c r="T4461" s="210"/>
      <c r="AT4461" s="204" t="s">
        <v>369</v>
      </c>
      <c r="AU4461" s="204" t="s">
        <v>85</v>
      </c>
      <c r="AV4461" s="15" t="s">
        <v>367</v>
      </c>
      <c r="AW4461" s="15" t="s">
        <v>29</v>
      </c>
      <c r="AX4461" s="15" t="s">
        <v>79</v>
      </c>
      <c r="AY4461" s="204" t="s">
        <v>360</v>
      </c>
    </row>
    <row r="4462" spans="1:65" s="2" customFormat="1" ht="44.25" customHeight="1">
      <c r="A4462" s="33"/>
      <c r="B4462" s="139"/>
      <c r="C4462" s="173" t="s">
        <v>4081</v>
      </c>
      <c r="D4462" s="173" t="s">
        <v>363</v>
      </c>
      <c r="E4462" s="174" t="s">
        <v>4082</v>
      </c>
      <c r="F4462" s="175" t="s">
        <v>4083</v>
      </c>
      <c r="G4462" s="176" t="s">
        <v>375</v>
      </c>
      <c r="H4462" s="177">
        <v>6</v>
      </c>
      <c r="I4462" s="178"/>
      <c r="J4462" s="179">
        <f>ROUND(I4462*H4462,2)</f>
        <v>0</v>
      </c>
      <c r="K4462" s="180"/>
      <c r="L4462" s="34"/>
      <c r="M4462" s="181" t="s">
        <v>1</v>
      </c>
      <c r="N4462" s="182" t="s">
        <v>38</v>
      </c>
      <c r="O4462" s="60"/>
      <c r="P4462" s="183">
        <f>O4462*H4462</f>
        <v>0</v>
      </c>
      <c r="Q4462" s="183">
        <v>0</v>
      </c>
      <c r="R4462" s="183">
        <f>Q4462*H4462</f>
        <v>0</v>
      </c>
      <c r="S4462" s="183">
        <v>0</v>
      </c>
      <c r="T4462" s="184">
        <f>S4462*H4462</f>
        <v>0</v>
      </c>
      <c r="U4462" s="33"/>
      <c r="V4462" s="33"/>
      <c r="W4462" s="33"/>
      <c r="X4462" s="33"/>
      <c r="Y4462" s="33"/>
      <c r="Z4462" s="33"/>
      <c r="AA4462" s="33"/>
      <c r="AB4462" s="33"/>
      <c r="AC4462" s="33"/>
      <c r="AD4462" s="33"/>
      <c r="AE4462" s="33"/>
      <c r="AR4462" s="185" t="s">
        <v>367</v>
      </c>
      <c r="AT4462" s="185" t="s">
        <v>363</v>
      </c>
      <c r="AU4462" s="185" t="s">
        <v>85</v>
      </c>
      <c r="AY4462" s="18" t="s">
        <v>360</v>
      </c>
      <c r="BE4462" s="186">
        <f>IF(N4462="základná",J4462,0)</f>
        <v>0</v>
      </c>
      <c r="BF4462" s="186">
        <f>IF(N4462="znížená",J4462,0)</f>
        <v>0</v>
      </c>
      <c r="BG4462" s="186">
        <f>IF(N4462="zákl. prenesená",J4462,0)</f>
        <v>0</v>
      </c>
      <c r="BH4462" s="186">
        <f>IF(N4462="zníž. prenesená",J4462,0)</f>
        <v>0</v>
      </c>
      <c r="BI4462" s="186">
        <f>IF(N4462="nulová",J4462,0)</f>
        <v>0</v>
      </c>
      <c r="BJ4462" s="18" t="s">
        <v>85</v>
      </c>
      <c r="BK4462" s="186">
        <f>ROUND(I4462*H4462,2)</f>
        <v>0</v>
      </c>
      <c r="BL4462" s="18" t="s">
        <v>367</v>
      </c>
      <c r="BM4462" s="185" t="s">
        <v>4084</v>
      </c>
    </row>
    <row r="4463" spans="1:65" s="14" customFormat="1">
      <c r="B4463" s="196"/>
      <c r="D4463" s="188" t="s">
        <v>369</v>
      </c>
      <c r="E4463" s="197" t="s">
        <v>1</v>
      </c>
      <c r="F4463" s="198" t="s">
        <v>758</v>
      </c>
      <c r="H4463" s="197" t="s">
        <v>1</v>
      </c>
      <c r="I4463" s="199"/>
      <c r="L4463" s="196"/>
      <c r="M4463" s="200"/>
      <c r="N4463" s="201"/>
      <c r="O4463" s="201"/>
      <c r="P4463" s="201"/>
      <c r="Q4463" s="201"/>
      <c r="R4463" s="201"/>
      <c r="S4463" s="201"/>
      <c r="T4463" s="202"/>
      <c r="AT4463" s="197" t="s">
        <v>369</v>
      </c>
      <c r="AU4463" s="197" t="s">
        <v>85</v>
      </c>
      <c r="AV4463" s="14" t="s">
        <v>79</v>
      </c>
      <c r="AW4463" s="14" t="s">
        <v>29</v>
      </c>
      <c r="AX4463" s="14" t="s">
        <v>72</v>
      </c>
      <c r="AY4463" s="197" t="s">
        <v>360</v>
      </c>
    </row>
    <row r="4464" spans="1:65" s="13" customFormat="1">
      <c r="B4464" s="187"/>
      <c r="D4464" s="188" t="s">
        <v>369</v>
      </c>
      <c r="E4464" s="189" t="s">
        <v>1</v>
      </c>
      <c r="F4464" s="190" t="s">
        <v>85</v>
      </c>
      <c r="H4464" s="191">
        <v>2</v>
      </c>
      <c r="I4464" s="192"/>
      <c r="L4464" s="187"/>
      <c r="M4464" s="193"/>
      <c r="N4464" s="194"/>
      <c r="O4464" s="194"/>
      <c r="P4464" s="194"/>
      <c r="Q4464" s="194"/>
      <c r="R4464" s="194"/>
      <c r="S4464" s="194"/>
      <c r="T4464" s="195"/>
      <c r="AT4464" s="189" t="s">
        <v>369</v>
      </c>
      <c r="AU4464" s="189" t="s">
        <v>85</v>
      </c>
      <c r="AV4464" s="13" t="s">
        <v>85</v>
      </c>
      <c r="AW4464" s="13" t="s">
        <v>29</v>
      </c>
      <c r="AX4464" s="13" t="s">
        <v>72</v>
      </c>
      <c r="AY4464" s="189" t="s">
        <v>360</v>
      </c>
    </row>
    <row r="4465" spans="1:65" s="14" customFormat="1">
      <c r="B4465" s="196"/>
      <c r="D4465" s="188" t="s">
        <v>369</v>
      </c>
      <c r="E4465" s="197" t="s">
        <v>1</v>
      </c>
      <c r="F4465" s="198" t="s">
        <v>762</v>
      </c>
      <c r="H4465" s="197" t="s">
        <v>1</v>
      </c>
      <c r="I4465" s="199"/>
      <c r="L4465" s="196"/>
      <c r="M4465" s="200"/>
      <c r="N4465" s="201"/>
      <c r="O4465" s="201"/>
      <c r="P4465" s="201"/>
      <c r="Q4465" s="201"/>
      <c r="R4465" s="201"/>
      <c r="S4465" s="201"/>
      <c r="T4465" s="202"/>
      <c r="AT4465" s="197" t="s">
        <v>369</v>
      </c>
      <c r="AU4465" s="197" t="s">
        <v>85</v>
      </c>
      <c r="AV4465" s="14" t="s">
        <v>79</v>
      </c>
      <c r="AW4465" s="14" t="s">
        <v>29</v>
      </c>
      <c r="AX4465" s="14" t="s">
        <v>72</v>
      </c>
      <c r="AY4465" s="197" t="s">
        <v>360</v>
      </c>
    </row>
    <row r="4466" spans="1:65" s="13" customFormat="1">
      <c r="B4466" s="187"/>
      <c r="D4466" s="188" t="s">
        <v>369</v>
      </c>
      <c r="E4466" s="189" t="s">
        <v>1</v>
      </c>
      <c r="F4466" s="190" t="s">
        <v>85</v>
      </c>
      <c r="H4466" s="191">
        <v>2</v>
      </c>
      <c r="I4466" s="192"/>
      <c r="L4466" s="187"/>
      <c r="M4466" s="193"/>
      <c r="N4466" s="194"/>
      <c r="O4466" s="194"/>
      <c r="P4466" s="194"/>
      <c r="Q4466" s="194"/>
      <c r="R4466" s="194"/>
      <c r="S4466" s="194"/>
      <c r="T4466" s="195"/>
      <c r="AT4466" s="189" t="s">
        <v>369</v>
      </c>
      <c r="AU4466" s="189" t="s">
        <v>85</v>
      </c>
      <c r="AV4466" s="13" t="s">
        <v>85</v>
      </c>
      <c r="AW4466" s="13" t="s">
        <v>29</v>
      </c>
      <c r="AX4466" s="13" t="s">
        <v>72</v>
      </c>
      <c r="AY4466" s="189" t="s">
        <v>360</v>
      </c>
    </row>
    <row r="4467" spans="1:65" s="14" customFormat="1">
      <c r="B4467" s="196"/>
      <c r="D4467" s="188" t="s">
        <v>369</v>
      </c>
      <c r="E4467" s="197" t="s">
        <v>1</v>
      </c>
      <c r="F4467" s="198" t="s">
        <v>4085</v>
      </c>
      <c r="H4467" s="197" t="s">
        <v>1</v>
      </c>
      <c r="I4467" s="199"/>
      <c r="L4467" s="196"/>
      <c r="M4467" s="200"/>
      <c r="N4467" s="201"/>
      <c r="O4467" s="201"/>
      <c r="P4467" s="201"/>
      <c r="Q4467" s="201"/>
      <c r="R4467" s="201"/>
      <c r="S4467" s="201"/>
      <c r="T4467" s="202"/>
      <c r="AT4467" s="197" t="s">
        <v>369</v>
      </c>
      <c r="AU4467" s="197" t="s">
        <v>85</v>
      </c>
      <c r="AV4467" s="14" t="s">
        <v>79</v>
      </c>
      <c r="AW4467" s="14" t="s">
        <v>29</v>
      </c>
      <c r="AX4467" s="14" t="s">
        <v>72</v>
      </c>
      <c r="AY4467" s="197" t="s">
        <v>360</v>
      </c>
    </row>
    <row r="4468" spans="1:65" s="13" customFormat="1">
      <c r="B4468" s="187"/>
      <c r="D4468" s="188" t="s">
        <v>369</v>
      </c>
      <c r="E4468" s="189" t="s">
        <v>1</v>
      </c>
      <c r="F4468" s="190" t="s">
        <v>85</v>
      </c>
      <c r="H4468" s="191">
        <v>2</v>
      </c>
      <c r="I4468" s="192"/>
      <c r="L4468" s="187"/>
      <c r="M4468" s="193"/>
      <c r="N4468" s="194"/>
      <c r="O4468" s="194"/>
      <c r="P4468" s="194"/>
      <c r="Q4468" s="194"/>
      <c r="R4468" s="194"/>
      <c r="S4468" s="194"/>
      <c r="T4468" s="195"/>
      <c r="AT4468" s="189" t="s">
        <v>369</v>
      </c>
      <c r="AU4468" s="189" t="s">
        <v>85</v>
      </c>
      <c r="AV4468" s="13" t="s">
        <v>85</v>
      </c>
      <c r="AW4468" s="13" t="s">
        <v>29</v>
      </c>
      <c r="AX4468" s="13" t="s">
        <v>72</v>
      </c>
      <c r="AY4468" s="189" t="s">
        <v>360</v>
      </c>
    </row>
    <row r="4469" spans="1:65" s="15" customFormat="1">
      <c r="B4469" s="203"/>
      <c r="D4469" s="188" t="s">
        <v>369</v>
      </c>
      <c r="E4469" s="204" t="s">
        <v>1</v>
      </c>
      <c r="F4469" s="205" t="s">
        <v>386</v>
      </c>
      <c r="H4469" s="206">
        <v>6</v>
      </c>
      <c r="I4469" s="207"/>
      <c r="L4469" s="203"/>
      <c r="M4469" s="208"/>
      <c r="N4469" s="209"/>
      <c r="O4469" s="209"/>
      <c r="P4469" s="209"/>
      <c r="Q4469" s="209"/>
      <c r="R4469" s="209"/>
      <c r="S4469" s="209"/>
      <c r="T4469" s="210"/>
      <c r="AT4469" s="204" t="s">
        <v>369</v>
      </c>
      <c r="AU4469" s="204" t="s">
        <v>85</v>
      </c>
      <c r="AV4469" s="15" t="s">
        <v>367</v>
      </c>
      <c r="AW4469" s="15" t="s">
        <v>29</v>
      </c>
      <c r="AX4469" s="15" t="s">
        <v>79</v>
      </c>
      <c r="AY4469" s="204" t="s">
        <v>360</v>
      </c>
    </row>
    <row r="4470" spans="1:65" s="2" customFormat="1" ht="33" customHeight="1">
      <c r="A4470" s="33"/>
      <c r="B4470" s="139"/>
      <c r="C4470" s="173" t="s">
        <v>4086</v>
      </c>
      <c r="D4470" s="173" t="s">
        <v>363</v>
      </c>
      <c r="E4470" s="174" t="s">
        <v>4087</v>
      </c>
      <c r="F4470" s="175" t="s">
        <v>4088</v>
      </c>
      <c r="G4470" s="176" t="s">
        <v>375</v>
      </c>
      <c r="H4470" s="177">
        <v>3</v>
      </c>
      <c r="I4470" s="178"/>
      <c r="J4470" s="179">
        <f>ROUND(I4470*H4470,2)</f>
        <v>0</v>
      </c>
      <c r="K4470" s="180"/>
      <c r="L4470" s="34"/>
      <c r="M4470" s="181" t="s">
        <v>1</v>
      </c>
      <c r="N4470" s="182" t="s">
        <v>38</v>
      </c>
      <c r="O4470" s="60"/>
      <c r="P4470" s="183">
        <f>O4470*H4470</f>
        <v>0</v>
      </c>
      <c r="Q4470" s="183">
        <v>0</v>
      </c>
      <c r="R4470" s="183">
        <f>Q4470*H4470</f>
        <v>0</v>
      </c>
      <c r="S4470" s="183">
        <v>0</v>
      </c>
      <c r="T4470" s="184">
        <f>S4470*H4470</f>
        <v>0</v>
      </c>
      <c r="U4470" s="33"/>
      <c r="V4470" s="33"/>
      <c r="W4470" s="33"/>
      <c r="X4470" s="33"/>
      <c r="Y4470" s="33"/>
      <c r="Z4470" s="33"/>
      <c r="AA4470" s="33"/>
      <c r="AB4470" s="33"/>
      <c r="AC4470" s="33"/>
      <c r="AD4470" s="33"/>
      <c r="AE4470" s="33"/>
      <c r="AR4470" s="185" t="s">
        <v>367</v>
      </c>
      <c r="AT4470" s="185" t="s">
        <v>363</v>
      </c>
      <c r="AU4470" s="185" t="s">
        <v>85</v>
      </c>
      <c r="AY4470" s="18" t="s">
        <v>360</v>
      </c>
      <c r="BE4470" s="186">
        <f>IF(N4470="základná",J4470,0)</f>
        <v>0</v>
      </c>
      <c r="BF4470" s="186">
        <f>IF(N4470="znížená",J4470,0)</f>
        <v>0</v>
      </c>
      <c r="BG4470" s="186">
        <f>IF(N4470="zákl. prenesená",J4470,0)</f>
        <v>0</v>
      </c>
      <c r="BH4470" s="186">
        <f>IF(N4470="zníž. prenesená",J4470,0)</f>
        <v>0</v>
      </c>
      <c r="BI4470" s="186">
        <f>IF(N4470="nulová",J4470,0)</f>
        <v>0</v>
      </c>
      <c r="BJ4470" s="18" t="s">
        <v>85</v>
      </c>
      <c r="BK4470" s="186">
        <f>ROUND(I4470*H4470,2)</f>
        <v>0</v>
      </c>
      <c r="BL4470" s="18" t="s">
        <v>367</v>
      </c>
      <c r="BM4470" s="185" t="s">
        <v>4089</v>
      </c>
    </row>
    <row r="4471" spans="1:65" s="14" customFormat="1">
      <c r="B4471" s="196"/>
      <c r="D4471" s="188" t="s">
        <v>369</v>
      </c>
      <c r="E4471" s="197" t="s">
        <v>1</v>
      </c>
      <c r="F4471" s="198" t="s">
        <v>758</v>
      </c>
      <c r="H4471" s="197" t="s">
        <v>1</v>
      </c>
      <c r="I4471" s="199"/>
      <c r="L4471" s="196"/>
      <c r="M4471" s="200"/>
      <c r="N4471" s="201"/>
      <c r="O4471" s="201"/>
      <c r="P4471" s="201"/>
      <c r="Q4471" s="201"/>
      <c r="R4471" s="201"/>
      <c r="S4471" s="201"/>
      <c r="T4471" s="202"/>
      <c r="AT4471" s="197" t="s">
        <v>369</v>
      </c>
      <c r="AU4471" s="197" t="s">
        <v>85</v>
      </c>
      <c r="AV4471" s="14" t="s">
        <v>79</v>
      </c>
      <c r="AW4471" s="14" t="s">
        <v>29</v>
      </c>
      <c r="AX4471" s="14" t="s">
        <v>72</v>
      </c>
      <c r="AY4471" s="197" t="s">
        <v>360</v>
      </c>
    </row>
    <row r="4472" spans="1:65" s="13" customFormat="1">
      <c r="B4472" s="187"/>
      <c r="D4472" s="188" t="s">
        <v>369</v>
      </c>
      <c r="E4472" s="189" t="s">
        <v>1</v>
      </c>
      <c r="F4472" s="190" t="s">
        <v>79</v>
      </c>
      <c r="H4472" s="191">
        <v>1</v>
      </c>
      <c r="I4472" s="192"/>
      <c r="L4472" s="187"/>
      <c r="M4472" s="193"/>
      <c r="N4472" s="194"/>
      <c r="O4472" s="194"/>
      <c r="P4472" s="194"/>
      <c r="Q4472" s="194"/>
      <c r="R4472" s="194"/>
      <c r="S4472" s="194"/>
      <c r="T4472" s="195"/>
      <c r="AT4472" s="189" t="s">
        <v>369</v>
      </c>
      <c r="AU4472" s="189" t="s">
        <v>85</v>
      </c>
      <c r="AV4472" s="13" t="s">
        <v>85</v>
      </c>
      <c r="AW4472" s="13" t="s">
        <v>29</v>
      </c>
      <c r="AX4472" s="13" t="s">
        <v>72</v>
      </c>
      <c r="AY4472" s="189" t="s">
        <v>360</v>
      </c>
    </row>
    <row r="4473" spans="1:65" s="14" customFormat="1">
      <c r="B4473" s="196"/>
      <c r="D4473" s="188" t="s">
        <v>369</v>
      </c>
      <c r="E4473" s="197" t="s">
        <v>1</v>
      </c>
      <c r="F4473" s="198" t="s">
        <v>787</v>
      </c>
      <c r="H4473" s="197" t="s">
        <v>1</v>
      </c>
      <c r="I4473" s="199"/>
      <c r="L4473" s="196"/>
      <c r="M4473" s="200"/>
      <c r="N4473" s="201"/>
      <c r="O4473" s="201"/>
      <c r="P4473" s="201"/>
      <c r="Q4473" s="201"/>
      <c r="R4473" s="201"/>
      <c r="S4473" s="201"/>
      <c r="T4473" s="202"/>
      <c r="AT4473" s="197" t="s">
        <v>369</v>
      </c>
      <c r="AU4473" s="197" t="s">
        <v>85</v>
      </c>
      <c r="AV4473" s="14" t="s">
        <v>79</v>
      </c>
      <c r="AW4473" s="14" t="s">
        <v>29</v>
      </c>
      <c r="AX4473" s="14" t="s">
        <v>72</v>
      </c>
      <c r="AY4473" s="197" t="s">
        <v>360</v>
      </c>
    </row>
    <row r="4474" spans="1:65" s="13" customFormat="1">
      <c r="B4474" s="187"/>
      <c r="D4474" s="188" t="s">
        <v>369</v>
      </c>
      <c r="E4474" s="189" t="s">
        <v>1</v>
      </c>
      <c r="F4474" s="190" t="s">
        <v>85</v>
      </c>
      <c r="H4474" s="191">
        <v>2</v>
      </c>
      <c r="I4474" s="192"/>
      <c r="L4474" s="187"/>
      <c r="M4474" s="193"/>
      <c r="N4474" s="194"/>
      <c r="O4474" s="194"/>
      <c r="P4474" s="194"/>
      <c r="Q4474" s="194"/>
      <c r="R4474" s="194"/>
      <c r="S4474" s="194"/>
      <c r="T4474" s="195"/>
      <c r="AT4474" s="189" t="s">
        <v>369</v>
      </c>
      <c r="AU4474" s="189" t="s">
        <v>85</v>
      </c>
      <c r="AV4474" s="13" t="s">
        <v>85</v>
      </c>
      <c r="AW4474" s="13" t="s">
        <v>29</v>
      </c>
      <c r="AX4474" s="13" t="s">
        <v>72</v>
      </c>
      <c r="AY4474" s="189" t="s">
        <v>360</v>
      </c>
    </row>
    <row r="4475" spans="1:65" s="15" customFormat="1">
      <c r="B4475" s="203"/>
      <c r="D4475" s="188" t="s">
        <v>369</v>
      </c>
      <c r="E4475" s="204" t="s">
        <v>1</v>
      </c>
      <c r="F4475" s="205" t="s">
        <v>386</v>
      </c>
      <c r="H4475" s="206">
        <v>3</v>
      </c>
      <c r="I4475" s="207"/>
      <c r="L4475" s="203"/>
      <c r="M4475" s="208"/>
      <c r="N4475" s="209"/>
      <c r="O4475" s="209"/>
      <c r="P4475" s="209"/>
      <c r="Q4475" s="209"/>
      <c r="R4475" s="209"/>
      <c r="S4475" s="209"/>
      <c r="T4475" s="210"/>
      <c r="AT4475" s="204" t="s">
        <v>369</v>
      </c>
      <c r="AU4475" s="204" t="s">
        <v>85</v>
      </c>
      <c r="AV4475" s="15" t="s">
        <v>367</v>
      </c>
      <c r="AW4475" s="15" t="s">
        <v>29</v>
      </c>
      <c r="AX4475" s="15" t="s">
        <v>79</v>
      </c>
      <c r="AY4475" s="204" t="s">
        <v>360</v>
      </c>
    </row>
    <row r="4476" spans="1:65" s="2" customFormat="1" ht="37.9" customHeight="1">
      <c r="A4476" s="33"/>
      <c r="B4476" s="139"/>
      <c r="C4476" s="173" t="s">
        <v>4090</v>
      </c>
      <c r="D4476" s="173" t="s">
        <v>363</v>
      </c>
      <c r="E4476" s="174" t="s">
        <v>4091</v>
      </c>
      <c r="F4476" s="175" t="s">
        <v>4092</v>
      </c>
      <c r="G4476" s="176" t="s">
        <v>375</v>
      </c>
      <c r="H4476" s="177">
        <v>156</v>
      </c>
      <c r="I4476" s="178"/>
      <c r="J4476" s="179">
        <f>ROUND(I4476*H4476,2)</f>
        <v>0</v>
      </c>
      <c r="K4476" s="180"/>
      <c r="L4476" s="34"/>
      <c r="M4476" s="181" t="s">
        <v>1</v>
      </c>
      <c r="N4476" s="182" t="s">
        <v>38</v>
      </c>
      <c r="O4476" s="60"/>
      <c r="P4476" s="183">
        <f>O4476*H4476</f>
        <v>0</v>
      </c>
      <c r="Q4476" s="183">
        <v>0</v>
      </c>
      <c r="R4476" s="183">
        <f>Q4476*H4476</f>
        <v>0</v>
      </c>
      <c r="S4476" s="183">
        <v>0</v>
      </c>
      <c r="T4476" s="184">
        <f>S4476*H4476</f>
        <v>0</v>
      </c>
      <c r="U4476" s="33"/>
      <c r="V4476" s="33"/>
      <c r="W4476" s="33"/>
      <c r="X4476" s="33"/>
      <c r="Y4476" s="33"/>
      <c r="Z4476" s="33"/>
      <c r="AA4476" s="33"/>
      <c r="AB4476" s="33"/>
      <c r="AC4476" s="33"/>
      <c r="AD4476" s="33"/>
      <c r="AE4476" s="33"/>
      <c r="AR4476" s="185" t="s">
        <v>367</v>
      </c>
      <c r="AT4476" s="185" t="s">
        <v>363</v>
      </c>
      <c r="AU4476" s="185" t="s">
        <v>85</v>
      </c>
      <c r="AY4476" s="18" t="s">
        <v>360</v>
      </c>
      <c r="BE4476" s="186">
        <f>IF(N4476="základná",J4476,0)</f>
        <v>0</v>
      </c>
      <c r="BF4476" s="186">
        <f>IF(N4476="znížená",J4476,0)</f>
        <v>0</v>
      </c>
      <c r="BG4476" s="186">
        <f>IF(N4476="zákl. prenesená",J4476,0)</f>
        <v>0</v>
      </c>
      <c r="BH4476" s="186">
        <f>IF(N4476="zníž. prenesená",J4476,0)</f>
        <v>0</v>
      </c>
      <c r="BI4476" s="186">
        <f>IF(N4476="nulová",J4476,0)</f>
        <v>0</v>
      </c>
      <c r="BJ4476" s="18" t="s">
        <v>85</v>
      </c>
      <c r="BK4476" s="186">
        <f>ROUND(I4476*H4476,2)</f>
        <v>0</v>
      </c>
      <c r="BL4476" s="18" t="s">
        <v>367</v>
      </c>
      <c r="BM4476" s="185" t="s">
        <v>4093</v>
      </c>
    </row>
    <row r="4477" spans="1:65" s="14" customFormat="1">
      <c r="B4477" s="196"/>
      <c r="D4477" s="188" t="s">
        <v>369</v>
      </c>
      <c r="E4477" s="197" t="s">
        <v>1</v>
      </c>
      <c r="F4477" s="198" t="s">
        <v>754</v>
      </c>
      <c r="H4477" s="197" t="s">
        <v>1</v>
      </c>
      <c r="I4477" s="199"/>
      <c r="L4477" s="196"/>
      <c r="M4477" s="200"/>
      <c r="N4477" s="201"/>
      <c r="O4477" s="201"/>
      <c r="P4477" s="201"/>
      <c r="Q4477" s="201"/>
      <c r="R4477" s="201"/>
      <c r="S4477" s="201"/>
      <c r="T4477" s="202"/>
      <c r="AT4477" s="197" t="s">
        <v>369</v>
      </c>
      <c r="AU4477" s="197" t="s">
        <v>85</v>
      </c>
      <c r="AV4477" s="14" t="s">
        <v>79</v>
      </c>
      <c r="AW4477" s="14" t="s">
        <v>29</v>
      </c>
      <c r="AX4477" s="14" t="s">
        <v>72</v>
      </c>
      <c r="AY4477" s="197" t="s">
        <v>360</v>
      </c>
    </row>
    <row r="4478" spans="1:65" s="13" customFormat="1">
      <c r="B4478" s="187"/>
      <c r="D4478" s="188" t="s">
        <v>369</v>
      </c>
      <c r="E4478" s="189" t="s">
        <v>1</v>
      </c>
      <c r="F4478" s="190" t="s">
        <v>707</v>
      </c>
      <c r="H4478" s="191">
        <v>41</v>
      </c>
      <c r="I4478" s="192"/>
      <c r="L4478" s="187"/>
      <c r="M4478" s="193"/>
      <c r="N4478" s="194"/>
      <c r="O4478" s="194"/>
      <c r="P4478" s="194"/>
      <c r="Q4478" s="194"/>
      <c r="R4478" s="194"/>
      <c r="S4478" s="194"/>
      <c r="T4478" s="195"/>
      <c r="AT4478" s="189" t="s">
        <v>369</v>
      </c>
      <c r="AU4478" s="189" t="s">
        <v>85</v>
      </c>
      <c r="AV4478" s="13" t="s">
        <v>85</v>
      </c>
      <c r="AW4478" s="13" t="s">
        <v>29</v>
      </c>
      <c r="AX4478" s="13" t="s">
        <v>72</v>
      </c>
      <c r="AY4478" s="189" t="s">
        <v>360</v>
      </c>
    </row>
    <row r="4479" spans="1:65" s="14" customFormat="1">
      <c r="B4479" s="196"/>
      <c r="D4479" s="188" t="s">
        <v>369</v>
      </c>
      <c r="E4479" s="197" t="s">
        <v>1</v>
      </c>
      <c r="F4479" s="198" t="s">
        <v>758</v>
      </c>
      <c r="H4479" s="197" t="s">
        <v>1</v>
      </c>
      <c r="I4479" s="199"/>
      <c r="L4479" s="196"/>
      <c r="M4479" s="200"/>
      <c r="N4479" s="201"/>
      <c r="O4479" s="201"/>
      <c r="P4479" s="201"/>
      <c r="Q4479" s="201"/>
      <c r="R4479" s="201"/>
      <c r="S4479" s="201"/>
      <c r="T4479" s="202"/>
      <c r="AT4479" s="197" t="s">
        <v>369</v>
      </c>
      <c r="AU4479" s="197" t="s">
        <v>85</v>
      </c>
      <c r="AV4479" s="14" t="s">
        <v>79</v>
      </c>
      <c r="AW4479" s="14" t="s">
        <v>29</v>
      </c>
      <c r="AX4479" s="14" t="s">
        <v>72</v>
      </c>
      <c r="AY4479" s="197" t="s">
        <v>360</v>
      </c>
    </row>
    <row r="4480" spans="1:65" s="13" customFormat="1">
      <c r="B4480" s="187"/>
      <c r="D4480" s="188" t="s">
        <v>369</v>
      </c>
      <c r="E4480" s="189" t="s">
        <v>1</v>
      </c>
      <c r="F4480" s="190" t="s">
        <v>719</v>
      </c>
      <c r="H4480" s="191">
        <v>42</v>
      </c>
      <c r="I4480" s="192"/>
      <c r="L4480" s="187"/>
      <c r="M4480" s="193"/>
      <c r="N4480" s="194"/>
      <c r="O4480" s="194"/>
      <c r="P4480" s="194"/>
      <c r="Q4480" s="194"/>
      <c r="R4480" s="194"/>
      <c r="S4480" s="194"/>
      <c r="T4480" s="195"/>
      <c r="AT4480" s="189" t="s">
        <v>369</v>
      </c>
      <c r="AU4480" s="189" t="s">
        <v>85</v>
      </c>
      <c r="AV4480" s="13" t="s">
        <v>85</v>
      </c>
      <c r="AW4480" s="13" t="s">
        <v>29</v>
      </c>
      <c r="AX4480" s="13" t="s">
        <v>72</v>
      </c>
      <c r="AY4480" s="189" t="s">
        <v>360</v>
      </c>
    </row>
    <row r="4481" spans="1:65" s="14" customFormat="1">
      <c r="B4481" s="196"/>
      <c r="D4481" s="188" t="s">
        <v>369</v>
      </c>
      <c r="E4481" s="197" t="s">
        <v>1</v>
      </c>
      <c r="F4481" s="198" t="s">
        <v>762</v>
      </c>
      <c r="H4481" s="197" t="s">
        <v>1</v>
      </c>
      <c r="I4481" s="199"/>
      <c r="L4481" s="196"/>
      <c r="M4481" s="200"/>
      <c r="N4481" s="201"/>
      <c r="O4481" s="201"/>
      <c r="P4481" s="201"/>
      <c r="Q4481" s="201"/>
      <c r="R4481" s="201"/>
      <c r="S4481" s="201"/>
      <c r="T4481" s="202"/>
      <c r="AT4481" s="197" t="s">
        <v>369</v>
      </c>
      <c r="AU4481" s="197" t="s">
        <v>85</v>
      </c>
      <c r="AV4481" s="14" t="s">
        <v>79</v>
      </c>
      <c r="AW4481" s="14" t="s">
        <v>29</v>
      </c>
      <c r="AX4481" s="14" t="s">
        <v>72</v>
      </c>
      <c r="AY4481" s="197" t="s">
        <v>360</v>
      </c>
    </row>
    <row r="4482" spans="1:65" s="13" customFormat="1">
      <c r="B4482" s="187"/>
      <c r="D4482" s="188" t="s">
        <v>369</v>
      </c>
      <c r="E4482" s="189" t="s">
        <v>1</v>
      </c>
      <c r="F4482" s="190" t="s">
        <v>680</v>
      </c>
      <c r="H4482" s="191">
        <v>36</v>
      </c>
      <c r="I4482" s="192"/>
      <c r="L4482" s="187"/>
      <c r="M4482" s="193"/>
      <c r="N4482" s="194"/>
      <c r="O4482" s="194"/>
      <c r="P4482" s="194"/>
      <c r="Q4482" s="194"/>
      <c r="R4482" s="194"/>
      <c r="S4482" s="194"/>
      <c r="T4482" s="195"/>
      <c r="AT4482" s="189" t="s">
        <v>369</v>
      </c>
      <c r="AU4482" s="189" t="s">
        <v>85</v>
      </c>
      <c r="AV4482" s="13" t="s">
        <v>85</v>
      </c>
      <c r="AW4482" s="13" t="s">
        <v>29</v>
      </c>
      <c r="AX4482" s="13" t="s">
        <v>72</v>
      </c>
      <c r="AY4482" s="189" t="s">
        <v>360</v>
      </c>
    </row>
    <row r="4483" spans="1:65" s="14" customFormat="1">
      <c r="B4483" s="196"/>
      <c r="D4483" s="188" t="s">
        <v>369</v>
      </c>
      <c r="E4483" s="197" t="s">
        <v>1</v>
      </c>
      <c r="F4483" s="198" t="s">
        <v>787</v>
      </c>
      <c r="H4483" s="197" t="s">
        <v>1</v>
      </c>
      <c r="I4483" s="199"/>
      <c r="L4483" s="196"/>
      <c r="M4483" s="200"/>
      <c r="N4483" s="201"/>
      <c r="O4483" s="201"/>
      <c r="P4483" s="201"/>
      <c r="Q4483" s="201"/>
      <c r="R4483" s="201"/>
      <c r="S4483" s="201"/>
      <c r="T4483" s="202"/>
      <c r="AT4483" s="197" t="s">
        <v>369</v>
      </c>
      <c r="AU4483" s="197" t="s">
        <v>85</v>
      </c>
      <c r="AV4483" s="14" t="s">
        <v>79</v>
      </c>
      <c r="AW4483" s="14" t="s">
        <v>29</v>
      </c>
      <c r="AX4483" s="14" t="s">
        <v>72</v>
      </c>
      <c r="AY4483" s="197" t="s">
        <v>360</v>
      </c>
    </row>
    <row r="4484" spans="1:65" s="13" customFormat="1">
      <c r="B4484" s="187"/>
      <c r="D4484" s="188" t="s">
        <v>369</v>
      </c>
      <c r="E4484" s="189" t="s">
        <v>1</v>
      </c>
      <c r="F4484" s="190" t="s">
        <v>686</v>
      </c>
      <c r="H4484" s="191">
        <v>37</v>
      </c>
      <c r="I4484" s="192"/>
      <c r="L4484" s="187"/>
      <c r="M4484" s="193"/>
      <c r="N4484" s="194"/>
      <c r="O4484" s="194"/>
      <c r="P4484" s="194"/>
      <c r="Q4484" s="194"/>
      <c r="R4484" s="194"/>
      <c r="S4484" s="194"/>
      <c r="T4484" s="195"/>
      <c r="AT4484" s="189" t="s">
        <v>369</v>
      </c>
      <c r="AU4484" s="189" t="s">
        <v>85</v>
      </c>
      <c r="AV4484" s="13" t="s">
        <v>85</v>
      </c>
      <c r="AW4484" s="13" t="s">
        <v>29</v>
      </c>
      <c r="AX4484" s="13" t="s">
        <v>72</v>
      </c>
      <c r="AY4484" s="189" t="s">
        <v>360</v>
      </c>
    </row>
    <row r="4485" spans="1:65" s="15" customFormat="1">
      <c r="B4485" s="203"/>
      <c r="D4485" s="188" t="s">
        <v>369</v>
      </c>
      <c r="E4485" s="204" t="s">
        <v>1</v>
      </c>
      <c r="F4485" s="205" t="s">
        <v>386</v>
      </c>
      <c r="H4485" s="206">
        <v>156</v>
      </c>
      <c r="I4485" s="207"/>
      <c r="L4485" s="203"/>
      <c r="M4485" s="208"/>
      <c r="N4485" s="209"/>
      <c r="O4485" s="209"/>
      <c r="P4485" s="209"/>
      <c r="Q4485" s="209"/>
      <c r="R4485" s="209"/>
      <c r="S4485" s="209"/>
      <c r="T4485" s="210"/>
      <c r="AT4485" s="204" t="s">
        <v>369</v>
      </c>
      <c r="AU4485" s="204" t="s">
        <v>85</v>
      </c>
      <c r="AV4485" s="15" t="s">
        <v>367</v>
      </c>
      <c r="AW4485" s="15" t="s">
        <v>29</v>
      </c>
      <c r="AX4485" s="15" t="s">
        <v>79</v>
      </c>
      <c r="AY4485" s="204" t="s">
        <v>360</v>
      </c>
    </row>
    <row r="4486" spans="1:65" s="2" customFormat="1" ht="24.2" customHeight="1">
      <c r="A4486" s="33"/>
      <c r="B4486" s="139"/>
      <c r="C4486" s="173" t="s">
        <v>4094</v>
      </c>
      <c r="D4486" s="173" t="s">
        <v>363</v>
      </c>
      <c r="E4486" s="174" t="s">
        <v>4095</v>
      </c>
      <c r="F4486" s="175" t="s">
        <v>4096</v>
      </c>
      <c r="G4486" s="176" t="s">
        <v>375</v>
      </c>
      <c r="H4486" s="177">
        <v>5</v>
      </c>
      <c r="I4486" s="178"/>
      <c r="J4486" s="179">
        <f>ROUND(I4486*H4486,2)</f>
        <v>0</v>
      </c>
      <c r="K4486" s="180"/>
      <c r="L4486" s="34"/>
      <c r="M4486" s="181" t="s">
        <v>1</v>
      </c>
      <c r="N4486" s="182" t="s">
        <v>38</v>
      </c>
      <c r="O4486" s="60"/>
      <c r="P4486" s="183">
        <f>O4486*H4486</f>
        <v>0</v>
      </c>
      <c r="Q4486" s="183">
        <v>0</v>
      </c>
      <c r="R4486" s="183">
        <f>Q4486*H4486</f>
        <v>0</v>
      </c>
      <c r="S4486" s="183">
        <v>0</v>
      </c>
      <c r="T4486" s="184">
        <f>S4486*H4486</f>
        <v>0</v>
      </c>
      <c r="U4486" s="33"/>
      <c r="V4486" s="33"/>
      <c r="W4486" s="33"/>
      <c r="X4486" s="33"/>
      <c r="Y4486" s="33"/>
      <c r="Z4486" s="33"/>
      <c r="AA4486" s="33"/>
      <c r="AB4486" s="33"/>
      <c r="AC4486" s="33"/>
      <c r="AD4486" s="33"/>
      <c r="AE4486" s="33"/>
      <c r="AR4486" s="185" t="s">
        <v>367</v>
      </c>
      <c r="AT4486" s="185" t="s">
        <v>363</v>
      </c>
      <c r="AU4486" s="185" t="s">
        <v>85</v>
      </c>
      <c r="AY4486" s="18" t="s">
        <v>360</v>
      </c>
      <c r="BE4486" s="186">
        <f>IF(N4486="základná",J4486,0)</f>
        <v>0</v>
      </c>
      <c r="BF4486" s="186">
        <f>IF(N4486="znížená",J4486,0)</f>
        <v>0</v>
      </c>
      <c r="BG4486" s="186">
        <f>IF(N4486="zákl. prenesená",J4486,0)</f>
        <v>0</v>
      </c>
      <c r="BH4486" s="186">
        <f>IF(N4486="zníž. prenesená",J4486,0)</f>
        <v>0</v>
      </c>
      <c r="BI4486" s="186">
        <f>IF(N4486="nulová",J4486,0)</f>
        <v>0</v>
      </c>
      <c r="BJ4486" s="18" t="s">
        <v>85</v>
      </c>
      <c r="BK4486" s="186">
        <f>ROUND(I4486*H4486,2)</f>
        <v>0</v>
      </c>
      <c r="BL4486" s="18" t="s">
        <v>367</v>
      </c>
      <c r="BM4486" s="185" t="s">
        <v>4097</v>
      </c>
    </row>
    <row r="4487" spans="1:65" s="14" customFormat="1">
      <c r="B4487" s="196"/>
      <c r="D4487" s="188" t="s">
        <v>369</v>
      </c>
      <c r="E4487" s="197" t="s">
        <v>1</v>
      </c>
      <c r="F4487" s="198" t="s">
        <v>758</v>
      </c>
      <c r="H4487" s="197" t="s">
        <v>1</v>
      </c>
      <c r="I4487" s="199"/>
      <c r="L4487" s="196"/>
      <c r="M4487" s="200"/>
      <c r="N4487" s="201"/>
      <c r="O4487" s="201"/>
      <c r="P4487" s="201"/>
      <c r="Q4487" s="201"/>
      <c r="R4487" s="201"/>
      <c r="S4487" s="201"/>
      <c r="T4487" s="202"/>
      <c r="AT4487" s="197" t="s">
        <v>369</v>
      </c>
      <c r="AU4487" s="197" t="s">
        <v>85</v>
      </c>
      <c r="AV4487" s="14" t="s">
        <v>79</v>
      </c>
      <c r="AW4487" s="14" t="s">
        <v>29</v>
      </c>
      <c r="AX4487" s="14" t="s">
        <v>72</v>
      </c>
      <c r="AY4487" s="197" t="s">
        <v>360</v>
      </c>
    </row>
    <row r="4488" spans="1:65" s="13" customFormat="1">
      <c r="B4488" s="187"/>
      <c r="D4488" s="188" t="s">
        <v>369</v>
      </c>
      <c r="E4488" s="189" t="s">
        <v>1</v>
      </c>
      <c r="F4488" s="190" t="s">
        <v>429</v>
      </c>
      <c r="H4488" s="191">
        <v>5</v>
      </c>
      <c r="I4488" s="192"/>
      <c r="L4488" s="187"/>
      <c r="M4488" s="193"/>
      <c r="N4488" s="194"/>
      <c r="O4488" s="194"/>
      <c r="P4488" s="194"/>
      <c r="Q4488" s="194"/>
      <c r="R4488" s="194"/>
      <c r="S4488" s="194"/>
      <c r="T4488" s="195"/>
      <c r="AT4488" s="189" t="s">
        <v>369</v>
      </c>
      <c r="AU4488" s="189" t="s">
        <v>85</v>
      </c>
      <c r="AV4488" s="13" t="s">
        <v>85</v>
      </c>
      <c r="AW4488" s="13" t="s">
        <v>29</v>
      </c>
      <c r="AX4488" s="13" t="s">
        <v>72</v>
      </c>
      <c r="AY4488" s="189" t="s">
        <v>360</v>
      </c>
    </row>
    <row r="4489" spans="1:65" s="15" customFormat="1">
      <c r="B4489" s="203"/>
      <c r="D4489" s="188" t="s">
        <v>369</v>
      </c>
      <c r="E4489" s="204" t="s">
        <v>1</v>
      </c>
      <c r="F4489" s="205" t="s">
        <v>386</v>
      </c>
      <c r="H4489" s="206">
        <v>5</v>
      </c>
      <c r="I4489" s="207"/>
      <c r="L4489" s="203"/>
      <c r="M4489" s="208"/>
      <c r="N4489" s="209"/>
      <c r="O4489" s="209"/>
      <c r="P4489" s="209"/>
      <c r="Q4489" s="209"/>
      <c r="R4489" s="209"/>
      <c r="S4489" s="209"/>
      <c r="T4489" s="210"/>
      <c r="AT4489" s="204" t="s">
        <v>369</v>
      </c>
      <c r="AU4489" s="204" t="s">
        <v>85</v>
      </c>
      <c r="AV4489" s="15" t="s">
        <v>367</v>
      </c>
      <c r="AW4489" s="15" t="s">
        <v>29</v>
      </c>
      <c r="AX4489" s="15" t="s">
        <v>79</v>
      </c>
      <c r="AY4489" s="204" t="s">
        <v>360</v>
      </c>
    </row>
    <row r="4490" spans="1:65" s="2" customFormat="1" ht="33" customHeight="1">
      <c r="A4490" s="33"/>
      <c r="B4490" s="139"/>
      <c r="C4490" s="173" t="s">
        <v>4098</v>
      </c>
      <c r="D4490" s="173" t="s">
        <v>363</v>
      </c>
      <c r="E4490" s="174" t="s">
        <v>4099</v>
      </c>
      <c r="F4490" s="175" t="s">
        <v>4100</v>
      </c>
      <c r="G4490" s="176" t="s">
        <v>375</v>
      </c>
      <c r="H4490" s="177">
        <v>16</v>
      </c>
      <c r="I4490" s="178"/>
      <c r="J4490" s="179">
        <f>ROUND(I4490*H4490,2)</f>
        <v>0</v>
      </c>
      <c r="K4490" s="180"/>
      <c r="L4490" s="34"/>
      <c r="M4490" s="181" t="s">
        <v>1</v>
      </c>
      <c r="N4490" s="182" t="s">
        <v>38</v>
      </c>
      <c r="O4490" s="60"/>
      <c r="P4490" s="183">
        <f>O4490*H4490</f>
        <v>0</v>
      </c>
      <c r="Q4490" s="183">
        <v>0</v>
      </c>
      <c r="R4490" s="183">
        <f>Q4490*H4490</f>
        <v>0</v>
      </c>
      <c r="S4490" s="183">
        <v>0</v>
      </c>
      <c r="T4490" s="184">
        <f>S4490*H4490</f>
        <v>0</v>
      </c>
      <c r="U4490" s="33"/>
      <c r="V4490" s="33"/>
      <c r="W4490" s="33"/>
      <c r="X4490" s="33"/>
      <c r="Y4490" s="33"/>
      <c r="Z4490" s="33"/>
      <c r="AA4490" s="33"/>
      <c r="AB4490" s="33"/>
      <c r="AC4490" s="33"/>
      <c r="AD4490" s="33"/>
      <c r="AE4490" s="33"/>
      <c r="AR4490" s="185" t="s">
        <v>367</v>
      </c>
      <c r="AT4490" s="185" t="s">
        <v>363</v>
      </c>
      <c r="AU4490" s="185" t="s">
        <v>85</v>
      </c>
      <c r="AY4490" s="18" t="s">
        <v>360</v>
      </c>
      <c r="BE4490" s="186">
        <f>IF(N4490="základná",J4490,0)</f>
        <v>0</v>
      </c>
      <c r="BF4490" s="186">
        <f>IF(N4490="znížená",J4490,0)</f>
        <v>0</v>
      </c>
      <c r="BG4490" s="186">
        <f>IF(N4490="zákl. prenesená",J4490,0)</f>
        <v>0</v>
      </c>
      <c r="BH4490" s="186">
        <f>IF(N4490="zníž. prenesená",J4490,0)</f>
        <v>0</v>
      </c>
      <c r="BI4490" s="186">
        <f>IF(N4490="nulová",J4490,0)</f>
        <v>0</v>
      </c>
      <c r="BJ4490" s="18" t="s">
        <v>85</v>
      </c>
      <c r="BK4490" s="186">
        <f>ROUND(I4490*H4490,2)</f>
        <v>0</v>
      </c>
      <c r="BL4490" s="18" t="s">
        <v>367</v>
      </c>
      <c r="BM4490" s="185" t="s">
        <v>4101</v>
      </c>
    </row>
    <row r="4491" spans="1:65" s="14" customFormat="1">
      <c r="B4491" s="196"/>
      <c r="D4491" s="188" t="s">
        <v>369</v>
      </c>
      <c r="E4491" s="197" t="s">
        <v>1</v>
      </c>
      <c r="F4491" s="198" t="s">
        <v>754</v>
      </c>
      <c r="H4491" s="197" t="s">
        <v>1</v>
      </c>
      <c r="I4491" s="199"/>
      <c r="L4491" s="196"/>
      <c r="M4491" s="200"/>
      <c r="N4491" s="201"/>
      <c r="O4491" s="201"/>
      <c r="P4491" s="201"/>
      <c r="Q4491" s="201"/>
      <c r="R4491" s="201"/>
      <c r="S4491" s="201"/>
      <c r="T4491" s="202"/>
      <c r="AT4491" s="197" t="s">
        <v>369</v>
      </c>
      <c r="AU4491" s="197" t="s">
        <v>85</v>
      </c>
      <c r="AV4491" s="14" t="s">
        <v>79</v>
      </c>
      <c r="AW4491" s="14" t="s">
        <v>29</v>
      </c>
      <c r="AX4491" s="14" t="s">
        <v>72</v>
      </c>
      <c r="AY4491" s="197" t="s">
        <v>360</v>
      </c>
    </row>
    <row r="4492" spans="1:65" s="13" customFormat="1">
      <c r="B4492" s="187"/>
      <c r="D4492" s="188" t="s">
        <v>369</v>
      </c>
      <c r="E4492" s="189" t="s">
        <v>1</v>
      </c>
      <c r="F4492" s="190" t="s">
        <v>434</v>
      </c>
      <c r="H4492" s="191">
        <v>6</v>
      </c>
      <c r="I4492" s="192"/>
      <c r="L4492" s="187"/>
      <c r="M4492" s="193"/>
      <c r="N4492" s="194"/>
      <c r="O4492" s="194"/>
      <c r="P4492" s="194"/>
      <c r="Q4492" s="194"/>
      <c r="R4492" s="194"/>
      <c r="S4492" s="194"/>
      <c r="T4492" s="195"/>
      <c r="AT4492" s="189" t="s">
        <v>369</v>
      </c>
      <c r="AU4492" s="189" t="s">
        <v>85</v>
      </c>
      <c r="AV4492" s="13" t="s">
        <v>85</v>
      </c>
      <c r="AW4492" s="13" t="s">
        <v>29</v>
      </c>
      <c r="AX4492" s="13" t="s">
        <v>72</v>
      </c>
      <c r="AY4492" s="189" t="s">
        <v>360</v>
      </c>
    </row>
    <row r="4493" spans="1:65" s="14" customFormat="1">
      <c r="B4493" s="196"/>
      <c r="D4493" s="188" t="s">
        <v>369</v>
      </c>
      <c r="E4493" s="197" t="s">
        <v>1</v>
      </c>
      <c r="F4493" s="198" t="s">
        <v>758</v>
      </c>
      <c r="H4493" s="197" t="s">
        <v>1</v>
      </c>
      <c r="I4493" s="199"/>
      <c r="L4493" s="196"/>
      <c r="M4493" s="200"/>
      <c r="N4493" s="201"/>
      <c r="O4493" s="201"/>
      <c r="P4493" s="201"/>
      <c r="Q4493" s="201"/>
      <c r="R4493" s="201"/>
      <c r="S4493" s="201"/>
      <c r="T4493" s="202"/>
      <c r="AT4493" s="197" t="s">
        <v>369</v>
      </c>
      <c r="AU4493" s="197" t="s">
        <v>85</v>
      </c>
      <c r="AV4493" s="14" t="s">
        <v>79</v>
      </c>
      <c r="AW4493" s="14" t="s">
        <v>29</v>
      </c>
      <c r="AX4493" s="14" t="s">
        <v>72</v>
      </c>
      <c r="AY4493" s="197" t="s">
        <v>360</v>
      </c>
    </row>
    <row r="4494" spans="1:65" s="13" customFormat="1">
      <c r="B4494" s="187"/>
      <c r="D4494" s="188" t="s">
        <v>369</v>
      </c>
      <c r="E4494" s="189" t="s">
        <v>1</v>
      </c>
      <c r="F4494" s="190" t="s">
        <v>367</v>
      </c>
      <c r="H4494" s="191">
        <v>4</v>
      </c>
      <c r="I4494" s="192"/>
      <c r="L4494" s="187"/>
      <c r="M4494" s="193"/>
      <c r="N4494" s="194"/>
      <c r="O4494" s="194"/>
      <c r="P4494" s="194"/>
      <c r="Q4494" s="194"/>
      <c r="R4494" s="194"/>
      <c r="S4494" s="194"/>
      <c r="T4494" s="195"/>
      <c r="AT4494" s="189" t="s">
        <v>369</v>
      </c>
      <c r="AU4494" s="189" t="s">
        <v>85</v>
      </c>
      <c r="AV4494" s="13" t="s">
        <v>85</v>
      </c>
      <c r="AW4494" s="13" t="s">
        <v>29</v>
      </c>
      <c r="AX4494" s="13" t="s">
        <v>72</v>
      </c>
      <c r="AY4494" s="189" t="s">
        <v>360</v>
      </c>
    </row>
    <row r="4495" spans="1:65" s="14" customFormat="1">
      <c r="B4495" s="196"/>
      <c r="D4495" s="188" t="s">
        <v>369</v>
      </c>
      <c r="E4495" s="197" t="s">
        <v>1</v>
      </c>
      <c r="F4495" s="198" t="s">
        <v>762</v>
      </c>
      <c r="H4495" s="197" t="s">
        <v>1</v>
      </c>
      <c r="I4495" s="199"/>
      <c r="L4495" s="196"/>
      <c r="M4495" s="200"/>
      <c r="N4495" s="201"/>
      <c r="O4495" s="201"/>
      <c r="P4495" s="201"/>
      <c r="Q4495" s="201"/>
      <c r="R4495" s="201"/>
      <c r="S4495" s="201"/>
      <c r="T4495" s="202"/>
      <c r="AT4495" s="197" t="s">
        <v>369</v>
      </c>
      <c r="AU4495" s="197" t="s">
        <v>85</v>
      </c>
      <c r="AV4495" s="14" t="s">
        <v>79</v>
      </c>
      <c r="AW4495" s="14" t="s">
        <v>29</v>
      </c>
      <c r="AX4495" s="14" t="s">
        <v>72</v>
      </c>
      <c r="AY4495" s="197" t="s">
        <v>360</v>
      </c>
    </row>
    <row r="4496" spans="1:65" s="13" customFormat="1">
      <c r="B4496" s="187"/>
      <c r="D4496" s="188" t="s">
        <v>369</v>
      </c>
      <c r="E4496" s="189" t="s">
        <v>1</v>
      </c>
      <c r="F4496" s="190" t="s">
        <v>282</v>
      </c>
      <c r="H4496" s="191">
        <v>3</v>
      </c>
      <c r="I4496" s="192"/>
      <c r="L4496" s="187"/>
      <c r="M4496" s="193"/>
      <c r="N4496" s="194"/>
      <c r="O4496" s="194"/>
      <c r="P4496" s="194"/>
      <c r="Q4496" s="194"/>
      <c r="R4496" s="194"/>
      <c r="S4496" s="194"/>
      <c r="T4496" s="195"/>
      <c r="AT4496" s="189" t="s">
        <v>369</v>
      </c>
      <c r="AU4496" s="189" t="s">
        <v>85</v>
      </c>
      <c r="AV4496" s="13" t="s">
        <v>85</v>
      </c>
      <c r="AW4496" s="13" t="s">
        <v>29</v>
      </c>
      <c r="AX4496" s="13" t="s">
        <v>72</v>
      </c>
      <c r="AY4496" s="189" t="s">
        <v>360</v>
      </c>
    </row>
    <row r="4497" spans="1:65" s="14" customFormat="1">
      <c r="B4497" s="196"/>
      <c r="D4497" s="188" t="s">
        <v>369</v>
      </c>
      <c r="E4497" s="197" t="s">
        <v>1</v>
      </c>
      <c r="F4497" s="198" t="s">
        <v>787</v>
      </c>
      <c r="H4497" s="197" t="s">
        <v>1</v>
      </c>
      <c r="I4497" s="199"/>
      <c r="L4497" s="196"/>
      <c r="M4497" s="200"/>
      <c r="N4497" s="201"/>
      <c r="O4497" s="201"/>
      <c r="P4497" s="201"/>
      <c r="Q4497" s="201"/>
      <c r="R4497" s="201"/>
      <c r="S4497" s="201"/>
      <c r="T4497" s="202"/>
      <c r="AT4497" s="197" t="s">
        <v>369</v>
      </c>
      <c r="AU4497" s="197" t="s">
        <v>85</v>
      </c>
      <c r="AV4497" s="14" t="s">
        <v>79</v>
      </c>
      <c r="AW4497" s="14" t="s">
        <v>29</v>
      </c>
      <c r="AX4497" s="14" t="s">
        <v>72</v>
      </c>
      <c r="AY4497" s="197" t="s">
        <v>360</v>
      </c>
    </row>
    <row r="4498" spans="1:65" s="13" customFormat="1">
      <c r="B4498" s="187"/>
      <c r="D4498" s="188" t="s">
        <v>369</v>
      </c>
      <c r="E4498" s="189" t="s">
        <v>1</v>
      </c>
      <c r="F4498" s="190" t="s">
        <v>282</v>
      </c>
      <c r="H4498" s="191">
        <v>3</v>
      </c>
      <c r="I4498" s="192"/>
      <c r="L4498" s="187"/>
      <c r="M4498" s="193"/>
      <c r="N4498" s="194"/>
      <c r="O4498" s="194"/>
      <c r="P4498" s="194"/>
      <c r="Q4498" s="194"/>
      <c r="R4498" s="194"/>
      <c r="S4498" s="194"/>
      <c r="T4498" s="195"/>
      <c r="AT4498" s="189" t="s">
        <v>369</v>
      </c>
      <c r="AU4498" s="189" t="s">
        <v>85</v>
      </c>
      <c r="AV4498" s="13" t="s">
        <v>85</v>
      </c>
      <c r="AW4498" s="13" t="s">
        <v>29</v>
      </c>
      <c r="AX4498" s="13" t="s">
        <v>72</v>
      </c>
      <c r="AY4498" s="189" t="s">
        <v>360</v>
      </c>
    </row>
    <row r="4499" spans="1:65" s="15" customFormat="1">
      <c r="B4499" s="203"/>
      <c r="D4499" s="188" t="s">
        <v>369</v>
      </c>
      <c r="E4499" s="204" t="s">
        <v>1</v>
      </c>
      <c r="F4499" s="205" t="s">
        <v>386</v>
      </c>
      <c r="H4499" s="206">
        <v>16</v>
      </c>
      <c r="I4499" s="207"/>
      <c r="L4499" s="203"/>
      <c r="M4499" s="208"/>
      <c r="N4499" s="209"/>
      <c r="O4499" s="209"/>
      <c r="P4499" s="209"/>
      <c r="Q4499" s="209"/>
      <c r="R4499" s="209"/>
      <c r="S4499" s="209"/>
      <c r="T4499" s="210"/>
      <c r="AT4499" s="204" t="s">
        <v>369</v>
      </c>
      <c r="AU4499" s="204" t="s">
        <v>85</v>
      </c>
      <c r="AV4499" s="15" t="s">
        <v>367</v>
      </c>
      <c r="AW4499" s="15" t="s">
        <v>29</v>
      </c>
      <c r="AX4499" s="15" t="s">
        <v>79</v>
      </c>
      <c r="AY4499" s="204" t="s">
        <v>360</v>
      </c>
    </row>
    <row r="4500" spans="1:65" s="12" customFormat="1" ht="22.9" customHeight="1">
      <c r="B4500" s="161"/>
      <c r="D4500" s="162" t="s">
        <v>71</v>
      </c>
      <c r="E4500" s="171" t="s">
        <v>1250</v>
      </c>
      <c r="F4500" s="171" t="s">
        <v>4102</v>
      </c>
      <c r="I4500" s="164"/>
      <c r="J4500" s="172">
        <f>BK4500</f>
        <v>0</v>
      </c>
      <c r="L4500" s="161"/>
      <c r="M4500" s="165"/>
      <c r="N4500" s="166"/>
      <c r="O4500" s="166"/>
      <c r="P4500" s="167">
        <f>P4501</f>
        <v>0</v>
      </c>
      <c r="Q4500" s="166"/>
      <c r="R4500" s="167">
        <f>R4501</f>
        <v>0</v>
      </c>
      <c r="S4500" s="166"/>
      <c r="T4500" s="168">
        <f>T4501</f>
        <v>0</v>
      </c>
      <c r="AR4500" s="162" t="s">
        <v>79</v>
      </c>
      <c r="AT4500" s="169" t="s">
        <v>71</v>
      </c>
      <c r="AU4500" s="169" t="s">
        <v>79</v>
      </c>
      <c r="AY4500" s="162" t="s">
        <v>360</v>
      </c>
      <c r="BK4500" s="170">
        <f>BK4501</f>
        <v>0</v>
      </c>
    </row>
    <row r="4501" spans="1:65" s="2" customFormat="1" ht="24.2" customHeight="1">
      <c r="A4501" s="33"/>
      <c r="B4501" s="139"/>
      <c r="C4501" s="261" t="s">
        <v>4103</v>
      </c>
      <c r="D4501" s="261" t="s">
        <v>363</v>
      </c>
      <c r="E4501" s="262" t="s">
        <v>4104</v>
      </c>
      <c r="F4501" s="263" t="s">
        <v>4105</v>
      </c>
      <c r="G4501" s="264" t="s">
        <v>605</v>
      </c>
      <c r="H4501" s="265">
        <v>2331.7249999999999</v>
      </c>
      <c r="I4501" s="266"/>
      <c r="J4501" s="266">
        <f>ROUND(I4501*H4501,2)</f>
        <v>0</v>
      </c>
      <c r="K4501" s="180"/>
      <c r="L4501" s="34"/>
      <c r="M4501" s="181" t="s">
        <v>1</v>
      </c>
      <c r="N4501" s="182" t="s">
        <v>38</v>
      </c>
      <c r="O4501" s="60"/>
      <c r="P4501" s="183">
        <f>O4501*H4501</f>
        <v>0</v>
      </c>
      <c r="Q4501" s="183">
        <v>0</v>
      </c>
      <c r="R4501" s="183">
        <f>Q4501*H4501</f>
        <v>0</v>
      </c>
      <c r="S4501" s="183">
        <v>0</v>
      </c>
      <c r="T4501" s="184">
        <f>S4501*H4501</f>
        <v>0</v>
      </c>
      <c r="U4501" s="33"/>
      <c r="V4501" s="33"/>
      <c r="W4501" s="33"/>
      <c r="X4501" s="33"/>
      <c r="Y4501" s="33"/>
      <c r="Z4501" s="33"/>
      <c r="AA4501" s="33"/>
      <c r="AB4501" s="33"/>
      <c r="AC4501" s="33"/>
      <c r="AD4501" s="33"/>
      <c r="AE4501" s="33"/>
      <c r="AR4501" s="185" t="s">
        <v>367</v>
      </c>
      <c r="AT4501" s="185" t="s">
        <v>363</v>
      </c>
      <c r="AU4501" s="185" t="s">
        <v>85</v>
      </c>
      <c r="AY4501" s="18" t="s">
        <v>360</v>
      </c>
      <c r="BE4501" s="186">
        <f>IF(N4501="základná",J4501,0)</f>
        <v>0</v>
      </c>
      <c r="BF4501" s="186">
        <f>IF(N4501="znížená",J4501,0)</f>
        <v>0</v>
      </c>
      <c r="BG4501" s="186">
        <f>IF(N4501="zákl. prenesená",J4501,0)</f>
        <v>0</v>
      </c>
      <c r="BH4501" s="186">
        <f>IF(N4501="zníž. prenesená",J4501,0)</f>
        <v>0</v>
      </c>
      <c r="BI4501" s="186">
        <f>IF(N4501="nulová",J4501,0)</f>
        <v>0</v>
      </c>
      <c r="BJ4501" s="18" t="s">
        <v>85</v>
      </c>
      <c r="BK4501" s="186">
        <f>ROUND(I4501*H4501,2)</f>
        <v>0</v>
      </c>
      <c r="BL4501" s="18" t="s">
        <v>367</v>
      </c>
      <c r="BM4501" s="185" t="s">
        <v>4106</v>
      </c>
    </row>
    <row r="4502" spans="1:65" s="12" customFormat="1" ht="25.9" customHeight="1">
      <c r="B4502" s="161"/>
      <c r="D4502" s="162" t="s">
        <v>71</v>
      </c>
      <c r="E4502" s="163" t="s">
        <v>4107</v>
      </c>
      <c r="F4502" s="163" t="s">
        <v>4108</v>
      </c>
      <c r="I4502" s="164"/>
      <c r="J4502" s="136">
        <f>BK4502</f>
        <v>0</v>
      </c>
      <c r="L4502" s="161"/>
      <c r="M4502" s="165"/>
      <c r="N4502" s="166"/>
      <c r="O4502" s="166"/>
      <c r="P4502" s="167">
        <f>P4503+P4663+P4735+P4859+P4879+P5058+P5221+P5329+P5589+P5677+P5679+P5758+P5780+P5905+P5991+P6005+P6178+P6217+P6609</f>
        <v>0</v>
      </c>
      <c r="Q4502" s="166"/>
      <c r="R4502" s="167">
        <f>R4503+R4663+R4735+R4859+R4879+R5058+R5221+R5329+R5589+R5677+R5679+R5758+R5780+R5905+R5991+R6005+R6178+R6217+R6609</f>
        <v>425.17858359999997</v>
      </c>
      <c r="S4502" s="166"/>
      <c r="T4502" s="168">
        <f>T4503+T4663+T4735+T4859+T4879+T5058+T5221+T5329+T5589+T5677+T5679+T5758+T5780+T5905+T5991+T6005+T6178+T6217+T6609</f>
        <v>95.4161091</v>
      </c>
      <c r="AR4502" s="162" t="s">
        <v>85</v>
      </c>
      <c r="AT4502" s="169" t="s">
        <v>71</v>
      </c>
      <c r="AU4502" s="169" t="s">
        <v>72</v>
      </c>
      <c r="AY4502" s="162" t="s">
        <v>360</v>
      </c>
      <c r="BK4502" s="170">
        <f>BK4503+BK4663+BK4735+BK4859+BK4879+BK5058+BK5221+BK5329+BK5589+BK5677+BK5679+BK5758+BK5780+BK5905+BK5991+BK6005+BK6178+BK6217+BK6609</f>
        <v>0</v>
      </c>
    </row>
    <row r="4503" spans="1:65" s="12" customFormat="1" ht="22.9" customHeight="1">
      <c r="B4503" s="161"/>
      <c r="D4503" s="162" t="s">
        <v>71</v>
      </c>
      <c r="E4503" s="171" t="s">
        <v>4109</v>
      </c>
      <c r="F4503" s="171" t="s">
        <v>4110</v>
      </c>
      <c r="I4503" s="164"/>
      <c r="J4503" s="172">
        <f>BK4503</f>
        <v>0</v>
      </c>
      <c r="L4503" s="161"/>
      <c r="M4503" s="165"/>
      <c r="N4503" s="166"/>
      <c r="O4503" s="166"/>
      <c r="P4503" s="167">
        <f>SUM(P4504:P4662)</f>
        <v>0</v>
      </c>
      <c r="Q4503" s="166"/>
      <c r="R4503" s="167">
        <f>SUM(R4504:R4662)</f>
        <v>11.132471149999999</v>
      </c>
      <c r="S4503" s="166"/>
      <c r="T4503" s="168">
        <f>SUM(T4504:T4662)</f>
        <v>1.0791759999999999</v>
      </c>
      <c r="AR4503" s="162" t="s">
        <v>85</v>
      </c>
      <c r="AT4503" s="169" t="s">
        <v>71</v>
      </c>
      <c r="AU4503" s="169" t="s">
        <v>79</v>
      </c>
      <c r="AY4503" s="162" t="s">
        <v>360</v>
      </c>
      <c r="BK4503" s="170">
        <f>SUM(BK4504:BK4662)</f>
        <v>0</v>
      </c>
    </row>
    <row r="4504" spans="1:65" s="2" customFormat="1" ht="24.2" customHeight="1">
      <c r="A4504" s="33"/>
      <c r="B4504" s="139"/>
      <c r="C4504" s="261" t="s">
        <v>4111</v>
      </c>
      <c r="D4504" s="261" t="s">
        <v>363</v>
      </c>
      <c r="E4504" s="262" t="s">
        <v>4112</v>
      </c>
      <c r="F4504" s="263" t="s">
        <v>4113</v>
      </c>
      <c r="G4504" s="264" t="s">
        <v>366</v>
      </c>
      <c r="H4504" s="265">
        <v>454.24200000000002</v>
      </c>
      <c r="I4504" s="266"/>
      <c r="J4504" s="266">
        <f>ROUND(I4504*H4504,2)</f>
        <v>0</v>
      </c>
      <c r="K4504" s="180"/>
      <c r="L4504" s="34"/>
      <c r="M4504" s="181" t="s">
        <v>1</v>
      </c>
      <c r="N4504" s="182" t="s">
        <v>38</v>
      </c>
      <c r="O4504" s="60"/>
      <c r="P4504" s="183">
        <f>O4504*H4504</f>
        <v>0</v>
      </c>
      <c r="Q4504" s="183">
        <v>0</v>
      </c>
      <c r="R4504" s="183">
        <f>Q4504*H4504</f>
        <v>0</v>
      </c>
      <c r="S4504" s="183">
        <v>0</v>
      </c>
      <c r="T4504" s="184">
        <f>S4504*H4504</f>
        <v>0</v>
      </c>
      <c r="U4504" s="33"/>
      <c r="V4504" s="33"/>
      <c r="W4504" s="33"/>
      <c r="X4504" s="33"/>
      <c r="Y4504" s="33"/>
      <c r="Z4504" s="33"/>
      <c r="AA4504" s="33"/>
      <c r="AB4504" s="33"/>
      <c r="AC4504" s="33"/>
      <c r="AD4504" s="33"/>
      <c r="AE4504" s="33"/>
      <c r="AR4504" s="185" t="s">
        <v>507</v>
      </c>
      <c r="AT4504" s="185" t="s">
        <v>363</v>
      </c>
      <c r="AU4504" s="185" t="s">
        <v>85</v>
      </c>
      <c r="AY4504" s="18" t="s">
        <v>360</v>
      </c>
      <c r="BE4504" s="186">
        <f>IF(N4504="základná",J4504,0)</f>
        <v>0</v>
      </c>
      <c r="BF4504" s="186">
        <f>IF(N4504="znížená",J4504,0)</f>
        <v>0</v>
      </c>
      <c r="BG4504" s="186">
        <f>IF(N4504="zákl. prenesená",J4504,0)</f>
        <v>0</v>
      </c>
      <c r="BH4504" s="186">
        <f>IF(N4504="zníž. prenesená",J4504,0)</f>
        <v>0</v>
      </c>
      <c r="BI4504" s="186">
        <f>IF(N4504="nulová",J4504,0)</f>
        <v>0</v>
      </c>
      <c r="BJ4504" s="18" t="s">
        <v>85</v>
      </c>
      <c r="BK4504" s="186">
        <f>ROUND(I4504*H4504,2)</f>
        <v>0</v>
      </c>
      <c r="BL4504" s="18" t="s">
        <v>507</v>
      </c>
      <c r="BM4504" s="185" t="s">
        <v>4114</v>
      </c>
    </row>
    <row r="4505" spans="1:65" s="14" customFormat="1">
      <c r="B4505" s="196"/>
      <c r="D4505" s="188" t="s">
        <v>369</v>
      </c>
      <c r="E4505" s="197" t="s">
        <v>1</v>
      </c>
      <c r="F4505" s="198" t="s">
        <v>4115</v>
      </c>
      <c r="H4505" s="197" t="s">
        <v>1</v>
      </c>
      <c r="I4505" s="199"/>
      <c r="L4505" s="196"/>
      <c r="M4505" s="200"/>
      <c r="N4505" s="201"/>
      <c r="O4505" s="201"/>
      <c r="P4505" s="201"/>
      <c r="Q4505" s="201"/>
      <c r="R4505" s="201"/>
      <c r="S4505" s="201"/>
      <c r="T4505" s="202"/>
      <c r="AT4505" s="197" t="s">
        <v>369</v>
      </c>
      <c r="AU4505" s="197" t="s">
        <v>85</v>
      </c>
      <c r="AV4505" s="14" t="s">
        <v>79</v>
      </c>
      <c r="AW4505" s="14" t="s">
        <v>29</v>
      </c>
      <c r="AX4505" s="14" t="s">
        <v>72</v>
      </c>
      <c r="AY4505" s="197" t="s">
        <v>360</v>
      </c>
    </row>
    <row r="4506" spans="1:65" s="13" customFormat="1" ht="33.75">
      <c r="B4506" s="187"/>
      <c r="D4506" s="188" t="s">
        <v>369</v>
      </c>
      <c r="E4506" s="189" t="s">
        <v>1</v>
      </c>
      <c r="F4506" s="190" t="s">
        <v>4116</v>
      </c>
      <c r="H4506" s="191">
        <v>110.321</v>
      </c>
      <c r="I4506" s="192"/>
      <c r="L4506" s="187"/>
      <c r="M4506" s="193"/>
      <c r="N4506" s="194"/>
      <c r="O4506" s="194"/>
      <c r="P4506" s="194"/>
      <c r="Q4506" s="194"/>
      <c r="R4506" s="194"/>
      <c r="S4506" s="194"/>
      <c r="T4506" s="195"/>
      <c r="AT4506" s="189" t="s">
        <v>369</v>
      </c>
      <c r="AU4506" s="189" t="s">
        <v>85</v>
      </c>
      <c r="AV4506" s="13" t="s">
        <v>85</v>
      </c>
      <c r="AW4506" s="13" t="s">
        <v>29</v>
      </c>
      <c r="AX4506" s="13" t="s">
        <v>72</v>
      </c>
      <c r="AY4506" s="189" t="s">
        <v>360</v>
      </c>
    </row>
    <row r="4507" spans="1:65" s="13" customFormat="1" ht="22.5">
      <c r="B4507" s="187"/>
      <c r="D4507" s="188" t="s">
        <v>369</v>
      </c>
      <c r="E4507" s="189" t="s">
        <v>1</v>
      </c>
      <c r="F4507" s="190" t="s">
        <v>4117</v>
      </c>
      <c r="H4507" s="191">
        <v>34.411999999999999</v>
      </c>
      <c r="I4507" s="192"/>
      <c r="L4507" s="187"/>
      <c r="M4507" s="193"/>
      <c r="N4507" s="194"/>
      <c r="O4507" s="194"/>
      <c r="P4507" s="194"/>
      <c r="Q4507" s="194"/>
      <c r="R4507" s="194"/>
      <c r="S4507" s="194"/>
      <c r="T4507" s="195"/>
      <c r="AT4507" s="189" t="s">
        <v>369</v>
      </c>
      <c r="AU4507" s="189" t="s">
        <v>85</v>
      </c>
      <c r="AV4507" s="13" t="s">
        <v>85</v>
      </c>
      <c r="AW4507" s="13" t="s">
        <v>29</v>
      </c>
      <c r="AX4507" s="13" t="s">
        <v>72</v>
      </c>
      <c r="AY4507" s="189" t="s">
        <v>360</v>
      </c>
    </row>
    <row r="4508" spans="1:65" s="14" customFormat="1">
      <c r="B4508" s="196"/>
      <c r="D4508" s="188" t="s">
        <v>369</v>
      </c>
      <c r="E4508" s="197" t="s">
        <v>1</v>
      </c>
      <c r="F4508" s="198" t="s">
        <v>4118</v>
      </c>
      <c r="H4508" s="197" t="s">
        <v>1</v>
      </c>
      <c r="I4508" s="199"/>
      <c r="L4508" s="196"/>
      <c r="M4508" s="200"/>
      <c r="N4508" s="201"/>
      <c r="O4508" s="201"/>
      <c r="P4508" s="201"/>
      <c r="Q4508" s="201"/>
      <c r="R4508" s="201"/>
      <c r="S4508" s="201"/>
      <c r="T4508" s="202"/>
      <c r="AT4508" s="197" t="s">
        <v>369</v>
      </c>
      <c r="AU4508" s="197" t="s">
        <v>85</v>
      </c>
      <c r="AV4508" s="14" t="s">
        <v>79</v>
      </c>
      <c r="AW4508" s="14" t="s">
        <v>29</v>
      </c>
      <c r="AX4508" s="14" t="s">
        <v>72</v>
      </c>
      <c r="AY4508" s="197" t="s">
        <v>360</v>
      </c>
    </row>
    <row r="4509" spans="1:65" s="13" customFormat="1" ht="33.75">
      <c r="B4509" s="187"/>
      <c r="D4509" s="188" t="s">
        <v>369</v>
      </c>
      <c r="E4509" s="189" t="s">
        <v>1</v>
      </c>
      <c r="F4509" s="190" t="s">
        <v>4119</v>
      </c>
      <c r="H4509" s="191">
        <v>91.935000000000002</v>
      </c>
      <c r="I4509" s="192"/>
      <c r="L4509" s="187"/>
      <c r="M4509" s="193"/>
      <c r="N4509" s="194"/>
      <c r="O4509" s="194"/>
      <c r="P4509" s="194"/>
      <c r="Q4509" s="194"/>
      <c r="R4509" s="194"/>
      <c r="S4509" s="194"/>
      <c r="T4509" s="195"/>
      <c r="AT4509" s="189" t="s">
        <v>369</v>
      </c>
      <c r="AU4509" s="189" t="s">
        <v>85</v>
      </c>
      <c r="AV4509" s="13" t="s">
        <v>85</v>
      </c>
      <c r="AW4509" s="13" t="s">
        <v>29</v>
      </c>
      <c r="AX4509" s="13" t="s">
        <v>72</v>
      </c>
      <c r="AY4509" s="189" t="s">
        <v>360</v>
      </c>
    </row>
    <row r="4510" spans="1:65" s="13" customFormat="1" ht="22.5">
      <c r="B4510" s="187"/>
      <c r="D4510" s="188" t="s">
        <v>369</v>
      </c>
      <c r="E4510" s="189" t="s">
        <v>1</v>
      </c>
      <c r="F4510" s="190" t="s">
        <v>4120</v>
      </c>
      <c r="H4510" s="191">
        <v>28.677</v>
      </c>
      <c r="I4510" s="192"/>
      <c r="L4510" s="187"/>
      <c r="M4510" s="193"/>
      <c r="N4510" s="194"/>
      <c r="O4510" s="194"/>
      <c r="P4510" s="194"/>
      <c r="Q4510" s="194"/>
      <c r="R4510" s="194"/>
      <c r="S4510" s="194"/>
      <c r="T4510" s="195"/>
      <c r="AT4510" s="189" t="s">
        <v>369</v>
      </c>
      <c r="AU4510" s="189" t="s">
        <v>85</v>
      </c>
      <c r="AV4510" s="13" t="s">
        <v>85</v>
      </c>
      <c r="AW4510" s="13" t="s">
        <v>29</v>
      </c>
      <c r="AX4510" s="13" t="s">
        <v>72</v>
      </c>
      <c r="AY4510" s="189" t="s">
        <v>360</v>
      </c>
    </row>
    <row r="4511" spans="1:65" s="16" customFormat="1">
      <c r="B4511" s="211"/>
      <c r="D4511" s="188" t="s">
        <v>369</v>
      </c>
      <c r="E4511" s="212" t="s">
        <v>1</v>
      </c>
      <c r="F4511" s="213" t="s">
        <v>581</v>
      </c>
      <c r="H4511" s="214">
        <v>265.34500000000003</v>
      </c>
      <c r="I4511" s="215"/>
      <c r="L4511" s="211"/>
      <c r="M4511" s="216"/>
      <c r="N4511" s="217"/>
      <c r="O4511" s="217"/>
      <c r="P4511" s="217"/>
      <c r="Q4511" s="217"/>
      <c r="R4511" s="217"/>
      <c r="S4511" s="217"/>
      <c r="T4511" s="218"/>
      <c r="AT4511" s="212" t="s">
        <v>369</v>
      </c>
      <c r="AU4511" s="212" t="s">
        <v>85</v>
      </c>
      <c r="AV4511" s="16" t="s">
        <v>282</v>
      </c>
      <c r="AW4511" s="16" t="s">
        <v>29</v>
      </c>
      <c r="AX4511" s="16" t="s">
        <v>72</v>
      </c>
      <c r="AY4511" s="212" t="s">
        <v>360</v>
      </c>
    </row>
    <row r="4512" spans="1:65" s="15" customFormat="1">
      <c r="B4512" s="203"/>
      <c r="D4512" s="188" t="s">
        <v>369</v>
      </c>
      <c r="E4512" s="204" t="s">
        <v>127</v>
      </c>
      <c r="F4512" s="205" t="s">
        <v>386</v>
      </c>
      <c r="H4512" s="206">
        <v>265.34500000000003</v>
      </c>
      <c r="I4512" s="207"/>
      <c r="L4512" s="203"/>
      <c r="M4512" s="208"/>
      <c r="N4512" s="209"/>
      <c r="O4512" s="209"/>
      <c r="P4512" s="209"/>
      <c r="Q4512" s="209"/>
      <c r="R4512" s="209"/>
      <c r="S4512" s="209"/>
      <c r="T4512" s="210"/>
      <c r="AT4512" s="204" t="s">
        <v>369</v>
      </c>
      <c r="AU4512" s="204" t="s">
        <v>85</v>
      </c>
      <c r="AV4512" s="15" t="s">
        <v>367</v>
      </c>
      <c r="AW4512" s="15" t="s">
        <v>29</v>
      </c>
      <c r="AX4512" s="15" t="s">
        <v>72</v>
      </c>
      <c r="AY4512" s="204" t="s">
        <v>360</v>
      </c>
    </row>
    <row r="4513" spans="1:65" s="14" customFormat="1">
      <c r="B4513" s="196"/>
      <c r="D4513" s="188" t="s">
        <v>369</v>
      </c>
      <c r="E4513" s="197" t="s">
        <v>1</v>
      </c>
      <c r="F4513" s="198" t="s">
        <v>2622</v>
      </c>
      <c r="H4513" s="197" t="s">
        <v>1</v>
      </c>
      <c r="I4513" s="199"/>
      <c r="L4513" s="196"/>
      <c r="M4513" s="200"/>
      <c r="N4513" s="201"/>
      <c r="O4513" s="201"/>
      <c r="P4513" s="201"/>
      <c r="Q4513" s="201"/>
      <c r="R4513" s="201"/>
      <c r="S4513" s="201"/>
      <c r="T4513" s="202"/>
      <c r="AT4513" s="197" t="s">
        <v>369</v>
      </c>
      <c r="AU4513" s="197" t="s">
        <v>85</v>
      </c>
      <c r="AV4513" s="14" t="s">
        <v>79</v>
      </c>
      <c r="AW4513" s="14" t="s">
        <v>29</v>
      </c>
      <c r="AX4513" s="14" t="s">
        <v>72</v>
      </c>
      <c r="AY4513" s="197" t="s">
        <v>360</v>
      </c>
    </row>
    <row r="4514" spans="1:65" s="13" customFormat="1">
      <c r="B4514" s="187"/>
      <c r="D4514" s="188" t="s">
        <v>369</v>
      </c>
      <c r="E4514" s="189" t="s">
        <v>1</v>
      </c>
      <c r="F4514" s="190" t="s">
        <v>127</v>
      </c>
      <c r="H4514" s="191">
        <v>265.34500000000003</v>
      </c>
      <c r="I4514" s="192"/>
      <c r="L4514" s="187"/>
      <c r="M4514" s="193"/>
      <c r="N4514" s="194"/>
      <c r="O4514" s="194"/>
      <c r="P4514" s="194"/>
      <c r="Q4514" s="194"/>
      <c r="R4514" s="194"/>
      <c r="S4514" s="194"/>
      <c r="T4514" s="195"/>
      <c r="AT4514" s="189" t="s">
        <v>369</v>
      </c>
      <c r="AU4514" s="189" t="s">
        <v>85</v>
      </c>
      <c r="AV4514" s="13" t="s">
        <v>85</v>
      </c>
      <c r="AW4514" s="13" t="s">
        <v>29</v>
      </c>
      <c r="AX4514" s="13" t="s">
        <v>72</v>
      </c>
      <c r="AY4514" s="189" t="s">
        <v>360</v>
      </c>
    </row>
    <row r="4515" spans="1:65" s="13" customFormat="1">
      <c r="B4515" s="187"/>
      <c r="D4515" s="188" t="s">
        <v>369</v>
      </c>
      <c r="E4515" s="189" t="s">
        <v>1</v>
      </c>
      <c r="F4515" s="190" t="s">
        <v>4121</v>
      </c>
      <c r="H4515" s="191">
        <v>188.89699999999999</v>
      </c>
      <c r="I4515" s="192"/>
      <c r="L4515" s="187"/>
      <c r="M4515" s="193"/>
      <c r="N4515" s="194"/>
      <c r="O4515" s="194"/>
      <c r="P4515" s="194"/>
      <c r="Q4515" s="194"/>
      <c r="R4515" s="194"/>
      <c r="S4515" s="194"/>
      <c r="T4515" s="195"/>
      <c r="AT4515" s="189" t="s">
        <v>369</v>
      </c>
      <c r="AU4515" s="189" t="s">
        <v>85</v>
      </c>
      <c r="AV4515" s="13" t="s">
        <v>85</v>
      </c>
      <c r="AW4515" s="13" t="s">
        <v>29</v>
      </c>
      <c r="AX4515" s="13" t="s">
        <v>72</v>
      </c>
      <c r="AY4515" s="189" t="s">
        <v>360</v>
      </c>
    </row>
    <row r="4516" spans="1:65" s="15" customFormat="1">
      <c r="B4516" s="203"/>
      <c r="D4516" s="188" t="s">
        <v>369</v>
      </c>
      <c r="E4516" s="204" t="s">
        <v>1</v>
      </c>
      <c r="F4516" s="205" t="s">
        <v>386</v>
      </c>
      <c r="H4516" s="206">
        <v>454.24200000000002</v>
      </c>
      <c r="I4516" s="207"/>
      <c r="L4516" s="203"/>
      <c r="M4516" s="208"/>
      <c r="N4516" s="209"/>
      <c r="O4516" s="209"/>
      <c r="P4516" s="209"/>
      <c r="Q4516" s="209"/>
      <c r="R4516" s="209"/>
      <c r="S4516" s="209"/>
      <c r="T4516" s="210"/>
      <c r="AT4516" s="204" t="s">
        <v>369</v>
      </c>
      <c r="AU4516" s="204" t="s">
        <v>85</v>
      </c>
      <c r="AV4516" s="15" t="s">
        <v>367</v>
      </c>
      <c r="AW4516" s="15" t="s">
        <v>29</v>
      </c>
      <c r="AX4516" s="15" t="s">
        <v>79</v>
      </c>
      <c r="AY4516" s="204" t="s">
        <v>360</v>
      </c>
    </row>
    <row r="4517" spans="1:65" s="2" customFormat="1" ht="24.2" customHeight="1">
      <c r="A4517" s="33"/>
      <c r="B4517" s="139"/>
      <c r="C4517" s="173" t="s">
        <v>4122</v>
      </c>
      <c r="D4517" s="173" t="s">
        <v>363</v>
      </c>
      <c r="E4517" s="174" t="s">
        <v>4123</v>
      </c>
      <c r="F4517" s="175" t="s">
        <v>4124</v>
      </c>
      <c r="G4517" s="176" t="s">
        <v>366</v>
      </c>
      <c r="H4517" s="177">
        <v>1.625</v>
      </c>
      <c r="I4517" s="178"/>
      <c r="J4517" s="179">
        <f>ROUND(I4517*H4517,2)</f>
        <v>0</v>
      </c>
      <c r="K4517" s="180"/>
      <c r="L4517" s="34"/>
      <c r="M4517" s="181" t="s">
        <v>1</v>
      </c>
      <c r="N4517" s="182" t="s">
        <v>38</v>
      </c>
      <c r="O4517" s="60"/>
      <c r="P4517" s="183">
        <f>O4517*H4517</f>
        <v>0</v>
      </c>
      <c r="Q4517" s="183">
        <v>0</v>
      </c>
      <c r="R4517" s="183">
        <f>Q4517*H4517</f>
        <v>0</v>
      </c>
      <c r="S4517" s="183">
        <v>0</v>
      </c>
      <c r="T4517" s="184">
        <f>S4517*H4517</f>
        <v>0</v>
      </c>
      <c r="U4517" s="33"/>
      <c r="V4517" s="33"/>
      <c r="W4517" s="33"/>
      <c r="X4517" s="33"/>
      <c r="Y4517" s="33"/>
      <c r="Z4517" s="33"/>
      <c r="AA4517" s="33"/>
      <c r="AB4517" s="33"/>
      <c r="AC4517" s="33"/>
      <c r="AD4517" s="33"/>
      <c r="AE4517" s="33"/>
      <c r="AR4517" s="185" t="s">
        <v>507</v>
      </c>
      <c r="AT4517" s="185" t="s">
        <v>363</v>
      </c>
      <c r="AU4517" s="185" t="s">
        <v>85</v>
      </c>
      <c r="AY4517" s="18" t="s">
        <v>360</v>
      </c>
      <c r="BE4517" s="186">
        <f>IF(N4517="základná",J4517,0)</f>
        <v>0</v>
      </c>
      <c r="BF4517" s="186">
        <f>IF(N4517="znížená",J4517,0)</f>
        <v>0</v>
      </c>
      <c r="BG4517" s="186">
        <f>IF(N4517="zákl. prenesená",J4517,0)</f>
        <v>0</v>
      </c>
      <c r="BH4517" s="186">
        <f>IF(N4517="zníž. prenesená",J4517,0)</f>
        <v>0</v>
      </c>
      <c r="BI4517" s="186">
        <f>IF(N4517="nulová",J4517,0)</f>
        <v>0</v>
      </c>
      <c r="BJ4517" s="18" t="s">
        <v>85</v>
      </c>
      <c r="BK4517" s="186">
        <f>ROUND(I4517*H4517,2)</f>
        <v>0</v>
      </c>
      <c r="BL4517" s="18" t="s">
        <v>507</v>
      </c>
      <c r="BM4517" s="185" t="s">
        <v>4125</v>
      </c>
    </row>
    <row r="4518" spans="1:65" s="14" customFormat="1">
      <c r="B4518" s="196"/>
      <c r="D4518" s="188" t="s">
        <v>369</v>
      </c>
      <c r="E4518" s="197" t="s">
        <v>1</v>
      </c>
      <c r="F4518" s="198" t="s">
        <v>831</v>
      </c>
      <c r="H4518" s="197" t="s">
        <v>1</v>
      </c>
      <c r="I4518" s="199"/>
      <c r="L4518" s="196"/>
      <c r="M4518" s="200"/>
      <c r="N4518" s="201"/>
      <c r="O4518" s="201"/>
      <c r="P4518" s="201"/>
      <c r="Q4518" s="201"/>
      <c r="R4518" s="201"/>
      <c r="S4518" s="201"/>
      <c r="T4518" s="202"/>
      <c r="AT4518" s="197" t="s">
        <v>369</v>
      </c>
      <c r="AU4518" s="197" t="s">
        <v>85</v>
      </c>
      <c r="AV4518" s="14" t="s">
        <v>79</v>
      </c>
      <c r="AW4518" s="14" t="s">
        <v>29</v>
      </c>
      <c r="AX4518" s="14" t="s">
        <v>72</v>
      </c>
      <c r="AY4518" s="197" t="s">
        <v>360</v>
      </c>
    </row>
    <row r="4519" spans="1:65" s="13" customFormat="1">
      <c r="B4519" s="187"/>
      <c r="D4519" s="188" t="s">
        <v>369</v>
      </c>
      <c r="E4519" s="189" t="s">
        <v>1</v>
      </c>
      <c r="F4519" s="190" t="s">
        <v>4126</v>
      </c>
      <c r="H4519" s="191">
        <v>1.625</v>
      </c>
      <c r="I4519" s="192"/>
      <c r="L4519" s="187"/>
      <c r="M4519" s="193"/>
      <c r="N4519" s="194"/>
      <c r="O4519" s="194"/>
      <c r="P4519" s="194"/>
      <c r="Q4519" s="194"/>
      <c r="R4519" s="194"/>
      <c r="S4519" s="194"/>
      <c r="T4519" s="195"/>
      <c r="AT4519" s="189" t="s">
        <v>369</v>
      </c>
      <c r="AU4519" s="189" t="s">
        <v>85</v>
      </c>
      <c r="AV4519" s="13" t="s">
        <v>85</v>
      </c>
      <c r="AW4519" s="13" t="s">
        <v>29</v>
      </c>
      <c r="AX4519" s="13" t="s">
        <v>72</v>
      </c>
      <c r="AY4519" s="189" t="s">
        <v>360</v>
      </c>
    </row>
    <row r="4520" spans="1:65" s="16" customFormat="1">
      <c r="B4520" s="211"/>
      <c r="D4520" s="188" t="s">
        <v>369</v>
      </c>
      <c r="E4520" s="212" t="s">
        <v>1</v>
      </c>
      <c r="F4520" s="213" t="s">
        <v>581</v>
      </c>
      <c r="H4520" s="214">
        <v>1.625</v>
      </c>
      <c r="I4520" s="215"/>
      <c r="L4520" s="211"/>
      <c r="M4520" s="216"/>
      <c r="N4520" s="217"/>
      <c r="O4520" s="217"/>
      <c r="P4520" s="217"/>
      <c r="Q4520" s="217"/>
      <c r="R4520" s="217"/>
      <c r="S4520" s="217"/>
      <c r="T4520" s="218"/>
      <c r="AT4520" s="212" t="s">
        <v>369</v>
      </c>
      <c r="AU4520" s="212" t="s">
        <v>85</v>
      </c>
      <c r="AV4520" s="16" t="s">
        <v>282</v>
      </c>
      <c r="AW4520" s="16" t="s">
        <v>29</v>
      </c>
      <c r="AX4520" s="16" t="s">
        <v>72</v>
      </c>
      <c r="AY4520" s="212" t="s">
        <v>360</v>
      </c>
    </row>
    <row r="4521" spans="1:65" s="15" customFormat="1">
      <c r="B4521" s="203"/>
      <c r="D4521" s="188" t="s">
        <v>369</v>
      </c>
      <c r="E4521" s="204" t="s">
        <v>131</v>
      </c>
      <c r="F4521" s="205" t="s">
        <v>386</v>
      </c>
      <c r="H4521" s="206">
        <v>1.625</v>
      </c>
      <c r="I4521" s="207"/>
      <c r="L4521" s="203"/>
      <c r="M4521" s="208"/>
      <c r="N4521" s="209"/>
      <c r="O4521" s="209"/>
      <c r="P4521" s="209"/>
      <c r="Q4521" s="209"/>
      <c r="R4521" s="209"/>
      <c r="S4521" s="209"/>
      <c r="T4521" s="210"/>
      <c r="AT4521" s="204" t="s">
        <v>369</v>
      </c>
      <c r="AU4521" s="204" t="s">
        <v>85</v>
      </c>
      <c r="AV4521" s="15" t="s">
        <v>367</v>
      </c>
      <c r="AW4521" s="15" t="s">
        <v>29</v>
      </c>
      <c r="AX4521" s="15" t="s">
        <v>79</v>
      </c>
      <c r="AY4521" s="204" t="s">
        <v>360</v>
      </c>
    </row>
    <row r="4522" spans="1:65" s="2" customFormat="1" ht="16.5" customHeight="1">
      <c r="A4522" s="33"/>
      <c r="B4522" s="139"/>
      <c r="C4522" s="274" t="s">
        <v>4127</v>
      </c>
      <c r="D4522" s="274" t="s">
        <v>724</v>
      </c>
      <c r="E4522" s="275" t="s">
        <v>4128</v>
      </c>
      <c r="F4522" s="276" t="s">
        <v>4129</v>
      </c>
      <c r="G4522" s="277" t="s">
        <v>605</v>
      </c>
      <c r="H4522" s="278">
        <v>0.16</v>
      </c>
      <c r="I4522" s="279"/>
      <c r="J4522" s="279">
        <f>ROUND(I4522*H4522,2)</f>
        <v>0</v>
      </c>
      <c r="K4522" s="226"/>
      <c r="L4522" s="227"/>
      <c r="M4522" s="228" t="s">
        <v>1</v>
      </c>
      <c r="N4522" s="229" t="s">
        <v>38</v>
      </c>
      <c r="O4522" s="60"/>
      <c r="P4522" s="183">
        <f>O4522*H4522</f>
        <v>0</v>
      </c>
      <c r="Q4522" s="183">
        <v>1</v>
      </c>
      <c r="R4522" s="183">
        <f>Q4522*H4522</f>
        <v>0.16</v>
      </c>
      <c r="S4522" s="183">
        <v>0</v>
      </c>
      <c r="T4522" s="184">
        <f>S4522*H4522</f>
        <v>0</v>
      </c>
      <c r="U4522" s="33"/>
      <c r="V4522" s="33"/>
      <c r="W4522" s="33"/>
      <c r="X4522" s="33"/>
      <c r="Y4522" s="33"/>
      <c r="Z4522" s="33"/>
      <c r="AA4522" s="33"/>
      <c r="AB4522" s="33"/>
      <c r="AC4522" s="33"/>
      <c r="AD4522" s="33"/>
      <c r="AE4522" s="33"/>
      <c r="AR4522" s="185" t="s">
        <v>647</v>
      </c>
      <c r="AT4522" s="185" t="s">
        <v>724</v>
      </c>
      <c r="AU4522" s="185" t="s">
        <v>85</v>
      </c>
      <c r="AY4522" s="18" t="s">
        <v>360</v>
      </c>
      <c r="BE4522" s="186">
        <f>IF(N4522="základná",J4522,0)</f>
        <v>0</v>
      </c>
      <c r="BF4522" s="186">
        <f>IF(N4522="znížená",J4522,0)</f>
        <v>0</v>
      </c>
      <c r="BG4522" s="186">
        <f>IF(N4522="zákl. prenesená",J4522,0)</f>
        <v>0</v>
      </c>
      <c r="BH4522" s="186">
        <f>IF(N4522="zníž. prenesená",J4522,0)</f>
        <v>0</v>
      </c>
      <c r="BI4522" s="186">
        <f>IF(N4522="nulová",J4522,0)</f>
        <v>0</v>
      </c>
      <c r="BJ4522" s="18" t="s">
        <v>85</v>
      </c>
      <c r="BK4522" s="186">
        <f>ROUND(I4522*H4522,2)</f>
        <v>0</v>
      </c>
      <c r="BL4522" s="18" t="s">
        <v>507</v>
      </c>
      <c r="BM4522" s="185" t="s">
        <v>4130</v>
      </c>
    </row>
    <row r="4523" spans="1:65" s="13" customFormat="1">
      <c r="B4523" s="187"/>
      <c r="D4523" s="188" t="s">
        <v>369</v>
      </c>
      <c r="E4523" s="189" t="s">
        <v>1</v>
      </c>
      <c r="F4523" s="190" t="s">
        <v>4131</v>
      </c>
      <c r="H4523" s="191">
        <v>1E-3</v>
      </c>
      <c r="I4523" s="192"/>
      <c r="L4523" s="187"/>
      <c r="M4523" s="193"/>
      <c r="N4523" s="194"/>
      <c r="O4523" s="194"/>
      <c r="P4523" s="194"/>
      <c r="Q4523" s="194"/>
      <c r="R4523" s="194"/>
      <c r="S4523" s="194"/>
      <c r="T4523" s="195"/>
      <c r="AT4523" s="189" t="s">
        <v>369</v>
      </c>
      <c r="AU4523" s="189" t="s">
        <v>85</v>
      </c>
      <c r="AV4523" s="13" t="s">
        <v>85</v>
      </c>
      <c r="AW4523" s="13" t="s">
        <v>29</v>
      </c>
      <c r="AX4523" s="13" t="s">
        <v>72</v>
      </c>
      <c r="AY4523" s="189" t="s">
        <v>360</v>
      </c>
    </row>
    <row r="4524" spans="1:65" s="13" customFormat="1">
      <c r="B4524" s="187"/>
      <c r="D4524" s="188" t="s">
        <v>369</v>
      </c>
      <c r="E4524" s="189" t="s">
        <v>1</v>
      </c>
      <c r="F4524" s="190" t="s">
        <v>4132</v>
      </c>
      <c r="H4524" s="191">
        <v>9.2999999999999999E-2</v>
      </c>
      <c r="I4524" s="192"/>
      <c r="L4524" s="187"/>
      <c r="M4524" s="193"/>
      <c r="N4524" s="194"/>
      <c r="O4524" s="194"/>
      <c r="P4524" s="194"/>
      <c r="Q4524" s="194"/>
      <c r="R4524" s="194"/>
      <c r="S4524" s="194"/>
      <c r="T4524" s="195"/>
      <c r="AT4524" s="189" t="s">
        <v>369</v>
      </c>
      <c r="AU4524" s="189" t="s">
        <v>85</v>
      </c>
      <c r="AV4524" s="13" t="s">
        <v>85</v>
      </c>
      <c r="AW4524" s="13" t="s">
        <v>29</v>
      </c>
      <c r="AX4524" s="13" t="s">
        <v>72</v>
      </c>
      <c r="AY4524" s="189" t="s">
        <v>360</v>
      </c>
    </row>
    <row r="4525" spans="1:65" s="13" customFormat="1">
      <c r="B4525" s="187"/>
      <c r="D4525" s="188" t="s">
        <v>369</v>
      </c>
      <c r="E4525" s="189" t="s">
        <v>1</v>
      </c>
      <c r="F4525" s="190" t="s">
        <v>4133</v>
      </c>
      <c r="H4525" s="191">
        <v>6.6000000000000003E-2</v>
      </c>
      <c r="I4525" s="192"/>
      <c r="L4525" s="187"/>
      <c r="M4525" s="193"/>
      <c r="N4525" s="194"/>
      <c r="O4525" s="194"/>
      <c r="P4525" s="194"/>
      <c r="Q4525" s="194"/>
      <c r="R4525" s="194"/>
      <c r="S4525" s="194"/>
      <c r="T4525" s="195"/>
      <c r="AT4525" s="189" t="s">
        <v>369</v>
      </c>
      <c r="AU4525" s="189" t="s">
        <v>85</v>
      </c>
      <c r="AV4525" s="13" t="s">
        <v>85</v>
      </c>
      <c r="AW4525" s="13" t="s">
        <v>29</v>
      </c>
      <c r="AX4525" s="13" t="s">
        <v>72</v>
      </c>
      <c r="AY4525" s="189" t="s">
        <v>360</v>
      </c>
    </row>
    <row r="4526" spans="1:65" s="15" customFormat="1">
      <c r="B4526" s="203"/>
      <c r="D4526" s="188" t="s">
        <v>369</v>
      </c>
      <c r="E4526" s="204" t="s">
        <v>1</v>
      </c>
      <c r="F4526" s="205" t="s">
        <v>386</v>
      </c>
      <c r="H4526" s="206">
        <v>0.16</v>
      </c>
      <c r="I4526" s="207"/>
      <c r="L4526" s="203"/>
      <c r="M4526" s="208"/>
      <c r="N4526" s="209"/>
      <c r="O4526" s="209"/>
      <c r="P4526" s="209"/>
      <c r="Q4526" s="209"/>
      <c r="R4526" s="209"/>
      <c r="S4526" s="209"/>
      <c r="T4526" s="210"/>
      <c r="AT4526" s="204" t="s">
        <v>369</v>
      </c>
      <c r="AU4526" s="204" t="s">
        <v>85</v>
      </c>
      <c r="AV4526" s="15" t="s">
        <v>367</v>
      </c>
      <c r="AW4526" s="15" t="s">
        <v>29</v>
      </c>
      <c r="AX4526" s="15" t="s">
        <v>79</v>
      </c>
      <c r="AY4526" s="204" t="s">
        <v>360</v>
      </c>
    </row>
    <row r="4527" spans="1:65" s="2" customFormat="1" ht="24.2" customHeight="1">
      <c r="A4527" s="33"/>
      <c r="B4527" s="139"/>
      <c r="C4527" s="173" t="s">
        <v>4134</v>
      </c>
      <c r="D4527" s="173" t="s">
        <v>363</v>
      </c>
      <c r="E4527" s="174" t="s">
        <v>4135</v>
      </c>
      <c r="F4527" s="175" t="s">
        <v>4136</v>
      </c>
      <c r="G4527" s="176" t="s">
        <v>366</v>
      </c>
      <c r="H4527" s="177">
        <v>265.34500000000003</v>
      </c>
      <c r="I4527" s="178"/>
      <c r="J4527" s="179">
        <f>ROUND(I4527*H4527,2)</f>
        <v>0</v>
      </c>
      <c r="K4527" s="180"/>
      <c r="L4527" s="34"/>
      <c r="M4527" s="181" t="s">
        <v>1</v>
      </c>
      <c r="N4527" s="182" t="s">
        <v>38</v>
      </c>
      <c r="O4527" s="60"/>
      <c r="P4527" s="183">
        <f>O4527*H4527</f>
        <v>0</v>
      </c>
      <c r="Q4527" s="183">
        <v>5.4000000000000001E-4</v>
      </c>
      <c r="R4527" s="183">
        <f>Q4527*H4527</f>
        <v>0.14328630000000001</v>
      </c>
      <c r="S4527" s="183">
        <v>0</v>
      </c>
      <c r="T4527" s="184">
        <f>S4527*H4527</f>
        <v>0</v>
      </c>
      <c r="U4527" s="33"/>
      <c r="V4527" s="33"/>
      <c r="W4527" s="33"/>
      <c r="X4527" s="33"/>
      <c r="Y4527" s="33"/>
      <c r="Z4527" s="33"/>
      <c r="AA4527" s="33"/>
      <c r="AB4527" s="33"/>
      <c r="AC4527" s="33"/>
      <c r="AD4527" s="33"/>
      <c r="AE4527" s="33"/>
      <c r="AR4527" s="185" t="s">
        <v>507</v>
      </c>
      <c r="AT4527" s="185" t="s">
        <v>363</v>
      </c>
      <c r="AU4527" s="185" t="s">
        <v>85</v>
      </c>
      <c r="AY4527" s="18" t="s">
        <v>360</v>
      </c>
      <c r="BE4527" s="186">
        <f>IF(N4527="základná",J4527,0)</f>
        <v>0</v>
      </c>
      <c r="BF4527" s="186">
        <f>IF(N4527="znížená",J4527,0)</f>
        <v>0</v>
      </c>
      <c r="BG4527" s="186">
        <f>IF(N4527="zákl. prenesená",J4527,0)</f>
        <v>0</v>
      </c>
      <c r="BH4527" s="186">
        <f>IF(N4527="zníž. prenesená",J4527,0)</f>
        <v>0</v>
      </c>
      <c r="BI4527" s="186">
        <f>IF(N4527="nulová",J4527,0)</f>
        <v>0</v>
      </c>
      <c r="BJ4527" s="18" t="s">
        <v>85</v>
      </c>
      <c r="BK4527" s="186">
        <f>ROUND(I4527*H4527,2)</f>
        <v>0</v>
      </c>
      <c r="BL4527" s="18" t="s">
        <v>507</v>
      </c>
      <c r="BM4527" s="185" t="s">
        <v>4137</v>
      </c>
    </row>
    <row r="4528" spans="1:65" s="13" customFormat="1">
      <c r="B4528" s="187"/>
      <c r="D4528" s="188" t="s">
        <v>369</v>
      </c>
      <c r="E4528" s="189" t="s">
        <v>1</v>
      </c>
      <c r="F4528" s="190" t="s">
        <v>127</v>
      </c>
      <c r="H4528" s="191">
        <v>265.34500000000003</v>
      </c>
      <c r="I4528" s="192"/>
      <c r="L4528" s="187"/>
      <c r="M4528" s="193"/>
      <c r="N4528" s="194"/>
      <c r="O4528" s="194"/>
      <c r="P4528" s="194"/>
      <c r="Q4528" s="194"/>
      <c r="R4528" s="194"/>
      <c r="S4528" s="194"/>
      <c r="T4528" s="195"/>
      <c r="AT4528" s="189" t="s">
        <v>369</v>
      </c>
      <c r="AU4528" s="189" t="s">
        <v>85</v>
      </c>
      <c r="AV4528" s="13" t="s">
        <v>85</v>
      </c>
      <c r="AW4528" s="13" t="s">
        <v>29</v>
      </c>
      <c r="AX4528" s="13" t="s">
        <v>72</v>
      </c>
      <c r="AY4528" s="189" t="s">
        <v>360</v>
      </c>
    </row>
    <row r="4529" spans="1:65" s="15" customFormat="1">
      <c r="B4529" s="203"/>
      <c r="D4529" s="188" t="s">
        <v>369</v>
      </c>
      <c r="E4529" s="204" t="s">
        <v>1</v>
      </c>
      <c r="F4529" s="205" t="s">
        <v>386</v>
      </c>
      <c r="H4529" s="206">
        <v>265.34500000000003</v>
      </c>
      <c r="I4529" s="207"/>
      <c r="L4529" s="203"/>
      <c r="M4529" s="208"/>
      <c r="N4529" s="209"/>
      <c r="O4529" s="209"/>
      <c r="P4529" s="209"/>
      <c r="Q4529" s="209"/>
      <c r="R4529" s="209"/>
      <c r="S4529" s="209"/>
      <c r="T4529" s="210"/>
      <c r="AT4529" s="204" t="s">
        <v>369</v>
      </c>
      <c r="AU4529" s="204" t="s">
        <v>85</v>
      </c>
      <c r="AV4529" s="15" t="s">
        <v>367</v>
      </c>
      <c r="AW4529" s="15" t="s">
        <v>29</v>
      </c>
      <c r="AX4529" s="15" t="s">
        <v>79</v>
      </c>
      <c r="AY4529" s="204" t="s">
        <v>360</v>
      </c>
    </row>
    <row r="4530" spans="1:65" s="2" customFormat="1" ht="24.2" customHeight="1">
      <c r="A4530" s="33"/>
      <c r="B4530" s="139"/>
      <c r="C4530" s="173" t="s">
        <v>4138</v>
      </c>
      <c r="D4530" s="173" t="s">
        <v>363</v>
      </c>
      <c r="E4530" s="174" t="s">
        <v>4139</v>
      </c>
      <c r="F4530" s="175" t="s">
        <v>4140</v>
      </c>
      <c r="G4530" s="176" t="s">
        <v>366</v>
      </c>
      <c r="H4530" s="177">
        <v>1.625</v>
      </c>
      <c r="I4530" s="178"/>
      <c r="J4530" s="179">
        <f>ROUND(I4530*H4530,2)</f>
        <v>0</v>
      </c>
      <c r="K4530" s="180"/>
      <c r="L4530" s="34"/>
      <c r="M4530" s="181" t="s">
        <v>1</v>
      </c>
      <c r="N4530" s="182" t="s">
        <v>38</v>
      </c>
      <c r="O4530" s="60"/>
      <c r="P4530" s="183">
        <f>O4530*H4530</f>
        <v>0</v>
      </c>
      <c r="Q4530" s="183">
        <v>5.4000000000000001E-4</v>
      </c>
      <c r="R4530" s="183">
        <f>Q4530*H4530</f>
        <v>8.7750000000000002E-4</v>
      </c>
      <c r="S4530" s="183">
        <v>0</v>
      </c>
      <c r="T4530" s="184">
        <f>S4530*H4530</f>
        <v>0</v>
      </c>
      <c r="U4530" s="33"/>
      <c r="V4530" s="33"/>
      <c r="W4530" s="33"/>
      <c r="X4530" s="33"/>
      <c r="Y4530" s="33"/>
      <c r="Z4530" s="33"/>
      <c r="AA4530" s="33"/>
      <c r="AB4530" s="33"/>
      <c r="AC4530" s="33"/>
      <c r="AD4530" s="33"/>
      <c r="AE4530" s="33"/>
      <c r="AR4530" s="185" t="s">
        <v>507</v>
      </c>
      <c r="AT4530" s="185" t="s">
        <v>363</v>
      </c>
      <c r="AU4530" s="185" t="s">
        <v>85</v>
      </c>
      <c r="AY4530" s="18" t="s">
        <v>360</v>
      </c>
      <c r="BE4530" s="186">
        <f>IF(N4530="základná",J4530,0)</f>
        <v>0</v>
      </c>
      <c r="BF4530" s="186">
        <f>IF(N4530="znížená",J4530,0)</f>
        <v>0</v>
      </c>
      <c r="BG4530" s="186">
        <f>IF(N4530="zákl. prenesená",J4530,0)</f>
        <v>0</v>
      </c>
      <c r="BH4530" s="186">
        <f>IF(N4530="zníž. prenesená",J4530,0)</f>
        <v>0</v>
      </c>
      <c r="BI4530" s="186">
        <f>IF(N4530="nulová",J4530,0)</f>
        <v>0</v>
      </c>
      <c r="BJ4530" s="18" t="s">
        <v>85</v>
      </c>
      <c r="BK4530" s="186">
        <f>ROUND(I4530*H4530,2)</f>
        <v>0</v>
      </c>
      <c r="BL4530" s="18" t="s">
        <v>507</v>
      </c>
      <c r="BM4530" s="185" t="s">
        <v>4141</v>
      </c>
    </row>
    <row r="4531" spans="1:65" s="13" customFormat="1">
      <c r="B4531" s="187"/>
      <c r="D4531" s="188" t="s">
        <v>369</v>
      </c>
      <c r="E4531" s="189" t="s">
        <v>1</v>
      </c>
      <c r="F4531" s="190" t="s">
        <v>131</v>
      </c>
      <c r="H4531" s="191">
        <v>1.625</v>
      </c>
      <c r="I4531" s="192"/>
      <c r="L4531" s="187"/>
      <c r="M4531" s="193"/>
      <c r="N4531" s="194"/>
      <c r="O4531" s="194"/>
      <c r="P4531" s="194"/>
      <c r="Q4531" s="194"/>
      <c r="R4531" s="194"/>
      <c r="S4531" s="194"/>
      <c r="T4531" s="195"/>
      <c r="AT4531" s="189" t="s">
        <v>369</v>
      </c>
      <c r="AU4531" s="189" t="s">
        <v>85</v>
      </c>
      <c r="AV4531" s="13" t="s">
        <v>85</v>
      </c>
      <c r="AW4531" s="13" t="s">
        <v>29</v>
      </c>
      <c r="AX4531" s="13" t="s">
        <v>72</v>
      </c>
      <c r="AY4531" s="189" t="s">
        <v>360</v>
      </c>
    </row>
    <row r="4532" spans="1:65" s="15" customFormat="1">
      <c r="B4532" s="203"/>
      <c r="D4532" s="188" t="s">
        <v>369</v>
      </c>
      <c r="E4532" s="204" t="s">
        <v>1</v>
      </c>
      <c r="F4532" s="205" t="s">
        <v>386</v>
      </c>
      <c r="H4532" s="206">
        <v>1.625</v>
      </c>
      <c r="I4532" s="207"/>
      <c r="L4532" s="203"/>
      <c r="M4532" s="208"/>
      <c r="N4532" s="209"/>
      <c r="O4532" s="209"/>
      <c r="P4532" s="209"/>
      <c r="Q4532" s="209"/>
      <c r="R4532" s="209"/>
      <c r="S4532" s="209"/>
      <c r="T4532" s="210"/>
      <c r="AT4532" s="204" t="s">
        <v>369</v>
      </c>
      <c r="AU4532" s="204" t="s">
        <v>85</v>
      </c>
      <c r="AV4532" s="15" t="s">
        <v>367</v>
      </c>
      <c r="AW4532" s="15" t="s">
        <v>29</v>
      </c>
      <c r="AX4532" s="15" t="s">
        <v>79</v>
      </c>
      <c r="AY4532" s="204" t="s">
        <v>360</v>
      </c>
    </row>
    <row r="4533" spans="1:65" s="2" customFormat="1" ht="21.75" customHeight="1">
      <c r="A4533" s="33"/>
      <c r="B4533" s="139"/>
      <c r="C4533" s="219" t="s">
        <v>4142</v>
      </c>
      <c r="D4533" s="219" t="s">
        <v>724</v>
      </c>
      <c r="E4533" s="220" t="s">
        <v>4143</v>
      </c>
      <c r="F4533" s="221" t="s">
        <v>4144</v>
      </c>
      <c r="G4533" s="222" t="s">
        <v>366</v>
      </c>
      <c r="H4533" s="223">
        <v>307.01600000000002</v>
      </c>
      <c r="I4533" s="224"/>
      <c r="J4533" s="225">
        <f>ROUND(I4533*H4533,2)</f>
        <v>0</v>
      </c>
      <c r="K4533" s="226"/>
      <c r="L4533" s="227"/>
      <c r="M4533" s="228" t="s">
        <v>1</v>
      </c>
      <c r="N4533" s="229" t="s">
        <v>38</v>
      </c>
      <c r="O4533" s="60"/>
      <c r="P4533" s="183">
        <f>O4533*H4533</f>
        <v>0</v>
      </c>
      <c r="Q4533" s="183">
        <v>3.8800000000000002E-3</v>
      </c>
      <c r="R4533" s="183">
        <f>Q4533*H4533</f>
        <v>1.1912220800000002</v>
      </c>
      <c r="S4533" s="183">
        <v>0</v>
      </c>
      <c r="T4533" s="184">
        <f>S4533*H4533</f>
        <v>0</v>
      </c>
      <c r="U4533" s="33"/>
      <c r="V4533" s="33"/>
      <c r="W4533" s="33"/>
      <c r="X4533" s="33"/>
      <c r="Y4533" s="33"/>
      <c r="Z4533" s="33"/>
      <c r="AA4533" s="33"/>
      <c r="AB4533" s="33"/>
      <c r="AC4533" s="33"/>
      <c r="AD4533" s="33"/>
      <c r="AE4533" s="33"/>
      <c r="AR4533" s="185" t="s">
        <v>647</v>
      </c>
      <c r="AT4533" s="185" t="s">
        <v>724</v>
      </c>
      <c r="AU4533" s="185" t="s">
        <v>85</v>
      </c>
      <c r="AY4533" s="18" t="s">
        <v>360</v>
      </c>
      <c r="BE4533" s="186">
        <f>IF(N4533="základná",J4533,0)</f>
        <v>0</v>
      </c>
      <c r="BF4533" s="186">
        <f>IF(N4533="znížená",J4533,0)</f>
        <v>0</v>
      </c>
      <c r="BG4533" s="186">
        <f>IF(N4533="zákl. prenesená",J4533,0)</f>
        <v>0</v>
      </c>
      <c r="BH4533" s="186">
        <f>IF(N4533="zníž. prenesená",J4533,0)</f>
        <v>0</v>
      </c>
      <c r="BI4533" s="186">
        <f>IF(N4533="nulová",J4533,0)</f>
        <v>0</v>
      </c>
      <c r="BJ4533" s="18" t="s">
        <v>85</v>
      </c>
      <c r="BK4533" s="186">
        <f>ROUND(I4533*H4533,2)</f>
        <v>0</v>
      </c>
      <c r="BL4533" s="18" t="s">
        <v>507</v>
      </c>
      <c r="BM4533" s="185" t="s">
        <v>4145</v>
      </c>
    </row>
    <row r="4534" spans="1:65" s="13" customFormat="1">
      <c r="B4534" s="187"/>
      <c r="D4534" s="188" t="s">
        <v>369</v>
      </c>
      <c r="E4534" s="189" t="s">
        <v>1</v>
      </c>
      <c r="F4534" s="190" t="s">
        <v>4146</v>
      </c>
      <c r="H4534" s="191">
        <v>1.869</v>
      </c>
      <c r="I4534" s="192"/>
      <c r="L4534" s="187"/>
      <c r="M4534" s="193"/>
      <c r="N4534" s="194"/>
      <c r="O4534" s="194"/>
      <c r="P4534" s="194"/>
      <c r="Q4534" s="194"/>
      <c r="R4534" s="194"/>
      <c r="S4534" s="194"/>
      <c r="T4534" s="195"/>
      <c r="AT4534" s="189" t="s">
        <v>369</v>
      </c>
      <c r="AU4534" s="189" t="s">
        <v>85</v>
      </c>
      <c r="AV4534" s="13" t="s">
        <v>85</v>
      </c>
      <c r="AW4534" s="13" t="s">
        <v>29</v>
      </c>
      <c r="AX4534" s="13" t="s">
        <v>72</v>
      </c>
      <c r="AY4534" s="189" t="s">
        <v>360</v>
      </c>
    </row>
    <row r="4535" spans="1:65" s="13" customFormat="1">
      <c r="B4535" s="187"/>
      <c r="D4535" s="188" t="s">
        <v>369</v>
      </c>
      <c r="E4535" s="189" t="s">
        <v>1</v>
      </c>
      <c r="F4535" s="190" t="s">
        <v>4147</v>
      </c>
      <c r="H4535" s="191">
        <v>305.14699999999999</v>
      </c>
      <c r="I4535" s="192"/>
      <c r="L4535" s="187"/>
      <c r="M4535" s="193"/>
      <c r="N4535" s="194"/>
      <c r="O4535" s="194"/>
      <c r="P4535" s="194"/>
      <c r="Q4535" s="194"/>
      <c r="R4535" s="194"/>
      <c r="S4535" s="194"/>
      <c r="T4535" s="195"/>
      <c r="AT4535" s="189" t="s">
        <v>369</v>
      </c>
      <c r="AU4535" s="189" t="s">
        <v>85</v>
      </c>
      <c r="AV4535" s="13" t="s">
        <v>85</v>
      </c>
      <c r="AW4535" s="13" t="s">
        <v>29</v>
      </c>
      <c r="AX4535" s="13" t="s">
        <v>72</v>
      </c>
      <c r="AY4535" s="189" t="s">
        <v>360</v>
      </c>
    </row>
    <row r="4536" spans="1:65" s="15" customFormat="1">
      <c r="B4536" s="203"/>
      <c r="D4536" s="188" t="s">
        <v>369</v>
      </c>
      <c r="E4536" s="204" t="s">
        <v>1</v>
      </c>
      <c r="F4536" s="205" t="s">
        <v>386</v>
      </c>
      <c r="H4536" s="206">
        <v>307.01600000000002</v>
      </c>
      <c r="I4536" s="207"/>
      <c r="L4536" s="203"/>
      <c r="M4536" s="208"/>
      <c r="N4536" s="209"/>
      <c r="O4536" s="209"/>
      <c r="P4536" s="209"/>
      <c r="Q4536" s="209"/>
      <c r="R4536" s="209"/>
      <c r="S4536" s="209"/>
      <c r="T4536" s="210"/>
      <c r="AT4536" s="204" t="s">
        <v>369</v>
      </c>
      <c r="AU4536" s="204" t="s">
        <v>85</v>
      </c>
      <c r="AV4536" s="15" t="s">
        <v>367</v>
      </c>
      <c r="AW4536" s="15" t="s">
        <v>29</v>
      </c>
      <c r="AX4536" s="15" t="s">
        <v>79</v>
      </c>
      <c r="AY4536" s="204" t="s">
        <v>360</v>
      </c>
    </row>
    <row r="4537" spans="1:65" s="2" customFormat="1" ht="37.9" customHeight="1">
      <c r="A4537" s="33"/>
      <c r="B4537" s="139"/>
      <c r="C4537" s="173" t="s">
        <v>4148</v>
      </c>
      <c r="D4537" s="173" t="s">
        <v>363</v>
      </c>
      <c r="E4537" s="174" t="s">
        <v>4149</v>
      </c>
      <c r="F4537" s="175" t="s">
        <v>4150</v>
      </c>
      <c r="G4537" s="176" t="s">
        <v>366</v>
      </c>
      <c r="H4537" s="177">
        <v>155.036</v>
      </c>
      <c r="I4537" s="178"/>
      <c r="J4537" s="179">
        <f>ROUND(I4537*H4537,2)</f>
        <v>0</v>
      </c>
      <c r="K4537" s="180"/>
      <c r="L4537" s="34"/>
      <c r="M4537" s="181" t="s">
        <v>1</v>
      </c>
      <c r="N4537" s="182" t="s">
        <v>38</v>
      </c>
      <c r="O4537" s="60"/>
      <c r="P4537" s="183">
        <f>O4537*H4537</f>
        <v>0</v>
      </c>
      <c r="Q4537" s="183">
        <v>3.0000000000000001E-5</v>
      </c>
      <c r="R4537" s="183">
        <f>Q4537*H4537</f>
        <v>4.6510800000000001E-3</v>
      </c>
      <c r="S4537" s="183">
        <v>0</v>
      </c>
      <c r="T4537" s="184">
        <f>S4537*H4537</f>
        <v>0</v>
      </c>
      <c r="U4537" s="33"/>
      <c r="V4537" s="33"/>
      <c r="W4537" s="33"/>
      <c r="X4537" s="33"/>
      <c r="Y4537" s="33"/>
      <c r="Z4537" s="33"/>
      <c r="AA4537" s="33"/>
      <c r="AB4537" s="33"/>
      <c r="AC4537" s="33"/>
      <c r="AD4537" s="33"/>
      <c r="AE4537" s="33"/>
      <c r="AR4537" s="185" t="s">
        <v>507</v>
      </c>
      <c r="AT4537" s="185" t="s">
        <v>363</v>
      </c>
      <c r="AU4537" s="185" t="s">
        <v>85</v>
      </c>
      <c r="AY4537" s="18" t="s">
        <v>360</v>
      </c>
      <c r="BE4537" s="186">
        <f>IF(N4537="základná",J4537,0)</f>
        <v>0</v>
      </c>
      <c r="BF4537" s="186">
        <f>IF(N4537="znížená",J4537,0)</f>
        <v>0</v>
      </c>
      <c r="BG4537" s="186">
        <f>IF(N4537="zákl. prenesená",J4537,0)</f>
        <v>0</v>
      </c>
      <c r="BH4537" s="186">
        <f>IF(N4537="zníž. prenesená",J4537,0)</f>
        <v>0</v>
      </c>
      <c r="BI4537" s="186">
        <f>IF(N4537="nulová",J4537,0)</f>
        <v>0</v>
      </c>
      <c r="BJ4537" s="18" t="s">
        <v>85</v>
      </c>
      <c r="BK4537" s="186">
        <f>ROUND(I4537*H4537,2)</f>
        <v>0</v>
      </c>
      <c r="BL4537" s="18" t="s">
        <v>507</v>
      </c>
      <c r="BM4537" s="185" t="s">
        <v>4151</v>
      </c>
    </row>
    <row r="4538" spans="1:65" s="14" customFormat="1">
      <c r="B4538" s="196"/>
      <c r="D4538" s="188" t="s">
        <v>369</v>
      </c>
      <c r="E4538" s="197" t="s">
        <v>1</v>
      </c>
      <c r="F4538" s="198" t="s">
        <v>4152</v>
      </c>
      <c r="H4538" s="197" t="s">
        <v>1</v>
      </c>
      <c r="I4538" s="199"/>
      <c r="L4538" s="196"/>
      <c r="M4538" s="200"/>
      <c r="N4538" s="201"/>
      <c r="O4538" s="201"/>
      <c r="P4538" s="201"/>
      <c r="Q4538" s="201"/>
      <c r="R4538" s="201"/>
      <c r="S4538" s="201"/>
      <c r="T4538" s="202"/>
      <c r="AT4538" s="197" t="s">
        <v>369</v>
      </c>
      <c r="AU4538" s="197" t="s">
        <v>85</v>
      </c>
      <c r="AV4538" s="14" t="s">
        <v>79</v>
      </c>
      <c r="AW4538" s="14" t="s">
        <v>29</v>
      </c>
      <c r="AX4538" s="14" t="s">
        <v>72</v>
      </c>
      <c r="AY4538" s="197" t="s">
        <v>360</v>
      </c>
    </row>
    <row r="4539" spans="1:65" s="13" customFormat="1">
      <c r="B4539" s="187"/>
      <c r="D4539" s="188" t="s">
        <v>369</v>
      </c>
      <c r="E4539" s="189" t="s">
        <v>1</v>
      </c>
      <c r="F4539" s="190" t="s">
        <v>4153</v>
      </c>
      <c r="H4539" s="191">
        <v>115.47</v>
      </c>
      <c r="I4539" s="192"/>
      <c r="L4539" s="187"/>
      <c r="M4539" s="193"/>
      <c r="N4539" s="194"/>
      <c r="O4539" s="194"/>
      <c r="P4539" s="194"/>
      <c r="Q4539" s="194"/>
      <c r="R4539" s="194"/>
      <c r="S4539" s="194"/>
      <c r="T4539" s="195"/>
      <c r="AT4539" s="189" t="s">
        <v>369</v>
      </c>
      <c r="AU4539" s="189" t="s">
        <v>85</v>
      </c>
      <c r="AV4539" s="13" t="s">
        <v>85</v>
      </c>
      <c r="AW4539" s="13" t="s">
        <v>29</v>
      </c>
      <c r="AX4539" s="13" t="s">
        <v>72</v>
      </c>
      <c r="AY4539" s="189" t="s">
        <v>360</v>
      </c>
    </row>
    <row r="4540" spans="1:65" s="14" customFormat="1">
      <c r="B4540" s="196"/>
      <c r="D4540" s="188" t="s">
        <v>369</v>
      </c>
      <c r="E4540" s="197" t="s">
        <v>1</v>
      </c>
      <c r="F4540" s="198" t="s">
        <v>513</v>
      </c>
      <c r="H4540" s="197" t="s">
        <v>1</v>
      </c>
      <c r="I4540" s="199"/>
      <c r="L4540" s="196"/>
      <c r="M4540" s="200"/>
      <c r="N4540" s="201"/>
      <c r="O4540" s="201"/>
      <c r="P4540" s="201"/>
      <c r="Q4540" s="201"/>
      <c r="R4540" s="201"/>
      <c r="S4540" s="201"/>
      <c r="T4540" s="202"/>
      <c r="AT4540" s="197" t="s">
        <v>369</v>
      </c>
      <c r="AU4540" s="197" t="s">
        <v>85</v>
      </c>
      <c r="AV4540" s="14" t="s">
        <v>79</v>
      </c>
      <c r="AW4540" s="14" t="s">
        <v>29</v>
      </c>
      <c r="AX4540" s="14" t="s">
        <v>72</v>
      </c>
      <c r="AY4540" s="197" t="s">
        <v>360</v>
      </c>
    </row>
    <row r="4541" spans="1:65" s="13" customFormat="1">
      <c r="B4541" s="187"/>
      <c r="D4541" s="188" t="s">
        <v>369</v>
      </c>
      <c r="E4541" s="189" t="s">
        <v>1</v>
      </c>
      <c r="F4541" s="190" t="s">
        <v>4154</v>
      </c>
      <c r="H4541" s="191">
        <v>10.285</v>
      </c>
      <c r="I4541" s="192"/>
      <c r="L4541" s="187"/>
      <c r="M4541" s="193"/>
      <c r="N4541" s="194"/>
      <c r="O4541" s="194"/>
      <c r="P4541" s="194"/>
      <c r="Q4541" s="194"/>
      <c r="R4541" s="194"/>
      <c r="S4541" s="194"/>
      <c r="T4541" s="195"/>
      <c r="AT4541" s="189" t="s">
        <v>369</v>
      </c>
      <c r="AU4541" s="189" t="s">
        <v>85</v>
      </c>
      <c r="AV4541" s="13" t="s">
        <v>85</v>
      </c>
      <c r="AW4541" s="13" t="s">
        <v>29</v>
      </c>
      <c r="AX4541" s="13" t="s">
        <v>72</v>
      </c>
      <c r="AY4541" s="189" t="s">
        <v>360</v>
      </c>
    </row>
    <row r="4542" spans="1:65" s="13" customFormat="1">
      <c r="B4542" s="187"/>
      <c r="D4542" s="188" t="s">
        <v>369</v>
      </c>
      <c r="E4542" s="189" t="s">
        <v>1</v>
      </c>
      <c r="F4542" s="190" t="s">
        <v>4155</v>
      </c>
      <c r="H4542" s="191">
        <v>5.5279999999999996</v>
      </c>
      <c r="I4542" s="192"/>
      <c r="L4542" s="187"/>
      <c r="M4542" s="193"/>
      <c r="N4542" s="194"/>
      <c r="O4542" s="194"/>
      <c r="P4542" s="194"/>
      <c r="Q4542" s="194"/>
      <c r="R4542" s="194"/>
      <c r="S4542" s="194"/>
      <c r="T4542" s="195"/>
      <c r="AT4542" s="189" t="s">
        <v>369</v>
      </c>
      <c r="AU4542" s="189" t="s">
        <v>85</v>
      </c>
      <c r="AV4542" s="13" t="s">
        <v>85</v>
      </c>
      <c r="AW4542" s="13" t="s">
        <v>29</v>
      </c>
      <c r="AX4542" s="13" t="s">
        <v>72</v>
      </c>
      <c r="AY4542" s="189" t="s">
        <v>360</v>
      </c>
    </row>
    <row r="4543" spans="1:65" s="13" customFormat="1">
      <c r="B4543" s="187"/>
      <c r="D4543" s="188" t="s">
        <v>369</v>
      </c>
      <c r="E4543" s="189" t="s">
        <v>1</v>
      </c>
      <c r="F4543" s="190" t="s">
        <v>4156</v>
      </c>
      <c r="H4543" s="191">
        <v>1.746</v>
      </c>
      <c r="I4543" s="192"/>
      <c r="L4543" s="187"/>
      <c r="M4543" s="193"/>
      <c r="N4543" s="194"/>
      <c r="O4543" s="194"/>
      <c r="P4543" s="194"/>
      <c r="Q4543" s="194"/>
      <c r="R4543" s="194"/>
      <c r="S4543" s="194"/>
      <c r="T4543" s="195"/>
      <c r="AT4543" s="189" t="s">
        <v>369</v>
      </c>
      <c r="AU4543" s="189" t="s">
        <v>85</v>
      </c>
      <c r="AV4543" s="13" t="s">
        <v>85</v>
      </c>
      <c r="AW4543" s="13" t="s">
        <v>29</v>
      </c>
      <c r="AX4543" s="13" t="s">
        <v>72</v>
      </c>
      <c r="AY4543" s="189" t="s">
        <v>360</v>
      </c>
    </row>
    <row r="4544" spans="1:65" s="14" customFormat="1">
      <c r="B4544" s="196"/>
      <c r="D4544" s="188" t="s">
        <v>369</v>
      </c>
      <c r="E4544" s="197" t="s">
        <v>1</v>
      </c>
      <c r="F4544" s="198" t="s">
        <v>624</v>
      </c>
      <c r="H4544" s="197" t="s">
        <v>1</v>
      </c>
      <c r="I4544" s="199"/>
      <c r="L4544" s="196"/>
      <c r="M4544" s="200"/>
      <c r="N4544" s="201"/>
      <c r="O4544" s="201"/>
      <c r="P4544" s="201"/>
      <c r="Q4544" s="201"/>
      <c r="R4544" s="201"/>
      <c r="S4544" s="201"/>
      <c r="T4544" s="202"/>
      <c r="AT4544" s="197" t="s">
        <v>369</v>
      </c>
      <c r="AU4544" s="197" t="s">
        <v>85</v>
      </c>
      <c r="AV4544" s="14" t="s">
        <v>79</v>
      </c>
      <c r="AW4544" s="14" t="s">
        <v>29</v>
      </c>
      <c r="AX4544" s="14" t="s">
        <v>72</v>
      </c>
      <c r="AY4544" s="197" t="s">
        <v>360</v>
      </c>
    </row>
    <row r="4545" spans="1:65" s="13" customFormat="1">
      <c r="B4545" s="187"/>
      <c r="D4545" s="188" t="s">
        <v>369</v>
      </c>
      <c r="E4545" s="189" t="s">
        <v>1</v>
      </c>
      <c r="F4545" s="190" t="s">
        <v>4157</v>
      </c>
      <c r="H4545" s="191">
        <v>2.2040000000000002</v>
      </c>
      <c r="I4545" s="192"/>
      <c r="L4545" s="187"/>
      <c r="M4545" s="193"/>
      <c r="N4545" s="194"/>
      <c r="O4545" s="194"/>
      <c r="P4545" s="194"/>
      <c r="Q4545" s="194"/>
      <c r="R4545" s="194"/>
      <c r="S4545" s="194"/>
      <c r="T4545" s="195"/>
      <c r="AT4545" s="189" t="s">
        <v>369</v>
      </c>
      <c r="AU4545" s="189" t="s">
        <v>85</v>
      </c>
      <c r="AV4545" s="13" t="s">
        <v>85</v>
      </c>
      <c r="AW4545" s="13" t="s">
        <v>29</v>
      </c>
      <c r="AX4545" s="13" t="s">
        <v>72</v>
      </c>
      <c r="AY4545" s="189" t="s">
        <v>360</v>
      </c>
    </row>
    <row r="4546" spans="1:65" s="14" customFormat="1">
      <c r="B4546" s="196"/>
      <c r="D4546" s="188" t="s">
        <v>369</v>
      </c>
      <c r="E4546" s="197" t="s">
        <v>1</v>
      </c>
      <c r="F4546" s="198" t="s">
        <v>4158</v>
      </c>
      <c r="H4546" s="197" t="s">
        <v>1</v>
      </c>
      <c r="I4546" s="199"/>
      <c r="L4546" s="196"/>
      <c r="M4546" s="200"/>
      <c r="N4546" s="201"/>
      <c r="O4546" s="201"/>
      <c r="P4546" s="201"/>
      <c r="Q4546" s="201"/>
      <c r="R4546" s="201"/>
      <c r="S4546" s="201"/>
      <c r="T4546" s="202"/>
      <c r="AT4546" s="197" t="s">
        <v>369</v>
      </c>
      <c r="AU4546" s="197" t="s">
        <v>85</v>
      </c>
      <c r="AV4546" s="14" t="s">
        <v>79</v>
      </c>
      <c r="AW4546" s="14" t="s">
        <v>29</v>
      </c>
      <c r="AX4546" s="14" t="s">
        <v>72</v>
      </c>
      <c r="AY4546" s="197" t="s">
        <v>360</v>
      </c>
    </row>
    <row r="4547" spans="1:65" s="13" customFormat="1">
      <c r="B4547" s="187"/>
      <c r="D4547" s="188" t="s">
        <v>369</v>
      </c>
      <c r="E4547" s="189" t="s">
        <v>1</v>
      </c>
      <c r="F4547" s="190" t="s">
        <v>4159</v>
      </c>
      <c r="H4547" s="191">
        <v>19.803000000000001</v>
      </c>
      <c r="I4547" s="192"/>
      <c r="L4547" s="187"/>
      <c r="M4547" s="193"/>
      <c r="N4547" s="194"/>
      <c r="O4547" s="194"/>
      <c r="P4547" s="194"/>
      <c r="Q4547" s="194"/>
      <c r="R4547" s="194"/>
      <c r="S4547" s="194"/>
      <c r="T4547" s="195"/>
      <c r="AT4547" s="189" t="s">
        <v>369</v>
      </c>
      <c r="AU4547" s="189" t="s">
        <v>85</v>
      </c>
      <c r="AV4547" s="13" t="s">
        <v>85</v>
      </c>
      <c r="AW4547" s="13" t="s">
        <v>29</v>
      </c>
      <c r="AX4547" s="13" t="s">
        <v>72</v>
      </c>
      <c r="AY4547" s="189" t="s">
        <v>360</v>
      </c>
    </row>
    <row r="4548" spans="1:65" s="16" customFormat="1">
      <c r="B4548" s="211"/>
      <c r="D4548" s="188" t="s">
        <v>369</v>
      </c>
      <c r="E4548" s="212" t="s">
        <v>1</v>
      </c>
      <c r="F4548" s="213" t="s">
        <v>581</v>
      </c>
      <c r="H4548" s="214">
        <v>155.036</v>
      </c>
      <c r="I4548" s="215"/>
      <c r="L4548" s="211"/>
      <c r="M4548" s="216"/>
      <c r="N4548" s="217"/>
      <c r="O4548" s="217"/>
      <c r="P4548" s="217"/>
      <c r="Q4548" s="217"/>
      <c r="R4548" s="217"/>
      <c r="S4548" s="217"/>
      <c r="T4548" s="218"/>
      <c r="AT4548" s="212" t="s">
        <v>369</v>
      </c>
      <c r="AU4548" s="212" t="s">
        <v>85</v>
      </c>
      <c r="AV4548" s="16" t="s">
        <v>282</v>
      </c>
      <c r="AW4548" s="16" t="s">
        <v>29</v>
      </c>
      <c r="AX4548" s="16" t="s">
        <v>72</v>
      </c>
      <c r="AY4548" s="212" t="s">
        <v>360</v>
      </c>
    </row>
    <row r="4549" spans="1:65" s="15" customFormat="1">
      <c r="B4549" s="203"/>
      <c r="D4549" s="188" t="s">
        <v>369</v>
      </c>
      <c r="E4549" s="204" t="s">
        <v>1</v>
      </c>
      <c r="F4549" s="205" t="s">
        <v>386</v>
      </c>
      <c r="H4549" s="206">
        <v>155.036</v>
      </c>
      <c r="I4549" s="207"/>
      <c r="L4549" s="203"/>
      <c r="M4549" s="208"/>
      <c r="N4549" s="209"/>
      <c r="O4549" s="209"/>
      <c r="P4549" s="209"/>
      <c r="Q4549" s="209"/>
      <c r="R4549" s="209"/>
      <c r="S4549" s="209"/>
      <c r="T4549" s="210"/>
      <c r="AT4549" s="204" t="s">
        <v>369</v>
      </c>
      <c r="AU4549" s="204" t="s">
        <v>85</v>
      </c>
      <c r="AV4549" s="15" t="s">
        <v>367</v>
      </c>
      <c r="AW4549" s="15" t="s">
        <v>29</v>
      </c>
      <c r="AX4549" s="15" t="s">
        <v>79</v>
      </c>
      <c r="AY4549" s="204" t="s">
        <v>360</v>
      </c>
    </row>
    <row r="4550" spans="1:65" s="2" customFormat="1" ht="33" customHeight="1">
      <c r="A4550" s="33"/>
      <c r="B4550" s="139"/>
      <c r="C4550" s="173" t="s">
        <v>4160</v>
      </c>
      <c r="D4550" s="173" t="s">
        <v>363</v>
      </c>
      <c r="E4550" s="174" t="s">
        <v>4161</v>
      </c>
      <c r="F4550" s="175" t="s">
        <v>4162</v>
      </c>
      <c r="G4550" s="176" t="s">
        <v>366</v>
      </c>
      <c r="H4550" s="177">
        <v>287.40899999999999</v>
      </c>
      <c r="I4550" s="178"/>
      <c r="J4550" s="179">
        <f>ROUND(I4550*H4550,2)</f>
        <v>0</v>
      </c>
      <c r="K4550" s="180"/>
      <c r="L4550" s="34"/>
      <c r="M4550" s="181" t="s">
        <v>1</v>
      </c>
      <c r="N4550" s="182" t="s">
        <v>38</v>
      </c>
      <c r="O4550" s="60"/>
      <c r="P4550" s="183">
        <f>O4550*H4550</f>
        <v>0</v>
      </c>
      <c r="Q4550" s="183">
        <v>3.0000000000000001E-5</v>
      </c>
      <c r="R4550" s="183">
        <f>Q4550*H4550</f>
        <v>8.6222699999999996E-3</v>
      </c>
      <c r="S4550" s="183">
        <v>0</v>
      </c>
      <c r="T4550" s="184">
        <f>S4550*H4550</f>
        <v>0</v>
      </c>
      <c r="U4550" s="33"/>
      <c r="V4550" s="33"/>
      <c r="W4550" s="33"/>
      <c r="X4550" s="33"/>
      <c r="Y4550" s="33"/>
      <c r="Z4550" s="33"/>
      <c r="AA4550" s="33"/>
      <c r="AB4550" s="33"/>
      <c r="AC4550" s="33"/>
      <c r="AD4550" s="33"/>
      <c r="AE4550" s="33"/>
      <c r="AR4550" s="185" t="s">
        <v>507</v>
      </c>
      <c r="AT4550" s="185" t="s">
        <v>363</v>
      </c>
      <c r="AU4550" s="185" t="s">
        <v>85</v>
      </c>
      <c r="AY4550" s="18" t="s">
        <v>360</v>
      </c>
      <c r="BE4550" s="186">
        <f>IF(N4550="základná",J4550,0)</f>
        <v>0</v>
      </c>
      <c r="BF4550" s="186">
        <f>IF(N4550="znížená",J4550,0)</f>
        <v>0</v>
      </c>
      <c r="BG4550" s="186">
        <f>IF(N4550="zákl. prenesená",J4550,0)</f>
        <v>0</v>
      </c>
      <c r="BH4550" s="186">
        <f>IF(N4550="zníž. prenesená",J4550,0)</f>
        <v>0</v>
      </c>
      <c r="BI4550" s="186">
        <f>IF(N4550="nulová",J4550,0)</f>
        <v>0</v>
      </c>
      <c r="BJ4550" s="18" t="s">
        <v>85</v>
      </c>
      <c r="BK4550" s="186">
        <f>ROUND(I4550*H4550,2)</f>
        <v>0</v>
      </c>
      <c r="BL4550" s="18" t="s">
        <v>507</v>
      </c>
      <c r="BM4550" s="185" t="s">
        <v>4163</v>
      </c>
    </row>
    <row r="4551" spans="1:65" s="14" customFormat="1">
      <c r="B4551" s="196"/>
      <c r="D4551" s="188" t="s">
        <v>369</v>
      </c>
      <c r="E4551" s="197" t="s">
        <v>1</v>
      </c>
      <c r="F4551" s="198" t="s">
        <v>511</v>
      </c>
      <c r="H4551" s="197" t="s">
        <v>1</v>
      </c>
      <c r="I4551" s="199"/>
      <c r="L4551" s="196"/>
      <c r="M4551" s="200"/>
      <c r="N4551" s="201"/>
      <c r="O4551" s="201"/>
      <c r="P4551" s="201"/>
      <c r="Q4551" s="201"/>
      <c r="R4551" s="201"/>
      <c r="S4551" s="201"/>
      <c r="T4551" s="202"/>
      <c r="AT4551" s="197" t="s">
        <v>369</v>
      </c>
      <c r="AU4551" s="197" t="s">
        <v>85</v>
      </c>
      <c r="AV4551" s="14" t="s">
        <v>79</v>
      </c>
      <c r="AW4551" s="14" t="s">
        <v>29</v>
      </c>
      <c r="AX4551" s="14" t="s">
        <v>72</v>
      </c>
      <c r="AY4551" s="197" t="s">
        <v>360</v>
      </c>
    </row>
    <row r="4552" spans="1:65" s="13" customFormat="1">
      <c r="B4552" s="187"/>
      <c r="D4552" s="188" t="s">
        <v>369</v>
      </c>
      <c r="E4552" s="189" t="s">
        <v>1</v>
      </c>
      <c r="F4552" s="190" t="s">
        <v>4164</v>
      </c>
      <c r="H4552" s="191">
        <v>167.26499999999999</v>
      </c>
      <c r="I4552" s="192"/>
      <c r="L4552" s="187"/>
      <c r="M4552" s="193"/>
      <c r="N4552" s="194"/>
      <c r="O4552" s="194"/>
      <c r="P4552" s="194"/>
      <c r="Q4552" s="194"/>
      <c r="R4552" s="194"/>
      <c r="S4552" s="194"/>
      <c r="T4552" s="195"/>
      <c r="AT4552" s="189" t="s">
        <v>369</v>
      </c>
      <c r="AU4552" s="189" t="s">
        <v>85</v>
      </c>
      <c r="AV4552" s="13" t="s">
        <v>85</v>
      </c>
      <c r="AW4552" s="13" t="s">
        <v>29</v>
      </c>
      <c r="AX4552" s="13" t="s">
        <v>72</v>
      </c>
      <c r="AY4552" s="189" t="s">
        <v>360</v>
      </c>
    </row>
    <row r="4553" spans="1:65" s="13" customFormat="1">
      <c r="B4553" s="187"/>
      <c r="D4553" s="188" t="s">
        <v>369</v>
      </c>
      <c r="E4553" s="189" t="s">
        <v>1</v>
      </c>
      <c r="F4553" s="190" t="s">
        <v>4165</v>
      </c>
      <c r="H4553" s="191">
        <v>-5.28</v>
      </c>
      <c r="I4553" s="192"/>
      <c r="L4553" s="187"/>
      <c r="M4553" s="193"/>
      <c r="N4553" s="194"/>
      <c r="O4553" s="194"/>
      <c r="P4553" s="194"/>
      <c r="Q4553" s="194"/>
      <c r="R4553" s="194"/>
      <c r="S4553" s="194"/>
      <c r="T4553" s="195"/>
      <c r="AT4553" s="189" t="s">
        <v>369</v>
      </c>
      <c r="AU4553" s="189" t="s">
        <v>85</v>
      </c>
      <c r="AV4553" s="13" t="s">
        <v>85</v>
      </c>
      <c r="AW4553" s="13" t="s">
        <v>29</v>
      </c>
      <c r="AX4553" s="13" t="s">
        <v>72</v>
      </c>
      <c r="AY4553" s="189" t="s">
        <v>360</v>
      </c>
    </row>
    <row r="4554" spans="1:65" s="13" customFormat="1">
      <c r="B4554" s="187"/>
      <c r="D4554" s="188" t="s">
        <v>369</v>
      </c>
      <c r="E4554" s="189" t="s">
        <v>1</v>
      </c>
      <c r="F4554" s="190" t="s">
        <v>4166</v>
      </c>
      <c r="H4554" s="191">
        <v>69.033000000000001</v>
      </c>
      <c r="I4554" s="192"/>
      <c r="L4554" s="187"/>
      <c r="M4554" s="193"/>
      <c r="N4554" s="194"/>
      <c r="O4554" s="194"/>
      <c r="P4554" s="194"/>
      <c r="Q4554" s="194"/>
      <c r="R4554" s="194"/>
      <c r="S4554" s="194"/>
      <c r="T4554" s="195"/>
      <c r="AT4554" s="189" t="s">
        <v>369</v>
      </c>
      <c r="AU4554" s="189" t="s">
        <v>85</v>
      </c>
      <c r="AV4554" s="13" t="s">
        <v>85</v>
      </c>
      <c r="AW4554" s="13" t="s">
        <v>29</v>
      </c>
      <c r="AX4554" s="13" t="s">
        <v>72</v>
      </c>
      <c r="AY4554" s="189" t="s">
        <v>360</v>
      </c>
    </row>
    <row r="4555" spans="1:65" s="13" customFormat="1">
      <c r="B4555" s="187"/>
      <c r="D4555" s="188" t="s">
        <v>369</v>
      </c>
      <c r="E4555" s="189" t="s">
        <v>1</v>
      </c>
      <c r="F4555" s="190" t="s">
        <v>4167</v>
      </c>
      <c r="H4555" s="191">
        <v>2.9</v>
      </c>
      <c r="I4555" s="192"/>
      <c r="L4555" s="187"/>
      <c r="M4555" s="193"/>
      <c r="N4555" s="194"/>
      <c r="O4555" s="194"/>
      <c r="P4555" s="194"/>
      <c r="Q4555" s="194"/>
      <c r="R4555" s="194"/>
      <c r="S4555" s="194"/>
      <c r="T4555" s="195"/>
      <c r="AT4555" s="189" t="s">
        <v>369</v>
      </c>
      <c r="AU4555" s="189" t="s">
        <v>85</v>
      </c>
      <c r="AV4555" s="13" t="s">
        <v>85</v>
      </c>
      <c r="AW4555" s="13" t="s">
        <v>29</v>
      </c>
      <c r="AX4555" s="13" t="s">
        <v>72</v>
      </c>
      <c r="AY4555" s="189" t="s">
        <v>360</v>
      </c>
    </row>
    <row r="4556" spans="1:65" s="13" customFormat="1">
      <c r="B4556" s="187"/>
      <c r="D4556" s="188" t="s">
        <v>369</v>
      </c>
      <c r="E4556" s="189" t="s">
        <v>1</v>
      </c>
      <c r="F4556" s="190" t="s">
        <v>4168</v>
      </c>
      <c r="H4556" s="191">
        <v>21.12</v>
      </c>
      <c r="I4556" s="192"/>
      <c r="L4556" s="187"/>
      <c r="M4556" s="193"/>
      <c r="N4556" s="194"/>
      <c r="O4556" s="194"/>
      <c r="P4556" s="194"/>
      <c r="Q4556" s="194"/>
      <c r="R4556" s="194"/>
      <c r="S4556" s="194"/>
      <c r="T4556" s="195"/>
      <c r="AT4556" s="189" t="s">
        <v>369</v>
      </c>
      <c r="AU4556" s="189" t="s">
        <v>85</v>
      </c>
      <c r="AV4556" s="13" t="s">
        <v>85</v>
      </c>
      <c r="AW4556" s="13" t="s">
        <v>29</v>
      </c>
      <c r="AX4556" s="13" t="s">
        <v>72</v>
      </c>
      <c r="AY4556" s="189" t="s">
        <v>360</v>
      </c>
    </row>
    <row r="4557" spans="1:65" s="13" customFormat="1" ht="22.5">
      <c r="B4557" s="187"/>
      <c r="D4557" s="188" t="s">
        <v>369</v>
      </c>
      <c r="E4557" s="189" t="s">
        <v>1</v>
      </c>
      <c r="F4557" s="190" t="s">
        <v>4169</v>
      </c>
      <c r="H4557" s="191">
        <v>-5.72</v>
      </c>
      <c r="I4557" s="192"/>
      <c r="L4557" s="187"/>
      <c r="M4557" s="193"/>
      <c r="N4557" s="194"/>
      <c r="O4557" s="194"/>
      <c r="P4557" s="194"/>
      <c r="Q4557" s="194"/>
      <c r="R4557" s="194"/>
      <c r="S4557" s="194"/>
      <c r="T4557" s="195"/>
      <c r="AT4557" s="189" t="s">
        <v>369</v>
      </c>
      <c r="AU4557" s="189" t="s">
        <v>85</v>
      </c>
      <c r="AV4557" s="13" t="s">
        <v>85</v>
      </c>
      <c r="AW4557" s="13" t="s">
        <v>29</v>
      </c>
      <c r="AX4557" s="13" t="s">
        <v>72</v>
      </c>
      <c r="AY4557" s="189" t="s">
        <v>360</v>
      </c>
    </row>
    <row r="4558" spans="1:65" s="13" customFormat="1">
      <c r="B4558" s="187"/>
      <c r="D4558" s="188" t="s">
        <v>369</v>
      </c>
      <c r="E4558" s="189" t="s">
        <v>1</v>
      </c>
      <c r="F4558" s="190" t="s">
        <v>4170</v>
      </c>
      <c r="H4558" s="191">
        <v>23.84</v>
      </c>
      <c r="I4558" s="192"/>
      <c r="L4558" s="187"/>
      <c r="M4558" s="193"/>
      <c r="N4558" s="194"/>
      <c r="O4558" s="194"/>
      <c r="P4558" s="194"/>
      <c r="Q4558" s="194"/>
      <c r="R4558" s="194"/>
      <c r="S4558" s="194"/>
      <c r="T4558" s="195"/>
      <c r="AT4558" s="189" t="s">
        <v>369</v>
      </c>
      <c r="AU4558" s="189" t="s">
        <v>85</v>
      </c>
      <c r="AV4558" s="13" t="s">
        <v>85</v>
      </c>
      <c r="AW4558" s="13" t="s">
        <v>29</v>
      </c>
      <c r="AX4558" s="13" t="s">
        <v>72</v>
      </c>
      <c r="AY4558" s="189" t="s">
        <v>360</v>
      </c>
    </row>
    <row r="4559" spans="1:65" s="13" customFormat="1">
      <c r="B4559" s="187"/>
      <c r="D4559" s="188" t="s">
        <v>369</v>
      </c>
      <c r="E4559" s="189" t="s">
        <v>1</v>
      </c>
      <c r="F4559" s="190" t="s">
        <v>4171</v>
      </c>
      <c r="H4559" s="191">
        <v>-4.12</v>
      </c>
      <c r="I4559" s="192"/>
      <c r="L4559" s="187"/>
      <c r="M4559" s="193"/>
      <c r="N4559" s="194"/>
      <c r="O4559" s="194"/>
      <c r="P4559" s="194"/>
      <c r="Q4559" s="194"/>
      <c r="R4559" s="194"/>
      <c r="S4559" s="194"/>
      <c r="T4559" s="195"/>
      <c r="AT4559" s="189" t="s">
        <v>369</v>
      </c>
      <c r="AU4559" s="189" t="s">
        <v>85</v>
      </c>
      <c r="AV4559" s="13" t="s">
        <v>85</v>
      </c>
      <c r="AW4559" s="13" t="s">
        <v>29</v>
      </c>
      <c r="AX4559" s="13" t="s">
        <v>72</v>
      </c>
      <c r="AY4559" s="189" t="s">
        <v>360</v>
      </c>
    </row>
    <row r="4560" spans="1:65" s="13" customFormat="1">
      <c r="B4560" s="187"/>
      <c r="D4560" s="188" t="s">
        <v>369</v>
      </c>
      <c r="E4560" s="189" t="s">
        <v>1</v>
      </c>
      <c r="F4560" s="190" t="s">
        <v>4172</v>
      </c>
      <c r="H4560" s="191">
        <v>-4.3949999999999996</v>
      </c>
      <c r="I4560" s="192"/>
      <c r="L4560" s="187"/>
      <c r="M4560" s="193"/>
      <c r="N4560" s="194"/>
      <c r="O4560" s="194"/>
      <c r="P4560" s="194"/>
      <c r="Q4560" s="194"/>
      <c r="R4560" s="194"/>
      <c r="S4560" s="194"/>
      <c r="T4560" s="195"/>
      <c r="AT4560" s="189" t="s">
        <v>369</v>
      </c>
      <c r="AU4560" s="189" t="s">
        <v>85</v>
      </c>
      <c r="AV4560" s="13" t="s">
        <v>85</v>
      </c>
      <c r="AW4560" s="13" t="s">
        <v>29</v>
      </c>
      <c r="AX4560" s="13" t="s">
        <v>72</v>
      </c>
      <c r="AY4560" s="189" t="s">
        <v>360</v>
      </c>
    </row>
    <row r="4561" spans="1:65" s="14" customFormat="1">
      <c r="B4561" s="196"/>
      <c r="D4561" s="188" t="s">
        <v>369</v>
      </c>
      <c r="E4561" s="197" t="s">
        <v>1</v>
      </c>
      <c r="F4561" s="198" t="s">
        <v>4173</v>
      </c>
      <c r="H4561" s="197" t="s">
        <v>1</v>
      </c>
      <c r="I4561" s="199"/>
      <c r="L4561" s="196"/>
      <c r="M4561" s="200"/>
      <c r="N4561" s="201"/>
      <c r="O4561" s="201"/>
      <c r="P4561" s="201"/>
      <c r="Q4561" s="201"/>
      <c r="R4561" s="201"/>
      <c r="S4561" s="201"/>
      <c r="T4561" s="202"/>
      <c r="AT4561" s="197" t="s">
        <v>369</v>
      </c>
      <c r="AU4561" s="197" t="s">
        <v>85</v>
      </c>
      <c r="AV4561" s="14" t="s">
        <v>79</v>
      </c>
      <c r="AW4561" s="14" t="s">
        <v>29</v>
      </c>
      <c r="AX4561" s="14" t="s">
        <v>72</v>
      </c>
      <c r="AY4561" s="197" t="s">
        <v>360</v>
      </c>
    </row>
    <row r="4562" spans="1:65" s="13" customFormat="1">
      <c r="B4562" s="187"/>
      <c r="D4562" s="188" t="s">
        <v>369</v>
      </c>
      <c r="E4562" s="189" t="s">
        <v>1</v>
      </c>
      <c r="F4562" s="190" t="s">
        <v>4174</v>
      </c>
      <c r="H4562" s="191">
        <v>-17.600000000000001</v>
      </c>
      <c r="I4562" s="192"/>
      <c r="L4562" s="187"/>
      <c r="M4562" s="193"/>
      <c r="N4562" s="194"/>
      <c r="O4562" s="194"/>
      <c r="P4562" s="194"/>
      <c r="Q4562" s="194"/>
      <c r="R4562" s="194"/>
      <c r="S4562" s="194"/>
      <c r="T4562" s="195"/>
      <c r="AT4562" s="189" t="s">
        <v>369</v>
      </c>
      <c r="AU4562" s="189" t="s">
        <v>85</v>
      </c>
      <c r="AV4562" s="13" t="s">
        <v>85</v>
      </c>
      <c r="AW4562" s="13" t="s">
        <v>29</v>
      </c>
      <c r="AX4562" s="13" t="s">
        <v>72</v>
      </c>
      <c r="AY4562" s="189" t="s">
        <v>360</v>
      </c>
    </row>
    <row r="4563" spans="1:65" s="16" customFormat="1">
      <c r="B4563" s="211"/>
      <c r="D4563" s="188" t="s">
        <v>369</v>
      </c>
      <c r="E4563" s="212" t="s">
        <v>1</v>
      </c>
      <c r="F4563" s="213" t="s">
        <v>581</v>
      </c>
      <c r="H4563" s="214">
        <v>247.04300000000001</v>
      </c>
      <c r="I4563" s="215"/>
      <c r="L4563" s="211"/>
      <c r="M4563" s="216"/>
      <c r="N4563" s="217"/>
      <c r="O4563" s="217"/>
      <c r="P4563" s="217"/>
      <c r="Q4563" s="217"/>
      <c r="R4563" s="217"/>
      <c r="S4563" s="217"/>
      <c r="T4563" s="218"/>
      <c r="AT4563" s="212" t="s">
        <v>369</v>
      </c>
      <c r="AU4563" s="212" t="s">
        <v>85</v>
      </c>
      <c r="AV4563" s="16" t="s">
        <v>282</v>
      </c>
      <c r="AW4563" s="16" t="s">
        <v>29</v>
      </c>
      <c r="AX4563" s="16" t="s">
        <v>72</v>
      </c>
      <c r="AY4563" s="212" t="s">
        <v>360</v>
      </c>
    </row>
    <row r="4564" spans="1:65" s="14" customFormat="1">
      <c r="B4564" s="196"/>
      <c r="D4564" s="188" t="s">
        <v>369</v>
      </c>
      <c r="E4564" s="197" t="s">
        <v>1</v>
      </c>
      <c r="F4564" s="198" t="s">
        <v>513</v>
      </c>
      <c r="H4564" s="197" t="s">
        <v>1</v>
      </c>
      <c r="I4564" s="199"/>
      <c r="L4564" s="196"/>
      <c r="M4564" s="200"/>
      <c r="N4564" s="201"/>
      <c r="O4564" s="201"/>
      <c r="P4564" s="201"/>
      <c r="Q4564" s="201"/>
      <c r="R4564" s="201"/>
      <c r="S4564" s="201"/>
      <c r="T4564" s="202"/>
      <c r="AT4564" s="197" t="s">
        <v>369</v>
      </c>
      <c r="AU4564" s="197" t="s">
        <v>85</v>
      </c>
      <c r="AV4564" s="14" t="s">
        <v>79</v>
      </c>
      <c r="AW4564" s="14" t="s">
        <v>29</v>
      </c>
      <c r="AX4564" s="14" t="s">
        <v>72</v>
      </c>
      <c r="AY4564" s="197" t="s">
        <v>360</v>
      </c>
    </row>
    <row r="4565" spans="1:65" s="13" customFormat="1">
      <c r="B4565" s="187"/>
      <c r="D4565" s="188" t="s">
        <v>369</v>
      </c>
      <c r="E4565" s="189" t="s">
        <v>1</v>
      </c>
      <c r="F4565" s="190" t="s">
        <v>4175</v>
      </c>
      <c r="H4565" s="191">
        <v>7.109</v>
      </c>
      <c r="I4565" s="192"/>
      <c r="L4565" s="187"/>
      <c r="M4565" s="193"/>
      <c r="N4565" s="194"/>
      <c r="O4565" s="194"/>
      <c r="P4565" s="194"/>
      <c r="Q4565" s="194"/>
      <c r="R4565" s="194"/>
      <c r="S4565" s="194"/>
      <c r="T4565" s="195"/>
      <c r="AT4565" s="189" t="s">
        <v>369</v>
      </c>
      <c r="AU4565" s="189" t="s">
        <v>85</v>
      </c>
      <c r="AV4565" s="13" t="s">
        <v>85</v>
      </c>
      <c r="AW4565" s="13" t="s">
        <v>29</v>
      </c>
      <c r="AX4565" s="13" t="s">
        <v>72</v>
      </c>
      <c r="AY4565" s="189" t="s">
        <v>360</v>
      </c>
    </row>
    <row r="4566" spans="1:65" s="13" customFormat="1">
      <c r="B4566" s="187"/>
      <c r="D4566" s="188" t="s">
        <v>369</v>
      </c>
      <c r="E4566" s="189" t="s">
        <v>1</v>
      </c>
      <c r="F4566" s="190" t="s">
        <v>4176</v>
      </c>
      <c r="H4566" s="191">
        <v>21.206</v>
      </c>
      <c r="I4566" s="192"/>
      <c r="L4566" s="187"/>
      <c r="M4566" s="193"/>
      <c r="N4566" s="194"/>
      <c r="O4566" s="194"/>
      <c r="P4566" s="194"/>
      <c r="Q4566" s="194"/>
      <c r="R4566" s="194"/>
      <c r="S4566" s="194"/>
      <c r="T4566" s="195"/>
      <c r="AT4566" s="189" t="s">
        <v>369</v>
      </c>
      <c r="AU4566" s="189" t="s">
        <v>85</v>
      </c>
      <c r="AV4566" s="13" t="s">
        <v>85</v>
      </c>
      <c r="AW4566" s="13" t="s">
        <v>29</v>
      </c>
      <c r="AX4566" s="13" t="s">
        <v>72</v>
      </c>
      <c r="AY4566" s="189" t="s">
        <v>360</v>
      </c>
    </row>
    <row r="4567" spans="1:65" s="13" customFormat="1">
      <c r="B4567" s="187"/>
      <c r="D4567" s="188" t="s">
        <v>369</v>
      </c>
      <c r="E4567" s="189" t="s">
        <v>1</v>
      </c>
      <c r="F4567" s="190" t="s">
        <v>4177</v>
      </c>
      <c r="H4567" s="191">
        <v>3.919</v>
      </c>
      <c r="I4567" s="192"/>
      <c r="L4567" s="187"/>
      <c r="M4567" s="193"/>
      <c r="N4567" s="194"/>
      <c r="O4567" s="194"/>
      <c r="P4567" s="194"/>
      <c r="Q4567" s="194"/>
      <c r="R4567" s="194"/>
      <c r="S4567" s="194"/>
      <c r="T4567" s="195"/>
      <c r="AT4567" s="189" t="s">
        <v>369</v>
      </c>
      <c r="AU4567" s="189" t="s">
        <v>85</v>
      </c>
      <c r="AV4567" s="13" t="s">
        <v>85</v>
      </c>
      <c r="AW4567" s="13" t="s">
        <v>29</v>
      </c>
      <c r="AX4567" s="13" t="s">
        <v>72</v>
      </c>
      <c r="AY4567" s="189" t="s">
        <v>360</v>
      </c>
    </row>
    <row r="4568" spans="1:65" s="13" customFormat="1">
      <c r="B4568" s="187"/>
      <c r="D4568" s="188" t="s">
        <v>369</v>
      </c>
      <c r="E4568" s="189" t="s">
        <v>1</v>
      </c>
      <c r="F4568" s="190" t="s">
        <v>4178</v>
      </c>
      <c r="H4568" s="191">
        <v>1.9319999999999999</v>
      </c>
      <c r="I4568" s="192"/>
      <c r="L4568" s="187"/>
      <c r="M4568" s="193"/>
      <c r="N4568" s="194"/>
      <c r="O4568" s="194"/>
      <c r="P4568" s="194"/>
      <c r="Q4568" s="194"/>
      <c r="R4568" s="194"/>
      <c r="S4568" s="194"/>
      <c r="T4568" s="195"/>
      <c r="AT4568" s="189" t="s">
        <v>369</v>
      </c>
      <c r="AU4568" s="189" t="s">
        <v>85</v>
      </c>
      <c r="AV4568" s="13" t="s">
        <v>85</v>
      </c>
      <c r="AW4568" s="13" t="s">
        <v>29</v>
      </c>
      <c r="AX4568" s="13" t="s">
        <v>72</v>
      </c>
      <c r="AY4568" s="189" t="s">
        <v>360</v>
      </c>
    </row>
    <row r="4569" spans="1:65" s="13" customFormat="1">
      <c r="B4569" s="187"/>
      <c r="D4569" s="188" t="s">
        <v>369</v>
      </c>
      <c r="E4569" s="189" t="s">
        <v>1</v>
      </c>
      <c r="F4569" s="190" t="s">
        <v>4179</v>
      </c>
      <c r="H4569" s="191">
        <v>1.6930000000000001</v>
      </c>
      <c r="I4569" s="192"/>
      <c r="L4569" s="187"/>
      <c r="M4569" s="193"/>
      <c r="N4569" s="194"/>
      <c r="O4569" s="194"/>
      <c r="P4569" s="194"/>
      <c r="Q4569" s="194"/>
      <c r="R4569" s="194"/>
      <c r="S4569" s="194"/>
      <c r="T4569" s="195"/>
      <c r="AT4569" s="189" t="s">
        <v>369</v>
      </c>
      <c r="AU4569" s="189" t="s">
        <v>85</v>
      </c>
      <c r="AV4569" s="13" t="s">
        <v>85</v>
      </c>
      <c r="AW4569" s="13" t="s">
        <v>29</v>
      </c>
      <c r="AX4569" s="13" t="s">
        <v>72</v>
      </c>
      <c r="AY4569" s="189" t="s">
        <v>360</v>
      </c>
    </row>
    <row r="4570" spans="1:65" s="16" customFormat="1">
      <c r="B4570" s="211"/>
      <c r="D4570" s="188" t="s">
        <v>369</v>
      </c>
      <c r="E4570" s="212" t="s">
        <v>1</v>
      </c>
      <c r="F4570" s="213" t="s">
        <v>581</v>
      </c>
      <c r="H4570" s="214">
        <v>35.859000000000002</v>
      </c>
      <c r="I4570" s="215"/>
      <c r="L4570" s="211"/>
      <c r="M4570" s="216"/>
      <c r="N4570" s="217"/>
      <c r="O4570" s="217"/>
      <c r="P4570" s="217"/>
      <c r="Q4570" s="217"/>
      <c r="R4570" s="217"/>
      <c r="S4570" s="217"/>
      <c r="T4570" s="218"/>
      <c r="AT4570" s="212" t="s">
        <v>369</v>
      </c>
      <c r="AU4570" s="212" t="s">
        <v>85</v>
      </c>
      <c r="AV4570" s="16" t="s">
        <v>282</v>
      </c>
      <c r="AW4570" s="16" t="s">
        <v>29</v>
      </c>
      <c r="AX4570" s="16" t="s">
        <v>72</v>
      </c>
      <c r="AY4570" s="212" t="s">
        <v>360</v>
      </c>
    </row>
    <row r="4571" spans="1:65" s="14" customFormat="1">
      <c r="B4571" s="196"/>
      <c r="D4571" s="188" t="s">
        <v>369</v>
      </c>
      <c r="E4571" s="197" t="s">
        <v>1</v>
      </c>
      <c r="F4571" s="198" t="s">
        <v>624</v>
      </c>
      <c r="H4571" s="197" t="s">
        <v>1</v>
      </c>
      <c r="I4571" s="199"/>
      <c r="L4571" s="196"/>
      <c r="M4571" s="200"/>
      <c r="N4571" s="201"/>
      <c r="O4571" s="201"/>
      <c r="P4571" s="201"/>
      <c r="Q4571" s="201"/>
      <c r="R4571" s="201"/>
      <c r="S4571" s="201"/>
      <c r="T4571" s="202"/>
      <c r="AT4571" s="197" t="s">
        <v>369</v>
      </c>
      <c r="AU4571" s="197" t="s">
        <v>85</v>
      </c>
      <c r="AV4571" s="14" t="s">
        <v>79</v>
      </c>
      <c r="AW4571" s="14" t="s">
        <v>29</v>
      </c>
      <c r="AX4571" s="14" t="s">
        <v>72</v>
      </c>
      <c r="AY4571" s="197" t="s">
        <v>360</v>
      </c>
    </row>
    <row r="4572" spans="1:65" s="13" customFormat="1">
      <c r="B4572" s="187"/>
      <c r="D4572" s="188" t="s">
        <v>369</v>
      </c>
      <c r="E4572" s="189" t="s">
        <v>1</v>
      </c>
      <c r="F4572" s="190" t="s">
        <v>4180</v>
      </c>
      <c r="H4572" s="191">
        <v>1.7330000000000001</v>
      </c>
      <c r="I4572" s="192"/>
      <c r="L4572" s="187"/>
      <c r="M4572" s="193"/>
      <c r="N4572" s="194"/>
      <c r="O4572" s="194"/>
      <c r="P4572" s="194"/>
      <c r="Q4572" s="194"/>
      <c r="R4572" s="194"/>
      <c r="S4572" s="194"/>
      <c r="T4572" s="195"/>
      <c r="AT4572" s="189" t="s">
        <v>369</v>
      </c>
      <c r="AU4572" s="189" t="s">
        <v>85</v>
      </c>
      <c r="AV4572" s="13" t="s">
        <v>85</v>
      </c>
      <c r="AW4572" s="13" t="s">
        <v>29</v>
      </c>
      <c r="AX4572" s="13" t="s">
        <v>72</v>
      </c>
      <c r="AY4572" s="189" t="s">
        <v>360</v>
      </c>
    </row>
    <row r="4573" spans="1:65" s="13" customFormat="1">
      <c r="B4573" s="187"/>
      <c r="D4573" s="188" t="s">
        <v>369</v>
      </c>
      <c r="E4573" s="189" t="s">
        <v>1</v>
      </c>
      <c r="F4573" s="190" t="s">
        <v>4181</v>
      </c>
      <c r="H4573" s="191">
        <v>2.774</v>
      </c>
      <c r="I4573" s="192"/>
      <c r="L4573" s="187"/>
      <c r="M4573" s="193"/>
      <c r="N4573" s="194"/>
      <c r="O4573" s="194"/>
      <c r="P4573" s="194"/>
      <c r="Q4573" s="194"/>
      <c r="R4573" s="194"/>
      <c r="S4573" s="194"/>
      <c r="T4573" s="195"/>
      <c r="AT4573" s="189" t="s">
        <v>369</v>
      </c>
      <c r="AU4573" s="189" t="s">
        <v>85</v>
      </c>
      <c r="AV4573" s="13" t="s">
        <v>85</v>
      </c>
      <c r="AW4573" s="13" t="s">
        <v>29</v>
      </c>
      <c r="AX4573" s="13" t="s">
        <v>72</v>
      </c>
      <c r="AY4573" s="189" t="s">
        <v>360</v>
      </c>
    </row>
    <row r="4574" spans="1:65" s="16" customFormat="1">
      <c r="B4574" s="211"/>
      <c r="D4574" s="188" t="s">
        <v>369</v>
      </c>
      <c r="E4574" s="212" t="s">
        <v>1</v>
      </c>
      <c r="F4574" s="213" t="s">
        <v>581</v>
      </c>
      <c r="H4574" s="214">
        <v>4.5069999999999997</v>
      </c>
      <c r="I4574" s="215"/>
      <c r="L4574" s="211"/>
      <c r="M4574" s="216"/>
      <c r="N4574" s="217"/>
      <c r="O4574" s="217"/>
      <c r="P4574" s="217"/>
      <c r="Q4574" s="217"/>
      <c r="R4574" s="217"/>
      <c r="S4574" s="217"/>
      <c r="T4574" s="218"/>
      <c r="AT4574" s="212" t="s">
        <v>369</v>
      </c>
      <c r="AU4574" s="212" t="s">
        <v>85</v>
      </c>
      <c r="AV4574" s="16" t="s">
        <v>282</v>
      </c>
      <c r="AW4574" s="16" t="s">
        <v>29</v>
      </c>
      <c r="AX4574" s="16" t="s">
        <v>72</v>
      </c>
      <c r="AY4574" s="212" t="s">
        <v>360</v>
      </c>
    </row>
    <row r="4575" spans="1:65" s="15" customFormat="1">
      <c r="B4575" s="203"/>
      <c r="D4575" s="188" t="s">
        <v>369</v>
      </c>
      <c r="E4575" s="204" t="s">
        <v>1</v>
      </c>
      <c r="F4575" s="205" t="s">
        <v>386</v>
      </c>
      <c r="H4575" s="206">
        <v>287.40899999999999</v>
      </c>
      <c r="I4575" s="207"/>
      <c r="L4575" s="203"/>
      <c r="M4575" s="208"/>
      <c r="N4575" s="209"/>
      <c r="O4575" s="209"/>
      <c r="P4575" s="209"/>
      <c r="Q4575" s="209"/>
      <c r="R4575" s="209"/>
      <c r="S4575" s="209"/>
      <c r="T4575" s="210"/>
      <c r="AT4575" s="204" t="s">
        <v>369</v>
      </c>
      <c r="AU4575" s="204" t="s">
        <v>85</v>
      </c>
      <c r="AV4575" s="15" t="s">
        <v>367</v>
      </c>
      <c r="AW4575" s="15" t="s">
        <v>29</v>
      </c>
      <c r="AX4575" s="15" t="s">
        <v>79</v>
      </c>
      <c r="AY4575" s="204" t="s">
        <v>360</v>
      </c>
    </row>
    <row r="4576" spans="1:65" s="2" customFormat="1" ht="24.2" customHeight="1">
      <c r="A4576" s="33"/>
      <c r="B4576" s="139"/>
      <c r="C4576" s="219" t="s">
        <v>4182</v>
      </c>
      <c r="D4576" s="219" t="s">
        <v>724</v>
      </c>
      <c r="E4576" s="220" t="s">
        <v>4183</v>
      </c>
      <c r="F4576" s="221" t="s">
        <v>4184</v>
      </c>
      <c r="G4576" s="222" t="s">
        <v>366</v>
      </c>
      <c r="H4576" s="223">
        <v>508.81200000000001</v>
      </c>
      <c r="I4576" s="224"/>
      <c r="J4576" s="225">
        <f>ROUND(I4576*H4576,2)</f>
        <v>0</v>
      </c>
      <c r="K4576" s="226"/>
      <c r="L4576" s="227"/>
      <c r="M4576" s="228" t="s">
        <v>1</v>
      </c>
      <c r="N4576" s="229" t="s">
        <v>38</v>
      </c>
      <c r="O4576" s="60"/>
      <c r="P4576" s="183">
        <f>O4576*H4576</f>
        <v>0</v>
      </c>
      <c r="Q4576" s="183">
        <v>1.9400000000000001E-3</v>
      </c>
      <c r="R4576" s="183">
        <f>Q4576*H4576</f>
        <v>0.98709528000000002</v>
      </c>
      <c r="S4576" s="183">
        <v>0</v>
      </c>
      <c r="T4576" s="184">
        <f>S4576*H4576</f>
        <v>0</v>
      </c>
      <c r="U4576" s="33"/>
      <c r="V4576" s="33"/>
      <c r="W4576" s="33"/>
      <c r="X4576" s="33"/>
      <c r="Y4576" s="33"/>
      <c r="Z4576" s="33"/>
      <c r="AA4576" s="33"/>
      <c r="AB4576" s="33"/>
      <c r="AC4576" s="33"/>
      <c r="AD4576" s="33"/>
      <c r="AE4576" s="33"/>
      <c r="AR4576" s="185" t="s">
        <v>647</v>
      </c>
      <c r="AT4576" s="185" t="s">
        <v>724</v>
      </c>
      <c r="AU4576" s="185" t="s">
        <v>85</v>
      </c>
      <c r="AY4576" s="18" t="s">
        <v>360</v>
      </c>
      <c r="BE4576" s="186">
        <f>IF(N4576="základná",J4576,0)</f>
        <v>0</v>
      </c>
      <c r="BF4576" s="186">
        <f>IF(N4576="znížená",J4576,0)</f>
        <v>0</v>
      </c>
      <c r="BG4576" s="186">
        <f>IF(N4576="zákl. prenesená",J4576,0)</f>
        <v>0</v>
      </c>
      <c r="BH4576" s="186">
        <f>IF(N4576="zníž. prenesená",J4576,0)</f>
        <v>0</v>
      </c>
      <c r="BI4576" s="186">
        <f>IF(N4576="nulová",J4576,0)</f>
        <v>0</v>
      </c>
      <c r="BJ4576" s="18" t="s">
        <v>85</v>
      </c>
      <c r="BK4576" s="186">
        <f>ROUND(I4576*H4576,2)</f>
        <v>0</v>
      </c>
      <c r="BL4576" s="18" t="s">
        <v>507</v>
      </c>
      <c r="BM4576" s="185" t="s">
        <v>4185</v>
      </c>
    </row>
    <row r="4577" spans="1:65" s="13" customFormat="1">
      <c r="B4577" s="187"/>
      <c r="D4577" s="188" t="s">
        <v>369</v>
      </c>
      <c r="E4577" s="189" t="s">
        <v>1</v>
      </c>
      <c r="F4577" s="190" t="s">
        <v>4186</v>
      </c>
      <c r="H4577" s="191">
        <v>508.81200000000001</v>
      </c>
      <c r="I4577" s="192"/>
      <c r="L4577" s="187"/>
      <c r="M4577" s="193"/>
      <c r="N4577" s="194"/>
      <c r="O4577" s="194"/>
      <c r="P4577" s="194"/>
      <c r="Q4577" s="194"/>
      <c r="R4577" s="194"/>
      <c r="S4577" s="194"/>
      <c r="T4577" s="195"/>
      <c r="AT4577" s="189" t="s">
        <v>369</v>
      </c>
      <c r="AU4577" s="189" t="s">
        <v>85</v>
      </c>
      <c r="AV4577" s="13" t="s">
        <v>85</v>
      </c>
      <c r="AW4577" s="13" t="s">
        <v>29</v>
      </c>
      <c r="AX4577" s="13" t="s">
        <v>79</v>
      </c>
      <c r="AY4577" s="189" t="s">
        <v>360</v>
      </c>
    </row>
    <row r="4578" spans="1:65" s="2" customFormat="1" ht="24.2" customHeight="1">
      <c r="A4578" s="33"/>
      <c r="B4578" s="139"/>
      <c r="C4578" s="173" t="s">
        <v>4187</v>
      </c>
      <c r="D4578" s="173" t="s">
        <v>363</v>
      </c>
      <c r="E4578" s="174" t="s">
        <v>4188</v>
      </c>
      <c r="F4578" s="175" t="s">
        <v>4189</v>
      </c>
      <c r="G4578" s="176" t="s">
        <v>366</v>
      </c>
      <c r="H4578" s="177">
        <v>574.81799999999998</v>
      </c>
      <c r="I4578" s="178"/>
      <c r="J4578" s="179">
        <f>ROUND(I4578*H4578,2)</f>
        <v>0</v>
      </c>
      <c r="K4578" s="180"/>
      <c r="L4578" s="34"/>
      <c r="M4578" s="181" t="s">
        <v>1</v>
      </c>
      <c r="N4578" s="182" t="s">
        <v>38</v>
      </c>
      <c r="O4578" s="60"/>
      <c r="P4578" s="183">
        <f>O4578*H4578</f>
        <v>0</v>
      </c>
      <c r="Q4578" s="183">
        <v>0</v>
      </c>
      <c r="R4578" s="183">
        <f>Q4578*H4578</f>
        <v>0</v>
      </c>
      <c r="S4578" s="183">
        <v>0</v>
      </c>
      <c r="T4578" s="184">
        <f>S4578*H4578</f>
        <v>0</v>
      </c>
      <c r="U4578" s="33"/>
      <c r="V4578" s="33"/>
      <c r="W4578" s="33"/>
      <c r="X4578" s="33"/>
      <c r="Y4578" s="33"/>
      <c r="Z4578" s="33"/>
      <c r="AA4578" s="33"/>
      <c r="AB4578" s="33"/>
      <c r="AC4578" s="33"/>
      <c r="AD4578" s="33"/>
      <c r="AE4578" s="33"/>
      <c r="AR4578" s="185" t="s">
        <v>507</v>
      </c>
      <c r="AT4578" s="185" t="s">
        <v>363</v>
      </c>
      <c r="AU4578" s="185" t="s">
        <v>85</v>
      </c>
      <c r="AY4578" s="18" t="s">
        <v>360</v>
      </c>
      <c r="BE4578" s="186">
        <f>IF(N4578="základná",J4578,0)</f>
        <v>0</v>
      </c>
      <c r="BF4578" s="186">
        <f>IF(N4578="znížená",J4578,0)</f>
        <v>0</v>
      </c>
      <c r="BG4578" s="186">
        <f>IF(N4578="zákl. prenesená",J4578,0)</f>
        <v>0</v>
      </c>
      <c r="BH4578" s="186">
        <f>IF(N4578="zníž. prenesená",J4578,0)</f>
        <v>0</v>
      </c>
      <c r="BI4578" s="186">
        <f>IF(N4578="nulová",J4578,0)</f>
        <v>0</v>
      </c>
      <c r="BJ4578" s="18" t="s">
        <v>85</v>
      </c>
      <c r="BK4578" s="186">
        <f>ROUND(I4578*H4578,2)</f>
        <v>0</v>
      </c>
      <c r="BL4578" s="18" t="s">
        <v>507</v>
      </c>
      <c r="BM4578" s="185" t="s">
        <v>4190</v>
      </c>
    </row>
    <row r="4579" spans="1:65" s="13" customFormat="1">
      <c r="B4579" s="187"/>
      <c r="D4579" s="188" t="s">
        <v>369</v>
      </c>
      <c r="E4579" s="189" t="s">
        <v>1</v>
      </c>
      <c r="F4579" s="190" t="s">
        <v>4191</v>
      </c>
      <c r="H4579" s="191">
        <v>310.072</v>
      </c>
      <c r="I4579" s="192"/>
      <c r="L4579" s="187"/>
      <c r="M4579" s="193"/>
      <c r="N4579" s="194"/>
      <c r="O4579" s="194"/>
      <c r="P4579" s="194"/>
      <c r="Q4579" s="194"/>
      <c r="R4579" s="194"/>
      <c r="S4579" s="194"/>
      <c r="T4579" s="195"/>
      <c r="AT4579" s="189" t="s">
        <v>369</v>
      </c>
      <c r="AU4579" s="189" t="s">
        <v>85</v>
      </c>
      <c r="AV4579" s="13" t="s">
        <v>85</v>
      </c>
      <c r="AW4579" s="13" t="s">
        <v>29</v>
      </c>
      <c r="AX4579" s="13" t="s">
        <v>72</v>
      </c>
      <c r="AY4579" s="189" t="s">
        <v>360</v>
      </c>
    </row>
    <row r="4580" spans="1:65" s="13" customFormat="1">
      <c r="B4580" s="187"/>
      <c r="D4580" s="188" t="s">
        <v>369</v>
      </c>
      <c r="E4580" s="189" t="s">
        <v>1</v>
      </c>
      <c r="F4580" s="190" t="s">
        <v>4192</v>
      </c>
      <c r="H4580" s="191">
        <v>574.81799999999998</v>
      </c>
      <c r="I4580" s="192"/>
      <c r="L4580" s="187"/>
      <c r="M4580" s="193"/>
      <c r="N4580" s="194"/>
      <c r="O4580" s="194"/>
      <c r="P4580" s="194"/>
      <c r="Q4580" s="194"/>
      <c r="R4580" s="194"/>
      <c r="S4580" s="194"/>
      <c r="T4580" s="195"/>
      <c r="AT4580" s="189" t="s">
        <v>369</v>
      </c>
      <c r="AU4580" s="189" t="s">
        <v>85</v>
      </c>
      <c r="AV4580" s="13" t="s">
        <v>85</v>
      </c>
      <c r="AW4580" s="13" t="s">
        <v>29</v>
      </c>
      <c r="AX4580" s="13" t="s">
        <v>79</v>
      </c>
      <c r="AY4580" s="189" t="s">
        <v>360</v>
      </c>
    </row>
    <row r="4581" spans="1:65" s="2" customFormat="1" ht="16.5" customHeight="1">
      <c r="A4581" s="33"/>
      <c r="B4581" s="139"/>
      <c r="C4581" s="219" t="s">
        <v>4193</v>
      </c>
      <c r="D4581" s="219" t="s">
        <v>724</v>
      </c>
      <c r="E4581" s="220" t="s">
        <v>4194</v>
      </c>
      <c r="F4581" s="221" t="s">
        <v>4195</v>
      </c>
      <c r="G4581" s="222" t="s">
        <v>366</v>
      </c>
      <c r="H4581" s="223">
        <v>661.04100000000005</v>
      </c>
      <c r="I4581" s="224"/>
      <c r="J4581" s="225">
        <f>ROUND(I4581*H4581,2)</f>
        <v>0</v>
      </c>
      <c r="K4581" s="226"/>
      <c r="L4581" s="227"/>
      <c r="M4581" s="228" t="s">
        <v>1</v>
      </c>
      <c r="N4581" s="229" t="s">
        <v>38</v>
      </c>
      <c r="O4581" s="60"/>
      <c r="P4581" s="183">
        <f>O4581*H4581</f>
        <v>0</v>
      </c>
      <c r="Q4581" s="183">
        <v>4.0000000000000002E-4</v>
      </c>
      <c r="R4581" s="183">
        <f>Q4581*H4581</f>
        <v>0.26441640000000005</v>
      </c>
      <c r="S4581" s="183">
        <v>0</v>
      </c>
      <c r="T4581" s="184">
        <f>S4581*H4581</f>
        <v>0</v>
      </c>
      <c r="U4581" s="33"/>
      <c r="V4581" s="33"/>
      <c r="W4581" s="33"/>
      <c r="X4581" s="33"/>
      <c r="Y4581" s="33"/>
      <c r="Z4581" s="33"/>
      <c r="AA4581" s="33"/>
      <c r="AB4581" s="33"/>
      <c r="AC4581" s="33"/>
      <c r="AD4581" s="33"/>
      <c r="AE4581" s="33"/>
      <c r="AR4581" s="185" t="s">
        <v>647</v>
      </c>
      <c r="AT4581" s="185" t="s">
        <v>724</v>
      </c>
      <c r="AU4581" s="185" t="s">
        <v>85</v>
      </c>
      <c r="AY4581" s="18" t="s">
        <v>360</v>
      </c>
      <c r="BE4581" s="186">
        <f>IF(N4581="základná",J4581,0)</f>
        <v>0</v>
      </c>
      <c r="BF4581" s="186">
        <f>IF(N4581="znížená",J4581,0)</f>
        <v>0</v>
      </c>
      <c r="BG4581" s="186">
        <f>IF(N4581="zákl. prenesená",J4581,0)</f>
        <v>0</v>
      </c>
      <c r="BH4581" s="186">
        <f>IF(N4581="zníž. prenesená",J4581,0)</f>
        <v>0</v>
      </c>
      <c r="BI4581" s="186">
        <f>IF(N4581="nulová",J4581,0)</f>
        <v>0</v>
      </c>
      <c r="BJ4581" s="18" t="s">
        <v>85</v>
      </c>
      <c r="BK4581" s="186">
        <f>ROUND(I4581*H4581,2)</f>
        <v>0</v>
      </c>
      <c r="BL4581" s="18" t="s">
        <v>507</v>
      </c>
      <c r="BM4581" s="185" t="s">
        <v>4196</v>
      </c>
    </row>
    <row r="4582" spans="1:65" s="13" customFormat="1">
      <c r="B4582" s="187"/>
      <c r="D4582" s="188" t="s">
        <v>369</v>
      </c>
      <c r="E4582" s="189" t="s">
        <v>1</v>
      </c>
      <c r="F4582" s="190" t="s">
        <v>4197</v>
      </c>
      <c r="H4582" s="191">
        <v>356.58300000000003</v>
      </c>
      <c r="I4582" s="192"/>
      <c r="L4582" s="187"/>
      <c r="M4582" s="193"/>
      <c r="N4582" s="194"/>
      <c r="O4582" s="194"/>
      <c r="P4582" s="194"/>
      <c r="Q4582" s="194"/>
      <c r="R4582" s="194"/>
      <c r="S4582" s="194"/>
      <c r="T4582" s="195"/>
      <c r="AT4582" s="189" t="s">
        <v>369</v>
      </c>
      <c r="AU4582" s="189" t="s">
        <v>85</v>
      </c>
      <c r="AV4582" s="13" t="s">
        <v>85</v>
      </c>
      <c r="AW4582" s="13" t="s">
        <v>29</v>
      </c>
      <c r="AX4582" s="13" t="s">
        <v>72</v>
      </c>
      <c r="AY4582" s="189" t="s">
        <v>360</v>
      </c>
    </row>
    <row r="4583" spans="1:65" s="13" customFormat="1">
      <c r="B4583" s="187"/>
      <c r="D4583" s="188" t="s">
        <v>369</v>
      </c>
      <c r="E4583" s="189" t="s">
        <v>1</v>
      </c>
      <c r="F4583" s="190" t="s">
        <v>4198</v>
      </c>
      <c r="H4583" s="191">
        <v>661.04100000000005</v>
      </c>
      <c r="I4583" s="192"/>
      <c r="L4583" s="187"/>
      <c r="M4583" s="193"/>
      <c r="N4583" s="194"/>
      <c r="O4583" s="194"/>
      <c r="P4583" s="194"/>
      <c r="Q4583" s="194"/>
      <c r="R4583" s="194"/>
      <c r="S4583" s="194"/>
      <c r="T4583" s="195"/>
      <c r="AT4583" s="189" t="s">
        <v>369</v>
      </c>
      <c r="AU4583" s="189" t="s">
        <v>85</v>
      </c>
      <c r="AV4583" s="13" t="s">
        <v>85</v>
      </c>
      <c r="AW4583" s="13" t="s">
        <v>29</v>
      </c>
      <c r="AX4583" s="13" t="s">
        <v>79</v>
      </c>
      <c r="AY4583" s="189" t="s">
        <v>360</v>
      </c>
    </row>
    <row r="4584" spans="1:65" s="2" customFormat="1" ht="24.2" customHeight="1">
      <c r="A4584" s="33"/>
      <c r="B4584" s="139"/>
      <c r="C4584" s="173" t="s">
        <v>4199</v>
      </c>
      <c r="D4584" s="173" t="s">
        <v>363</v>
      </c>
      <c r="E4584" s="174" t="s">
        <v>4200</v>
      </c>
      <c r="F4584" s="175" t="s">
        <v>4201</v>
      </c>
      <c r="G4584" s="176" t="s">
        <v>366</v>
      </c>
      <c r="H4584" s="177">
        <v>237.38900000000001</v>
      </c>
      <c r="I4584" s="178"/>
      <c r="J4584" s="179">
        <f>ROUND(I4584*H4584,2)</f>
        <v>0</v>
      </c>
      <c r="K4584" s="180"/>
      <c r="L4584" s="34"/>
      <c r="M4584" s="181" t="s">
        <v>1</v>
      </c>
      <c r="N4584" s="182" t="s">
        <v>38</v>
      </c>
      <c r="O4584" s="60"/>
      <c r="P4584" s="183">
        <f>O4584*H4584</f>
        <v>0</v>
      </c>
      <c r="Q4584" s="183">
        <v>8.0000000000000007E-5</v>
      </c>
      <c r="R4584" s="183">
        <f>Q4584*H4584</f>
        <v>1.8991120000000004E-2</v>
      </c>
      <c r="S4584" s="183">
        <v>0</v>
      </c>
      <c r="T4584" s="184">
        <f>S4584*H4584</f>
        <v>0</v>
      </c>
      <c r="U4584" s="33"/>
      <c r="V4584" s="33"/>
      <c r="W4584" s="33"/>
      <c r="X4584" s="33"/>
      <c r="Y4584" s="33"/>
      <c r="Z4584" s="33"/>
      <c r="AA4584" s="33"/>
      <c r="AB4584" s="33"/>
      <c r="AC4584" s="33"/>
      <c r="AD4584" s="33"/>
      <c r="AE4584" s="33"/>
      <c r="AR4584" s="185" t="s">
        <v>507</v>
      </c>
      <c r="AT4584" s="185" t="s">
        <v>363</v>
      </c>
      <c r="AU4584" s="185" t="s">
        <v>85</v>
      </c>
      <c r="AY4584" s="18" t="s">
        <v>360</v>
      </c>
      <c r="BE4584" s="186">
        <f>IF(N4584="základná",J4584,0)</f>
        <v>0</v>
      </c>
      <c r="BF4584" s="186">
        <f>IF(N4584="znížená",J4584,0)</f>
        <v>0</v>
      </c>
      <c r="BG4584" s="186">
        <f>IF(N4584="zákl. prenesená",J4584,0)</f>
        <v>0</v>
      </c>
      <c r="BH4584" s="186">
        <f>IF(N4584="zníž. prenesená",J4584,0)</f>
        <v>0</v>
      </c>
      <c r="BI4584" s="186">
        <f>IF(N4584="nulová",J4584,0)</f>
        <v>0</v>
      </c>
      <c r="BJ4584" s="18" t="s">
        <v>85</v>
      </c>
      <c r="BK4584" s="186">
        <f>ROUND(I4584*H4584,2)</f>
        <v>0</v>
      </c>
      <c r="BL4584" s="18" t="s">
        <v>507</v>
      </c>
      <c r="BM4584" s="185" t="s">
        <v>4202</v>
      </c>
    </row>
    <row r="4585" spans="1:65" s="14" customFormat="1">
      <c r="B4585" s="196"/>
      <c r="D4585" s="188" t="s">
        <v>369</v>
      </c>
      <c r="E4585" s="197" t="s">
        <v>1</v>
      </c>
      <c r="F4585" s="198" t="s">
        <v>4203</v>
      </c>
      <c r="H4585" s="197" t="s">
        <v>1</v>
      </c>
      <c r="I4585" s="199"/>
      <c r="L4585" s="196"/>
      <c r="M4585" s="200"/>
      <c r="N4585" s="201"/>
      <c r="O4585" s="201"/>
      <c r="P4585" s="201"/>
      <c r="Q4585" s="201"/>
      <c r="R4585" s="201"/>
      <c r="S4585" s="201"/>
      <c r="T4585" s="202"/>
      <c r="AT4585" s="197" t="s">
        <v>369</v>
      </c>
      <c r="AU4585" s="197" t="s">
        <v>85</v>
      </c>
      <c r="AV4585" s="14" t="s">
        <v>79</v>
      </c>
      <c r="AW4585" s="14" t="s">
        <v>29</v>
      </c>
      <c r="AX4585" s="14" t="s">
        <v>72</v>
      </c>
      <c r="AY4585" s="197" t="s">
        <v>360</v>
      </c>
    </row>
    <row r="4586" spans="1:65" s="13" customFormat="1">
      <c r="B4586" s="187"/>
      <c r="D4586" s="188" t="s">
        <v>369</v>
      </c>
      <c r="E4586" s="189" t="s">
        <v>1</v>
      </c>
      <c r="F4586" s="190" t="s">
        <v>307</v>
      </c>
      <c r="H4586" s="191">
        <v>34.968000000000004</v>
      </c>
      <c r="I4586" s="192"/>
      <c r="L4586" s="187"/>
      <c r="M4586" s="193"/>
      <c r="N4586" s="194"/>
      <c r="O4586" s="194"/>
      <c r="P4586" s="194"/>
      <c r="Q4586" s="194"/>
      <c r="R4586" s="194"/>
      <c r="S4586" s="194"/>
      <c r="T4586" s="195"/>
      <c r="AT4586" s="189" t="s">
        <v>369</v>
      </c>
      <c r="AU4586" s="189" t="s">
        <v>85</v>
      </c>
      <c r="AV4586" s="13" t="s">
        <v>85</v>
      </c>
      <c r="AW4586" s="13" t="s">
        <v>29</v>
      </c>
      <c r="AX4586" s="13" t="s">
        <v>72</v>
      </c>
      <c r="AY4586" s="189" t="s">
        <v>360</v>
      </c>
    </row>
    <row r="4587" spans="1:65" s="13" customFormat="1">
      <c r="B4587" s="187"/>
      <c r="D4587" s="188" t="s">
        <v>369</v>
      </c>
      <c r="E4587" s="189" t="s">
        <v>1</v>
      </c>
      <c r="F4587" s="190" t="s">
        <v>293</v>
      </c>
      <c r="H4587" s="191">
        <v>188.78100000000001</v>
      </c>
      <c r="I4587" s="192"/>
      <c r="L4587" s="187"/>
      <c r="M4587" s="193"/>
      <c r="N4587" s="194"/>
      <c r="O4587" s="194"/>
      <c r="P4587" s="194"/>
      <c r="Q4587" s="194"/>
      <c r="R4587" s="194"/>
      <c r="S4587" s="194"/>
      <c r="T4587" s="195"/>
      <c r="AT4587" s="189" t="s">
        <v>369</v>
      </c>
      <c r="AU4587" s="189" t="s">
        <v>85</v>
      </c>
      <c r="AV4587" s="13" t="s">
        <v>85</v>
      </c>
      <c r="AW4587" s="13" t="s">
        <v>29</v>
      </c>
      <c r="AX4587" s="13" t="s">
        <v>72</v>
      </c>
      <c r="AY4587" s="189" t="s">
        <v>360</v>
      </c>
    </row>
    <row r="4588" spans="1:65" s="13" customFormat="1">
      <c r="B4588" s="187"/>
      <c r="D4588" s="188" t="s">
        <v>369</v>
      </c>
      <c r="E4588" s="189" t="s">
        <v>1</v>
      </c>
      <c r="F4588" s="190" t="s">
        <v>296</v>
      </c>
      <c r="H4588" s="191">
        <v>9.1329999999999991</v>
      </c>
      <c r="I4588" s="192"/>
      <c r="L4588" s="187"/>
      <c r="M4588" s="193"/>
      <c r="N4588" s="194"/>
      <c r="O4588" s="194"/>
      <c r="P4588" s="194"/>
      <c r="Q4588" s="194"/>
      <c r="R4588" s="194"/>
      <c r="S4588" s="194"/>
      <c r="T4588" s="195"/>
      <c r="AT4588" s="189" t="s">
        <v>369</v>
      </c>
      <c r="AU4588" s="189" t="s">
        <v>85</v>
      </c>
      <c r="AV4588" s="13" t="s">
        <v>85</v>
      </c>
      <c r="AW4588" s="13" t="s">
        <v>29</v>
      </c>
      <c r="AX4588" s="13" t="s">
        <v>72</v>
      </c>
      <c r="AY4588" s="189" t="s">
        <v>360</v>
      </c>
    </row>
    <row r="4589" spans="1:65" s="14" customFormat="1">
      <c r="B4589" s="196"/>
      <c r="D4589" s="188" t="s">
        <v>369</v>
      </c>
      <c r="E4589" s="197" t="s">
        <v>1</v>
      </c>
      <c r="F4589" s="198" t="s">
        <v>624</v>
      </c>
      <c r="H4589" s="197" t="s">
        <v>1</v>
      </c>
      <c r="I4589" s="199"/>
      <c r="L4589" s="196"/>
      <c r="M4589" s="200"/>
      <c r="N4589" s="201"/>
      <c r="O4589" s="201"/>
      <c r="P4589" s="201"/>
      <c r="Q4589" s="201"/>
      <c r="R4589" s="201"/>
      <c r="S4589" s="201"/>
      <c r="T4589" s="202"/>
      <c r="AT4589" s="197" t="s">
        <v>369</v>
      </c>
      <c r="AU4589" s="197" t="s">
        <v>85</v>
      </c>
      <c r="AV4589" s="14" t="s">
        <v>79</v>
      </c>
      <c r="AW4589" s="14" t="s">
        <v>29</v>
      </c>
      <c r="AX4589" s="14" t="s">
        <v>72</v>
      </c>
      <c r="AY4589" s="197" t="s">
        <v>360</v>
      </c>
    </row>
    <row r="4590" spans="1:65" s="13" customFormat="1">
      <c r="B4590" s="187"/>
      <c r="D4590" s="188" t="s">
        <v>369</v>
      </c>
      <c r="E4590" s="189" t="s">
        <v>1</v>
      </c>
      <c r="F4590" s="190" t="s">
        <v>4180</v>
      </c>
      <c r="H4590" s="191">
        <v>1.7330000000000001</v>
      </c>
      <c r="I4590" s="192"/>
      <c r="L4590" s="187"/>
      <c r="M4590" s="193"/>
      <c r="N4590" s="194"/>
      <c r="O4590" s="194"/>
      <c r="P4590" s="194"/>
      <c r="Q4590" s="194"/>
      <c r="R4590" s="194"/>
      <c r="S4590" s="194"/>
      <c r="T4590" s="195"/>
      <c r="AT4590" s="189" t="s">
        <v>369</v>
      </c>
      <c r="AU4590" s="189" t="s">
        <v>85</v>
      </c>
      <c r="AV4590" s="13" t="s">
        <v>85</v>
      </c>
      <c r="AW4590" s="13" t="s">
        <v>29</v>
      </c>
      <c r="AX4590" s="13" t="s">
        <v>72</v>
      </c>
      <c r="AY4590" s="189" t="s">
        <v>360</v>
      </c>
    </row>
    <row r="4591" spans="1:65" s="13" customFormat="1">
      <c r="B4591" s="187"/>
      <c r="D4591" s="188" t="s">
        <v>369</v>
      </c>
      <c r="E4591" s="189" t="s">
        <v>1</v>
      </c>
      <c r="F4591" s="190" t="s">
        <v>4181</v>
      </c>
      <c r="H4591" s="191">
        <v>2.774</v>
      </c>
      <c r="I4591" s="192"/>
      <c r="L4591" s="187"/>
      <c r="M4591" s="193"/>
      <c r="N4591" s="194"/>
      <c r="O4591" s="194"/>
      <c r="P4591" s="194"/>
      <c r="Q4591" s="194"/>
      <c r="R4591" s="194"/>
      <c r="S4591" s="194"/>
      <c r="T4591" s="195"/>
      <c r="AT4591" s="189" t="s">
        <v>369</v>
      </c>
      <c r="AU4591" s="189" t="s">
        <v>85</v>
      </c>
      <c r="AV4591" s="13" t="s">
        <v>85</v>
      </c>
      <c r="AW4591" s="13" t="s">
        <v>29</v>
      </c>
      <c r="AX4591" s="13" t="s">
        <v>72</v>
      </c>
      <c r="AY4591" s="189" t="s">
        <v>360</v>
      </c>
    </row>
    <row r="4592" spans="1:65" s="15" customFormat="1">
      <c r="B4592" s="203"/>
      <c r="D4592" s="188" t="s">
        <v>369</v>
      </c>
      <c r="E4592" s="204" t="s">
        <v>1</v>
      </c>
      <c r="F4592" s="205" t="s">
        <v>386</v>
      </c>
      <c r="H4592" s="206">
        <v>237.38900000000001</v>
      </c>
      <c r="I4592" s="207"/>
      <c r="L4592" s="203"/>
      <c r="M4592" s="208"/>
      <c r="N4592" s="209"/>
      <c r="O4592" s="209"/>
      <c r="P4592" s="209"/>
      <c r="Q4592" s="209"/>
      <c r="R4592" s="209"/>
      <c r="S4592" s="209"/>
      <c r="T4592" s="210"/>
      <c r="AT4592" s="204" t="s">
        <v>369</v>
      </c>
      <c r="AU4592" s="204" t="s">
        <v>85</v>
      </c>
      <c r="AV4592" s="15" t="s">
        <v>367</v>
      </c>
      <c r="AW4592" s="15" t="s">
        <v>29</v>
      </c>
      <c r="AX4592" s="15" t="s">
        <v>79</v>
      </c>
      <c r="AY4592" s="204" t="s">
        <v>360</v>
      </c>
    </row>
    <row r="4593" spans="1:65" s="2" customFormat="1" ht="21.75" customHeight="1">
      <c r="A4593" s="33"/>
      <c r="B4593" s="139"/>
      <c r="C4593" s="219" t="s">
        <v>4204</v>
      </c>
      <c r="D4593" s="219" t="s">
        <v>724</v>
      </c>
      <c r="E4593" s="220" t="s">
        <v>4205</v>
      </c>
      <c r="F4593" s="221" t="s">
        <v>4206</v>
      </c>
      <c r="G4593" s="222" t="s">
        <v>366</v>
      </c>
      <c r="H4593" s="223">
        <v>272.99599999999998</v>
      </c>
      <c r="I4593" s="224"/>
      <c r="J4593" s="225">
        <f>ROUND(I4593*H4593,2)</f>
        <v>0</v>
      </c>
      <c r="K4593" s="226"/>
      <c r="L4593" s="227"/>
      <c r="M4593" s="228" t="s">
        <v>1</v>
      </c>
      <c r="N4593" s="229" t="s">
        <v>38</v>
      </c>
      <c r="O4593" s="60"/>
      <c r="P4593" s="183">
        <f>O4593*H4593</f>
        <v>0</v>
      </c>
      <c r="Q4593" s="183">
        <v>2E-3</v>
      </c>
      <c r="R4593" s="183">
        <f>Q4593*H4593</f>
        <v>0.54599199999999992</v>
      </c>
      <c r="S4593" s="183">
        <v>0</v>
      </c>
      <c r="T4593" s="184">
        <f>S4593*H4593</f>
        <v>0</v>
      </c>
      <c r="U4593" s="33"/>
      <c r="V4593" s="33"/>
      <c r="W4593" s="33"/>
      <c r="X4593" s="33"/>
      <c r="Y4593" s="33"/>
      <c r="Z4593" s="33"/>
      <c r="AA4593" s="33"/>
      <c r="AB4593" s="33"/>
      <c r="AC4593" s="33"/>
      <c r="AD4593" s="33"/>
      <c r="AE4593" s="33"/>
      <c r="AR4593" s="185" t="s">
        <v>647</v>
      </c>
      <c r="AT4593" s="185" t="s">
        <v>724</v>
      </c>
      <c r="AU4593" s="185" t="s">
        <v>85</v>
      </c>
      <c r="AY4593" s="18" t="s">
        <v>360</v>
      </c>
      <c r="BE4593" s="186">
        <f>IF(N4593="základná",J4593,0)</f>
        <v>0</v>
      </c>
      <c r="BF4593" s="186">
        <f>IF(N4593="znížená",J4593,0)</f>
        <v>0</v>
      </c>
      <c r="BG4593" s="186">
        <f>IF(N4593="zákl. prenesená",J4593,0)</f>
        <v>0</v>
      </c>
      <c r="BH4593" s="186">
        <f>IF(N4593="zníž. prenesená",J4593,0)</f>
        <v>0</v>
      </c>
      <c r="BI4593" s="186">
        <f>IF(N4593="nulová",J4593,0)</f>
        <v>0</v>
      </c>
      <c r="BJ4593" s="18" t="s">
        <v>85</v>
      </c>
      <c r="BK4593" s="186">
        <f>ROUND(I4593*H4593,2)</f>
        <v>0</v>
      </c>
      <c r="BL4593" s="18" t="s">
        <v>507</v>
      </c>
      <c r="BM4593" s="185" t="s">
        <v>4207</v>
      </c>
    </row>
    <row r="4594" spans="1:65" s="13" customFormat="1">
      <c r="B4594" s="187"/>
      <c r="D4594" s="188" t="s">
        <v>369</v>
      </c>
      <c r="E4594" s="189" t="s">
        <v>1</v>
      </c>
      <c r="F4594" s="190" t="s">
        <v>4208</v>
      </c>
      <c r="H4594" s="191">
        <v>40.213000000000001</v>
      </c>
      <c r="I4594" s="192"/>
      <c r="L4594" s="187"/>
      <c r="M4594" s="193"/>
      <c r="N4594" s="194"/>
      <c r="O4594" s="194"/>
      <c r="P4594" s="194"/>
      <c r="Q4594" s="194"/>
      <c r="R4594" s="194"/>
      <c r="S4594" s="194"/>
      <c r="T4594" s="195"/>
      <c r="AT4594" s="189" t="s">
        <v>369</v>
      </c>
      <c r="AU4594" s="189" t="s">
        <v>85</v>
      </c>
      <c r="AV4594" s="13" t="s">
        <v>85</v>
      </c>
      <c r="AW4594" s="13" t="s">
        <v>29</v>
      </c>
      <c r="AX4594" s="13" t="s">
        <v>72</v>
      </c>
      <c r="AY4594" s="189" t="s">
        <v>360</v>
      </c>
    </row>
    <row r="4595" spans="1:65" s="13" customFormat="1">
      <c r="B4595" s="187"/>
      <c r="D4595" s="188" t="s">
        <v>369</v>
      </c>
      <c r="E4595" s="189" t="s">
        <v>1</v>
      </c>
      <c r="F4595" s="190" t="s">
        <v>4209</v>
      </c>
      <c r="H4595" s="191">
        <v>217.09800000000001</v>
      </c>
      <c r="I4595" s="192"/>
      <c r="L4595" s="187"/>
      <c r="M4595" s="193"/>
      <c r="N4595" s="194"/>
      <c r="O4595" s="194"/>
      <c r="P4595" s="194"/>
      <c r="Q4595" s="194"/>
      <c r="R4595" s="194"/>
      <c r="S4595" s="194"/>
      <c r="T4595" s="195"/>
      <c r="AT4595" s="189" t="s">
        <v>369</v>
      </c>
      <c r="AU4595" s="189" t="s">
        <v>85</v>
      </c>
      <c r="AV4595" s="13" t="s">
        <v>85</v>
      </c>
      <c r="AW4595" s="13" t="s">
        <v>29</v>
      </c>
      <c r="AX4595" s="13" t="s">
        <v>72</v>
      </c>
      <c r="AY4595" s="189" t="s">
        <v>360</v>
      </c>
    </row>
    <row r="4596" spans="1:65" s="13" customFormat="1">
      <c r="B4596" s="187"/>
      <c r="D4596" s="188" t="s">
        <v>369</v>
      </c>
      <c r="E4596" s="189" t="s">
        <v>1</v>
      </c>
      <c r="F4596" s="190" t="s">
        <v>4210</v>
      </c>
      <c r="H4596" s="191">
        <v>10.503</v>
      </c>
      <c r="I4596" s="192"/>
      <c r="L4596" s="187"/>
      <c r="M4596" s="193"/>
      <c r="N4596" s="194"/>
      <c r="O4596" s="194"/>
      <c r="P4596" s="194"/>
      <c r="Q4596" s="194"/>
      <c r="R4596" s="194"/>
      <c r="S4596" s="194"/>
      <c r="T4596" s="195"/>
      <c r="AT4596" s="189" t="s">
        <v>369</v>
      </c>
      <c r="AU4596" s="189" t="s">
        <v>85</v>
      </c>
      <c r="AV4596" s="13" t="s">
        <v>85</v>
      </c>
      <c r="AW4596" s="13" t="s">
        <v>29</v>
      </c>
      <c r="AX4596" s="13" t="s">
        <v>72</v>
      </c>
      <c r="AY4596" s="189" t="s">
        <v>360</v>
      </c>
    </row>
    <row r="4597" spans="1:65" s="14" customFormat="1">
      <c r="B4597" s="196"/>
      <c r="D4597" s="188" t="s">
        <v>369</v>
      </c>
      <c r="E4597" s="197" t="s">
        <v>1</v>
      </c>
      <c r="F4597" s="198" t="s">
        <v>624</v>
      </c>
      <c r="H4597" s="197" t="s">
        <v>1</v>
      </c>
      <c r="I4597" s="199"/>
      <c r="L4597" s="196"/>
      <c r="M4597" s="200"/>
      <c r="N4597" s="201"/>
      <c r="O4597" s="201"/>
      <c r="P4597" s="201"/>
      <c r="Q4597" s="201"/>
      <c r="R4597" s="201"/>
      <c r="S4597" s="201"/>
      <c r="T4597" s="202"/>
      <c r="AT4597" s="197" t="s">
        <v>369</v>
      </c>
      <c r="AU4597" s="197" t="s">
        <v>85</v>
      </c>
      <c r="AV4597" s="14" t="s">
        <v>79</v>
      </c>
      <c r="AW4597" s="14" t="s">
        <v>29</v>
      </c>
      <c r="AX4597" s="14" t="s">
        <v>72</v>
      </c>
      <c r="AY4597" s="197" t="s">
        <v>360</v>
      </c>
    </row>
    <row r="4598" spans="1:65" s="13" customFormat="1">
      <c r="B4598" s="187"/>
      <c r="D4598" s="188" t="s">
        <v>369</v>
      </c>
      <c r="E4598" s="189" t="s">
        <v>1</v>
      </c>
      <c r="F4598" s="190" t="s">
        <v>4211</v>
      </c>
      <c r="H4598" s="191">
        <v>1.992</v>
      </c>
      <c r="I4598" s="192"/>
      <c r="L4598" s="187"/>
      <c r="M4598" s="193"/>
      <c r="N4598" s="194"/>
      <c r="O4598" s="194"/>
      <c r="P4598" s="194"/>
      <c r="Q4598" s="194"/>
      <c r="R4598" s="194"/>
      <c r="S4598" s="194"/>
      <c r="T4598" s="195"/>
      <c r="AT4598" s="189" t="s">
        <v>369</v>
      </c>
      <c r="AU4598" s="189" t="s">
        <v>85</v>
      </c>
      <c r="AV4598" s="13" t="s">
        <v>85</v>
      </c>
      <c r="AW4598" s="13" t="s">
        <v>29</v>
      </c>
      <c r="AX4598" s="13" t="s">
        <v>72</v>
      </c>
      <c r="AY4598" s="189" t="s">
        <v>360</v>
      </c>
    </row>
    <row r="4599" spans="1:65" s="13" customFormat="1">
      <c r="B4599" s="187"/>
      <c r="D4599" s="188" t="s">
        <v>369</v>
      </c>
      <c r="E4599" s="189" t="s">
        <v>1</v>
      </c>
      <c r="F4599" s="190" t="s">
        <v>4212</v>
      </c>
      <c r="H4599" s="191">
        <v>3.19</v>
      </c>
      <c r="I4599" s="192"/>
      <c r="L4599" s="187"/>
      <c r="M4599" s="193"/>
      <c r="N4599" s="194"/>
      <c r="O4599" s="194"/>
      <c r="P4599" s="194"/>
      <c r="Q4599" s="194"/>
      <c r="R4599" s="194"/>
      <c r="S4599" s="194"/>
      <c r="T4599" s="195"/>
      <c r="AT4599" s="189" t="s">
        <v>369</v>
      </c>
      <c r="AU4599" s="189" t="s">
        <v>85</v>
      </c>
      <c r="AV4599" s="13" t="s">
        <v>85</v>
      </c>
      <c r="AW4599" s="13" t="s">
        <v>29</v>
      </c>
      <c r="AX4599" s="13" t="s">
        <v>72</v>
      </c>
      <c r="AY4599" s="189" t="s">
        <v>360</v>
      </c>
    </row>
    <row r="4600" spans="1:65" s="15" customFormat="1">
      <c r="B4600" s="203"/>
      <c r="D4600" s="188" t="s">
        <v>369</v>
      </c>
      <c r="E4600" s="204" t="s">
        <v>1</v>
      </c>
      <c r="F4600" s="205" t="s">
        <v>386</v>
      </c>
      <c r="H4600" s="206">
        <v>272.99599999999998</v>
      </c>
      <c r="I4600" s="207"/>
      <c r="L4600" s="203"/>
      <c r="M4600" s="208"/>
      <c r="N4600" s="209"/>
      <c r="O4600" s="209"/>
      <c r="P4600" s="209"/>
      <c r="Q4600" s="209"/>
      <c r="R4600" s="209"/>
      <c r="S4600" s="209"/>
      <c r="T4600" s="210"/>
      <c r="AT4600" s="204" t="s">
        <v>369</v>
      </c>
      <c r="AU4600" s="204" t="s">
        <v>85</v>
      </c>
      <c r="AV4600" s="15" t="s">
        <v>367</v>
      </c>
      <c r="AW4600" s="15" t="s">
        <v>29</v>
      </c>
      <c r="AX4600" s="15" t="s">
        <v>79</v>
      </c>
      <c r="AY4600" s="204" t="s">
        <v>360</v>
      </c>
    </row>
    <row r="4601" spans="1:65" s="2" customFormat="1" ht="33" customHeight="1">
      <c r="A4601" s="33"/>
      <c r="B4601" s="139"/>
      <c r="C4601" s="173" t="s">
        <v>4213</v>
      </c>
      <c r="D4601" s="173" t="s">
        <v>363</v>
      </c>
      <c r="E4601" s="174" t="s">
        <v>4214</v>
      </c>
      <c r="F4601" s="175" t="s">
        <v>4215</v>
      </c>
      <c r="G4601" s="176" t="s">
        <v>366</v>
      </c>
      <c r="H4601" s="177">
        <v>368.04700000000003</v>
      </c>
      <c r="I4601" s="178"/>
      <c r="J4601" s="179">
        <f>ROUND(I4601*H4601,2)</f>
        <v>0</v>
      </c>
      <c r="K4601" s="180"/>
      <c r="L4601" s="34"/>
      <c r="M4601" s="181" t="s">
        <v>1</v>
      </c>
      <c r="N4601" s="182" t="s">
        <v>38</v>
      </c>
      <c r="O4601" s="60"/>
      <c r="P4601" s="183">
        <f>O4601*H4601</f>
        <v>0</v>
      </c>
      <c r="Q4601" s="183">
        <v>4.5199999999999997E-3</v>
      </c>
      <c r="R4601" s="183">
        <f>Q4601*H4601</f>
        <v>1.66357244</v>
      </c>
      <c r="S4601" s="183">
        <v>0</v>
      </c>
      <c r="T4601" s="184">
        <f>S4601*H4601</f>
        <v>0</v>
      </c>
      <c r="U4601" s="33"/>
      <c r="V4601" s="33"/>
      <c r="W4601" s="33"/>
      <c r="X4601" s="33"/>
      <c r="Y4601" s="33"/>
      <c r="Z4601" s="33"/>
      <c r="AA4601" s="33"/>
      <c r="AB4601" s="33"/>
      <c r="AC4601" s="33"/>
      <c r="AD4601" s="33"/>
      <c r="AE4601" s="33"/>
      <c r="AR4601" s="185" t="s">
        <v>507</v>
      </c>
      <c r="AT4601" s="185" t="s">
        <v>363</v>
      </c>
      <c r="AU4601" s="185" t="s">
        <v>85</v>
      </c>
      <c r="AY4601" s="18" t="s">
        <v>360</v>
      </c>
      <c r="BE4601" s="186">
        <f>IF(N4601="základná",J4601,0)</f>
        <v>0</v>
      </c>
      <c r="BF4601" s="186">
        <f>IF(N4601="znížená",J4601,0)</f>
        <v>0</v>
      </c>
      <c r="BG4601" s="186">
        <f>IF(N4601="zákl. prenesená",J4601,0)</f>
        <v>0</v>
      </c>
      <c r="BH4601" s="186">
        <f>IF(N4601="zníž. prenesená",J4601,0)</f>
        <v>0</v>
      </c>
      <c r="BI4601" s="186">
        <f>IF(N4601="nulová",J4601,0)</f>
        <v>0</v>
      </c>
      <c r="BJ4601" s="18" t="s">
        <v>85</v>
      </c>
      <c r="BK4601" s="186">
        <f>ROUND(I4601*H4601,2)</f>
        <v>0</v>
      </c>
      <c r="BL4601" s="18" t="s">
        <v>507</v>
      </c>
      <c r="BM4601" s="185" t="s">
        <v>4216</v>
      </c>
    </row>
    <row r="4602" spans="1:65" s="14" customFormat="1">
      <c r="B4602" s="196"/>
      <c r="D4602" s="188" t="s">
        <v>369</v>
      </c>
      <c r="E4602" s="197" t="s">
        <v>1</v>
      </c>
      <c r="F4602" s="198" t="s">
        <v>4217</v>
      </c>
      <c r="H4602" s="197" t="s">
        <v>1</v>
      </c>
      <c r="I4602" s="199"/>
      <c r="L4602" s="196"/>
      <c r="M4602" s="200"/>
      <c r="N4602" s="201"/>
      <c r="O4602" s="201"/>
      <c r="P4602" s="201"/>
      <c r="Q4602" s="201"/>
      <c r="R4602" s="201"/>
      <c r="S4602" s="201"/>
      <c r="T4602" s="202"/>
      <c r="AT4602" s="197" t="s">
        <v>369</v>
      </c>
      <c r="AU4602" s="197" t="s">
        <v>85</v>
      </c>
      <c r="AV4602" s="14" t="s">
        <v>79</v>
      </c>
      <c r="AW4602" s="14" t="s">
        <v>29</v>
      </c>
      <c r="AX4602" s="14" t="s">
        <v>72</v>
      </c>
      <c r="AY4602" s="197" t="s">
        <v>360</v>
      </c>
    </row>
    <row r="4603" spans="1:65" s="13" customFormat="1">
      <c r="B4603" s="187"/>
      <c r="D4603" s="188" t="s">
        <v>369</v>
      </c>
      <c r="E4603" s="189" t="s">
        <v>1</v>
      </c>
      <c r="F4603" s="190" t="s">
        <v>4218</v>
      </c>
      <c r="H4603" s="191">
        <v>362.19</v>
      </c>
      <c r="I4603" s="192"/>
      <c r="L4603" s="187"/>
      <c r="M4603" s="193"/>
      <c r="N4603" s="194"/>
      <c r="O4603" s="194"/>
      <c r="P4603" s="194"/>
      <c r="Q4603" s="194"/>
      <c r="R4603" s="194"/>
      <c r="S4603" s="194"/>
      <c r="T4603" s="195"/>
      <c r="AT4603" s="189" t="s">
        <v>369</v>
      </c>
      <c r="AU4603" s="189" t="s">
        <v>85</v>
      </c>
      <c r="AV4603" s="13" t="s">
        <v>85</v>
      </c>
      <c r="AW4603" s="13" t="s">
        <v>29</v>
      </c>
      <c r="AX4603" s="13" t="s">
        <v>72</v>
      </c>
      <c r="AY4603" s="189" t="s">
        <v>360</v>
      </c>
    </row>
    <row r="4604" spans="1:65" s="13" customFormat="1">
      <c r="B4604" s="187"/>
      <c r="D4604" s="188" t="s">
        <v>369</v>
      </c>
      <c r="E4604" s="189" t="s">
        <v>1</v>
      </c>
      <c r="F4604" s="190" t="s">
        <v>4219</v>
      </c>
      <c r="H4604" s="191">
        <v>5.8570000000000002</v>
      </c>
      <c r="I4604" s="192"/>
      <c r="L4604" s="187"/>
      <c r="M4604" s="193"/>
      <c r="N4604" s="194"/>
      <c r="O4604" s="194"/>
      <c r="P4604" s="194"/>
      <c r="Q4604" s="194"/>
      <c r="R4604" s="194"/>
      <c r="S4604" s="194"/>
      <c r="T4604" s="195"/>
      <c r="AT4604" s="189" t="s">
        <v>369</v>
      </c>
      <c r="AU4604" s="189" t="s">
        <v>85</v>
      </c>
      <c r="AV4604" s="13" t="s">
        <v>85</v>
      </c>
      <c r="AW4604" s="13" t="s">
        <v>29</v>
      </c>
      <c r="AX4604" s="13" t="s">
        <v>72</v>
      </c>
      <c r="AY4604" s="189" t="s">
        <v>360</v>
      </c>
    </row>
    <row r="4605" spans="1:65" s="16" customFormat="1">
      <c r="B4605" s="211"/>
      <c r="D4605" s="188" t="s">
        <v>369</v>
      </c>
      <c r="E4605" s="212" t="s">
        <v>1</v>
      </c>
      <c r="F4605" s="213" t="s">
        <v>581</v>
      </c>
      <c r="H4605" s="214">
        <v>368.04700000000003</v>
      </c>
      <c r="I4605" s="215"/>
      <c r="L4605" s="211"/>
      <c r="M4605" s="216"/>
      <c r="N4605" s="217"/>
      <c r="O4605" s="217"/>
      <c r="P4605" s="217"/>
      <c r="Q4605" s="217"/>
      <c r="R4605" s="217"/>
      <c r="S4605" s="217"/>
      <c r="T4605" s="218"/>
      <c r="AT4605" s="212" t="s">
        <v>369</v>
      </c>
      <c r="AU4605" s="212" t="s">
        <v>85</v>
      </c>
      <c r="AV4605" s="16" t="s">
        <v>282</v>
      </c>
      <c r="AW4605" s="16" t="s">
        <v>29</v>
      </c>
      <c r="AX4605" s="16" t="s">
        <v>72</v>
      </c>
      <c r="AY4605" s="212" t="s">
        <v>360</v>
      </c>
    </row>
    <row r="4606" spans="1:65" s="15" customFormat="1">
      <c r="B4606" s="203"/>
      <c r="D4606" s="188" t="s">
        <v>369</v>
      </c>
      <c r="E4606" s="204" t="s">
        <v>1</v>
      </c>
      <c r="F4606" s="205" t="s">
        <v>386</v>
      </c>
      <c r="H4606" s="206">
        <v>368.04700000000003</v>
      </c>
      <c r="I4606" s="207"/>
      <c r="L4606" s="203"/>
      <c r="M4606" s="208"/>
      <c r="N4606" s="209"/>
      <c r="O4606" s="209"/>
      <c r="P4606" s="209"/>
      <c r="Q4606" s="209"/>
      <c r="R4606" s="209"/>
      <c r="S4606" s="209"/>
      <c r="T4606" s="210"/>
      <c r="AT4606" s="204" t="s">
        <v>369</v>
      </c>
      <c r="AU4606" s="204" t="s">
        <v>85</v>
      </c>
      <c r="AV4606" s="15" t="s">
        <v>367</v>
      </c>
      <c r="AW4606" s="15" t="s">
        <v>29</v>
      </c>
      <c r="AX4606" s="15" t="s">
        <v>79</v>
      </c>
      <c r="AY4606" s="204" t="s">
        <v>360</v>
      </c>
    </row>
    <row r="4607" spans="1:65" s="2" customFormat="1" ht="33" customHeight="1">
      <c r="A4607" s="33"/>
      <c r="B4607" s="139"/>
      <c r="C4607" s="173" t="s">
        <v>4220</v>
      </c>
      <c r="D4607" s="173" t="s">
        <v>363</v>
      </c>
      <c r="E4607" s="174" t="s">
        <v>4221</v>
      </c>
      <c r="F4607" s="175" t="s">
        <v>4222</v>
      </c>
      <c r="G4607" s="176" t="s">
        <v>366</v>
      </c>
      <c r="H4607" s="177">
        <v>18.021000000000001</v>
      </c>
      <c r="I4607" s="178"/>
      <c r="J4607" s="179">
        <f>ROUND(I4607*H4607,2)</f>
        <v>0</v>
      </c>
      <c r="K4607" s="180"/>
      <c r="L4607" s="34"/>
      <c r="M4607" s="181" t="s">
        <v>1</v>
      </c>
      <c r="N4607" s="182" t="s">
        <v>38</v>
      </c>
      <c r="O4607" s="60"/>
      <c r="P4607" s="183">
        <f>O4607*H4607</f>
        <v>0</v>
      </c>
      <c r="Q4607" s="183">
        <v>4.5199999999999997E-3</v>
      </c>
      <c r="R4607" s="183">
        <f>Q4607*H4607</f>
        <v>8.145492E-2</v>
      </c>
      <c r="S4607" s="183">
        <v>0</v>
      </c>
      <c r="T4607" s="184">
        <f>S4607*H4607</f>
        <v>0</v>
      </c>
      <c r="U4607" s="33"/>
      <c r="V4607" s="33"/>
      <c r="W4607" s="33"/>
      <c r="X4607" s="33"/>
      <c r="Y4607" s="33"/>
      <c r="Z4607" s="33"/>
      <c r="AA4607" s="33"/>
      <c r="AB4607" s="33"/>
      <c r="AC4607" s="33"/>
      <c r="AD4607" s="33"/>
      <c r="AE4607" s="33"/>
      <c r="AR4607" s="185" t="s">
        <v>507</v>
      </c>
      <c r="AT4607" s="185" t="s">
        <v>363</v>
      </c>
      <c r="AU4607" s="185" t="s">
        <v>85</v>
      </c>
      <c r="AY4607" s="18" t="s">
        <v>360</v>
      </c>
      <c r="BE4607" s="186">
        <f>IF(N4607="základná",J4607,0)</f>
        <v>0</v>
      </c>
      <c r="BF4607" s="186">
        <f>IF(N4607="znížená",J4607,0)</f>
        <v>0</v>
      </c>
      <c r="BG4607" s="186">
        <f>IF(N4607="zákl. prenesená",J4607,0)</f>
        <v>0</v>
      </c>
      <c r="BH4607" s="186">
        <f>IF(N4607="zníž. prenesená",J4607,0)</f>
        <v>0</v>
      </c>
      <c r="BI4607" s="186">
        <f>IF(N4607="nulová",J4607,0)</f>
        <v>0</v>
      </c>
      <c r="BJ4607" s="18" t="s">
        <v>85</v>
      </c>
      <c r="BK4607" s="186">
        <f>ROUND(I4607*H4607,2)</f>
        <v>0</v>
      </c>
      <c r="BL4607" s="18" t="s">
        <v>507</v>
      </c>
      <c r="BM4607" s="185" t="s">
        <v>4223</v>
      </c>
    </row>
    <row r="4608" spans="1:65" s="14" customFormat="1">
      <c r="B4608" s="196"/>
      <c r="D4608" s="188" t="s">
        <v>369</v>
      </c>
      <c r="E4608" s="197" t="s">
        <v>1</v>
      </c>
      <c r="F4608" s="198" t="s">
        <v>4217</v>
      </c>
      <c r="H4608" s="197" t="s">
        <v>1</v>
      </c>
      <c r="I4608" s="199"/>
      <c r="L4608" s="196"/>
      <c r="M4608" s="200"/>
      <c r="N4608" s="201"/>
      <c r="O4608" s="201"/>
      <c r="P4608" s="201"/>
      <c r="Q4608" s="201"/>
      <c r="R4608" s="201"/>
      <c r="S4608" s="201"/>
      <c r="T4608" s="202"/>
      <c r="AT4608" s="197" t="s">
        <v>369</v>
      </c>
      <c r="AU4608" s="197" t="s">
        <v>85</v>
      </c>
      <c r="AV4608" s="14" t="s">
        <v>79</v>
      </c>
      <c r="AW4608" s="14" t="s">
        <v>29</v>
      </c>
      <c r="AX4608" s="14" t="s">
        <v>72</v>
      </c>
      <c r="AY4608" s="197" t="s">
        <v>360</v>
      </c>
    </row>
    <row r="4609" spans="1:65" s="13" customFormat="1">
      <c r="B4609" s="187"/>
      <c r="D4609" s="188" t="s">
        <v>369</v>
      </c>
      <c r="E4609" s="189" t="s">
        <v>1</v>
      </c>
      <c r="F4609" s="190" t="s">
        <v>4224</v>
      </c>
      <c r="H4609" s="191">
        <v>15.920999999999999</v>
      </c>
      <c r="I4609" s="192"/>
      <c r="L4609" s="187"/>
      <c r="M4609" s="193"/>
      <c r="N4609" s="194"/>
      <c r="O4609" s="194"/>
      <c r="P4609" s="194"/>
      <c r="Q4609" s="194"/>
      <c r="R4609" s="194"/>
      <c r="S4609" s="194"/>
      <c r="T4609" s="195"/>
      <c r="AT4609" s="189" t="s">
        <v>369</v>
      </c>
      <c r="AU4609" s="189" t="s">
        <v>85</v>
      </c>
      <c r="AV4609" s="13" t="s">
        <v>85</v>
      </c>
      <c r="AW4609" s="13" t="s">
        <v>29</v>
      </c>
      <c r="AX4609" s="13" t="s">
        <v>72</v>
      </c>
      <c r="AY4609" s="189" t="s">
        <v>360</v>
      </c>
    </row>
    <row r="4610" spans="1:65" s="13" customFormat="1">
      <c r="B4610" s="187"/>
      <c r="D4610" s="188" t="s">
        <v>369</v>
      </c>
      <c r="E4610" s="189" t="s">
        <v>1</v>
      </c>
      <c r="F4610" s="190" t="s">
        <v>4225</v>
      </c>
      <c r="H4610" s="191">
        <v>2.1</v>
      </c>
      <c r="I4610" s="192"/>
      <c r="L4610" s="187"/>
      <c r="M4610" s="193"/>
      <c r="N4610" s="194"/>
      <c r="O4610" s="194"/>
      <c r="P4610" s="194"/>
      <c r="Q4610" s="194"/>
      <c r="R4610" s="194"/>
      <c r="S4610" s="194"/>
      <c r="T4610" s="195"/>
      <c r="AT4610" s="189" t="s">
        <v>369</v>
      </c>
      <c r="AU4610" s="189" t="s">
        <v>85</v>
      </c>
      <c r="AV4610" s="13" t="s">
        <v>85</v>
      </c>
      <c r="AW4610" s="13" t="s">
        <v>29</v>
      </c>
      <c r="AX4610" s="13" t="s">
        <v>72</v>
      </c>
      <c r="AY4610" s="189" t="s">
        <v>360</v>
      </c>
    </row>
    <row r="4611" spans="1:65" s="15" customFormat="1">
      <c r="B4611" s="203"/>
      <c r="D4611" s="188" t="s">
        <v>369</v>
      </c>
      <c r="E4611" s="204" t="s">
        <v>1</v>
      </c>
      <c r="F4611" s="205" t="s">
        <v>386</v>
      </c>
      <c r="H4611" s="206">
        <v>18.021000000000001</v>
      </c>
      <c r="I4611" s="207"/>
      <c r="L4611" s="203"/>
      <c r="M4611" s="208"/>
      <c r="N4611" s="209"/>
      <c r="O4611" s="209"/>
      <c r="P4611" s="209"/>
      <c r="Q4611" s="209"/>
      <c r="R4611" s="209"/>
      <c r="S4611" s="209"/>
      <c r="T4611" s="210"/>
      <c r="AT4611" s="204" t="s">
        <v>369</v>
      </c>
      <c r="AU4611" s="204" t="s">
        <v>85</v>
      </c>
      <c r="AV4611" s="15" t="s">
        <v>367</v>
      </c>
      <c r="AW4611" s="15" t="s">
        <v>29</v>
      </c>
      <c r="AX4611" s="15" t="s">
        <v>79</v>
      </c>
      <c r="AY4611" s="204" t="s">
        <v>360</v>
      </c>
    </row>
    <row r="4612" spans="1:65" s="2" customFormat="1" ht="24.2" customHeight="1">
      <c r="A4612" s="33"/>
      <c r="B4612" s="139"/>
      <c r="C4612" s="261" t="s">
        <v>4226</v>
      </c>
      <c r="D4612" s="261" t="s">
        <v>363</v>
      </c>
      <c r="E4612" s="262" t="s">
        <v>4227</v>
      </c>
      <c r="F4612" s="263" t="s">
        <v>4228</v>
      </c>
      <c r="G4612" s="264" t="s">
        <v>366</v>
      </c>
      <c r="H4612" s="265">
        <v>1017.7619999999999</v>
      </c>
      <c r="I4612" s="266"/>
      <c r="J4612" s="266">
        <f>ROUND(I4612*H4612,2)</f>
        <v>0</v>
      </c>
      <c r="K4612" s="180"/>
      <c r="L4612" s="34"/>
      <c r="M4612" s="181" t="s">
        <v>1</v>
      </c>
      <c r="N4612" s="182" t="s">
        <v>38</v>
      </c>
      <c r="O4612" s="60"/>
      <c r="P4612" s="183">
        <f>O4612*H4612</f>
        <v>0</v>
      </c>
      <c r="Q4612" s="183">
        <v>4.5199999999999997E-3</v>
      </c>
      <c r="R4612" s="183">
        <f>Q4612*H4612</f>
        <v>4.6002842399999997</v>
      </c>
      <c r="S4612" s="183">
        <v>0</v>
      </c>
      <c r="T4612" s="184">
        <f>S4612*H4612</f>
        <v>0</v>
      </c>
      <c r="U4612" s="33"/>
      <c r="V4612" s="33"/>
      <c r="W4612" s="33"/>
      <c r="X4612" s="33"/>
      <c r="Y4612" s="33"/>
      <c r="Z4612" s="33"/>
      <c r="AA4612" s="33"/>
      <c r="AB4612" s="33"/>
      <c r="AC4612" s="33"/>
      <c r="AD4612" s="33"/>
      <c r="AE4612" s="33"/>
      <c r="AR4612" s="185" t="s">
        <v>507</v>
      </c>
      <c r="AT4612" s="185" t="s">
        <v>363</v>
      </c>
      <c r="AU4612" s="185" t="s">
        <v>85</v>
      </c>
      <c r="AY4612" s="18" t="s">
        <v>360</v>
      </c>
      <c r="BE4612" s="186">
        <f>IF(N4612="základná",J4612,0)</f>
        <v>0</v>
      </c>
      <c r="BF4612" s="186">
        <f>IF(N4612="znížená",J4612,0)</f>
        <v>0</v>
      </c>
      <c r="BG4612" s="186">
        <f>IF(N4612="zákl. prenesená",J4612,0)</f>
        <v>0</v>
      </c>
      <c r="BH4612" s="186">
        <f>IF(N4612="zníž. prenesená",J4612,0)</f>
        <v>0</v>
      </c>
      <c r="BI4612" s="186">
        <f>IF(N4612="nulová",J4612,0)</f>
        <v>0</v>
      </c>
      <c r="BJ4612" s="18" t="s">
        <v>85</v>
      </c>
      <c r="BK4612" s="186">
        <f>ROUND(I4612*H4612,2)</f>
        <v>0</v>
      </c>
      <c r="BL4612" s="18" t="s">
        <v>507</v>
      </c>
      <c r="BM4612" s="185" t="s">
        <v>4229</v>
      </c>
    </row>
    <row r="4613" spans="1:65" s="13" customFormat="1">
      <c r="B4613" s="187"/>
      <c r="D4613" s="188" t="s">
        <v>369</v>
      </c>
      <c r="E4613" s="189" t="s">
        <v>1</v>
      </c>
      <c r="F4613" s="190" t="s">
        <v>4230</v>
      </c>
      <c r="H4613" s="191">
        <v>1017.7619999999999</v>
      </c>
      <c r="I4613" s="192"/>
      <c r="L4613" s="187"/>
      <c r="M4613" s="193"/>
      <c r="N4613" s="194"/>
      <c r="O4613" s="194"/>
      <c r="P4613" s="194"/>
      <c r="Q4613" s="194"/>
      <c r="R4613" s="194"/>
      <c r="S4613" s="194"/>
      <c r="T4613" s="195"/>
      <c r="AT4613" s="189" t="s">
        <v>369</v>
      </c>
      <c r="AU4613" s="189" t="s">
        <v>85</v>
      </c>
      <c r="AV4613" s="13" t="s">
        <v>85</v>
      </c>
      <c r="AW4613" s="13" t="s">
        <v>29</v>
      </c>
      <c r="AX4613" s="13" t="s">
        <v>72</v>
      </c>
      <c r="AY4613" s="189" t="s">
        <v>360</v>
      </c>
    </row>
    <row r="4614" spans="1:65" s="15" customFormat="1">
      <c r="B4614" s="203"/>
      <c r="D4614" s="188" t="s">
        <v>369</v>
      </c>
      <c r="E4614" s="204" t="s">
        <v>1</v>
      </c>
      <c r="F4614" s="205" t="s">
        <v>386</v>
      </c>
      <c r="H4614" s="206">
        <v>1017.7619999999999</v>
      </c>
      <c r="I4614" s="207"/>
      <c r="L4614" s="203"/>
      <c r="M4614" s="208"/>
      <c r="N4614" s="209"/>
      <c r="O4614" s="209"/>
      <c r="P4614" s="209"/>
      <c r="Q4614" s="209"/>
      <c r="R4614" s="209"/>
      <c r="S4614" s="209"/>
      <c r="T4614" s="210"/>
      <c r="AT4614" s="204" t="s">
        <v>369</v>
      </c>
      <c r="AU4614" s="204" t="s">
        <v>85</v>
      </c>
      <c r="AV4614" s="15" t="s">
        <v>367</v>
      </c>
      <c r="AW4614" s="15" t="s">
        <v>29</v>
      </c>
      <c r="AX4614" s="15" t="s">
        <v>79</v>
      </c>
      <c r="AY4614" s="204" t="s">
        <v>360</v>
      </c>
    </row>
    <row r="4615" spans="1:65" s="2" customFormat="1" ht="24.2" customHeight="1">
      <c r="A4615" s="33"/>
      <c r="B4615" s="139"/>
      <c r="C4615" s="173" t="s">
        <v>4231</v>
      </c>
      <c r="D4615" s="173" t="s">
        <v>363</v>
      </c>
      <c r="E4615" s="174" t="s">
        <v>4232</v>
      </c>
      <c r="F4615" s="175" t="s">
        <v>4233</v>
      </c>
      <c r="G4615" s="176" t="s">
        <v>366</v>
      </c>
      <c r="H4615" s="177">
        <v>139.06</v>
      </c>
      <c r="I4615" s="178"/>
      <c r="J4615" s="179">
        <f>ROUND(I4615*H4615,2)</f>
        <v>0</v>
      </c>
      <c r="K4615" s="180"/>
      <c r="L4615" s="34"/>
      <c r="M4615" s="181" t="s">
        <v>1</v>
      </c>
      <c r="N4615" s="182" t="s">
        <v>38</v>
      </c>
      <c r="O4615" s="60"/>
      <c r="P4615" s="183">
        <f>O4615*H4615</f>
        <v>0</v>
      </c>
      <c r="Q4615" s="183">
        <v>4.5199999999999997E-3</v>
      </c>
      <c r="R4615" s="183">
        <f>Q4615*H4615</f>
        <v>0.62855119999999998</v>
      </c>
      <c r="S4615" s="183">
        <v>0</v>
      </c>
      <c r="T4615" s="184">
        <f>S4615*H4615</f>
        <v>0</v>
      </c>
      <c r="U4615" s="33"/>
      <c r="V4615" s="33"/>
      <c r="W4615" s="33"/>
      <c r="X4615" s="33"/>
      <c r="Y4615" s="33"/>
      <c r="Z4615" s="33"/>
      <c r="AA4615" s="33"/>
      <c r="AB4615" s="33"/>
      <c r="AC4615" s="33"/>
      <c r="AD4615" s="33"/>
      <c r="AE4615" s="33"/>
      <c r="AR4615" s="185" t="s">
        <v>507</v>
      </c>
      <c r="AT4615" s="185" t="s">
        <v>363</v>
      </c>
      <c r="AU4615" s="185" t="s">
        <v>85</v>
      </c>
      <c r="AY4615" s="18" t="s">
        <v>360</v>
      </c>
      <c r="BE4615" s="186">
        <f>IF(N4615="základná",J4615,0)</f>
        <v>0</v>
      </c>
      <c r="BF4615" s="186">
        <f>IF(N4615="znížená",J4615,0)</f>
        <v>0</v>
      </c>
      <c r="BG4615" s="186">
        <f>IF(N4615="zákl. prenesená",J4615,0)</f>
        <v>0</v>
      </c>
      <c r="BH4615" s="186">
        <f>IF(N4615="zníž. prenesená",J4615,0)</f>
        <v>0</v>
      </c>
      <c r="BI4615" s="186">
        <f>IF(N4615="nulová",J4615,0)</f>
        <v>0</v>
      </c>
      <c r="BJ4615" s="18" t="s">
        <v>85</v>
      </c>
      <c r="BK4615" s="186">
        <f>ROUND(I4615*H4615,2)</f>
        <v>0</v>
      </c>
      <c r="BL4615" s="18" t="s">
        <v>507</v>
      </c>
      <c r="BM4615" s="185" t="s">
        <v>4234</v>
      </c>
    </row>
    <row r="4616" spans="1:65" s="14" customFormat="1">
      <c r="B4616" s="196"/>
      <c r="D4616" s="188" t="s">
        <v>369</v>
      </c>
      <c r="E4616" s="197" t="s">
        <v>1</v>
      </c>
      <c r="F4616" s="198" t="s">
        <v>4235</v>
      </c>
      <c r="H4616" s="197" t="s">
        <v>1</v>
      </c>
      <c r="I4616" s="199"/>
      <c r="L4616" s="196"/>
      <c r="M4616" s="200"/>
      <c r="N4616" s="201"/>
      <c r="O4616" s="201"/>
      <c r="P4616" s="201"/>
      <c r="Q4616" s="201"/>
      <c r="R4616" s="201"/>
      <c r="S4616" s="201"/>
      <c r="T4616" s="202"/>
      <c r="AT4616" s="197" t="s">
        <v>369</v>
      </c>
      <c r="AU4616" s="197" t="s">
        <v>85</v>
      </c>
      <c r="AV4616" s="14" t="s">
        <v>79</v>
      </c>
      <c r="AW4616" s="14" t="s">
        <v>29</v>
      </c>
      <c r="AX4616" s="14" t="s">
        <v>72</v>
      </c>
      <c r="AY4616" s="197" t="s">
        <v>360</v>
      </c>
    </row>
    <row r="4617" spans="1:65" s="14" customFormat="1">
      <c r="B4617" s="196"/>
      <c r="D4617" s="188" t="s">
        <v>369</v>
      </c>
      <c r="E4617" s="197" t="s">
        <v>1</v>
      </c>
      <c r="F4617" s="198" t="s">
        <v>4236</v>
      </c>
      <c r="H4617" s="197" t="s">
        <v>1</v>
      </c>
      <c r="I4617" s="199"/>
      <c r="L4617" s="196"/>
      <c r="M4617" s="200"/>
      <c r="N4617" s="201"/>
      <c r="O4617" s="201"/>
      <c r="P4617" s="201"/>
      <c r="Q4617" s="201"/>
      <c r="R4617" s="201"/>
      <c r="S4617" s="201"/>
      <c r="T4617" s="202"/>
      <c r="AT4617" s="197" t="s">
        <v>369</v>
      </c>
      <c r="AU4617" s="197" t="s">
        <v>85</v>
      </c>
      <c r="AV4617" s="14" t="s">
        <v>79</v>
      </c>
      <c r="AW4617" s="14" t="s">
        <v>29</v>
      </c>
      <c r="AX4617" s="14" t="s">
        <v>72</v>
      </c>
      <c r="AY4617" s="197" t="s">
        <v>360</v>
      </c>
    </row>
    <row r="4618" spans="1:65" s="13" customFormat="1">
      <c r="B4618" s="187"/>
      <c r="D4618" s="188" t="s">
        <v>369</v>
      </c>
      <c r="E4618" s="189" t="s">
        <v>1</v>
      </c>
      <c r="F4618" s="190" t="s">
        <v>4237</v>
      </c>
      <c r="H4618" s="191">
        <v>6.93</v>
      </c>
      <c r="I4618" s="192"/>
      <c r="L4618" s="187"/>
      <c r="M4618" s="193"/>
      <c r="N4618" s="194"/>
      <c r="O4618" s="194"/>
      <c r="P4618" s="194"/>
      <c r="Q4618" s="194"/>
      <c r="R4618" s="194"/>
      <c r="S4618" s="194"/>
      <c r="T4618" s="195"/>
      <c r="AT4618" s="189" t="s">
        <v>369</v>
      </c>
      <c r="AU4618" s="189" t="s">
        <v>85</v>
      </c>
      <c r="AV4618" s="13" t="s">
        <v>85</v>
      </c>
      <c r="AW4618" s="13" t="s">
        <v>29</v>
      </c>
      <c r="AX4618" s="13" t="s">
        <v>72</v>
      </c>
      <c r="AY4618" s="189" t="s">
        <v>360</v>
      </c>
    </row>
    <row r="4619" spans="1:65" s="14" customFormat="1">
      <c r="B4619" s="196"/>
      <c r="D4619" s="188" t="s">
        <v>369</v>
      </c>
      <c r="E4619" s="197" t="s">
        <v>1</v>
      </c>
      <c r="F4619" s="198" t="s">
        <v>4238</v>
      </c>
      <c r="H4619" s="197" t="s">
        <v>1</v>
      </c>
      <c r="I4619" s="199"/>
      <c r="L4619" s="196"/>
      <c r="M4619" s="200"/>
      <c r="N4619" s="201"/>
      <c r="O4619" s="201"/>
      <c r="P4619" s="201"/>
      <c r="Q4619" s="201"/>
      <c r="R4619" s="201"/>
      <c r="S4619" s="201"/>
      <c r="T4619" s="202"/>
      <c r="AT4619" s="197" t="s">
        <v>369</v>
      </c>
      <c r="AU4619" s="197" t="s">
        <v>85</v>
      </c>
      <c r="AV4619" s="14" t="s">
        <v>79</v>
      </c>
      <c r="AW4619" s="14" t="s">
        <v>29</v>
      </c>
      <c r="AX4619" s="14" t="s">
        <v>72</v>
      </c>
      <c r="AY4619" s="197" t="s">
        <v>360</v>
      </c>
    </row>
    <row r="4620" spans="1:65" s="13" customFormat="1">
      <c r="B4620" s="187"/>
      <c r="D4620" s="188" t="s">
        <v>369</v>
      </c>
      <c r="E4620" s="189" t="s">
        <v>1</v>
      </c>
      <c r="F4620" s="190" t="s">
        <v>4239</v>
      </c>
      <c r="H4620" s="191">
        <v>56.03</v>
      </c>
      <c r="I4620" s="192"/>
      <c r="L4620" s="187"/>
      <c r="M4620" s="193"/>
      <c r="N4620" s="194"/>
      <c r="O4620" s="194"/>
      <c r="P4620" s="194"/>
      <c r="Q4620" s="194"/>
      <c r="R4620" s="194"/>
      <c r="S4620" s="194"/>
      <c r="T4620" s="195"/>
      <c r="AT4620" s="189" t="s">
        <v>369</v>
      </c>
      <c r="AU4620" s="189" t="s">
        <v>85</v>
      </c>
      <c r="AV4620" s="13" t="s">
        <v>85</v>
      </c>
      <c r="AW4620" s="13" t="s">
        <v>29</v>
      </c>
      <c r="AX4620" s="13" t="s">
        <v>72</v>
      </c>
      <c r="AY4620" s="189" t="s">
        <v>360</v>
      </c>
    </row>
    <row r="4621" spans="1:65" s="14" customFormat="1">
      <c r="B4621" s="196"/>
      <c r="D4621" s="188" t="s">
        <v>369</v>
      </c>
      <c r="E4621" s="197" t="s">
        <v>1</v>
      </c>
      <c r="F4621" s="198" t="s">
        <v>4240</v>
      </c>
      <c r="H4621" s="197" t="s">
        <v>1</v>
      </c>
      <c r="I4621" s="199"/>
      <c r="L4621" s="196"/>
      <c r="M4621" s="200"/>
      <c r="N4621" s="201"/>
      <c r="O4621" s="201"/>
      <c r="P4621" s="201"/>
      <c r="Q4621" s="201"/>
      <c r="R4621" s="201"/>
      <c r="S4621" s="201"/>
      <c r="T4621" s="202"/>
      <c r="AT4621" s="197" t="s">
        <v>369</v>
      </c>
      <c r="AU4621" s="197" t="s">
        <v>85</v>
      </c>
      <c r="AV4621" s="14" t="s">
        <v>79</v>
      </c>
      <c r="AW4621" s="14" t="s">
        <v>29</v>
      </c>
      <c r="AX4621" s="14" t="s">
        <v>72</v>
      </c>
      <c r="AY4621" s="197" t="s">
        <v>360</v>
      </c>
    </row>
    <row r="4622" spans="1:65" s="13" customFormat="1">
      <c r="B4622" s="187"/>
      <c r="D4622" s="188" t="s">
        <v>369</v>
      </c>
      <c r="E4622" s="189" t="s">
        <v>1</v>
      </c>
      <c r="F4622" s="190" t="s">
        <v>4241</v>
      </c>
      <c r="H4622" s="191">
        <v>38.08</v>
      </c>
      <c r="I4622" s="192"/>
      <c r="L4622" s="187"/>
      <c r="M4622" s="193"/>
      <c r="N4622" s="194"/>
      <c r="O4622" s="194"/>
      <c r="P4622" s="194"/>
      <c r="Q4622" s="194"/>
      <c r="R4622" s="194"/>
      <c r="S4622" s="194"/>
      <c r="T4622" s="195"/>
      <c r="AT4622" s="189" t="s">
        <v>369</v>
      </c>
      <c r="AU4622" s="189" t="s">
        <v>85</v>
      </c>
      <c r="AV4622" s="13" t="s">
        <v>85</v>
      </c>
      <c r="AW4622" s="13" t="s">
        <v>29</v>
      </c>
      <c r="AX4622" s="13" t="s">
        <v>72</v>
      </c>
      <c r="AY4622" s="189" t="s">
        <v>360</v>
      </c>
    </row>
    <row r="4623" spans="1:65" s="14" customFormat="1">
      <c r="B4623" s="196"/>
      <c r="D4623" s="188" t="s">
        <v>369</v>
      </c>
      <c r="E4623" s="197" t="s">
        <v>1</v>
      </c>
      <c r="F4623" s="198" t="s">
        <v>4242</v>
      </c>
      <c r="H4623" s="197" t="s">
        <v>1</v>
      </c>
      <c r="I4623" s="199"/>
      <c r="L4623" s="196"/>
      <c r="M4623" s="200"/>
      <c r="N4623" s="201"/>
      <c r="O4623" s="201"/>
      <c r="P4623" s="201"/>
      <c r="Q4623" s="201"/>
      <c r="R4623" s="201"/>
      <c r="S4623" s="201"/>
      <c r="T4623" s="202"/>
      <c r="AT4623" s="197" t="s">
        <v>369</v>
      </c>
      <c r="AU4623" s="197" t="s">
        <v>85</v>
      </c>
      <c r="AV4623" s="14" t="s">
        <v>79</v>
      </c>
      <c r="AW4623" s="14" t="s">
        <v>29</v>
      </c>
      <c r="AX4623" s="14" t="s">
        <v>72</v>
      </c>
      <c r="AY4623" s="197" t="s">
        <v>360</v>
      </c>
    </row>
    <row r="4624" spans="1:65" s="13" customFormat="1">
      <c r="B4624" s="187"/>
      <c r="D4624" s="188" t="s">
        <v>369</v>
      </c>
      <c r="E4624" s="189" t="s">
        <v>1</v>
      </c>
      <c r="F4624" s="190" t="s">
        <v>4243</v>
      </c>
      <c r="H4624" s="191">
        <v>38.020000000000003</v>
      </c>
      <c r="I4624" s="192"/>
      <c r="L4624" s="187"/>
      <c r="M4624" s="193"/>
      <c r="N4624" s="194"/>
      <c r="O4624" s="194"/>
      <c r="P4624" s="194"/>
      <c r="Q4624" s="194"/>
      <c r="R4624" s="194"/>
      <c r="S4624" s="194"/>
      <c r="T4624" s="195"/>
      <c r="AT4624" s="189" t="s">
        <v>369</v>
      </c>
      <c r="AU4624" s="189" t="s">
        <v>85</v>
      </c>
      <c r="AV4624" s="13" t="s">
        <v>85</v>
      </c>
      <c r="AW4624" s="13" t="s">
        <v>29</v>
      </c>
      <c r="AX4624" s="13" t="s">
        <v>72</v>
      </c>
      <c r="AY4624" s="189" t="s">
        <v>360</v>
      </c>
    </row>
    <row r="4625" spans="1:65" s="15" customFormat="1">
      <c r="B4625" s="203"/>
      <c r="D4625" s="188" t="s">
        <v>369</v>
      </c>
      <c r="E4625" s="204" t="s">
        <v>1</v>
      </c>
      <c r="F4625" s="205" t="s">
        <v>386</v>
      </c>
      <c r="H4625" s="206">
        <v>139.06</v>
      </c>
      <c r="I4625" s="207"/>
      <c r="L4625" s="203"/>
      <c r="M4625" s="208"/>
      <c r="N4625" s="209"/>
      <c r="O4625" s="209"/>
      <c r="P4625" s="209"/>
      <c r="Q4625" s="209"/>
      <c r="R4625" s="209"/>
      <c r="S4625" s="209"/>
      <c r="T4625" s="210"/>
      <c r="AT4625" s="204" t="s">
        <v>369</v>
      </c>
      <c r="AU4625" s="204" t="s">
        <v>85</v>
      </c>
      <c r="AV4625" s="15" t="s">
        <v>367</v>
      </c>
      <c r="AW4625" s="15" t="s">
        <v>29</v>
      </c>
      <c r="AX4625" s="15" t="s">
        <v>79</v>
      </c>
      <c r="AY4625" s="204" t="s">
        <v>360</v>
      </c>
    </row>
    <row r="4626" spans="1:65" s="2" customFormat="1" ht="24.2" customHeight="1">
      <c r="A4626" s="33"/>
      <c r="B4626" s="139"/>
      <c r="C4626" s="173" t="s">
        <v>4244</v>
      </c>
      <c r="D4626" s="173" t="s">
        <v>363</v>
      </c>
      <c r="E4626" s="174" t="s">
        <v>4245</v>
      </c>
      <c r="F4626" s="175" t="s">
        <v>4246</v>
      </c>
      <c r="G4626" s="176" t="s">
        <v>366</v>
      </c>
      <c r="H4626" s="177">
        <v>20.488</v>
      </c>
      <c r="I4626" s="178"/>
      <c r="J4626" s="179">
        <f>ROUND(I4626*H4626,2)</f>
        <v>0</v>
      </c>
      <c r="K4626" s="180"/>
      <c r="L4626" s="34"/>
      <c r="M4626" s="181" t="s">
        <v>1</v>
      </c>
      <c r="N4626" s="182" t="s">
        <v>38</v>
      </c>
      <c r="O4626" s="60"/>
      <c r="P4626" s="183">
        <f>O4626*H4626</f>
        <v>0</v>
      </c>
      <c r="Q4626" s="183">
        <v>4.5199999999999997E-3</v>
      </c>
      <c r="R4626" s="183">
        <f>Q4626*H4626</f>
        <v>9.2605759999999995E-2</v>
      </c>
      <c r="S4626" s="183">
        <v>0</v>
      </c>
      <c r="T4626" s="184">
        <f>S4626*H4626</f>
        <v>0</v>
      </c>
      <c r="U4626" s="33"/>
      <c r="V4626" s="33"/>
      <c r="W4626" s="33"/>
      <c r="X4626" s="33"/>
      <c r="Y4626" s="33"/>
      <c r="Z4626" s="33"/>
      <c r="AA4626" s="33"/>
      <c r="AB4626" s="33"/>
      <c r="AC4626" s="33"/>
      <c r="AD4626" s="33"/>
      <c r="AE4626" s="33"/>
      <c r="AR4626" s="185" t="s">
        <v>507</v>
      </c>
      <c r="AT4626" s="185" t="s">
        <v>363</v>
      </c>
      <c r="AU4626" s="185" t="s">
        <v>85</v>
      </c>
      <c r="AY4626" s="18" t="s">
        <v>360</v>
      </c>
      <c r="BE4626" s="186">
        <f>IF(N4626="základná",J4626,0)</f>
        <v>0</v>
      </c>
      <c r="BF4626" s="186">
        <f>IF(N4626="znížená",J4626,0)</f>
        <v>0</v>
      </c>
      <c r="BG4626" s="186">
        <f>IF(N4626="zákl. prenesená",J4626,0)</f>
        <v>0</v>
      </c>
      <c r="BH4626" s="186">
        <f>IF(N4626="zníž. prenesená",J4626,0)</f>
        <v>0</v>
      </c>
      <c r="BI4626" s="186">
        <f>IF(N4626="nulová",J4626,0)</f>
        <v>0</v>
      </c>
      <c r="BJ4626" s="18" t="s">
        <v>85</v>
      </c>
      <c r="BK4626" s="186">
        <f>ROUND(I4626*H4626,2)</f>
        <v>0</v>
      </c>
      <c r="BL4626" s="18" t="s">
        <v>507</v>
      </c>
      <c r="BM4626" s="185" t="s">
        <v>4247</v>
      </c>
    </row>
    <row r="4627" spans="1:65" s="14" customFormat="1">
      <c r="B4627" s="196"/>
      <c r="D4627" s="188" t="s">
        <v>369</v>
      </c>
      <c r="E4627" s="197" t="s">
        <v>1</v>
      </c>
      <c r="F4627" s="198" t="s">
        <v>4248</v>
      </c>
      <c r="H4627" s="197" t="s">
        <v>1</v>
      </c>
      <c r="I4627" s="199"/>
      <c r="L4627" s="196"/>
      <c r="M4627" s="200"/>
      <c r="N4627" s="201"/>
      <c r="O4627" s="201"/>
      <c r="P4627" s="201"/>
      <c r="Q4627" s="201"/>
      <c r="R4627" s="201"/>
      <c r="S4627" s="201"/>
      <c r="T4627" s="202"/>
      <c r="AT4627" s="197" t="s">
        <v>369</v>
      </c>
      <c r="AU4627" s="197" t="s">
        <v>85</v>
      </c>
      <c r="AV4627" s="14" t="s">
        <v>79</v>
      </c>
      <c r="AW4627" s="14" t="s">
        <v>29</v>
      </c>
      <c r="AX4627" s="14" t="s">
        <v>72</v>
      </c>
      <c r="AY4627" s="197" t="s">
        <v>360</v>
      </c>
    </row>
    <row r="4628" spans="1:65" s="14" customFormat="1">
      <c r="B4628" s="196"/>
      <c r="D4628" s="188" t="s">
        <v>369</v>
      </c>
      <c r="E4628" s="197" t="s">
        <v>1</v>
      </c>
      <c r="F4628" s="198" t="s">
        <v>4236</v>
      </c>
      <c r="H4628" s="197" t="s">
        <v>1</v>
      </c>
      <c r="I4628" s="199"/>
      <c r="L4628" s="196"/>
      <c r="M4628" s="200"/>
      <c r="N4628" s="201"/>
      <c r="O4628" s="201"/>
      <c r="P4628" s="201"/>
      <c r="Q4628" s="201"/>
      <c r="R4628" s="201"/>
      <c r="S4628" s="201"/>
      <c r="T4628" s="202"/>
      <c r="AT4628" s="197" t="s">
        <v>369</v>
      </c>
      <c r="AU4628" s="197" t="s">
        <v>85</v>
      </c>
      <c r="AV4628" s="14" t="s">
        <v>79</v>
      </c>
      <c r="AW4628" s="14" t="s">
        <v>29</v>
      </c>
      <c r="AX4628" s="14" t="s">
        <v>72</v>
      </c>
      <c r="AY4628" s="197" t="s">
        <v>360</v>
      </c>
    </row>
    <row r="4629" spans="1:65" s="13" customFormat="1">
      <c r="B4629" s="187"/>
      <c r="D4629" s="188" t="s">
        <v>369</v>
      </c>
      <c r="E4629" s="189" t="s">
        <v>1</v>
      </c>
      <c r="F4629" s="190" t="s">
        <v>4249</v>
      </c>
      <c r="H4629" s="191">
        <v>0.66800000000000004</v>
      </c>
      <c r="I4629" s="192"/>
      <c r="L4629" s="187"/>
      <c r="M4629" s="193"/>
      <c r="N4629" s="194"/>
      <c r="O4629" s="194"/>
      <c r="P4629" s="194"/>
      <c r="Q4629" s="194"/>
      <c r="R4629" s="194"/>
      <c r="S4629" s="194"/>
      <c r="T4629" s="195"/>
      <c r="AT4629" s="189" t="s">
        <v>369</v>
      </c>
      <c r="AU4629" s="189" t="s">
        <v>85</v>
      </c>
      <c r="AV4629" s="13" t="s">
        <v>85</v>
      </c>
      <c r="AW4629" s="13" t="s">
        <v>29</v>
      </c>
      <c r="AX4629" s="13" t="s">
        <v>72</v>
      </c>
      <c r="AY4629" s="189" t="s">
        <v>360</v>
      </c>
    </row>
    <row r="4630" spans="1:65" s="13" customFormat="1">
      <c r="B4630" s="187"/>
      <c r="D4630" s="188" t="s">
        <v>369</v>
      </c>
      <c r="E4630" s="189" t="s">
        <v>1</v>
      </c>
      <c r="F4630" s="190" t="s">
        <v>4250</v>
      </c>
      <c r="H4630" s="191">
        <v>1.103</v>
      </c>
      <c r="I4630" s="192"/>
      <c r="L4630" s="187"/>
      <c r="M4630" s="193"/>
      <c r="N4630" s="194"/>
      <c r="O4630" s="194"/>
      <c r="P4630" s="194"/>
      <c r="Q4630" s="194"/>
      <c r="R4630" s="194"/>
      <c r="S4630" s="194"/>
      <c r="T4630" s="195"/>
      <c r="AT4630" s="189" t="s">
        <v>369</v>
      </c>
      <c r="AU4630" s="189" t="s">
        <v>85</v>
      </c>
      <c r="AV4630" s="13" t="s">
        <v>85</v>
      </c>
      <c r="AW4630" s="13" t="s">
        <v>29</v>
      </c>
      <c r="AX4630" s="13" t="s">
        <v>72</v>
      </c>
      <c r="AY4630" s="189" t="s">
        <v>360</v>
      </c>
    </row>
    <row r="4631" spans="1:65" s="14" customFormat="1">
      <c r="B4631" s="196"/>
      <c r="D4631" s="188" t="s">
        <v>369</v>
      </c>
      <c r="E4631" s="197" t="s">
        <v>1</v>
      </c>
      <c r="F4631" s="198" t="s">
        <v>4251</v>
      </c>
      <c r="H4631" s="197" t="s">
        <v>1</v>
      </c>
      <c r="I4631" s="199"/>
      <c r="L4631" s="196"/>
      <c r="M4631" s="200"/>
      <c r="N4631" s="201"/>
      <c r="O4631" s="201"/>
      <c r="P4631" s="201"/>
      <c r="Q4631" s="201"/>
      <c r="R4631" s="201"/>
      <c r="S4631" s="201"/>
      <c r="T4631" s="202"/>
      <c r="AT4631" s="197" t="s">
        <v>369</v>
      </c>
      <c r="AU4631" s="197" t="s">
        <v>85</v>
      </c>
      <c r="AV4631" s="14" t="s">
        <v>79</v>
      </c>
      <c r="AW4631" s="14" t="s">
        <v>29</v>
      </c>
      <c r="AX4631" s="14" t="s">
        <v>72</v>
      </c>
      <c r="AY4631" s="197" t="s">
        <v>360</v>
      </c>
    </row>
    <row r="4632" spans="1:65" s="13" customFormat="1">
      <c r="B4632" s="187"/>
      <c r="D4632" s="188" t="s">
        <v>369</v>
      </c>
      <c r="E4632" s="189" t="s">
        <v>1</v>
      </c>
      <c r="F4632" s="190" t="s">
        <v>4252</v>
      </c>
      <c r="H4632" s="191">
        <v>1.024</v>
      </c>
      <c r="I4632" s="192"/>
      <c r="L4632" s="187"/>
      <c r="M4632" s="193"/>
      <c r="N4632" s="194"/>
      <c r="O4632" s="194"/>
      <c r="P4632" s="194"/>
      <c r="Q4632" s="194"/>
      <c r="R4632" s="194"/>
      <c r="S4632" s="194"/>
      <c r="T4632" s="195"/>
      <c r="AT4632" s="189" t="s">
        <v>369</v>
      </c>
      <c r="AU4632" s="189" t="s">
        <v>85</v>
      </c>
      <c r="AV4632" s="13" t="s">
        <v>85</v>
      </c>
      <c r="AW4632" s="13" t="s">
        <v>29</v>
      </c>
      <c r="AX4632" s="13" t="s">
        <v>72</v>
      </c>
      <c r="AY4632" s="189" t="s">
        <v>360</v>
      </c>
    </row>
    <row r="4633" spans="1:65" s="13" customFormat="1">
      <c r="B4633" s="187"/>
      <c r="D4633" s="188" t="s">
        <v>369</v>
      </c>
      <c r="E4633" s="189" t="s">
        <v>1</v>
      </c>
      <c r="F4633" s="190" t="s">
        <v>4253</v>
      </c>
      <c r="H4633" s="191">
        <v>2.3260000000000001</v>
      </c>
      <c r="I4633" s="192"/>
      <c r="L4633" s="187"/>
      <c r="M4633" s="193"/>
      <c r="N4633" s="194"/>
      <c r="O4633" s="194"/>
      <c r="P4633" s="194"/>
      <c r="Q4633" s="194"/>
      <c r="R4633" s="194"/>
      <c r="S4633" s="194"/>
      <c r="T4633" s="195"/>
      <c r="AT4633" s="189" t="s">
        <v>369</v>
      </c>
      <c r="AU4633" s="189" t="s">
        <v>85</v>
      </c>
      <c r="AV4633" s="13" t="s">
        <v>85</v>
      </c>
      <c r="AW4633" s="13" t="s">
        <v>29</v>
      </c>
      <c r="AX4633" s="13" t="s">
        <v>72</v>
      </c>
      <c r="AY4633" s="189" t="s">
        <v>360</v>
      </c>
    </row>
    <row r="4634" spans="1:65" s="13" customFormat="1" ht="22.5">
      <c r="B4634" s="187"/>
      <c r="D4634" s="188" t="s">
        <v>369</v>
      </c>
      <c r="E4634" s="189" t="s">
        <v>1</v>
      </c>
      <c r="F4634" s="190" t="s">
        <v>4254</v>
      </c>
      <c r="H4634" s="191">
        <v>3.6259999999999999</v>
      </c>
      <c r="I4634" s="192"/>
      <c r="L4634" s="187"/>
      <c r="M4634" s="193"/>
      <c r="N4634" s="194"/>
      <c r="O4634" s="194"/>
      <c r="P4634" s="194"/>
      <c r="Q4634" s="194"/>
      <c r="R4634" s="194"/>
      <c r="S4634" s="194"/>
      <c r="T4634" s="195"/>
      <c r="AT4634" s="189" t="s">
        <v>369</v>
      </c>
      <c r="AU4634" s="189" t="s">
        <v>85</v>
      </c>
      <c r="AV4634" s="13" t="s">
        <v>85</v>
      </c>
      <c r="AW4634" s="13" t="s">
        <v>29</v>
      </c>
      <c r="AX4634" s="13" t="s">
        <v>72</v>
      </c>
      <c r="AY4634" s="189" t="s">
        <v>360</v>
      </c>
    </row>
    <row r="4635" spans="1:65" s="13" customFormat="1">
      <c r="B4635" s="187"/>
      <c r="D4635" s="188" t="s">
        <v>369</v>
      </c>
      <c r="E4635" s="189" t="s">
        <v>1</v>
      </c>
      <c r="F4635" s="190" t="s">
        <v>4255</v>
      </c>
      <c r="H4635" s="191">
        <v>0.84899999999999998</v>
      </c>
      <c r="I4635" s="192"/>
      <c r="L4635" s="187"/>
      <c r="M4635" s="193"/>
      <c r="N4635" s="194"/>
      <c r="O4635" s="194"/>
      <c r="P4635" s="194"/>
      <c r="Q4635" s="194"/>
      <c r="R4635" s="194"/>
      <c r="S4635" s="194"/>
      <c r="T4635" s="195"/>
      <c r="AT4635" s="189" t="s">
        <v>369</v>
      </c>
      <c r="AU4635" s="189" t="s">
        <v>85</v>
      </c>
      <c r="AV4635" s="13" t="s">
        <v>85</v>
      </c>
      <c r="AW4635" s="13" t="s">
        <v>29</v>
      </c>
      <c r="AX4635" s="13" t="s">
        <v>72</v>
      </c>
      <c r="AY4635" s="189" t="s">
        <v>360</v>
      </c>
    </row>
    <row r="4636" spans="1:65" s="14" customFormat="1">
      <c r="B4636" s="196"/>
      <c r="D4636" s="188" t="s">
        <v>369</v>
      </c>
      <c r="E4636" s="197" t="s">
        <v>1</v>
      </c>
      <c r="F4636" s="198" t="s">
        <v>4240</v>
      </c>
      <c r="H4636" s="197" t="s">
        <v>1</v>
      </c>
      <c r="I4636" s="199"/>
      <c r="L4636" s="196"/>
      <c r="M4636" s="200"/>
      <c r="N4636" s="201"/>
      <c r="O4636" s="201"/>
      <c r="P4636" s="201"/>
      <c r="Q4636" s="201"/>
      <c r="R4636" s="201"/>
      <c r="S4636" s="201"/>
      <c r="T4636" s="202"/>
      <c r="AT4636" s="197" t="s">
        <v>369</v>
      </c>
      <c r="AU4636" s="197" t="s">
        <v>85</v>
      </c>
      <c r="AV4636" s="14" t="s">
        <v>79</v>
      </c>
      <c r="AW4636" s="14" t="s">
        <v>29</v>
      </c>
      <c r="AX4636" s="14" t="s">
        <v>72</v>
      </c>
      <c r="AY4636" s="197" t="s">
        <v>360</v>
      </c>
    </row>
    <row r="4637" spans="1:65" s="13" customFormat="1">
      <c r="B4637" s="187"/>
      <c r="D4637" s="188" t="s">
        <v>369</v>
      </c>
      <c r="E4637" s="189" t="s">
        <v>1</v>
      </c>
      <c r="F4637" s="190" t="s">
        <v>4256</v>
      </c>
      <c r="H4637" s="191">
        <v>2.2599999999999998</v>
      </c>
      <c r="I4637" s="192"/>
      <c r="L4637" s="187"/>
      <c r="M4637" s="193"/>
      <c r="N4637" s="194"/>
      <c r="O4637" s="194"/>
      <c r="P4637" s="194"/>
      <c r="Q4637" s="194"/>
      <c r="R4637" s="194"/>
      <c r="S4637" s="194"/>
      <c r="T4637" s="195"/>
      <c r="AT4637" s="189" t="s">
        <v>369</v>
      </c>
      <c r="AU4637" s="189" t="s">
        <v>85</v>
      </c>
      <c r="AV4637" s="13" t="s">
        <v>85</v>
      </c>
      <c r="AW4637" s="13" t="s">
        <v>29</v>
      </c>
      <c r="AX4637" s="13" t="s">
        <v>72</v>
      </c>
      <c r="AY4637" s="189" t="s">
        <v>360</v>
      </c>
    </row>
    <row r="4638" spans="1:65" s="13" customFormat="1" ht="22.5">
      <c r="B4638" s="187"/>
      <c r="D4638" s="188" t="s">
        <v>369</v>
      </c>
      <c r="E4638" s="189" t="s">
        <v>1</v>
      </c>
      <c r="F4638" s="190" t="s">
        <v>4257</v>
      </c>
      <c r="H4638" s="191">
        <v>3.1859999999999999</v>
      </c>
      <c r="I4638" s="192"/>
      <c r="L4638" s="187"/>
      <c r="M4638" s="193"/>
      <c r="N4638" s="194"/>
      <c r="O4638" s="194"/>
      <c r="P4638" s="194"/>
      <c r="Q4638" s="194"/>
      <c r="R4638" s="194"/>
      <c r="S4638" s="194"/>
      <c r="T4638" s="195"/>
      <c r="AT4638" s="189" t="s">
        <v>369</v>
      </c>
      <c r="AU4638" s="189" t="s">
        <v>85</v>
      </c>
      <c r="AV4638" s="13" t="s">
        <v>85</v>
      </c>
      <c r="AW4638" s="13" t="s">
        <v>29</v>
      </c>
      <c r="AX4638" s="13" t="s">
        <v>72</v>
      </c>
      <c r="AY4638" s="189" t="s">
        <v>360</v>
      </c>
    </row>
    <row r="4639" spans="1:65" s="14" customFormat="1">
      <c r="B4639" s="196"/>
      <c r="D4639" s="188" t="s">
        <v>369</v>
      </c>
      <c r="E4639" s="197" t="s">
        <v>1</v>
      </c>
      <c r="F4639" s="198" t="s">
        <v>4242</v>
      </c>
      <c r="H4639" s="197" t="s">
        <v>1</v>
      </c>
      <c r="I4639" s="199"/>
      <c r="L4639" s="196"/>
      <c r="M4639" s="200"/>
      <c r="N4639" s="201"/>
      <c r="O4639" s="201"/>
      <c r="P4639" s="201"/>
      <c r="Q4639" s="201"/>
      <c r="R4639" s="201"/>
      <c r="S4639" s="201"/>
      <c r="T4639" s="202"/>
      <c r="AT4639" s="197" t="s">
        <v>369</v>
      </c>
      <c r="AU4639" s="197" t="s">
        <v>85</v>
      </c>
      <c r="AV4639" s="14" t="s">
        <v>79</v>
      </c>
      <c r="AW4639" s="14" t="s">
        <v>29</v>
      </c>
      <c r="AX4639" s="14" t="s">
        <v>72</v>
      </c>
      <c r="AY4639" s="197" t="s">
        <v>360</v>
      </c>
    </row>
    <row r="4640" spans="1:65" s="13" customFormat="1">
      <c r="B4640" s="187"/>
      <c r="D4640" s="188" t="s">
        <v>369</v>
      </c>
      <c r="E4640" s="189" t="s">
        <v>1</v>
      </c>
      <c r="F4640" s="190" t="s">
        <v>4256</v>
      </c>
      <c r="H4640" s="191">
        <v>2.2599999999999998</v>
      </c>
      <c r="I4640" s="192"/>
      <c r="L4640" s="187"/>
      <c r="M4640" s="193"/>
      <c r="N4640" s="194"/>
      <c r="O4640" s="194"/>
      <c r="P4640" s="194"/>
      <c r="Q4640" s="194"/>
      <c r="R4640" s="194"/>
      <c r="S4640" s="194"/>
      <c r="T4640" s="195"/>
      <c r="AT4640" s="189" t="s">
        <v>369</v>
      </c>
      <c r="AU4640" s="189" t="s">
        <v>85</v>
      </c>
      <c r="AV4640" s="13" t="s">
        <v>85</v>
      </c>
      <c r="AW4640" s="13" t="s">
        <v>29</v>
      </c>
      <c r="AX4640" s="13" t="s">
        <v>72</v>
      </c>
      <c r="AY4640" s="189" t="s">
        <v>360</v>
      </c>
    </row>
    <row r="4641" spans="1:65" s="13" customFormat="1" ht="22.5">
      <c r="B4641" s="187"/>
      <c r="D4641" s="188" t="s">
        <v>369</v>
      </c>
      <c r="E4641" s="189" t="s">
        <v>1</v>
      </c>
      <c r="F4641" s="190" t="s">
        <v>4257</v>
      </c>
      <c r="H4641" s="191">
        <v>3.1859999999999999</v>
      </c>
      <c r="I4641" s="192"/>
      <c r="L4641" s="187"/>
      <c r="M4641" s="193"/>
      <c r="N4641" s="194"/>
      <c r="O4641" s="194"/>
      <c r="P4641" s="194"/>
      <c r="Q4641" s="194"/>
      <c r="R4641" s="194"/>
      <c r="S4641" s="194"/>
      <c r="T4641" s="195"/>
      <c r="AT4641" s="189" t="s">
        <v>369</v>
      </c>
      <c r="AU4641" s="189" t="s">
        <v>85</v>
      </c>
      <c r="AV4641" s="13" t="s">
        <v>85</v>
      </c>
      <c r="AW4641" s="13" t="s">
        <v>29</v>
      </c>
      <c r="AX4641" s="13" t="s">
        <v>72</v>
      </c>
      <c r="AY4641" s="189" t="s">
        <v>360</v>
      </c>
    </row>
    <row r="4642" spans="1:65" s="15" customFormat="1">
      <c r="B4642" s="203"/>
      <c r="D4642" s="188" t="s">
        <v>369</v>
      </c>
      <c r="E4642" s="204" t="s">
        <v>1</v>
      </c>
      <c r="F4642" s="205" t="s">
        <v>386</v>
      </c>
      <c r="H4642" s="206">
        <v>20.488</v>
      </c>
      <c r="I4642" s="207"/>
      <c r="L4642" s="203"/>
      <c r="M4642" s="208"/>
      <c r="N4642" s="209"/>
      <c r="O4642" s="209"/>
      <c r="P4642" s="209"/>
      <c r="Q4642" s="209"/>
      <c r="R4642" s="209"/>
      <c r="S4642" s="209"/>
      <c r="T4642" s="210"/>
      <c r="AT4642" s="204" t="s">
        <v>369</v>
      </c>
      <c r="AU4642" s="204" t="s">
        <v>85</v>
      </c>
      <c r="AV4642" s="15" t="s">
        <v>367</v>
      </c>
      <c r="AW4642" s="15" t="s">
        <v>29</v>
      </c>
      <c r="AX4642" s="15" t="s">
        <v>79</v>
      </c>
      <c r="AY4642" s="204" t="s">
        <v>360</v>
      </c>
    </row>
    <row r="4643" spans="1:65" s="2" customFormat="1" ht="24.2" customHeight="1">
      <c r="A4643" s="33"/>
      <c r="B4643" s="139"/>
      <c r="C4643" s="173" t="s">
        <v>4258</v>
      </c>
      <c r="D4643" s="173" t="s">
        <v>363</v>
      </c>
      <c r="E4643" s="174" t="s">
        <v>4259</v>
      </c>
      <c r="F4643" s="175" t="s">
        <v>4201</v>
      </c>
      <c r="G4643" s="176" t="s">
        <v>366</v>
      </c>
      <c r="H4643" s="177">
        <v>349.45699999999999</v>
      </c>
      <c r="I4643" s="178"/>
      <c r="J4643" s="179">
        <f>ROUND(I4643*H4643,2)</f>
        <v>0</v>
      </c>
      <c r="K4643" s="180"/>
      <c r="L4643" s="34"/>
      <c r="M4643" s="181" t="s">
        <v>1</v>
      </c>
      <c r="N4643" s="182" t="s">
        <v>38</v>
      </c>
      <c r="O4643" s="60"/>
      <c r="P4643" s="183">
        <f>O4643*H4643</f>
        <v>0</v>
      </c>
      <c r="Q4643" s="183">
        <v>8.0000000000000007E-5</v>
      </c>
      <c r="R4643" s="183">
        <f>Q4643*H4643</f>
        <v>2.7956560000000002E-2</v>
      </c>
      <c r="S4643" s="183">
        <v>0</v>
      </c>
      <c r="T4643" s="184">
        <f>S4643*H4643</f>
        <v>0</v>
      </c>
      <c r="U4643" s="33"/>
      <c r="V4643" s="33"/>
      <c r="W4643" s="33"/>
      <c r="X4643" s="33"/>
      <c r="Y4643" s="33"/>
      <c r="Z4643" s="33"/>
      <c r="AA4643" s="33"/>
      <c r="AB4643" s="33"/>
      <c r="AC4643" s="33"/>
      <c r="AD4643" s="33"/>
      <c r="AE4643" s="33"/>
      <c r="AR4643" s="185" t="s">
        <v>367</v>
      </c>
      <c r="AT4643" s="185" t="s">
        <v>363</v>
      </c>
      <c r="AU4643" s="185" t="s">
        <v>85</v>
      </c>
      <c r="AY4643" s="18" t="s">
        <v>360</v>
      </c>
      <c r="BE4643" s="186">
        <f>IF(N4643="základná",J4643,0)</f>
        <v>0</v>
      </c>
      <c r="BF4643" s="186">
        <f>IF(N4643="znížená",J4643,0)</f>
        <v>0</v>
      </c>
      <c r="BG4643" s="186">
        <f>IF(N4643="zákl. prenesená",J4643,0)</f>
        <v>0</v>
      </c>
      <c r="BH4643" s="186">
        <f>IF(N4643="zníž. prenesená",J4643,0)</f>
        <v>0</v>
      </c>
      <c r="BI4643" s="186">
        <f>IF(N4643="nulová",J4643,0)</f>
        <v>0</v>
      </c>
      <c r="BJ4643" s="18" t="s">
        <v>85</v>
      </c>
      <c r="BK4643" s="186">
        <f>ROUND(I4643*H4643,2)</f>
        <v>0</v>
      </c>
      <c r="BL4643" s="18" t="s">
        <v>367</v>
      </c>
      <c r="BM4643" s="185" t="s">
        <v>4260</v>
      </c>
    </row>
    <row r="4644" spans="1:65" s="14" customFormat="1">
      <c r="B4644" s="196"/>
      <c r="D4644" s="188" t="s">
        <v>369</v>
      </c>
      <c r="E4644" s="197" t="s">
        <v>1</v>
      </c>
      <c r="F4644" s="198" t="s">
        <v>4261</v>
      </c>
      <c r="H4644" s="197" t="s">
        <v>1</v>
      </c>
      <c r="I4644" s="199"/>
      <c r="L4644" s="196"/>
      <c r="M4644" s="200"/>
      <c r="N4644" s="201"/>
      <c r="O4644" s="201"/>
      <c r="P4644" s="201"/>
      <c r="Q4644" s="201"/>
      <c r="R4644" s="201"/>
      <c r="S4644" s="201"/>
      <c r="T4644" s="202"/>
      <c r="AT4644" s="197" t="s">
        <v>369</v>
      </c>
      <c r="AU4644" s="197" t="s">
        <v>85</v>
      </c>
      <c r="AV4644" s="14" t="s">
        <v>79</v>
      </c>
      <c r="AW4644" s="14" t="s">
        <v>29</v>
      </c>
      <c r="AX4644" s="14" t="s">
        <v>72</v>
      </c>
      <c r="AY4644" s="197" t="s">
        <v>360</v>
      </c>
    </row>
    <row r="4645" spans="1:65" s="13" customFormat="1">
      <c r="B4645" s="187"/>
      <c r="D4645" s="188" t="s">
        <v>369</v>
      </c>
      <c r="E4645" s="189" t="s">
        <v>1</v>
      </c>
      <c r="F4645" s="190" t="s">
        <v>302</v>
      </c>
      <c r="H4645" s="191">
        <v>349.45699999999999</v>
      </c>
      <c r="I4645" s="192"/>
      <c r="L4645" s="187"/>
      <c r="M4645" s="193"/>
      <c r="N4645" s="194"/>
      <c r="O4645" s="194"/>
      <c r="P4645" s="194"/>
      <c r="Q4645" s="194"/>
      <c r="R4645" s="194"/>
      <c r="S4645" s="194"/>
      <c r="T4645" s="195"/>
      <c r="AT4645" s="189" t="s">
        <v>369</v>
      </c>
      <c r="AU4645" s="189" t="s">
        <v>85</v>
      </c>
      <c r="AV4645" s="13" t="s">
        <v>85</v>
      </c>
      <c r="AW4645" s="13" t="s">
        <v>29</v>
      </c>
      <c r="AX4645" s="13" t="s">
        <v>72</v>
      </c>
      <c r="AY4645" s="189" t="s">
        <v>360</v>
      </c>
    </row>
    <row r="4646" spans="1:65" s="16" customFormat="1">
      <c r="B4646" s="211"/>
      <c r="D4646" s="188" t="s">
        <v>369</v>
      </c>
      <c r="E4646" s="212" t="s">
        <v>1</v>
      </c>
      <c r="F4646" s="213" t="s">
        <v>581</v>
      </c>
      <c r="H4646" s="214">
        <v>349.45699999999999</v>
      </c>
      <c r="I4646" s="215"/>
      <c r="L4646" s="211"/>
      <c r="M4646" s="216"/>
      <c r="N4646" s="217"/>
      <c r="O4646" s="217"/>
      <c r="P4646" s="217"/>
      <c r="Q4646" s="217"/>
      <c r="R4646" s="217"/>
      <c r="S4646" s="217"/>
      <c r="T4646" s="218"/>
      <c r="AT4646" s="212" t="s">
        <v>369</v>
      </c>
      <c r="AU4646" s="212" t="s">
        <v>85</v>
      </c>
      <c r="AV4646" s="16" t="s">
        <v>282</v>
      </c>
      <c r="AW4646" s="16" t="s">
        <v>29</v>
      </c>
      <c r="AX4646" s="16" t="s">
        <v>72</v>
      </c>
      <c r="AY4646" s="212" t="s">
        <v>360</v>
      </c>
    </row>
    <row r="4647" spans="1:65" s="15" customFormat="1">
      <c r="B4647" s="203"/>
      <c r="D4647" s="188" t="s">
        <v>369</v>
      </c>
      <c r="E4647" s="204" t="s">
        <v>169</v>
      </c>
      <c r="F4647" s="205" t="s">
        <v>386</v>
      </c>
      <c r="H4647" s="206">
        <v>349.45699999999999</v>
      </c>
      <c r="I4647" s="207"/>
      <c r="L4647" s="203"/>
      <c r="M4647" s="208"/>
      <c r="N4647" s="209"/>
      <c r="O4647" s="209"/>
      <c r="P4647" s="209"/>
      <c r="Q4647" s="209"/>
      <c r="R4647" s="209"/>
      <c r="S4647" s="209"/>
      <c r="T4647" s="210"/>
      <c r="AT4647" s="204" t="s">
        <v>369</v>
      </c>
      <c r="AU4647" s="204" t="s">
        <v>85</v>
      </c>
      <c r="AV4647" s="15" t="s">
        <v>367</v>
      </c>
      <c r="AW4647" s="15" t="s">
        <v>29</v>
      </c>
      <c r="AX4647" s="15" t="s">
        <v>79</v>
      </c>
      <c r="AY4647" s="204" t="s">
        <v>360</v>
      </c>
    </row>
    <row r="4648" spans="1:65" s="2" customFormat="1" ht="21.75" customHeight="1">
      <c r="A4648" s="33"/>
      <c r="B4648" s="139"/>
      <c r="C4648" s="219" t="s">
        <v>370</v>
      </c>
      <c r="D4648" s="219" t="s">
        <v>724</v>
      </c>
      <c r="E4648" s="220" t="s">
        <v>4262</v>
      </c>
      <c r="F4648" s="221" t="s">
        <v>4206</v>
      </c>
      <c r="G4648" s="222" t="s">
        <v>366</v>
      </c>
      <c r="H4648" s="223">
        <v>356.44600000000003</v>
      </c>
      <c r="I4648" s="224"/>
      <c r="J4648" s="225">
        <f>ROUND(I4648*H4648,2)</f>
        <v>0</v>
      </c>
      <c r="K4648" s="226"/>
      <c r="L4648" s="227"/>
      <c r="M4648" s="228" t="s">
        <v>1</v>
      </c>
      <c r="N4648" s="229" t="s">
        <v>38</v>
      </c>
      <c r="O4648" s="60"/>
      <c r="P4648" s="183">
        <f>O4648*H4648</f>
        <v>0</v>
      </c>
      <c r="Q4648" s="183">
        <v>2E-3</v>
      </c>
      <c r="R4648" s="183">
        <f>Q4648*H4648</f>
        <v>0.71289200000000008</v>
      </c>
      <c r="S4648" s="183">
        <v>0</v>
      </c>
      <c r="T4648" s="184">
        <f>S4648*H4648</f>
        <v>0</v>
      </c>
      <c r="U4648" s="33"/>
      <c r="V4648" s="33"/>
      <c r="W4648" s="33"/>
      <c r="X4648" s="33"/>
      <c r="Y4648" s="33"/>
      <c r="Z4648" s="33"/>
      <c r="AA4648" s="33"/>
      <c r="AB4648" s="33"/>
      <c r="AC4648" s="33"/>
      <c r="AD4648" s="33"/>
      <c r="AE4648" s="33"/>
      <c r="AR4648" s="185" t="s">
        <v>450</v>
      </c>
      <c r="AT4648" s="185" t="s">
        <v>724</v>
      </c>
      <c r="AU4648" s="185" t="s">
        <v>85</v>
      </c>
      <c r="AY4648" s="18" t="s">
        <v>360</v>
      </c>
      <c r="BE4648" s="186">
        <f>IF(N4648="základná",J4648,0)</f>
        <v>0</v>
      </c>
      <c r="BF4648" s="186">
        <f>IF(N4648="znížená",J4648,0)</f>
        <v>0</v>
      </c>
      <c r="BG4648" s="186">
        <f>IF(N4648="zákl. prenesená",J4648,0)</f>
        <v>0</v>
      </c>
      <c r="BH4648" s="186">
        <f>IF(N4648="zníž. prenesená",J4648,0)</f>
        <v>0</v>
      </c>
      <c r="BI4648" s="186">
        <f>IF(N4648="nulová",J4648,0)</f>
        <v>0</v>
      </c>
      <c r="BJ4648" s="18" t="s">
        <v>85</v>
      </c>
      <c r="BK4648" s="186">
        <f>ROUND(I4648*H4648,2)</f>
        <v>0</v>
      </c>
      <c r="BL4648" s="18" t="s">
        <v>367</v>
      </c>
      <c r="BM4648" s="185" t="s">
        <v>4263</v>
      </c>
    </row>
    <row r="4649" spans="1:65" s="13" customFormat="1">
      <c r="B4649" s="187"/>
      <c r="D4649" s="188" t="s">
        <v>369</v>
      </c>
      <c r="E4649" s="189" t="s">
        <v>1</v>
      </c>
      <c r="F4649" s="190" t="s">
        <v>4264</v>
      </c>
      <c r="H4649" s="191">
        <v>356.44600000000003</v>
      </c>
      <c r="I4649" s="192"/>
      <c r="L4649" s="187"/>
      <c r="M4649" s="193"/>
      <c r="N4649" s="194"/>
      <c r="O4649" s="194"/>
      <c r="P4649" s="194"/>
      <c r="Q4649" s="194"/>
      <c r="R4649" s="194"/>
      <c r="S4649" s="194"/>
      <c r="T4649" s="195"/>
      <c r="AT4649" s="189" t="s">
        <v>369</v>
      </c>
      <c r="AU4649" s="189" t="s">
        <v>85</v>
      </c>
      <c r="AV4649" s="13" t="s">
        <v>85</v>
      </c>
      <c r="AW4649" s="13" t="s">
        <v>29</v>
      </c>
      <c r="AX4649" s="13" t="s">
        <v>72</v>
      </c>
      <c r="AY4649" s="189" t="s">
        <v>360</v>
      </c>
    </row>
    <row r="4650" spans="1:65" s="15" customFormat="1">
      <c r="B4650" s="203"/>
      <c r="D4650" s="188" t="s">
        <v>369</v>
      </c>
      <c r="E4650" s="204" t="s">
        <v>1</v>
      </c>
      <c r="F4650" s="205" t="s">
        <v>386</v>
      </c>
      <c r="H4650" s="206">
        <v>356.44600000000003</v>
      </c>
      <c r="I4650" s="207"/>
      <c r="L4650" s="203"/>
      <c r="M4650" s="208"/>
      <c r="N4650" s="209"/>
      <c r="O4650" s="209"/>
      <c r="P4650" s="209"/>
      <c r="Q4650" s="209"/>
      <c r="R4650" s="209"/>
      <c r="S4650" s="209"/>
      <c r="T4650" s="210"/>
      <c r="AT4650" s="204" t="s">
        <v>369</v>
      </c>
      <c r="AU4650" s="204" t="s">
        <v>85</v>
      </c>
      <c r="AV4650" s="15" t="s">
        <v>367</v>
      </c>
      <c r="AW4650" s="15" t="s">
        <v>29</v>
      </c>
      <c r="AX4650" s="15" t="s">
        <v>79</v>
      </c>
      <c r="AY4650" s="204" t="s">
        <v>360</v>
      </c>
    </row>
    <row r="4651" spans="1:65" s="2" customFormat="1" ht="16.5" customHeight="1">
      <c r="A4651" s="33"/>
      <c r="B4651" s="139"/>
      <c r="C4651" s="173" t="s">
        <v>4265</v>
      </c>
      <c r="D4651" s="173" t="s">
        <v>363</v>
      </c>
      <c r="E4651" s="174" t="s">
        <v>4266</v>
      </c>
      <c r="F4651" s="175" t="s">
        <v>4267</v>
      </c>
      <c r="G4651" s="176" t="s">
        <v>366</v>
      </c>
      <c r="H4651" s="177">
        <v>539.58799999999997</v>
      </c>
      <c r="I4651" s="178"/>
      <c r="J4651" s="179">
        <f>ROUND(I4651*H4651,2)</f>
        <v>0</v>
      </c>
      <c r="K4651" s="180"/>
      <c r="L4651" s="34"/>
      <c r="M4651" s="181" t="s">
        <v>1</v>
      </c>
      <c r="N4651" s="182" t="s">
        <v>38</v>
      </c>
      <c r="O4651" s="60"/>
      <c r="P4651" s="183">
        <f>O4651*H4651</f>
        <v>0</v>
      </c>
      <c r="Q4651" s="183">
        <v>0</v>
      </c>
      <c r="R4651" s="183">
        <f>Q4651*H4651</f>
        <v>0</v>
      </c>
      <c r="S4651" s="183">
        <v>2E-3</v>
      </c>
      <c r="T4651" s="184">
        <f>S4651*H4651</f>
        <v>1.0791759999999999</v>
      </c>
      <c r="U4651" s="33"/>
      <c r="V4651" s="33"/>
      <c r="W4651" s="33"/>
      <c r="X4651" s="33"/>
      <c r="Y4651" s="33"/>
      <c r="Z4651" s="33"/>
      <c r="AA4651" s="33"/>
      <c r="AB4651" s="33"/>
      <c r="AC4651" s="33"/>
      <c r="AD4651" s="33"/>
      <c r="AE4651" s="33"/>
      <c r="AR4651" s="185" t="s">
        <v>507</v>
      </c>
      <c r="AT4651" s="185" t="s">
        <v>363</v>
      </c>
      <c r="AU4651" s="185" t="s">
        <v>85</v>
      </c>
      <c r="AY4651" s="18" t="s">
        <v>360</v>
      </c>
      <c r="BE4651" s="186">
        <f>IF(N4651="základná",J4651,0)</f>
        <v>0</v>
      </c>
      <c r="BF4651" s="186">
        <f>IF(N4651="znížená",J4651,0)</f>
        <v>0</v>
      </c>
      <c r="BG4651" s="186">
        <f>IF(N4651="zákl. prenesená",J4651,0)</f>
        <v>0</v>
      </c>
      <c r="BH4651" s="186">
        <f>IF(N4651="zníž. prenesená",J4651,0)</f>
        <v>0</v>
      </c>
      <c r="BI4651" s="186">
        <f>IF(N4651="nulová",J4651,0)</f>
        <v>0</v>
      </c>
      <c r="BJ4651" s="18" t="s">
        <v>85</v>
      </c>
      <c r="BK4651" s="186">
        <f>ROUND(I4651*H4651,2)</f>
        <v>0</v>
      </c>
      <c r="BL4651" s="18" t="s">
        <v>507</v>
      </c>
      <c r="BM4651" s="185" t="s">
        <v>4268</v>
      </c>
    </row>
    <row r="4652" spans="1:65" s="14" customFormat="1">
      <c r="B4652" s="196"/>
      <c r="D4652" s="188" t="s">
        <v>369</v>
      </c>
      <c r="E4652" s="197" t="s">
        <v>1</v>
      </c>
      <c r="F4652" s="198" t="s">
        <v>2628</v>
      </c>
      <c r="H4652" s="197" t="s">
        <v>1</v>
      </c>
      <c r="I4652" s="199"/>
      <c r="L4652" s="196"/>
      <c r="M4652" s="200"/>
      <c r="N4652" s="201"/>
      <c r="O4652" s="201"/>
      <c r="P4652" s="201"/>
      <c r="Q4652" s="201"/>
      <c r="R4652" s="201"/>
      <c r="S4652" s="201"/>
      <c r="T4652" s="202"/>
      <c r="AT4652" s="197" t="s">
        <v>369</v>
      </c>
      <c r="AU4652" s="197" t="s">
        <v>85</v>
      </c>
      <c r="AV4652" s="14" t="s">
        <v>79</v>
      </c>
      <c r="AW4652" s="14" t="s">
        <v>29</v>
      </c>
      <c r="AX4652" s="14" t="s">
        <v>72</v>
      </c>
      <c r="AY4652" s="197" t="s">
        <v>360</v>
      </c>
    </row>
    <row r="4653" spans="1:65" s="14" customFormat="1" ht="22.5">
      <c r="B4653" s="196"/>
      <c r="D4653" s="188" t="s">
        <v>369</v>
      </c>
      <c r="E4653" s="197" t="s">
        <v>1</v>
      </c>
      <c r="F4653" s="198" t="s">
        <v>2473</v>
      </c>
      <c r="H4653" s="197" t="s">
        <v>1</v>
      </c>
      <c r="I4653" s="199"/>
      <c r="L4653" s="196"/>
      <c r="M4653" s="200"/>
      <c r="N4653" s="201"/>
      <c r="O4653" s="201"/>
      <c r="P4653" s="201"/>
      <c r="Q4653" s="201"/>
      <c r="R4653" s="201"/>
      <c r="S4653" s="201"/>
      <c r="T4653" s="202"/>
      <c r="AT4653" s="197" t="s">
        <v>369</v>
      </c>
      <c r="AU4653" s="197" t="s">
        <v>85</v>
      </c>
      <c r="AV4653" s="14" t="s">
        <v>79</v>
      </c>
      <c r="AW4653" s="14" t="s">
        <v>29</v>
      </c>
      <c r="AX4653" s="14" t="s">
        <v>72</v>
      </c>
      <c r="AY4653" s="197" t="s">
        <v>360</v>
      </c>
    </row>
    <row r="4654" spans="1:65" s="13" customFormat="1" ht="22.5">
      <c r="B4654" s="187"/>
      <c r="D4654" s="188" t="s">
        <v>369</v>
      </c>
      <c r="E4654" s="189" t="s">
        <v>1</v>
      </c>
      <c r="F4654" s="190" t="s">
        <v>4269</v>
      </c>
      <c r="H4654" s="191">
        <v>367.66399999999999</v>
      </c>
      <c r="I4654" s="192"/>
      <c r="L4654" s="187"/>
      <c r="M4654" s="193"/>
      <c r="N4654" s="194"/>
      <c r="O4654" s="194"/>
      <c r="P4654" s="194"/>
      <c r="Q4654" s="194"/>
      <c r="R4654" s="194"/>
      <c r="S4654" s="194"/>
      <c r="T4654" s="195"/>
      <c r="AT4654" s="189" t="s">
        <v>369</v>
      </c>
      <c r="AU4654" s="189" t="s">
        <v>85</v>
      </c>
      <c r="AV4654" s="13" t="s">
        <v>85</v>
      </c>
      <c r="AW4654" s="13" t="s">
        <v>29</v>
      </c>
      <c r="AX4654" s="13" t="s">
        <v>72</v>
      </c>
      <c r="AY4654" s="189" t="s">
        <v>360</v>
      </c>
    </row>
    <row r="4655" spans="1:65" s="13" customFormat="1">
      <c r="B4655" s="187"/>
      <c r="D4655" s="188" t="s">
        <v>369</v>
      </c>
      <c r="E4655" s="189" t="s">
        <v>1</v>
      </c>
      <c r="F4655" s="190" t="s">
        <v>93</v>
      </c>
      <c r="H4655" s="191">
        <v>21.53</v>
      </c>
      <c r="I4655" s="192"/>
      <c r="L4655" s="187"/>
      <c r="M4655" s="193"/>
      <c r="N4655" s="194"/>
      <c r="O4655" s="194"/>
      <c r="P4655" s="194"/>
      <c r="Q4655" s="194"/>
      <c r="R4655" s="194"/>
      <c r="S4655" s="194"/>
      <c r="T4655" s="195"/>
      <c r="AT4655" s="189" t="s">
        <v>369</v>
      </c>
      <c r="AU4655" s="189" t="s">
        <v>85</v>
      </c>
      <c r="AV4655" s="13" t="s">
        <v>85</v>
      </c>
      <c r="AW4655" s="13" t="s">
        <v>29</v>
      </c>
      <c r="AX4655" s="13" t="s">
        <v>72</v>
      </c>
      <c r="AY4655" s="189" t="s">
        <v>360</v>
      </c>
    </row>
    <row r="4656" spans="1:65" s="14" customFormat="1">
      <c r="B4656" s="196"/>
      <c r="D4656" s="188" t="s">
        <v>369</v>
      </c>
      <c r="E4656" s="197" t="s">
        <v>1</v>
      </c>
      <c r="F4656" s="198" t="s">
        <v>2476</v>
      </c>
      <c r="H4656" s="197" t="s">
        <v>1</v>
      </c>
      <c r="I4656" s="199"/>
      <c r="L4656" s="196"/>
      <c r="M4656" s="200"/>
      <c r="N4656" s="201"/>
      <c r="O4656" s="201"/>
      <c r="P4656" s="201"/>
      <c r="Q4656" s="201"/>
      <c r="R4656" s="201"/>
      <c r="S4656" s="201"/>
      <c r="T4656" s="202"/>
      <c r="AT4656" s="197" t="s">
        <v>369</v>
      </c>
      <c r="AU4656" s="197" t="s">
        <v>85</v>
      </c>
      <c r="AV4656" s="14" t="s">
        <v>79</v>
      </c>
      <c r="AW4656" s="14" t="s">
        <v>29</v>
      </c>
      <c r="AX4656" s="14" t="s">
        <v>72</v>
      </c>
      <c r="AY4656" s="197" t="s">
        <v>360</v>
      </c>
    </row>
    <row r="4657" spans="1:65" s="13" customFormat="1">
      <c r="B4657" s="187"/>
      <c r="D4657" s="188" t="s">
        <v>369</v>
      </c>
      <c r="E4657" s="189" t="s">
        <v>1</v>
      </c>
      <c r="F4657" s="190" t="s">
        <v>1112</v>
      </c>
      <c r="H4657" s="191">
        <v>5.6609999999999996</v>
      </c>
      <c r="I4657" s="192"/>
      <c r="L4657" s="187"/>
      <c r="M4657" s="193"/>
      <c r="N4657" s="194"/>
      <c r="O4657" s="194"/>
      <c r="P4657" s="194"/>
      <c r="Q4657" s="194"/>
      <c r="R4657" s="194"/>
      <c r="S4657" s="194"/>
      <c r="T4657" s="195"/>
      <c r="AT4657" s="189" t="s">
        <v>369</v>
      </c>
      <c r="AU4657" s="189" t="s">
        <v>85</v>
      </c>
      <c r="AV4657" s="13" t="s">
        <v>85</v>
      </c>
      <c r="AW4657" s="13" t="s">
        <v>29</v>
      </c>
      <c r="AX4657" s="13" t="s">
        <v>72</v>
      </c>
      <c r="AY4657" s="189" t="s">
        <v>360</v>
      </c>
    </row>
    <row r="4658" spans="1:65" s="14" customFormat="1">
      <c r="B4658" s="196"/>
      <c r="D4658" s="188" t="s">
        <v>369</v>
      </c>
      <c r="E4658" s="197" t="s">
        <v>1</v>
      </c>
      <c r="F4658" s="198" t="s">
        <v>2478</v>
      </c>
      <c r="H4658" s="197" t="s">
        <v>1</v>
      </c>
      <c r="I4658" s="199"/>
      <c r="L4658" s="196"/>
      <c r="M4658" s="200"/>
      <c r="N4658" s="201"/>
      <c r="O4658" s="201"/>
      <c r="P4658" s="201"/>
      <c r="Q4658" s="201"/>
      <c r="R4658" s="201"/>
      <c r="S4658" s="201"/>
      <c r="T4658" s="202"/>
      <c r="AT4658" s="197" t="s">
        <v>369</v>
      </c>
      <c r="AU4658" s="197" t="s">
        <v>85</v>
      </c>
      <c r="AV4658" s="14" t="s">
        <v>79</v>
      </c>
      <c r="AW4658" s="14" t="s">
        <v>29</v>
      </c>
      <c r="AX4658" s="14" t="s">
        <v>72</v>
      </c>
      <c r="AY4658" s="197" t="s">
        <v>360</v>
      </c>
    </row>
    <row r="4659" spans="1:65" s="13" customFormat="1" ht="33.75">
      <c r="B4659" s="187"/>
      <c r="D4659" s="188" t="s">
        <v>369</v>
      </c>
      <c r="E4659" s="189" t="s">
        <v>1</v>
      </c>
      <c r="F4659" s="190" t="s">
        <v>4116</v>
      </c>
      <c r="H4659" s="191">
        <v>110.321</v>
      </c>
      <c r="I4659" s="192"/>
      <c r="L4659" s="187"/>
      <c r="M4659" s="193"/>
      <c r="N4659" s="194"/>
      <c r="O4659" s="194"/>
      <c r="P4659" s="194"/>
      <c r="Q4659" s="194"/>
      <c r="R4659" s="194"/>
      <c r="S4659" s="194"/>
      <c r="T4659" s="195"/>
      <c r="AT4659" s="189" t="s">
        <v>369</v>
      </c>
      <c r="AU4659" s="189" t="s">
        <v>85</v>
      </c>
      <c r="AV4659" s="13" t="s">
        <v>85</v>
      </c>
      <c r="AW4659" s="13" t="s">
        <v>29</v>
      </c>
      <c r="AX4659" s="13" t="s">
        <v>72</v>
      </c>
      <c r="AY4659" s="189" t="s">
        <v>360</v>
      </c>
    </row>
    <row r="4660" spans="1:65" s="13" customFormat="1" ht="22.5">
      <c r="B4660" s="187"/>
      <c r="D4660" s="188" t="s">
        <v>369</v>
      </c>
      <c r="E4660" s="189" t="s">
        <v>1</v>
      </c>
      <c r="F4660" s="190" t="s">
        <v>4117</v>
      </c>
      <c r="H4660" s="191">
        <v>34.411999999999999</v>
      </c>
      <c r="I4660" s="192"/>
      <c r="L4660" s="187"/>
      <c r="M4660" s="193"/>
      <c r="N4660" s="194"/>
      <c r="O4660" s="194"/>
      <c r="P4660" s="194"/>
      <c r="Q4660" s="194"/>
      <c r="R4660" s="194"/>
      <c r="S4660" s="194"/>
      <c r="T4660" s="195"/>
      <c r="AT4660" s="189" t="s">
        <v>369</v>
      </c>
      <c r="AU4660" s="189" t="s">
        <v>85</v>
      </c>
      <c r="AV4660" s="13" t="s">
        <v>85</v>
      </c>
      <c r="AW4660" s="13" t="s">
        <v>29</v>
      </c>
      <c r="AX4660" s="13" t="s">
        <v>72</v>
      </c>
      <c r="AY4660" s="189" t="s">
        <v>360</v>
      </c>
    </row>
    <row r="4661" spans="1:65" s="15" customFormat="1">
      <c r="B4661" s="203"/>
      <c r="D4661" s="188" t="s">
        <v>369</v>
      </c>
      <c r="E4661" s="204" t="s">
        <v>1</v>
      </c>
      <c r="F4661" s="205" t="s">
        <v>386</v>
      </c>
      <c r="H4661" s="206">
        <v>539.58799999999997</v>
      </c>
      <c r="I4661" s="207"/>
      <c r="L4661" s="203"/>
      <c r="M4661" s="208"/>
      <c r="N4661" s="209"/>
      <c r="O4661" s="209"/>
      <c r="P4661" s="209"/>
      <c r="Q4661" s="209"/>
      <c r="R4661" s="209"/>
      <c r="S4661" s="209"/>
      <c r="T4661" s="210"/>
      <c r="AT4661" s="204" t="s">
        <v>369</v>
      </c>
      <c r="AU4661" s="204" t="s">
        <v>85</v>
      </c>
      <c r="AV4661" s="15" t="s">
        <v>367</v>
      </c>
      <c r="AW4661" s="15" t="s">
        <v>29</v>
      </c>
      <c r="AX4661" s="15" t="s">
        <v>79</v>
      </c>
      <c r="AY4661" s="204" t="s">
        <v>360</v>
      </c>
    </row>
    <row r="4662" spans="1:65" s="2" customFormat="1" ht="24.2" customHeight="1">
      <c r="A4662" s="33"/>
      <c r="B4662" s="139"/>
      <c r="C4662" s="173" t="s">
        <v>4270</v>
      </c>
      <c r="D4662" s="173" t="s">
        <v>363</v>
      </c>
      <c r="E4662" s="174" t="s">
        <v>4271</v>
      </c>
      <c r="F4662" s="175" t="s">
        <v>4272</v>
      </c>
      <c r="G4662" s="176" t="s">
        <v>4273</v>
      </c>
      <c r="H4662" s="230"/>
      <c r="I4662" s="178"/>
      <c r="J4662" s="179">
        <f>ROUND(I4662*H4662,2)</f>
        <v>0</v>
      </c>
      <c r="K4662" s="180"/>
      <c r="L4662" s="34"/>
      <c r="M4662" s="181" t="s">
        <v>1</v>
      </c>
      <c r="N4662" s="182" t="s">
        <v>38</v>
      </c>
      <c r="O4662" s="60"/>
      <c r="P4662" s="183">
        <f>O4662*H4662</f>
        <v>0</v>
      </c>
      <c r="Q4662" s="183">
        <v>0</v>
      </c>
      <c r="R4662" s="183">
        <f>Q4662*H4662</f>
        <v>0</v>
      </c>
      <c r="S4662" s="183">
        <v>0</v>
      </c>
      <c r="T4662" s="184">
        <f>S4662*H4662</f>
        <v>0</v>
      </c>
      <c r="U4662" s="33"/>
      <c r="V4662" s="33"/>
      <c r="W4662" s="33"/>
      <c r="X4662" s="33"/>
      <c r="Y4662" s="33"/>
      <c r="Z4662" s="33"/>
      <c r="AA4662" s="33"/>
      <c r="AB4662" s="33"/>
      <c r="AC4662" s="33"/>
      <c r="AD4662" s="33"/>
      <c r="AE4662" s="33"/>
      <c r="AR4662" s="185" t="s">
        <v>507</v>
      </c>
      <c r="AT4662" s="185" t="s">
        <v>363</v>
      </c>
      <c r="AU4662" s="185" t="s">
        <v>85</v>
      </c>
      <c r="AY4662" s="18" t="s">
        <v>360</v>
      </c>
      <c r="BE4662" s="186">
        <f>IF(N4662="základná",J4662,0)</f>
        <v>0</v>
      </c>
      <c r="BF4662" s="186">
        <f>IF(N4662="znížená",J4662,0)</f>
        <v>0</v>
      </c>
      <c r="BG4662" s="186">
        <f>IF(N4662="zákl. prenesená",J4662,0)</f>
        <v>0</v>
      </c>
      <c r="BH4662" s="186">
        <f>IF(N4662="zníž. prenesená",J4662,0)</f>
        <v>0</v>
      </c>
      <c r="BI4662" s="186">
        <f>IF(N4662="nulová",J4662,0)</f>
        <v>0</v>
      </c>
      <c r="BJ4662" s="18" t="s">
        <v>85</v>
      </c>
      <c r="BK4662" s="186">
        <f>ROUND(I4662*H4662,2)</f>
        <v>0</v>
      </c>
      <c r="BL4662" s="18" t="s">
        <v>507</v>
      </c>
      <c r="BM4662" s="185" t="s">
        <v>4274</v>
      </c>
    </row>
    <row r="4663" spans="1:65" s="12" customFormat="1" ht="22.9" customHeight="1">
      <c r="B4663" s="161"/>
      <c r="D4663" s="162" t="s">
        <v>71</v>
      </c>
      <c r="E4663" s="171" t="s">
        <v>4275</v>
      </c>
      <c r="F4663" s="171" t="s">
        <v>4276</v>
      </c>
      <c r="I4663" s="164"/>
      <c r="J4663" s="172">
        <f>BK4663</f>
        <v>0</v>
      </c>
      <c r="L4663" s="161"/>
      <c r="M4663" s="165"/>
      <c r="N4663" s="166"/>
      <c r="O4663" s="166"/>
      <c r="P4663" s="167">
        <f>SUM(P4664:P4734)</f>
        <v>0</v>
      </c>
      <c r="Q4663" s="166"/>
      <c r="R4663" s="167">
        <f>SUM(R4664:R4734)</f>
        <v>1.04986822</v>
      </c>
      <c r="S4663" s="166"/>
      <c r="T4663" s="168">
        <f>SUM(T4664:T4734)</f>
        <v>0</v>
      </c>
      <c r="AR4663" s="162" t="s">
        <v>85</v>
      </c>
      <c r="AT4663" s="169" t="s">
        <v>71</v>
      </c>
      <c r="AU4663" s="169" t="s">
        <v>79</v>
      </c>
      <c r="AY4663" s="162" t="s">
        <v>360</v>
      </c>
      <c r="BK4663" s="170">
        <f>SUM(BK4664:BK4734)</f>
        <v>0</v>
      </c>
    </row>
    <row r="4664" spans="1:65" s="2" customFormat="1" ht="21.75" customHeight="1">
      <c r="A4664" s="33"/>
      <c r="B4664" s="139"/>
      <c r="C4664" s="173" t="s">
        <v>4277</v>
      </c>
      <c r="D4664" s="173" t="s">
        <v>363</v>
      </c>
      <c r="E4664" s="174" t="s">
        <v>4278</v>
      </c>
      <c r="F4664" s="175" t="s">
        <v>4279</v>
      </c>
      <c r="G4664" s="176" t="s">
        <v>366</v>
      </c>
      <c r="H4664" s="177">
        <v>188.89699999999999</v>
      </c>
      <c r="I4664" s="178"/>
      <c r="J4664" s="179">
        <f>ROUND(I4664*H4664,2)</f>
        <v>0</v>
      </c>
      <c r="K4664" s="180"/>
      <c r="L4664" s="34"/>
      <c r="M4664" s="181" t="s">
        <v>1</v>
      </c>
      <c r="N4664" s="182" t="s">
        <v>38</v>
      </c>
      <c r="O4664" s="60"/>
      <c r="P4664" s="183">
        <f>O4664*H4664</f>
        <v>0</v>
      </c>
      <c r="Q4664" s="183">
        <v>0</v>
      </c>
      <c r="R4664" s="183">
        <f>Q4664*H4664</f>
        <v>0</v>
      </c>
      <c r="S4664" s="183">
        <v>0</v>
      </c>
      <c r="T4664" s="184">
        <f>S4664*H4664</f>
        <v>0</v>
      </c>
      <c r="U4664" s="33"/>
      <c r="V4664" s="33"/>
      <c r="W4664" s="33"/>
      <c r="X4664" s="33"/>
      <c r="Y4664" s="33"/>
      <c r="Z4664" s="33"/>
      <c r="AA4664" s="33"/>
      <c r="AB4664" s="33"/>
      <c r="AC4664" s="33"/>
      <c r="AD4664" s="33"/>
      <c r="AE4664" s="33"/>
      <c r="AR4664" s="185" t="s">
        <v>507</v>
      </c>
      <c r="AT4664" s="185" t="s">
        <v>363</v>
      </c>
      <c r="AU4664" s="185" t="s">
        <v>85</v>
      </c>
      <c r="AY4664" s="18" t="s">
        <v>360</v>
      </c>
      <c r="BE4664" s="186">
        <f>IF(N4664="základná",J4664,0)</f>
        <v>0</v>
      </c>
      <c r="BF4664" s="186">
        <f>IF(N4664="znížená",J4664,0)</f>
        <v>0</v>
      </c>
      <c r="BG4664" s="186">
        <f>IF(N4664="zákl. prenesená",J4664,0)</f>
        <v>0</v>
      </c>
      <c r="BH4664" s="186">
        <f>IF(N4664="zníž. prenesená",J4664,0)</f>
        <v>0</v>
      </c>
      <c r="BI4664" s="186">
        <f>IF(N4664="nulová",J4664,0)</f>
        <v>0</v>
      </c>
      <c r="BJ4664" s="18" t="s">
        <v>85</v>
      </c>
      <c r="BK4664" s="186">
        <f>ROUND(I4664*H4664,2)</f>
        <v>0</v>
      </c>
      <c r="BL4664" s="18" t="s">
        <v>507</v>
      </c>
      <c r="BM4664" s="185" t="s">
        <v>4280</v>
      </c>
    </row>
    <row r="4665" spans="1:65" s="13" customFormat="1">
      <c r="B4665" s="187"/>
      <c r="D4665" s="188" t="s">
        <v>369</v>
      </c>
      <c r="E4665" s="189" t="s">
        <v>1</v>
      </c>
      <c r="F4665" s="190" t="s">
        <v>4281</v>
      </c>
      <c r="H4665" s="191">
        <v>182.73</v>
      </c>
      <c r="I4665" s="192"/>
      <c r="L4665" s="187"/>
      <c r="M4665" s="193"/>
      <c r="N4665" s="194"/>
      <c r="O4665" s="194"/>
      <c r="P4665" s="194"/>
      <c r="Q4665" s="194"/>
      <c r="R4665" s="194"/>
      <c r="S4665" s="194"/>
      <c r="T4665" s="195"/>
      <c r="AT4665" s="189" t="s">
        <v>369</v>
      </c>
      <c r="AU4665" s="189" t="s">
        <v>85</v>
      </c>
      <c r="AV4665" s="13" t="s">
        <v>85</v>
      </c>
      <c r="AW4665" s="13" t="s">
        <v>29</v>
      </c>
      <c r="AX4665" s="13" t="s">
        <v>72</v>
      </c>
      <c r="AY4665" s="189" t="s">
        <v>360</v>
      </c>
    </row>
    <row r="4666" spans="1:65" s="14" customFormat="1">
      <c r="B4666" s="196"/>
      <c r="D4666" s="188" t="s">
        <v>369</v>
      </c>
      <c r="E4666" s="197" t="s">
        <v>1</v>
      </c>
      <c r="F4666" s="198" t="s">
        <v>4282</v>
      </c>
      <c r="H4666" s="197" t="s">
        <v>1</v>
      </c>
      <c r="I4666" s="199"/>
      <c r="L4666" s="196"/>
      <c r="M4666" s="200"/>
      <c r="N4666" s="201"/>
      <c r="O4666" s="201"/>
      <c r="P4666" s="201"/>
      <c r="Q4666" s="201"/>
      <c r="R4666" s="201"/>
      <c r="S4666" s="201"/>
      <c r="T4666" s="202"/>
      <c r="AT4666" s="197" t="s">
        <v>369</v>
      </c>
      <c r="AU4666" s="197" t="s">
        <v>85</v>
      </c>
      <c r="AV4666" s="14" t="s">
        <v>79</v>
      </c>
      <c r="AW4666" s="14" t="s">
        <v>29</v>
      </c>
      <c r="AX4666" s="14" t="s">
        <v>72</v>
      </c>
      <c r="AY4666" s="197" t="s">
        <v>360</v>
      </c>
    </row>
    <row r="4667" spans="1:65" s="13" customFormat="1">
      <c r="B4667" s="187"/>
      <c r="D4667" s="188" t="s">
        <v>369</v>
      </c>
      <c r="E4667" s="189" t="s">
        <v>256</v>
      </c>
      <c r="F4667" s="190" t="s">
        <v>257</v>
      </c>
      <c r="H4667" s="191">
        <v>6.1669999999999998</v>
      </c>
      <c r="I4667" s="192"/>
      <c r="L4667" s="187"/>
      <c r="M4667" s="193"/>
      <c r="N4667" s="194"/>
      <c r="O4667" s="194"/>
      <c r="P4667" s="194"/>
      <c r="Q4667" s="194"/>
      <c r="R4667" s="194"/>
      <c r="S4667" s="194"/>
      <c r="T4667" s="195"/>
      <c r="AT4667" s="189" t="s">
        <v>369</v>
      </c>
      <c r="AU4667" s="189" t="s">
        <v>85</v>
      </c>
      <c r="AV4667" s="13" t="s">
        <v>85</v>
      </c>
      <c r="AW4667" s="13" t="s">
        <v>29</v>
      </c>
      <c r="AX4667" s="13" t="s">
        <v>72</v>
      </c>
      <c r="AY4667" s="189" t="s">
        <v>360</v>
      </c>
    </row>
    <row r="4668" spans="1:65" s="15" customFormat="1">
      <c r="B4668" s="203"/>
      <c r="D4668" s="188" t="s">
        <v>369</v>
      </c>
      <c r="E4668" s="204" t="s">
        <v>1</v>
      </c>
      <c r="F4668" s="205" t="s">
        <v>386</v>
      </c>
      <c r="H4668" s="206">
        <v>188.89699999999999</v>
      </c>
      <c r="I4668" s="207"/>
      <c r="L4668" s="203"/>
      <c r="M4668" s="208"/>
      <c r="N4668" s="209"/>
      <c r="O4668" s="209"/>
      <c r="P4668" s="209"/>
      <c r="Q4668" s="209"/>
      <c r="R4668" s="209"/>
      <c r="S4668" s="209"/>
      <c r="T4668" s="210"/>
      <c r="AT4668" s="204" t="s">
        <v>369</v>
      </c>
      <c r="AU4668" s="204" t="s">
        <v>85</v>
      </c>
      <c r="AV4668" s="15" t="s">
        <v>367</v>
      </c>
      <c r="AW4668" s="15" t="s">
        <v>29</v>
      </c>
      <c r="AX4668" s="15" t="s">
        <v>79</v>
      </c>
      <c r="AY4668" s="204" t="s">
        <v>360</v>
      </c>
    </row>
    <row r="4669" spans="1:65" s="2" customFormat="1" ht="24.2" customHeight="1">
      <c r="A4669" s="33"/>
      <c r="B4669" s="139"/>
      <c r="C4669" s="219" t="s">
        <v>4283</v>
      </c>
      <c r="D4669" s="219" t="s">
        <v>724</v>
      </c>
      <c r="E4669" s="220" t="s">
        <v>4284</v>
      </c>
      <c r="F4669" s="221" t="s">
        <v>4285</v>
      </c>
      <c r="G4669" s="222" t="s">
        <v>366</v>
      </c>
      <c r="H4669" s="223">
        <v>217.232</v>
      </c>
      <c r="I4669" s="224"/>
      <c r="J4669" s="225">
        <f>ROUND(I4669*H4669,2)</f>
        <v>0</v>
      </c>
      <c r="K4669" s="226"/>
      <c r="L4669" s="227"/>
      <c r="M4669" s="228" t="s">
        <v>1</v>
      </c>
      <c r="N4669" s="229" t="s">
        <v>38</v>
      </c>
      <c r="O4669" s="60"/>
      <c r="P4669" s="183">
        <f>O4669*H4669</f>
        <v>0</v>
      </c>
      <c r="Q4669" s="183">
        <v>1.9000000000000001E-4</v>
      </c>
      <c r="R4669" s="183">
        <f>Q4669*H4669</f>
        <v>4.1274080000000005E-2</v>
      </c>
      <c r="S4669" s="183">
        <v>0</v>
      </c>
      <c r="T4669" s="184">
        <f>S4669*H4669</f>
        <v>0</v>
      </c>
      <c r="U4669" s="33"/>
      <c r="V4669" s="33"/>
      <c r="W4669" s="33"/>
      <c r="X4669" s="33"/>
      <c r="Y4669" s="33"/>
      <c r="Z4669" s="33"/>
      <c r="AA4669" s="33"/>
      <c r="AB4669" s="33"/>
      <c r="AC4669" s="33"/>
      <c r="AD4669" s="33"/>
      <c r="AE4669" s="33"/>
      <c r="AR4669" s="185" t="s">
        <v>647</v>
      </c>
      <c r="AT4669" s="185" t="s">
        <v>724</v>
      </c>
      <c r="AU4669" s="185" t="s">
        <v>85</v>
      </c>
      <c r="AY4669" s="18" t="s">
        <v>360</v>
      </c>
      <c r="BE4669" s="186">
        <f>IF(N4669="základná",J4669,0)</f>
        <v>0</v>
      </c>
      <c r="BF4669" s="186">
        <f>IF(N4669="znížená",J4669,0)</f>
        <v>0</v>
      </c>
      <c r="BG4669" s="186">
        <f>IF(N4669="zákl. prenesená",J4669,0)</f>
        <v>0</v>
      </c>
      <c r="BH4669" s="186">
        <f>IF(N4669="zníž. prenesená",J4669,0)</f>
        <v>0</v>
      </c>
      <c r="BI4669" s="186">
        <f>IF(N4669="nulová",J4669,0)</f>
        <v>0</v>
      </c>
      <c r="BJ4669" s="18" t="s">
        <v>85</v>
      </c>
      <c r="BK4669" s="186">
        <f>ROUND(I4669*H4669,2)</f>
        <v>0</v>
      </c>
      <c r="BL4669" s="18" t="s">
        <v>507</v>
      </c>
      <c r="BM4669" s="185" t="s">
        <v>4286</v>
      </c>
    </row>
    <row r="4670" spans="1:65" s="13" customFormat="1">
      <c r="B4670" s="187"/>
      <c r="D4670" s="188" t="s">
        <v>369</v>
      </c>
      <c r="E4670" s="189" t="s">
        <v>1</v>
      </c>
      <c r="F4670" s="190" t="s">
        <v>4287</v>
      </c>
      <c r="H4670" s="191">
        <v>217.232</v>
      </c>
      <c r="I4670" s="192"/>
      <c r="L4670" s="187"/>
      <c r="M4670" s="193"/>
      <c r="N4670" s="194"/>
      <c r="O4670" s="194"/>
      <c r="P4670" s="194"/>
      <c r="Q4670" s="194"/>
      <c r="R4670" s="194"/>
      <c r="S4670" s="194"/>
      <c r="T4670" s="195"/>
      <c r="AT4670" s="189" t="s">
        <v>369</v>
      </c>
      <c r="AU4670" s="189" t="s">
        <v>85</v>
      </c>
      <c r="AV4670" s="13" t="s">
        <v>85</v>
      </c>
      <c r="AW4670" s="13" t="s">
        <v>29</v>
      </c>
      <c r="AX4670" s="13" t="s">
        <v>72</v>
      </c>
      <c r="AY4670" s="189" t="s">
        <v>360</v>
      </c>
    </row>
    <row r="4671" spans="1:65" s="15" customFormat="1">
      <c r="B4671" s="203"/>
      <c r="D4671" s="188" t="s">
        <v>369</v>
      </c>
      <c r="E4671" s="204" t="s">
        <v>1</v>
      </c>
      <c r="F4671" s="205" t="s">
        <v>386</v>
      </c>
      <c r="H4671" s="206">
        <v>217.232</v>
      </c>
      <c r="I4671" s="207"/>
      <c r="L4671" s="203"/>
      <c r="M4671" s="208"/>
      <c r="N4671" s="209"/>
      <c r="O4671" s="209"/>
      <c r="P4671" s="209"/>
      <c r="Q4671" s="209"/>
      <c r="R4671" s="209"/>
      <c r="S4671" s="209"/>
      <c r="T4671" s="210"/>
      <c r="AT4671" s="204" t="s">
        <v>369</v>
      </c>
      <c r="AU4671" s="204" t="s">
        <v>85</v>
      </c>
      <c r="AV4671" s="15" t="s">
        <v>367</v>
      </c>
      <c r="AW4671" s="15" t="s">
        <v>29</v>
      </c>
      <c r="AX4671" s="15" t="s">
        <v>79</v>
      </c>
      <c r="AY4671" s="204" t="s">
        <v>360</v>
      </c>
    </row>
    <row r="4672" spans="1:65" s="2" customFormat="1" ht="37.9" customHeight="1">
      <c r="A4672" s="33"/>
      <c r="B4672" s="139"/>
      <c r="C4672" s="173" t="s">
        <v>4288</v>
      </c>
      <c r="D4672" s="173" t="s">
        <v>363</v>
      </c>
      <c r="E4672" s="174" t="s">
        <v>4289</v>
      </c>
      <c r="F4672" s="175" t="s">
        <v>4290</v>
      </c>
      <c r="G4672" s="176" t="s">
        <v>366</v>
      </c>
      <c r="H4672" s="177">
        <v>188.89699999999999</v>
      </c>
      <c r="I4672" s="178"/>
      <c r="J4672" s="179">
        <f>ROUND(I4672*H4672,2)</f>
        <v>0</v>
      </c>
      <c r="K4672" s="180"/>
      <c r="L4672" s="34"/>
      <c r="M4672" s="181" t="s">
        <v>1</v>
      </c>
      <c r="N4672" s="182" t="s">
        <v>38</v>
      </c>
      <c r="O4672" s="60"/>
      <c r="P4672" s="183">
        <f>O4672*H4672</f>
        <v>0</v>
      </c>
      <c r="Q4672" s="183">
        <v>0</v>
      </c>
      <c r="R4672" s="183">
        <f>Q4672*H4672</f>
        <v>0</v>
      </c>
      <c r="S4672" s="183">
        <v>0</v>
      </c>
      <c r="T4672" s="184">
        <f>S4672*H4672</f>
        <v>0</v>
      </c>
      <c r="U4672" s="33"/>
      <c r="V4672" s="33"/>
      <c r="W4672" s="33"/>
      <c r="X4672" s="33"/>
      <c r="Y4672" s="33"/>
      <c r="Z4672" s="33"/>
      <c r="AA4672" s="33"/>
      <c r="AB4672" s="33"/>
      <c r="AC4672" s="33"/>
      <c r="AD4672" s="33"/>
      <c r="AE4672" s="33"/>
      <c r="AR4672" s="185" t="s">
        <v>507</v>
      </c>
      <c r="AT4672" s="185" t="s">
        <v>363</v>
      </c>
      <c r="AU4672" s="185" t="s">
        <v>85</v>
      </c>
      <c r="AY4672" s="18" t="s">
        <v>360</v>
      </c>
      <c r="BE4672" s="186">
        <f>IF(N4672="základná",J4672,0)</f>
        <v>0</v>
      </c>
      <c r="BF4672" s="186">
        <f>IF(N4672="znížená",J4672,0)</f>
        <v>0</v>
      </c>
      <c r="BG4672" s="186">
        <f>IF(N4672="zákl. prenesená",J4672,0)</f>
        <v>0</v>
      </c>
      <c r="BH4672" s="186">
        <f>IF(N4672="zníž. prenesená",J4672,0)</f>
        <v>0</v>
      </c>
      <c r="BI4672" s="186">
        <f>IF(N4672="nulová",J4672,0)</f>
        <v>0</v>
      </c>
      <c r="BJ4672" s="18" t="s">
        <v>85</v>
      </c>
      <c r="BK4672" s="186">
        <f>ROUND(I4672*H4672,2)</f>
        <v>0</v>
      </c>
      <c r="BL4672" s="18" t="s">
        <v>507</v>
      </c>
      <c r="BM4672" s="185" t="s">
        <v>4291</v>
      </c>
    </row>
    <row r="4673" spans="1:65" s="13" customFormat="1">
      <c r="B4673" s="187"/>
      <c r="D4673" s="188" t="s">
        <v>369</v>
      </c>
      <c r="E4673" s="189" t="s">
        <v>1</v>
      </c>
      <c r="F4673" s="190" t="s">
        <v>248</v>
      </c>
      <c r="H4673" s="191">
        <v>135.136</v>
      </c>
      <c r="I4673" s="192"/>
      <c r="L4673" s="187"/>
      <c r="M4673" s="193"/>
      <c r="N4673" s="194"/>
      <c r="O4673" s="194"/>
      <c r="P4673" s="194"/>
      <c r="Q4673" s="194"/>
      <c r="R4673" s="194"/>
      <c r="S4673" s="194"/>
      <c r="T4673" s="195"/>
      <c r="AT4673" s="189" t="s">
        <v>369</v>
      </c>
      <c r="AU4673" s="189" t="s">
        <v>85</v>
      </c>
      <c r="AV4673" s="13" t="s">
        <v>85</v>
      </c>
      <c r="AW4673" s="13" t="s">
        <v>29</v>
      </c>
      <c r="AX4673" s="13" t="s">
        <v>72</v>
      </c>
      <c r="AY4673" s="189" t="s">
        <v>360</v>
      </c>
    </row>
    <row r="4674" spans="1:65" s="13" customFormat="1">
      <c r="B4674" s="187"/>
      <c r="D4674" s="188" t="s">
        <v>369</v>
      </c>
      <c r="E4674" s="189" t="s">
        <v>1</v>
      </c>
      <c r="F4674" s="190" t="s">
        <v>260</v>
      </c>
      <c r="H4674" s="191">
        <v>40.100999999999999</v>
      </c>
      <c r="I4674" s="192"/>
      <c r="L4674" s="187"/>
      <c r="M4674" s="193"/>
      <c r="N4674" s="194"/>
      <c r="O4674" s="194"/>
      <c r="P4674" s="194"/>
      <c r="Q4674" s="194"/>
      <c r="R4674" s="194"/>
      <c r="S4674" s="194"/>
      <c r="T4674" s="195"/>
      <c r="AT4674" s="189" t="s">
        <v>369</v>
      </c>
      <c r="AU4674" s="189" t="s">
        <v>85</v>
      </c>
      <c r="AV4674" s="13" t="s">
        <v>85</v>
      </c>
      <c r="AW4674" s="13" t="s">
        <v>29</v>
      </c>
      <c r="AX4674" s="13" t="s">
        <v>72</v>
      </c>
      <c r="AY4674" s="189" t="s">
        <v>360</v>
      </c>
    </row>
    <row r="4675" spans="1:65" s="14" customFormat="1">
      <c r="B4675" s="196"/>
      <c r="D4675" s="188" t="s">
        <v>369</v>
      </c>
      <c r="E4675" s="197" t="s">
        <v>1</v>
      </c>
      <c r="F4675" s="198" t="s">
        <v>4292</v>
      </c>
      <c r="H4675" s="197" t="s">
        <v>1</v>
      </c>
      <c r="I4675" s="199"/>
      <c r="L4675" s="196"/>
      <c r="M4675" s="200"/>
      <c r="N4675" s="201"/>
      <c r="O4675" s="201"/>
      <c r="P4675" s="201"/>
      <c r="Q4675" s="201"/>
      <c r="R4675" s="201"/>
      <c r="S4675" s="201"/>
      <c r="T4675" s="202"/>
      <c r="AT4675" s="197" t="s">
        <v>369</v>
      </c>
      <c r="AU4675" s="197" t="s">
        <v>85</v>
      </c>
      <c r="AV4675" s="14" t="s">
        <v>79</v>
      </c>
      <c r="AW4675" s="14" t="s">
        <v>29</v>
      </c>
      <c r="AX4675" s="14" t="s">
        <v>72</v>
      </c>
      <c r="AY4675" s="197" t="s">
        <v>360</v>
      </c>
    </row>
    <row r="4676" spans="1:65" s="13" customFormat="1">
      <c r="B4676" s="187"/>
      <c r="D4676" s="188" t="s">
        <v>369</v>
      </c>
      <c r="E4676" s="189" t="s">
        <v>252</v>
      </c>
      <c r="F4676" s="190" t="s">
        <v>4293</v>
      </c>
      <c r="H4676" s="191">
        <v>7.4930000000000003</v>
      </c>
      <c r="I4676" s="192"/>
      <c r="L4676" s="187"/>
      <c r="M4676" s="193"/>
      <c r="N4676" s="194"/>
      <c r="O4676" s="194"/>
      <c r="P4676" s="194"/>
      <c r="Q4676" s="194"/>
      <c r="R4676" s="194"/>
      <c r="S4676" s="194"/>
      <c r="T4676" s="195"/>
      <c r="AT4676" s="189" t="s">
        <v>369</v>
      </c>
      <c r="AU4676" s="189" t="s">
        <v>85</v>
      </c>
      <c r="AV4676" s="13" t="s">
        <v>85</v>
      </c>
      <c r="AW4676" s="13" t="s">
        <v>29</v>
      </c>
      <c r="AX4676" s="13" t="s">
        <v>72</v>
      </c>
      <c r="AY4676" s="189" t="s">
        <v>360</v>
      </c>
    </row>
    <row r="4677" spans="1:65" s="13" customFormat="1">
      <c r="B4677" s="187"/>
      <c r="D4677" s="188" t="s">
        <v>369</v>
      </c>
      <c r="E4677" s="189" t="s">
        <v>1</v>
      </c>
      <c r="F4677" s="190" t="s">
        <v>256</v>
      </c>
      <c r="H4677" s="191">
        <v>6.1669999999999998</v>
      </c>
      <c r="I4677" s="192"/>
      <c r="L4677" s="187"/>
      <c r="M4677" s="193"/>
      <c r="N4677" s="194"/>
      <c r="O4677" s="194"/>
      <c r="P4677" s="194"/>
      <c r="Q4677" s="194"/>
      <c r="R4677" s="194"/>
      <c r="S4677" s="194"/>
      <c r="T4677" s="195"/>
      <c r="AT4677" s="189" t="s">
        <v>369</v>
      </c>
      <c r="AU4677" s="189" t="s">
        <v>85</v>
      </c>
      <c r="AV4677" s="13" t="s">
        <v>85</v>
      </c>
      <c r="AW4677" s="13" t="s">
        <v>29</v>
      </c>
      <c r="AX4677" s="13" t="s">
        <v>72</v>
      </c>
      <c r="AY4677" s="189" t="s">
        <v>360</v>
      </c>
    </row>
    <row r="4678" spans="1:65" s="15" customFormat="1">
      <c r="B4678" s="203"/>
      <c r="D4678" s="188" t="s">
        <v>369</v>
      </c>
      <c r="E4678" s="204" t="s">
        <v>1</v>
      </c>
      <c r="F4678" s="205" t="s">
        <v>386</v>
      </c>
      <c r="H4678" s="206">
        <v>188.89699999999999</v>
      </c>
      <c r="I4678" s="207"/>
      <c r="L4678" s="203"/>
      <c r="M4678" s="208"/>
      <c r="N4678" s="209"/>
      <c r="O4678" s="209"/>
      <c r="P4678" s="209"/>
      <c r="Q4678" s="209"/>
      <c r="R4678" s="209"/>
      <c r="S4678" s="209"/>
      <c r="T4678" s="210"/>
      <c r="AT4678" s="204" t="s">
        <v>369</v>
      </c>
      <c r="AU4678" s="204" t="s">
        <v>85</v>
      </c>
      <c r="AV4678" s="15" t="s">
        <v>367</v>
      </c>
      <c r="AW4678" s="15" t="s">
        <v>29</v>
      </c>
      <c r="AX4678" s="15" t="s">
        <v>79</v>
      </c>
      <c r="AY4678" s="204" t="s">
        <v>360</v>
      </c>
    </row>
    <row r="4679" spans="1:65" s="14" customFormat="1">
      <c r="B4679" s="196"/>
      <c r="D4679" s="188" t="s">
        <v>369</v>
      </c>
      <c r="E4679" s="197" t="s">
        <v>1</v>
      </c>
      <c r="F4679" s="198" t="s">
        <v>4294</v>
      </c>
      <c r="H4679" s="197" t="s">
        <v>1</v>
      </c>
      <c r="I4679" s="199"/>
      <c r="L4679" s="196"/>
      <c r="M4679" s="200"/>
      <c r="N4679" s="201"/>
      <c r="O4679" s="201"/>
      <c r="P4679" s="201"/>
      <c r="Q4679" s="201"/>
      <c r="R4679" s="201"/>
      <c r="S4679" s="201"/>
      <c r="T4679" s="202"/>
      <c r="AT4679" s="197" t="s">
        <v>369</v>
      </c>
      <c r="AU4679" s="197" t="s">
        <v>85</v>
      </c>
      <c r="AV4679" s="14" t="s">
        <v>79</v>
      </c>
      <c r="AW4679" s="14" t="s">
        <v>29</v>
      </c>
      <c r="AX4679" s="14" t="s">
        <v>72</v>
      </c>
      <c r="AY4679" s="197" t="s">
        <v>360</v>
      </c>
    </row>
    <row r="4680" spans="1:65" s="2" customFormat="1" ht="44.25" customHeight="1">
      <c r="A4680" s="33"/>
      <c r="B4680" s="139"/>
      <c r="C4680" s="173" t="s">
        <v>4295</v>
      </c>
      <c r="D4680" s="173" t="s">
        <v>363</v>
      </c>
      <c r="E4680" s="174" t="s">
        <v>4296</v>
      </c>
      <c r="F4680" s="175" t="s">
        <v>4297</v>
      </c>
      <c r="G4680" s="176" t="s">
        <v>366</v>
      </c>
      <c r="H4680" s="177">
        <v>22.312000000000001</v>
      </c>
      <c r="I4680" s="178"/>
      <c r="J4680" s="179">
        <f>ROUND(I4680*H4680,2)</f>
        <v>0</v>
      </c>
      <c r="K4680" s="180"/>
      <c r="L4680" s="34"/>
      <c r="M4680" s="181" t="s">
        <v>1</v>
      </c>
      <c r="N4680" s="182" t="s">
        <v>38</v>
      </c>
      <c r="O4680" s="60"/>
      <c r="P4680" s="183">
        <f>O4680*H4680</f>
        <v>0</v>
      </c>
      <c r="Q4680" s="183">
        <v>0</v>
      </c>
      <c r="R4680" s="183">
        <f>Q4680*H4680</f>
        <v>0</v>
      </c>
      <c r="S4680" s="183">
        <v>0</v>
      </c>
      <c r="T4680" s="184">
        <f>S4680*H4680</f>
        <v>0</v>
      </c>
      <c r="U4680" s="33"/>
      <c r="V4680" s="33"/>
      <c r="W4680" s="33"/>
      <c r="X4680" s="33"/>
      <c r="Y4680" s="33"/>
      <c r="Z4680" s="33"/>
      <c r="AA4680" s="33"/>
      <c r="AB4680" s="33"/>
      <c r="AC4680" s="33"/>
      <c r="AD4680" s="33"/>
      <c r="AE4680" s="33"/>
      <c r="AR4680" s="185" t="s">
        <v>507</v>
      </c>
      <c r="AT4680" s="185" t="s">
        <v>363</v>
      </c>
      <c r="AU4680" s="185" t="s">
        <v>85</v>
      </c>
      <c r="AY4680" s="18" t="s">
        <v>360</v>
      </c>
      <c r="BE4680" s="186">
        <f>IF(N4680="základná",J4680,0)</f>
        <v>0</v>
      </c>
      <c r="BF4680" s="186">
        <f>IF(N4680="znížená",J4680,0)</f>
        <v>0</v>
      </c>
      <c r="BG4680" s="186">
        <f>IF(N4680="zákl. prenesená",J4680,0)</f>
        <v>0</v>
      </c>
      <c r="BH4680" s="186">
        <f>IF(N4680="zníž. prenesená",J4680,0)</f>
        <v>0</v>
      </c>
      <c r="BI4680" s="186">
        <f>IF(N4680="nulová",J4680,0)</f>
        <v>0</v>
      </c>
      <c r="BJ4680" s="18" t="s">
        <v>85</v>
      </c>
      <c r="BK4680" s="186">
        <f>ROUND(I4680*H4680,2)</f>
        <v>0</v>
      </c>
      <c r="BL4680" s="18" t="s">
        <v>507</v>
      </c>
      <c r="BM4680" s="185" t="s">
        <v>4298</v>
      </c>
    </row>
    <row r="4681" spans="1:65" s="14" customFormat="1">
      <c r="B4681" s="196"/>
      <c r="D4681" s="188" t="s">
        <v>369</v>
      </c>
      <c r="E4681" s="197" t="s">
        <v>1</v>
      </c>
      <c r="F4681" s="198" t="s">
        <v>4299</v>
      </c>
      <c r="H4681" s="197" t="s">
        <v>1</v>
      </c>
      <c r="I4681" s="199"/>
      <c r="L4681" s="196"/>
      <c r="M4681" s="200"/>
      <c r="N4681" s="201"/>
      <c r="O4681" s="201"/>
      <c r="P4681" s="201"/>
      <c r="Q4681" s="201"/>
      <c r="R4681" s="201"/>
      <c r="S4681" s="201"/>
      <c r="T4681" s="202"/>
      <c r="AT4681" s="197" t="s">
        <v>369</v>
      </c>
      <c r="AU4681" s="197" t="s">
        <v>85</v>
      </c>
      <c r="AV4681" s="14" t="s">
        <v>79</v>
      </c>
      <c r="AW4681" s="14" t="s">
        <v>29</v>
      </c>
      <c r="AX4681" s="14" t="s">
        <v>72</v>
      </c>
      <c r="AY4681" s="197" t="s">
        <v>360</v>
      </c>
    </row>
    <row r="4682" spans="1:65" s="13" customFormat="1">
      <c r="B4682" s="187"/>
      <c r="D4682" s="188" t="s">
        <v>369</v>
      </c>
      <c r="E4682" s="189" t="s">
        <v>1</v>
      </c>
      <c r="F4682" s="190" t="s">
        <v>4300</v>
      </c>
      <c r="H4682" s="191">
        <v>6.8109999999999999</v>
      </c>
      <c r="I4682" s="192"/>
      <c r="L4682" s="187"/>
      <c r="M4682" s="193"/>
      <c r="N4682" s="194"/>
      <c r="O4682" s="194"/>
      <c r="P4682" s="194"/>
      <c r="Q4682" s="194"/>
      <c r="R4682" s="194"/>
      <c r="S4682" s="194"/>
      <c r="T4682" s="195"/>
      <c r="AT4682" s="189" t="s">
        <v>369</v>
      </c>
      <c r="AU4682" s="189" t="s">
        <v>85</v>
      </c>
      <c r="AV4682" s="13" t="s">
        <v>85</v>
      </c>
      <c r="AW4682" s="13" t="s">
        <v>29</v>
      </c>
      <c r="AX4682" s="13" t="s">
        <v>72</v>
      </c>
      <c r="AY4682" s="189" t="s">
        <v>360</v>
      </c>
    </row>
    <row r="4683" spans="1:65" s="16" customFormat="1">
      <c r="B4683" s="211"/>
      <c r="D4683" s="188" t="s">
        <v>369</v>
      </c>
      <c r="E4683" s="212" t="s">
        <v>250</v>
      </c>
      <c r="F4683" s="213" t="s">
        <v>581</v>
      </c>
      <c r="H4683" s="214">
        <v>6.8109999999999999</v>
      </c>
      <c r="I4683" s="215"/>
      <c r="L4683" s="211"/>
      <c r="M4683" s="216"/>
      <c r="N4683" s="217"/>
      <c r="O4683" s="217"/>
      <c r="P4683" s="217"/>
      <c r="Q4683" s="217"/>
      <c r="R4683" s="217"/>
      <c r="S4683" s="217"/>
      <c r="T4683" s="218"/>
      <c r="AT4683" s="212" t="s">
        <v>369</v>
      </c>
      <c r="AU4683" s="212" t="s">
        <v>85</v>
      </c>
      <c r="AV4683" s="16" t="s">
        <v>282</v>
      </c>
      <c r="AW4683" s="16" t="s">
        <v>29</v>
      </c>
      <c r="AX4683" s="16" t="s">
        <v>72</v>
      </c>
      <c r="AY4683" s="212" t="s">
        <v>360</v>
      </c>
    </row>
    <row r="4684" spans="1:65" s="14" customFormat="1">
      <c r="B4684" s="196"/>
      <c r="D4684" s="188" t="s">
        <v>369</v>
      </c>
      <c r="E4684" s="197" t="s">
        <v>1</v>
      </c>
      <c r="F4684" s="198" t="s">
        <v>4301</v>
      </c>
      <c r="H4684" s="197" t="s">
        <v>1</v>
      </c>
      <c r="I4684" s="199"/>
      <c r="L4684" s="196"/>
      <c r="M4684" s="200"/>
      <c r="N4684" s="201"/>
      <c r="O4684" s="201"/>
      <c r="P4684" s="201"/>
      <c r="Q4684" s="201"/>
      <c r="R4684" s="201"/>
      <c r="S4684" s="201"/>
      <c r="T4684" s="202"/>
      <c r="AT4684" s="197" t="s">
        <v>369</v>
      </c>
      <c r="AU4684" s="197" t="s">
        <v>85</v>
      </c>
      <c r="AV4684" s="14" t="s">
        <v>79</v>
      </c>
      <c r="AW4684" s="14" t="s">
        <v>29</v>
      </c>
      <c r="AX4684" s="14" t="s">
        <v>72</v>
      </c>
      <c r="AY4684" s="197" t="s">
        <v>360</v>
      </c>
    </row>
    <row r="4685" spans="1:65" s="13" customFormat="1">
      <c r="B4685" s="187"/>
      <c r="D4685" s="188" t="s">
        <v>369</v>
      </c>
      <c r="E4685" s="189" t="s">
        <v>1</v>
      </c>
      <c r="F4685" s="190" t="s">
        <v>4302</v>
      </c>
      <c r="H4685" s="191">
        <v>10.156000000000001</v>
      </c>
      <c r="I4685" s="192"/>
      <c r="L4685" s="187"/>
      <c r="M4685" s="193"/>
      <c r="N4685" s="194"/>
      <c r="O4685" s="194"/>
      <c r="P4685" s="194"/>
      <c r="Q4685" s="194"/>
      <c r="R4685" s="194"/>
      <c r="S4685" s="194"/>
      <c r="T4685" s="195"/>
      <c r="AT4685" s="189" t="s">
        <v>369</v>
      </c>
      <c r="AU4685" s="189" t="s">
        <v>85</v>
      </c>
      <c r="AV4685" s="13" t="s">
        <v>85</v>
      </c>
      <c r="AW4685" s="13" t="s">
        <v>29</v>
      </c>
      <c r="AX4685" s="13" t="s">
        <v>72</v>
      </c>
      <c r="AY4685" s="189" t="s">
        <v>360</v>
      </c>
    </row>
    <row r="4686" spans="1:65" s="16" customFormat="1">
      <c r="B4686" s="211"/>
      <c r="D4686" s="188" t="s">
        <v>369</v>
      </c>
      <c r="E4686" s="212" t="s">
        <v>262</v>
      </c>
      <c r="F4686" s="213" t="s">
        <v>581</v>
      </c>
      <c r="H4686" s="214">
        <v>10.156000000000001</v>
      </c>
      <c r="I4686" s="215"/>
      <c r="L4686" s="211"/>
      <c r="M4686" s="216"/>
      <c r="N4686" s="217"/>
      <c r="O4686" s="217"/>
      <c r="P4686" s="217"/>
      <c r="Q4686" s="217"/>
      <c r="R4686" s="217"/>
      <c r="S4686" s="217"/>
      <c r="T4686" s="218"/>
      <c r="AT4686" s="212" t="s">
        <v>369</v>
      </c>
      <c r="AU4686" s="212" t="s">
        <v>85</v>
      </c>
      <c r="AV4686" s="16" t="s">
        <v>282</v>
      </c>
      <c r="AW4686" s="16" t="s">
        <v>29</v>
      </c>
      <c r="AX4686" s="16" t="s">
        <v>72</v>
      </c>
      <c r="AY4686" s="212" t="s">
        <v>360</v>
      </c>
    </row>
    <row r="4687" spans="1:65" s="14" customFormat="1">
      <c r="B4687" s="196"/>
      <c r="D4687" s="188" t="s">
        <v>369</v>
      </c>
      <c r="E4687" s="197" t="s">
        <v>1</v>
      </c>
      <c r="F4687" s="198" t="s">
        <v>4303</v>
      </c>
      <c r="H4687" s="197" t="s">
        <v>1</v>
      </c>
      <c r="I4687" s="199"/>
      <c r="L4687" s="196"/>
      <c r="M4687" s="200"/>
      <c r="N4687" s="201"/>
      <c r="O4687" s="201"/>
      <c r="P4687" s="201"/>
      <c r="Q4687" s="201"/>
      <c r="R4687" s="201"/>
      <c r="S4687" s="201"/>
      <c r="T4687" s="202"/>
      <c r="AT4687" s="197" t="s">
        <v>369</v>
      </c>
      <c r="AU4687" s="197" t="s">
        <v>85</v>
      </c>
      <c r="AV4687" s="14" t="s">
        <v>79</v>
      </c>
      <c r="AW4687" s="14" t="s">
        <v>29</v>
      </c>
      <c r="AX4687" s="14" t="s">
        <v>72</v>
      </c>
      <c r="AY4687" s="197" t="s">
        <v>360</v>
      </c>
    </row>
    <row r="4688" spans="1:65" s="13" customFormat="1">
      <c r="B4688" s="187"/>
      <c r="D4688" s="188" t="s">
        <v>369</v>
      </c>
      <c r="E4688" s="189" t="s">
        <v>1</v>
      </c>
      <c r="F4688" s="190" t="s">
        <v>4304</v>
      </c>
      <c r="H4688" s="191">
        <v>0.37</v>
      </c>
      <c r="I4688" s="192"/>
      <c r="L4688" s="187"/>
      <c r="M4688" s="193"/>
      <c r="N4688" s="194"/>
      <c r="O4688" s="194"/>
      <c r="P4688" s="194"/>
      <c r="Q4688" s="194"/>
      <c r="R4688" s="194"/>
      <c r="S4688" s="194"/>
      <c r="T4688" s="195"/>
      <c r="AT4688" s="189" t="s">
        <v>369</v>
      </c>
      <c r="AU4688" s="189" t="s">
        <v>85</v>
      </c>
      <c r="AV4688" s="13" t="s">
        <v>85</v>
      </c>
      <c r="AW4688" s="13" t="s">
        <v>29</v>
      </c>
      <c r="AX4688" s="13" t="s">
        <v>72</v>
      </c>
      <c r="AY4688" s="189" t="s">
        <v>360</v>
      </c>
    </row>
    <row r="4689" spans="1:65" s="13" customFormat="1">
      <c r="B4689" s="187"/>
      <c r="D4689" s="188" t="s">
        <v>369</v>
      </c>
      <c r="E4689" s="189" t="s">
        <v>1</v>
      </c>
      <c r="F4689" s="190" t="s">
        <v>4305</v>
      </c>
      <c r="H4689" s="191">
        <v>2.9849999999999999</v>
      </c>
      <c r="I4689" s="192"/>
      <c r="L4689" s="187"/>
      <c r="M4689" s="193"/>
      <c r="N4689" s="194"/>
      <c r="O4689" s="194"/>
      <c r="P4689" s="194"/>
      <c r="Q4689" s="194"/>
      <c r="R4689" s="194"/>
      <c r="S4689" s="194"/>
      <c r="T4689" s="195"/>
      <c r="AT4689" s="189" t="s">
        <v>369</v>
      </c>
      <c r="AU4689" s="189" t="s">
        <v>85</v>
      </c>
      <c r="AV4689" s="13" t="s">
        <v>85</v>
      </c>
      <c r="AW4689" s="13" t="s">
        <v>29</v>
      </c>
      <c r="AX4689" s="13" t="s">
        <v>72</v>
      </c>
      <c r="AY4689" s="189" t="s">
        <v>360</v>
      </c>
    </row>
    <row r="4690" spans="1:65" s="16" customFormat="1">
      <c r="B4690" s="211"/>
      <c r="D4690" s="188" t="s">
        <v>369</v>
      </c>
      <c r="E4690" s="212" t="s">
        <v>254</v>
      </c>
      <c r="F4690" s="213" t="s">
        <v>581</v>
      </c>
      <c r="H4690" s="214">
        <v>3.355</v>
      </c>
      <c r="I4690" s="215"/>
      <c r="L4690" s="211"/>
      <c r="M4690" s="216"/>
      <c r="N4690" s="217"/>
      <c r="O4690" s="217"/>
      <c r="P4690" s="217"/>
      <c r="Q4690" s="217"/>
      <c r="R4690" s="217"/>
      <c r="S4690" s="217"/>
      <c r="T4690" s="218"/>
      <c r="AT4690" s="212" t="s">
        <v>369</v>
      </c>
      <c r="AU4690" s="212" t="s">
        <v>85</v>
      </c>
      <c r="AV4690" s="16" t="s">
        <v>282</v>
      </c>
      <c r="AW4690" s="16" t="s">
        <v>29</v>
      </c>
      <c r="AX4690" s="16" t="s">
        <v>72</v>
      </c>
      <c r="AY4690" s="212" t="s">
        <v>360</v>
      </c>
    </row>
    <row r="4691" spans="1:65" s="14" customFormat="1">
      <c r="B4691" s="196"/>
      <c r="D4691" s="188" t="s">
        <v>369</v>
      </c>
      <c r="E4691" s="197" t="s">
        <v>1</v>
      </c>
      <c r="F4691" s="198" t="s">
        <v>4306</v>
      </c>
      <c r="H4691" s="197" t="s">
        <v>1</v>
      </c>
      <c r="I4691" s="199"/>
      <c r="L4691" s="196"/>
      <c r="M4691" s="200"/>
      <c r="N4691" s="201"/>
      <c r="O4691" s="201"/>
      <c r="P4691" s="201"/>
      <c r="Q4691" s="201"/>
      <c r="R4691" s="201"/>
      <c r="S4691" s="201"/>
      <c r="T4691" s="202"/>
      <c r="AT4691" s="197" t="s">
        <v>369</v>
      </c>
      <c r="AU4691" s="197" t="s">
        <v>85</v>
      </c>
      <c r="AV4691" s="14" t="s">
        <v>79</v>
      </c>
      <c r="AW4691" s="14" t="s">
        <v>29</v>
      </c>
      <c r="AX4691" s="14" t="s">
        <v>72</v>
      </c>
      <c r="AY4691" s="197" t="s">
        <v>360</v>
      </c>
    </row>
    <row r="4692" spans="1:65" s="13" customFormat="1">
      <c r="B4692" s="187"/>
      <c r="D4692" s="188" t="s">
        <v>369</v>
      </c>
      <c r="E4692" s="189" t="s">
        <v>1</v>
      </c>
      <c r="F4692" s="190" t="s">
        <v>4307</v>
      </c>
      <c r="H4692" s="191">
        <v>1.99</v>
      </c>
      <c r="I4692" s="192"/>
      <c r="L4692" s="187"/>
      <c r="M4692" s="193"/>
      <c r="N4692" s="194"/>
      <c r="O4692" s="194"/>
      <c r="P4692" s="194"/>
      <c r="Q4692" s="194"/>
      <c r="R4692" s="194"/>
      <c r="S4692" s="194"/>
      <c r="T4692" s="195"/>
      <c r="AT4692" s="189" t="s">
        <v>369</v>
      </c>
      <c r="AU4692" s="189" t="s">
        <v>85</v>
      </c>
      <c r="AV4692" s="13" t="s">
        <v>85</v>
      </c>
      <c r="AW4692" s="13" t="s">
        <v>29</v>
      </c>
      <c r="AX4692" s="13" t="s">
        <v>72</v>
      </c>
      <c r="AY4692" s="189" t="s">
        <v>360</v>
      </c>
    </row>
    <row r="4693" spans="1:65" s="16" customFormat="1">
      <c r="B4693" s="211"/>
      <c r="D4693" s="188" t="s">
        <v>369</v>
      </c>
      <c r="E4693" s="212" t="s">
        <v>258</v>
      </c>
      <c r="F4693" s="213" t="s">
        <v>581</v>
      </c>
      <c r="H4693" s="214">
        <v>1.99</v>
      </c>
      <c r="I4693" s="215"/>
      <c r="L4693" s="211"/>
      <c r="M4693" s="216"/>
      <c r="N4693" s="217"/>
      <c r="O4693" s="217"/>
      <c r="P4693" s="217"/>
      <c r="Q4693" s="217"/>
      <c r="R4693" s="217"/>
      <c r="S4693" s="217"/>
      <c r="T4693" s="218"/>
      <c r="AT4693" s="212" t="s">
        <v>369</v>
      </c>
      <c r="AU4693" s="212" t="s">
        <v>85</v>
      </c>
      <c r="AV4693" s="16" t="s">
        <v>282</v>
      </c>
      <c r="AW4693" s="16" t="s">
        <v>29</v>
      </c>
      <c r="AX4693" s="16" t="s">
        <v>72</v>
      </c>
      <c r="AY4693" s="212" t="s">
        <v>360</v>
      </c>
    </row>
    <row r="4694" spans="1:65" s="15" customFormat="1">
      <c r="B4694" s="203"/>
      <c r="D4694" s="188" t="s">
        <v>369</v>
      </c>
      <c r="E4694" s="204" t="s">
        <v>1</v>
      </c>
      <c r="F4694" s="205" t="s">
        <v>386</v>
      </c>
      <c r="H4694" s="206">
        <v>22.312000000000001</v>
      </c>
      <c r="I4694" s="207"/>
      <c r="L4694" s="203"/>
      <c r="M4694" s="208"/>
      <c r="N4694" s="209"/>
      <c r="O4694" s="209"/>
      <c r="P4694" s="209"/>
      <c r="Q4694" s="209"/>
      <c r="R4694" s="209"/>
      <c r="S4694" s="209"/>
      <c r="T4694" s="210"/>
      <c r="AT4694" s="204" t="s">
        <v>369</v>
      </c>
      <c r="AU4694" s="204" t="s">
        <v>85</v>
      </c>
      <c r="AV4694" s="15" t="s">
        <v>367</v>
      </c>
      <c r="AW4694" s="15" t="s">
        <v>29</v>
      </c>
      <c r="AX4694" s="15" t="s">
        <v>79</v>
      </c>
      <c r="AY4694" s="204" t="s">
        <v>360</v>
      </c>
    </row>
    <row r="4695" spans="1:65" s="14" customFormat="1">
      <c r="B4695" s="196"/>
      <c r="D4695" s="188" t="s">
        <v>369</v>
      </c>
      <c r="E4695" s="197" t="s">
        <v>1</v>
      </c>
      <c r="F4695" s="198" t="s">
        <v>4294</v>
      </c>
      <c r="H4695" s="197" t="s">
        <v>1</v>
      </c>
      <c r="I4695" s="199"/>
      <c r="L4695" s="196"/>
      <c r="M4695" s="200"/>
      <c r="N4695" s="201"/>
      <c r="O4695" s="201"/>
      <c r="P4695" s="201"/>
      <c r="Q4695" s="201"/>
      <c r="R4695" s="201"/>
      <c r="S4695" s="201"/>
      <c r="T4695" s="202"/>
      <c r="AT4695" s="197" t="s">
        <v>369</v>
      </c>
      <c r="AU4695" s="197" t="s">
        <v>85</v>
      </c>
      <c r="AV4695" s="14" t="s">
        <v>79</v>
      </c>
      <c r="AW4695" s="14" t="s">
        <v>29</v>
      </c>
      <c r="AX4695" s="14" t="s">
        <v>72</v>
      </c>
      <c r="AY4695" s="197" t="s">
        <v>360</v>
      </c>
    </row>
    <row r="4696" spans="1:65" s="2" customFormat="1" ht="33" customHeight="1">
      <c r="A4696" s="33"/>
      <c r="B4696" s="139"/>
      <c r="C4696" s="219" t="s">
        <v>4308</v>
      </c>
      <c r="D4696" s="219" t="s">
        <v>724</v>
      </c>
      <c r="E4696" s="220" t="s">
        <v>4309</v>
      </c>
      <c r="F4696" s="221" t="s">
        <v>4310</v>
      </c>
      <c r="G4696" s="222" t="s">
        <v>366</v>
      </c>
      <c r="H4696" s="223">
        <v>21.856000000000002</v>
      </c>
      <c r="I4696" s="224"/>
      <c r="J4696" s="225">
        <f>ROUND(I4696*H4696,2)</f>
        <v>0</v>
      </c>
      <c r="K4696" s="226"/>
      <c r="L4696" s="227"/>
      <c r="M4696" s="228" t="s">
        <v>1</v>
      </c>
      <c r="N4696" s="229" t="s">
        <v>38</v>
      </c>
      <c r="O4696" s="60"/>
      <c r="P4696" s="183">
        <f>O4696*H4696</f>
        <v>0</v>
      </c>
      <c r="Q4696" s="183">
        <v>2.3E-3</v>
      </c>
      <c r="R4696" s="183">
        <f>Q4696*H4696</f>
        <v>5.0268800000000002E-2</v>
      </c>
      <c r="S4696" s="183">
        <v>0</v>
      </c>
      <c r="T4696" s="184">
        <f>S4696*H4696</f>
        <v>0</v>
      </c>
      <c r="U4696" s="33"/>
      <c r="V4696" s="33"/>
      <c r="W4696" s="33"/>
      <c r="X4696" s="33"/>
      <c r="Y4696" s="33"/>
      <c r="Z4696" s="33"/>
      <c r="AA4696" s="33"/>
      <c r="AB4696" s="33"/>
      <c r="AC4696" s="33"/>
      <c r="AD4696" s="33"/>
      <c r="AE4696" s="33"/>
      <c r="AR4696" s="185" t="s">
        <v>647</v>
      </c>
      <c r="AT4696" s="185" t="s">
        <v>724</v>
      </c>
      <c r="AU4696" s="185" t="s">
        <v>85</v>
      </c>
      <c r="AY4696" s="18" t="s">
        <v>360</v>
      </c>
      <c r="BE4696" s="186">
        <f>IF(N4696="základná",J4696,0)</f>
        <v>0</v>
      </c>
      <c r="BF4696" s="186">
        <f>IF(N4696="znížená",J4696,0)</f>
        <v>0</v>
      </c>
      <c r="BG4696" s="186">
        <f>IF(N4696="zákl. prenesená",J4696,0)</f>
        <v>0</v>
      </c>
      <c r="BH4696" s="186">
        <f>IF(N4696="zníž. prenesená",J4696,0)</f>
        <v>0</v>
      </c>
      <c r="BI4696" s="186">
        <f>IF(N4696="nulová",J4696,0)</f>
        <v>0</v>
      </c>
      <c r="BJ4696" s="18" t="s">
        <v>85</v>
      </c>
      <c r="BK4696" s="186">
        <f>ROUND(I4696*H4696,2)</f>
        <v>0</v>
      </c>
      <c r="BL4696" s="18" t="s">
        <v>507</v>
      </c>
      <c r="BM4696" s="185" t="s">
        <v>4311</v>
      </c>
    </row>
    <row r="4697" spans="1:65" s="13" customFormat="1">
      <c r="B4697" s="187"/>
      <c r="D4697" s="188" t="s">
        <v>369</v>
      </c>
      <c r="E4697" s="189" t="s">
        <v>1</v>
      </c>
      <c r="F4697" s="190" t="s">
        <v>4312</v>
      </c>
      <c r="H4697" s="191">
        <v>21.856000000000002</v>
      </c>
      <c r="I4697" s="192"/>
      <c r="L4697" s="187"/>
      <c r="M4697" s="193"/>
      <c r="N4697" s="194"/>
      <c r="O4697" s="194"/>
      <c r="P4697" s="194"/>
      <c r="Q4697" s="194"/>
      <c r="R4697" s="194"/>
      <c r="S4697" s="194"/>
      <c r="T4697" s="195"/>
      <c r="AT4697" s="189" t="s">
        <v>369</v>
      </c>
      <c r="AU4697" s="189" t="s">
        <v>85</v>
      </c>
      <c r="AV4697" s="13" t="s">
        <v>85</v>
      </c>
      <c r="AW4697" s="13" t="s">
        <v>29</v>
      </c>
      <c r="AX4697" s="13" t="s">
        <v>72</v>
      </c>
      <c r="AY4697" s="189" t="s">
        <v>360</v>
      </c>
    </row>
    <row r="4698" spans="1:65" s="15" customFormat="1">
      <c r="B4698" s="203"/>
      <c r="D4698" s="188" t="s">
        <v>369</v>
      </c>
      <c r="E4698" s="204" t="s">
        <v>1</v>
      </c>
      <c r="F4698" s="205" t="s">
        <v>386</v>
      </c>
      <c r="H4698" s="206">
        <v>21.856000000000002</v>
      </c>
      <c r="I4698" s="207"/>
      <c r="L4698" s="203"/>
      <c r="M4698" s="208"/>
      <c r="N4698" s="209"/>
      <c r="O4698" s="209"/>
      <c r="P4698" s="209"/>
      <c r="Q4698" s="209"/>
      <c r="R4698" s="209"/>
      <c r="S4698" s="209"/>
      <c r="T4698" s="210"/>
      <c r="AT4698" s="204" t="s">
        <v>369</v>
      </c>
      <c r="AU4698" s="204" t="s">
        <v>85</v>
      </c>
      <c r="AV4698" s="15" t="s">
        <v>367</v>
      </c>
      <c r="AW4698" s="15" t="s">
        <v>29</v>
      </c>
      <c r="AX4698" s="15" t="s">
        <v>79</v>
      </c>
      <c r="AY4698" s="204" t="s">
        <v>360</v>
      </c>
    </row>
    <row r="4699" spans="1:65" s="2" customFormat="1" ht="24.2" customHeight="1">
      <c r="A4699" s="33"/>
      <c r="B4699" s="139"/>
      <c r="C4699" s="219" t="s">
        <v>4313</v>
      </c>
      <c r="D4699" s="219" t="s">
        <v>724</v>
      </c>
      <c r="E4699" s="220" t="s">
        <v>4314</v>
      </c>
      <c r="F4699" s="221" t="s">
        <v>4315</v>
      </c>
      <c r="G4699" s="222" t="s">
        <v>366</v>
      </c>
      <c r="H4699" s="223">
        <v>221.035</v>
      </c>
      <c r="I4699" s="224"/>
      <c r="J4699" s="225">
        <f>ROUND(I4699*H4699,2)</f>
        <v>0</v>
      </c>
      <c r="K4699" s="226"/>
      <c r="L4699" s="227"/>
      <c r="M4699" s="228" t="s">
        <v>1</v>
      </c>
      <c r="N4699" s="229" t="s">
        <v>38</v>
      </c>
      <c r="O4699" s="60"/>
      <c r="P4699" s="183">
        <f>O4699*H4699</f>
        <v>0</v>
      </c>
      <c r="Q4699" s="183">
        <v>2.3E-3</v>
      </c>
      <c r="R4699" s="183">
        <f>Q4699*H4699</f>
        <v>0.50838050000000001</v>
      </c>
      <c r="S4699" s="183">
        <v>0</v>
      </c>
      <c r="T4699" s="184">
        <f>S4699*H4699</f>
        <v>0</v>
      </c>
      <c r="U4699" s="33"/>
      <c r="V4699" s="33"/>
      <c r="W4699" s="33"/>
      <c r="X4699" s="33"/>
      <c r="Y4699" s="33"/>
      <c r="Z4699" s="33"/>
      <c r="AA4699" s="33"/>
      <c r="AB4699" s="33"/>
      <c r="AC4699" s="33"/>
      <c r="AD4699" s="33"/>
      <c r="AE4699" s="33"/>
      <c r="AR4699" s="185" t="s">
        <v>647</v>
      </c>
      <c r="AT4699" s="185" t="s">
        <v>724</v>
      </c>
      <c r="AU4699" s="185" t="s">
        <v>85</v>
      </c>
      <c r="AY4699" s="18" t="s">
        <v>360</v>
      </c>
      <c r="BE4699" s="186">
        <f>IF(N4699="základná",J4699,0)</f>
        <v>0</v>
      </c>
      <c r="BF4699" s="186">
        <f>IF(N4699="znížená",J4699,0)</f>
        <v>0</v>
      </c>
      <c r="BG4699" s="186">
        <f>IF(N4699="zákl. prenesená",J4699,0)</f>
        <v>0</v>
      </c>
      <c r="BH4699" s="186">
        <f>IF(N4699="zníž. prenesená",J4699,0)</f>
        <v>0</v>
      </c>
      <c r="BI4699" s="186">
        <f>IF(N4699="nulová",J4699,0)</f>
        <v>0</v>
      </c>
      <c r="BJ4699" s="18" t="s">
        <v>85</v>
      </c>
      <c r="BK4699" s="186">
        <f>ROUND(I4699*H4699,2)</f>
        <v>0</v>
      </c>
      <c r="BL4699" s="18" t="s">
        <v>507</v>
      </c>
      <c r="BM4699" s="185" t="s">
        <v>4316</v>
      </c>
    </row>
    <row r="4700" spans="1:65" s="13" customFormat="1">
      <c r="B4700" s="187"/>
      <c r="D4700" s="188" t="s">
        <v>369</v>
      </c>
      <c r="E4700" s="189" t="s">
        <v>1</v>
      </c>
      <c r="F4700" s="190" t="s">
        <v>4317</v>
      </c>
      <c r="H4700" s="191">
        <v>221.035</v>
      </c>
      <c r="I4700" s="192"/>
      <c r="L4700" s="187"/>
      <c r="M4700" s="193"/>
      <c r="N4700" s="194"/>
      <c r="O4700" s="194"/>
      <c r="P4700" s="194"/>
      <c r="Q4700" s="194"/>
      <c r="R4700" s="194"/>
      <c r="S4700" s="194"/>
      <c r="T4700" s="195"/>
      <c r="AT4700" s="189" t="s">
        <v>369</v>
      </c>
      <c r="AU4700" s="189" t="s">
        <v>85</v>
      </c>
      <c r="AV4700" s="13" t="s">
        <v>85</v>
      </c>
      <c r="AW4700" s="13" t="s">
        <v>29</v>
      </c>
      <c r="AX4700" s="13" t="s">
        <v>72</v>
      </c>
      <c r="AY4700" s="189" t="s">
        <v>360</v>
      </c>
    </row>
    <row r="4701" spans="1:65" s="15" customFormat="1">
      <c r="B4701" s="203"/>
      <c r="D4701" s="188" t="s">
        <v>369</v>
      </c>
      <c r="E4701" s="204" t="s">
        <v>1</v>
      </c>
      <c r="F4701" s="205" t="s">
        <v>386</v>
      </c>
      <c r="H4701" s="206">
        <v>221.035</v>
      </c>
      <c r="I4701" s="207"/>
      <c r="L4701" s="203"/>
      <c r="M4701" s="208"/>
      <c r="N4701" s="209"/>
      <c r="O4701" s="209"/>
      <c r="P4701" s="209"/>
      <c r="Q4701" s="209"/>
      <c r="R4701" s="209"/>
      <c r="S4701" s="209"/>
      <c r="T4701" s="210"/>
      <c r="AT4701" s="204" t="s">
        <v>369</v>
      </c>
      <c r="AU4701" s="204" t="s">
        <v>85</v>
      </c>
      <c r="AV4701" s="15" t="s">
        <v>367</v>
      </c>
      <c r="AW4701" s="15" t="s">
        <v>29</v>
      </c>
      <c r="AX4701" s="15" t="s">
        <v>79</v>
      </c>
      <c r="AY4701" s="204" t="s">
        <v>360</v>
      </c>
    </row>
    <row r="4702" spans="1:65" s="2" customFormat="1" ht="16.5" customHeight="1">
      <c r="A4702" s="33"/>
      <c r="B4702" s="139"/>
      <c r="C4702" s="173" t="s">
        <v>4318</v>
      </c>
      <c r="D4702" s="173" t="s">
        <v>363</v>
      </c>
      <c r="E4702" s="174" t="s">
        <v>4319</v>
      </c>
      <c r="F4702" s="175" t="s">
        <v>4320</v>
      </c>
      <c r="G4702" s="176" t="s">
        <v>366</v>
      </c>
      <c r="H4702" s="177">
        <v>19.004999999999999</v>
      </c>
      <c r="I4702" s="178"/>
      <c r="J4702" s="179">
        <f>ROUND(I4702*H4702,2)</f>
        <v>0</v>
      </c>
      <c r="K4702" s="180"/>
      <c r="L4702" s="34"/>
      <c r="M4702" s="181" t="s">
        <v>1</v>
      </c>
      <c r="N4702" s="182" t="s">
        <v>38</v>
      </c>
      <c r="O4702" s="60"/>
      <c r="P4702" s="183">
        <f>O4702*H4702</f>
        <v>0</v>
      </c>
      <c r="Q4702" s="183">
        <v>0</v>
      </c>
      <c r="R4702" s="183">
        <f>Q4702*H4702</f>
        <v>0</v>
      </c>
      <c r="S4702" s="183">
        <v>0</v>
      </c>
      <c r="T4702" s="184">
        <f>S4702*H4702</f>
        <v>0</v>
      </c>
      <c r="U4702" s="33"/>
      <c r="V4702" s="33"/>
      <c r="W4702" s="33"/>
      <c r="X4702" s="33"/>
      <c r="Y4702" s="33"/>
      <c r="Z4702" s="33"/>
      <c r="AA4702" s="33"/>
      <c r="AB4702" s="33"/>
      <c r="AC4702" s="33"/>
      <c r="AD4702" s="33"/>
      <c r="AE4702" s="33"/>
      <c r="AR4702" s="185" t="s">
        <v>507</v>
      </c>
      <c r="AT4702" s="185" t="s">
        <v>363</v>
      </c>
      <c r="AU4702" s="185" t="s">
        <v>85</v>
      </c>
      <c r="AY4702" s="18" t="s">
        <v>360</v>
      </c>
      <c r="BE4702" s="186">
        <f>IF(N4702="základná",J4702,0)</f>
        <v>0</v>
      </c>
      <c r="BF4702" s="186">
        <f>IF(N4702="znížená",J4702,0)</f>
        <v>0</v>
      </c>
      <c r="BG4702" s="186">
        <f>IF(N4702="zákl. prenesená",J4702,0)</f>
        <v>0</v>
      </c>
      <c r="BH4702" s="186">
        <f>IF(N4702="zníž. prenesená",J4702,0)</f>
        <v>0</v>
      </c>
      <c r="BI4702" s="186">
        <f>IF(N4702="nulová",J4702,0)</f>
        <v>0</v>
      </c>
      <c r="BJ4702" s="18" t="s">
        <v>85</v>
      </c>
      <c r="BK4702" s="186">
        <f>ROUND(I4702*H4702,2)</f>
        <v>0</v>
      </c>
      <c r="BL4702" s="18" t="s">
        <v>507</v>
      </c>
      <c r="BM4702" s="185" t="s">
        <v>4321</v>
      </c>
    </row>
    <row r="4703" spans="1:65" s="13" customFormat="1">
      <c r="B4703" s="187"/>
      <c r="D4703" s="188" t="s">
        <v>369</v>
      </c>
      <c r="E4703" s="189" t="s">
        <v>1</v>
      </c>
      <c r="F4703" s="190" t="s">
        <v>4322</v>
      </c>
      <c r="H4703" s="191">
        <v>19.004999999999999</v>
      </c>
      <c r="I4703" s="192"/>
      <c r="L4703" s="187"/>
      <c r="M4703" s="193"/>
      <c r="N4703" s="194"/>
      <c r="O4703" s="194"/>
      <c r="P4703" s="194"/>
      <c r="Q4703" s="194"/>
      <c r="R4703" s="194"/>
      <c r="S4703" s="194"/>
      <c r="T4703" s="195"/>
      <c r="AT4703" s="189" t="s">
        <v>369</v>
      </c>
      <c r="AU4703" s="189" t="s">
        <v>85</v>
      </c>
      <c r="AV4703" s="13" t="s">
        <v>85</v>
      </c>
      <c r="AW4703" s="13" t="s">
        <v>29</v>
      </c>
      <c r="AX4703" s="13" t="s">
        <v>72</v>
      </c>
      <c r="AY4703" s="189" t="s">
        <v>360</v>
      </c>
    </row>
    <row r="4704" spans="1:65" s="15" customFormat="1">
      <c r="B4704" s="203"/>
      <c r="D4704" s="188" t="s">
        <v>369</v>
      </c>
      <c r="E4704" s="204" t="s">
        <v>1</v>
      </c>
      <c r="F4704" s="205" t="s">
        <v>386</v>
      </c>
      <c r="H4704" s="206">
        <v>19.004999999999999</v>
      </c>
      <c r="I4704" s="207"/>
      <c r="L4704" s="203"/>
      <c r="M4704" s="208"/>
      <c r="N4704" s="209"/>
      <c r="O4704" s="209"/>
      <c r="P4704" s="209"/>
      <c r="Q4704" s="209"/>
      <c r="R4704" s="209"/>
      <c r="S4704" s="209"/>
      <c r="T4704" s="210"/>
      <c r="AT4704" s="204" t="s">
        <v>369</v>
      </c>
      <c r="AU4704" s="204" t="s">
        <v>85</v>
      </c>
      <c r="AV4704" s="15" t="s">
        <v>367</v>
      </c>
      <c r="AW4704" s="15" t="s">
        <v>29</v>
      </c>
      <c r="AX4704" s="15" t="s">
        <v>79</v>
      </c>
      <c r="AY4704" s="204" t="s">
        <v>360</v>
      </c>
    </row>
    <row r="4705" spans="1:65" s="2" customFormat="1" ht="24.2" customHeight="1">
      <c r="A4705" s="33"/>
      <c r="B4705" s="139"/>
      <c r="C4705" s="173" t="s">
        <v>4323</v>
      </c>
      <c r="D4705" s="173" t="s">
        <v>363</v>
      </c>
      <c r="E4705" s="174" t="s">
        <v>4324</v>
      </c>
      <c r="F4705" s="175" t="s">
        <v>4325</v>
      </c>
      <c r="G4705" s="176" t="s">
        <v>366</v>
      </c>
      <c r="H4705" s="177">
        <v>201.053</v>
      </c>
      <c r="I4705" s="178"/>
      <c r="J4705" s="179">
        <f>ROUND(I4705*H4705,2)</f>
        <v>0</v>
      </c>
      <c r="K4705" s="180"/>
      <c r="L4705" s="34"/>
      <c r="M4705" s="181" t="s">
        <v>1</v>
      </c>
      <c r="N4705" s="182" t="s">
        <v>38</v>
      </c>
      <c r="O4705" s="60"/>
      <c r="P4705" s="183">
        <f>O4705*H4705</f>
        <v>0</v>
      </c>
      <c r="Q4705" s="183">
        <v>0</v>
      </c>
      <c r="R4705" s="183">
        <f>Q4705*H4705</f>
        <v>0</v>
      </c>
      <c r="S4705" s="183">
        <v>0</v>
      </c>
      <c r="T4705" s="184">
        <f>S4705*H4705</f>
        <v>0</v>
      </c>
      <c r="U4705" s="33"/>
      <c r="V4705" s="33"/>
      <c r="W4705" s="33"/>
      <c r="X4705" s="33"/>
      <c r="Y4705" s="33"/>
      <c r="Z4705" s="33"/>
      <c r="AA4705" s="33"/>
      <c r="AB4705" s="33"/>
      <c r="AC4705" s="33"/>
      <c r="AD4705" s="33"/>
      <c r="AE4705" s="33"/>
      <c r="AR4705" s="185" t="s">
        <v>507</v>
      </c>
      <c r="AT4705" s="185" t="s">
        <v>363</v>
      </c>
      <c r="AU4705" s="185" t="s">
        <v>85</v>
      </c>
      <c r="AY4705" s="18" t="s">
        <v>360</v>
      </c>
      <c r="BE4705" s="186">
        <f>IF(N4705="základná",J4705,0)</f>
        <v>0</v>
      </c>
      <c r="BF4705" s="186">
        <f>IF(N4705="znížená",J4705,0)</f>
        <v>0</v>
      </c>
      <c r="BG4705" s="186">
        <f>IF(N4705="zákl. prenesená",J4705,0)</f>
        <v>0</v>
      </c>
      <c r="BH4705" s="186">
        <f>IF(N4705="zníž. prenesená",J4705,0)</f>
        <v>0</v>
      </c>
      <c r="BI4705" s="186">
        <f>IF(N4705="nulová",J4705,0)</f>
        <v>0</v>
      </c>
      <c r="BJ4705" s="18" t="s">
        <v>85</v>
      </c>
      <c r="BK4705" s="186">
        <f>ROUND(I4705*H4705,2)</f>
        <v>0</v>
      </c>
      <c r="BL4705" s="18" t="s">
        <v>507</v>
      </c>
      <c r="BM4705" s="185" t="s">
        <v>4326</v>
      </c>
    </row>
    <row r="4706" spans="1:65" s="13" customFormat="1">
      <c r="B4706" s="187"/>
      <c r="D4706" s="188" t="s">
        <v>369</v>
      </c>
      <c r="E4706" s="189" t="s">
        <v>1</v>
      </c>
      <c r="F4706" s="190" t="s">
        <v>4327</v>
      </c>
      <c r="H4706" s="191">
        <v>201.053</v>
      </c>
      <c r="I4706" s="192"/>
      <c r="L4706" s="187"/>
      <c r="M4706" s="193"/>
      <c r="N4706" s="194"/>
      <c r="O4706" s="194"/>
      <c r="P4706" s="194"/>
      <c r="Q4706" s="194"/>
      <c r="R4706" s="194"/>
      <c r="S4706" s="194"/>
      <c r="T4706" s="195"/>
      <c r="AT4706" s="189" t="s">
        <v>369</v>
      </c>
      <c r="AU4706" s="189" t="s">
        <v>85</v>
      </c>
      <c r="AV4706" s="13" t="s">
        <v>85</v>
      </c>
      <c r="AW4706" s="13" t="s">
        <v>29</v>
      </c>
      <c r="AX4706" s="13" t="s">
        <v>72</v>
      </c>
      <c r="AY4706" s="189" t="s">
        <v>360</v>
      </c>
    </row>
    <row r="4707" spans="1:65" s="15" customFormat="1">
      <c r="B4707" s="203"/>
      <c r="D4707" s="188" t="s">
        <v>369</v>
      </c>
      <c r="E4707" s="204" t="s">
        <v>1</v>
      </c>
      <c r="F4707" s="205" t="s">
        <v>386</v>
      </c>
      <c r="H4707" s="206">
        <v>201.053</v>
      </c>
      <c r="I4707" s="207"/>
      <c r="L4707" s="203"/>
      <c r="M4707" s="208"/>
      <c r="N4707" s="209"/>
      <c r="O4707" s="209"/>
      <c r="P4707" s="209"/>
      <c r="Q4707" s="209"/>
      <c r="R4707" s="209"/>
      <c r="S4707" s="209"/>
      <c r="T4707" s="210"/>
      <c r="AT4707" s="204" t="s">
        <v>369</v>
      </c>
      <c r="AU4707" s="204" t="s">
        <v>85</v>
      </c>
      <c r="AV4707" s="15" t="s">
        <v>367</v>
      </c>
      <c r="AW4707" s="15" t="s">
        <v>29</v>
      </c>
      <c r="AX4707" s="15" t="s">
        <v>79</v>
      </c>
      <c r="AY4707" s="204" t="s">
        <v>360</v>
      </c>
    </row>
    <row r="4708" spans="1:65" s="2" customFormat="1" ht="16.5" customHeight="1">
      <c r="A4708" s="33"/>
      <c r="B4708" s="139"/>
      <c r="C4708" s="219" t="s">
        <v>4328</v>
      </c>
      <c r="D4708" s="219" t="s">
        <v>724</v>
      </c>
      <c r="E4708" s="220" t="s">
        <v>4329</v>
      </c>
      <c r="F4708" s="221" t="s">
        <v>4330</v>
      </c>
      <c r="G4708" s="222" t="s">
        <v>366</v>
      </c>
      <c r="H4708" s="223">
        <v>231.21100000000001</v>
      </c>
      <c r="I4708" s="224"/>
      <c r="J4708" s="225">
        <f>ROUND(I4708*H4708,2)</f>
        <v>0</v>
      </c>
      <c r="K4708" s="226"/>
      <c r="L4708" s="227"/>
      <c r="M4708" s="228" t="s">
        <v>1</v>
      </c>
      <c r="N4708" s="229" t="s">
        <v>38</v>
      </c>
      <c r="O4708" s="60"/>
      <c r="P4708" s="183">
        <f>O4708*H4708</f>
        <v>0</v>
      </c>
      <c r="Q4708" s="183">
        <v>4.0000000000000002E-4</v>
      </c>
      <c r="R4708" s="183">
        <f>Q4708*H4708</f>
        <v>9.2484400000000008E-2</v>
      </c>
      <c r="S4708" s="183">
        <v>0</v>
      </c>
      <c r="T4708" s="184">
        <f>S4708*H4708</f>
        <v>0</v>
      </c>
      <c r="U4708" s="33"/>
      <c r="V4708" s="33"/>
      <c r="W4708" s="33"/>
      <c r="X4708" s="33"/>
      <c r="Y4708" s="33"/>
      <c r="Z4708" s="33"/>
      <c r="AA4708" s="33"/>
      <c r="AB4708" s="33"/>
      <c r="AC4708" s="33"/>
      <c r="AD4708" s="33"/>
      <c r="AE4708" s="33"/>
      <c r="AR4708" s="185" t="s">
        <v>647</v>
      </c>
      <c r="AT4708" s="185" t="s">
        <v>724</v>
      </c>
      <c r="AU4708" s="185" t="s">
        <v>85</v>
      </c>
      <c r="AY4708" s="18" t="s">
        <v>360</v>
      </c>
      <c r="BE4708" s="186">
        <f>IF(N4708="základná",J4708,0)</f>
        <v>0</v>
      </c>
      <c r="BF4708" s="186">
        <f>IF(N4708="znížená",J4708,0)</f>
        <v>0</v>
      </c>
      <c r="BG4708" s="186">
        <f>IF(N4708="zákl. prenesená",J4708,0)</f>
        <v>0</v>
      </c>
      <c r="BH4708" s="186">
        <f>IF(N4708="zníž. prenesená",J4708,0)</f>
        <v>0</v>
      </c>
      <c r="BI4708" s="186">
        <f>IF(N4708="nulová",J4708,0)</f>
        <v>0</v>
      </c>
      <c r="BJ4708" s="18" t="s">
        <v>85</v>
      </c>
      <c r="BK4708" s="186">
        <f>ROUND(I4708*H4708,2)</f>
        <v>0</v>
      </c>
      <c r="BL4708" s="18" t="s">
        <v>507</v>
      </c>
      <c r="BM4708" s="185" t="s">
        <v>4331</v>
      </c>
    </row>
    <row r="4709" spans="1:65" s="13" customFormat="1">
      <c r="B4709" s="187"/>
      <c r="D4709" s="188" t="s">
        <v>369</v>
      </c>
      <c r="E4709" s="189" t="s">
        <v>1</v>
      </c>
      <c r="F4709" s="190" t="s">
        <v>4332</v>
      </c>
      <c r="H4709" s="191">
        <v>231.21100000000001</v>
      </c>
      <c r="I4709" s="192"/>
      <c r="L4709" s="187"/>
      <c r="M4709" s="193"/>
      <c r="N4709" s="194"/>
      <c r="O4709" s="194"/>
      <c r="P4709" s="194"/>
      <c r="Q4709" s="194"/>
      <c r="R4709" s="194"/>
      <c r="S4709" s="194"/>
      <c r="T4709" s="195"/>
      <c r="AT4709" s="189" t="s">
        <v>369</v>
      </c>
      <c r="AU4709" s="189" t="s">
        <v>85</v>
      </c>
      <c r="AV4709" s="13" t="s">
        <v>85</v>
      </c>
      <c r="AW4709" s="13" t="s">
        <v>29</v>
      </c>
      <c r="AX4709" s="13" t="s">
        <v>72</v>
      </c>
      <c r="AY4709" s="189" t="s">
        <v>360</v>
      </c>
    </row>
    <row r="4710" spans="1:65" s="15" customFormat="1">
      <c r="B4710" s="203"/>
      <c r="D4710" s="188" t="s">
        <v>369</v>
      </c>
      <c r="E4710" s="204" t="s">
        <v>1</v>
      </c>
      <c r="F4710" s="205" t="s">
        <v>386</v>
      </c>
      <c r="H4710" s="206">
        <v>231.21100000000001</v>
      </c>
      <c r="I4710" s="207"/>
      <c r="L4710" s="203"/>
      <c r="M4710" s="208"/>
      <c r="N4710" s="209"/>
      <c r="O4710" s="209"/>
      <c r="P4710" s="209"/>
      <c r="Q4710" s="209"/>
      <c r="R4710" s="209"/>
      <c r="S4710" s="209"/>
      <c r="T4710" s="210"/>
      <c r="AT4710" s="204" t="s">
        <v>369</v>
      </c>
      <c r="AU4710" s="204" t="s">
        <v>85</v>
      </c>
      <c r="AV4710" s="15" t="s">
        <v>367</v>
      </c>
      <c r="AW4710" s="15" t="s">
        <v>29</v>
      </c>
      <c r="AX4710" s="15" t="s">
        <v>79</v>
      </c>
      <c r="AY4710" s="204" t="s">
        <v>360</v>
      </c>
    </row>
    <row r="4711" spans="1:65" s="2" customFormat="1" ht="33" customHeight="1">
      <c r="A4711" s="33"/>
      <c r="B4711" s="139"/>
      <c r="C4711" s="173" t="s">
        <v>4333</v>
      </c>
      <c r="D4711" s="173" t="s">
        <v>363</v>
      </c>
      <c r="E4711" s="174" t="s">
        <v>4334</v>
      </c>
      <c r="F4711" s="175" t="s">
        <v>4335</v>
      </c>
      <c r="G4711" s="176" t="s">
        <v>366</v>
      </c>
      <c r="H4711" s="177">
        <v>78.891999999999996</v>
      </c>
      <c r="I4711" s="178"/>
      <c r="J4711" s="179">
        <f>ROUND(I4711*H4711,2)</f>
        <v>0</v>
      </c>
      <c r="K4711" s="180"/>
      <c r="L4711" s="34"/>
      <c r="M4711" s="181" t="s">
        <v>1</v>
      </c>
      <c r="N4711" s="182" t="s">
        <v>38</v>
      </c>
      <c r="O4711" s="60"/>
      <c r="P4711" s="183">
        <f>O4711*H4711</f>
        <v>0</v>
      </c>
      <c r="Q4711" s="183">
        <v>0</v>
      </c>
      <c r="R4711" s="183">
        <f>Q4711*H4711</f>
        <v>0</v>
      </c>
      <c r="S4711" s="183">
        <v>0</v>
      </c>
      <c r="T4711" s="184">
        <f>S4711*H4711</f>
        <v>0</v>
      </c>
      <c r="U4711" s="33"/>
      <c r="V4711" s="33"/>
      <c r="W4711" s="33"/>
      <c r="X4711" s="33"/>
      <c r="Y4711" s="33"/>
      <c r="Z4711" s="33"/>
      <c r="AA4711" s="33"/>
      <c r="AB4711" s="33"/>
      <c r="AC4711" s="33"/>
      <c r="AD4711" s="33"/>
      <c r="AE4711" s="33"/>
      <c r="AR4711" s="185" t="s">
        <v>507</v>
      </c>
      <c r="AT4711" s="185" t="s">
        <v>363</v>
      </c>
      <c r="AU4711" s="185" t="s">
        <v>85</v>
      </c>
      <c r="AY4711" s="18" t="s">
        <v>360</v>
      </c>
      <c r="BE4711" s="186">
        <f>IF(N4711="základná",J4711,0)</f>
        <v>0</v>
      </c>
      <c r="BF4711" s="186">
        <f>IF(N4711="znížená",J4711,0)</f>
        <v>0</v>
      </c>
      <c r="BG4711" s="186">
        <f>IF(N4711="zákl. prenesená",J4711,0)</f>
        <v>0</v>
      </c>
      <c r="BH4711" s="186">
        <f>IF(N4711="zníž. prenesená",J4711,0)</f>
        <v>0</v>
      </c>
      <c r="BI4711" s="186">
        <f>IF(N4711="nulová",J4711,0)</f>
        <v>0</v>
      </c>
      <c r="BJ4711" s="18" t="s">
        <v>85</v>
      </c>
      <c r="BK4711" s="186">
        <f>ROUND(I4711*H4711,2)</f>
        <v>0</v>
      </c>
      <c r="BL4711" s="18" t="s">
        <v>507</v>
      </c>
      <c r="BM4711" s="185" t="s">
        <v>4336</v>
      </c>
    </row>
    <row r="4712" spans="1:65" s="14" customFormat="1">
      <c r="B4712" s="196"/>
      <c r="D4712" s="188" t="s">
        <v>369</v>
      </c>
      <c r="E4712" s="197" t="s">
        <v>1</v>
      </c>
      <c r="F4712" s="198" t="s">
        <v>4337</v>
      </c>
      <c r="H4712" s="197" t="s">
        <v>1</v>
      </c>
      <c r="I4712" s="199"/>
      <c r="L4712" s="196"/>
      <c r="M4712" s="200"/>
      <c r="N4712" s="201"/>
      <c r="O4712" s="201"/>
      <c r="P4712" s="201"/>
      <c r="Q4712" s="201"/>
      <c r="R4712" s="201"/>
      <c r="S4712" s="201"/>
      <c r="T4712" s="202"/>
      <c r="AT4712" s="197" t="s">
        <v>369</v>
      </c>
      <c r="AU4712" s="197" t="s">
        <v>85</v>
      </c>
      <c r="AV4712" s="14" t="s">
        <v>79</v>
      </c>
      <c r="AW4712" s="14" t="s">
        <v>29</v>
      </c>
      <c r="AX4712" s="14" t="s">
        <v>72</v>
      </c>
      <c r="AY4712" s="197" t="s">
        <v>360</v>
      </c>
    </row>
    <row r="4713" spans="1:65" s="13" customFormat="1">
      <c r="B4713" s="187"/>
      <c r="D4713" s="188" t="s">
        <v>369</v>
      </c>
      <c r="E4713" s="189" t="s">
        <v>1</v>
      </c>
      <c r="F4713" s="190" t="s">
        <v>4338</v>
      </c>
      <c r="H4713" s="191">
        <v>61.292000000000002</v>
      </c>
      <c r="I4713" s="192"/>
      <c r="L4713" s="187"/>
      <c r="M4713" s="193"/>
      <c r="N4713" s="194"/>
      <c r="O4713" s="194"/>
      <c r="P4713" s="194"/>
      <c r="Q4713" s="194"/>
      <c r="R4713" s="194"/>
      <c r="S4713" s="194"/>
      <c r="T4713" s="195"/>
      <c r="AT4713" s="189" t="s">
        <v>369</v>
      </c>
      <c r="AU4713" s="189" t="s">
        <v>85</v>
      </c>
      <c r="AV4713" s="13" t="s">
        <v>85</v>
      </c>
      <c r="AW4713" s="13" t="s">
        <v>29</v>
      </c>
      <c r="AX4713" s="13" t="s">
        <v>72</v>
      </c>
      <c r="AY4713" s="189" t="s">
        <v>360</v>
      </c>
    </row>
    <row r="4714" spans="1:65" s="16" customFormat="1">
      <c r="B4714" s="211"/>
      <c r="D4714" s="188" t="s">
        <v>369</v>
      </c>
      <c r="E4714" s="212" t="s">
        <v>278</v>
      </c>
      <c r="F4714" s="213" t="s">
        <v>581</v>
      </c>
      <c r="H4714" s="214">
        <v>61.292000000000002</v>
      </c>
      <c r="I4714" s="215"/>
      <c r="L4714" s="211"/>
      <c r="M4714" s="216"/>
      <c r="N4714" s="217"/>
      <c r="O4714" s="217"/>
      <c r="P4714" s="217"/>
      <c r="Q4714" s="217"/>
      <c r="R4714" s="217"/>
      <c r="S4714" s="217"/>
      <c r="T4714" s="218"/>
      <c r="AT4714" s="212" t="s">
        <v>369</v>
      </c>
      <c r="AU4714" s="212" t="s">
        <v>85</v>
      </c>
      <c r="AV4714" s="16" t="s">
        <v>282</v>
      </c>
      <c r="AW4714" s="16" t="s">
        <v>29</v>
      </c>
      <c r="AX4714" s="16" t="s">
        <v>72</v>
      </c>
      <c r="AY4714" s="212" t="s">
        <v>360</v>
      </c>
    </row>
    <row r="4715" spans="1:65" s="14" customFormat="1">
      <c r="B4715" s="196"/>
      <c r="D4715" s="188" t="s">
        <v>369</v>
      </c>
      <c r="E4715" s="197" t="s">
        <v>1</v>
      </c>
      <c r="F4715" s="198" t="s">
        <v>4339</v>
      </c>
      <c r="H4715" s="197" t="s">
        <v>1</v>
      </c>
      <c r="I4715" s="199"/>
      <c r="L4715" s="196"/>
      <c r="M4715" s="200"/>
      <c r="N4715" s="201"/>
      <c r="O4715" s="201"/>
      <c r="P4715" s="201"/>
      <c r="Q4715" s="201"/>
      <c r="R4715" s="201"/>
      <c r="S4715" s="201"/>
      <c r="T4715" s="202"/>
      <c r="AT4715" s="197" t="s">
        <v>369</v>
      </c>
      <c r="AU4715" s="197" t="s">
        <v>85</v>
      </c>
      <c r="AV4715" s="14" t="s">
        <v>79</v>
      </c>
      <c r="AW4715" s="14" t="s">
        <v>29</v>
      </c>
      <c r="AX4715" s="14" t="s">
        <v>72</v>
      </c>
      <c r="AY4715" s="197" t="s">
        <v>360</v>
      </c>
    </row>
    <row r="4716" spans="1:65" s="13" customFormat="1">
      <c r="B4716" s="187"/>
      <c r="D4716" s="188" t="s">
        <v>369</v>
      </c>
      <c r="E4716" s="189" t="s">
        <v>1</v>
      </c>
      <c r="F4716" s="190" t="s">
        <v>4340</v>
      </c>
      <c r="H4716" s="191">
        <v>1.45</v>
      </c>
      <c r="I4716" s="192"/>
      <c r="L4716" s="187"/>
      <c r="M4716" s="193"/>
      <c r="N4716" s="194"/>
      <c r="O4716" s="194"/>
      <c r="P4716" s="194"/>
      <c r="Q4716" s="194"/>
      <c r="R4716" s="194"/>
      <c r="S4716" s="194"/>
      <c r="T4716" s="195"/>
      <c r="AT4716" s="189" t="s">
        <v>369</v>
      </c>
      <c r="AU4716" s="189" t="s">
        <v>85</v>
      </c>
      <c r="AV4716" s="13" t="s">
        <v>85</v>
      </c>
      <c r="AW4716" s="13" t="s">
        <v>29</v>
      </c>
      <c r="AX4716" s="13" t="s">
        <v>72</v>
      </c>
      <c r="AY4716" s="189" t="s">
        <v>360</v>
      </c>
    </row>
    <row r="4717" spans="1:65" s="13" customFormat="1">
      <c r="B4717" s="187"/>
      <c r="D4717" s="188" t="s">
        <v>369</v>
      </c>
      <c r="E4717" s="189" t="s">
        <v>1</v>
      </c>
      <c r="F4717" s="190" t="s">
        <v>4341</v>
      </c>
      <c r="H4717" s="191">
        <v>10.56</v>
      </c>
      <c r="I4717" s="192"/>
      <c r="L4717" s="187"/>
      <c r="M4717" s="193"/>
      <c r="N4717" s="194"/>
      <c r="O4717" s="194"/>
      <c r="P4717" s="194"/>
      <c r="Q4717" s="194"/>
      <c r="R4717" s="194"/>
      <c r="S4717" s="194"/>
      <c r="T4717" s="195"/>
      <c r="AT4717" s="189" t="s">
        <v>369</v>
      </c>
      <c r="AU4717" s="189" t="s">
        <v>85</v>
      </c>
      <c r="AV4717" s="13" t="s">
        <v>85</v>
      </c>
      <c r="AW4717" s="13" t="s">
        <v>29</v>
      </c>
      <c r="AX4717" s="13" t="s">
        <v>72</v>
      </c>
      <c r="AY4717" s="189" t="s">
        <v>360</v>
      </c>
    </row>
    <row r="4718" spans="1:65" s="13" customFormat="1">
      <c r="B4718" s="187"/>
      <c r="D4718" s="188" t="s">
        <v>369</v>
      </c>
      <c r="E4718" s="189" t="s">
        <v>1</v>
      </c>
      <c r="F4718" s="190" t="s">
        <v>4342</v>
      </c>
      <c r="H4718" s="191">
        <v>-3</v>
      </c>
      <c r="I4718" s="192"/>
      <c r="L4718" s="187"/>
      <c r="M4718" s="193"/>
      <c r="N4718" s="194"/>
      <c r="O4718" s="194"/>
      <c r="P4718" s="194"/>
      <c r="Q4718" s="194"/>
      <c r="R4718" s="194"/>
      <c r="S4718" s="194"/>
      <c r="T4718" s="195"/>
      <c r="AT4718" s="189" t="s">
        <v>369</v>
      </c>
      <c r="AU4718" s="189" t="s">
        <v>85</v>
      </c>
      <c r="AV4718" s="13" t="s">
        <v>85</v>
      </c>
      <c r="AW4718" s="13" t="s">
        <v>29</v>
      </c>
      <c r="AX4718" s="13" t="s">
        <v>72</v>
      </c>
      <c r="AY4718" s="189" t="s">
        <v>360</v>
      </c>
    </row>
    <row r="4719" spans="1:65" s="13" customFormat="1">
      <c r="B4719" s="187"/>
      <c r="D4719" s="188" t="s">
        <v>369</v>
      </c>
      <c r="E4719" s="189" t="s">
        <v>1</v>
      </c>
      <c r="F4719" s="190" t="s">
        <v>4341</v>
      </c>
      <c r="H4719" s="191">
        <v>10.56</v>
      </c>
      <c r="I4719" s="192"/>
      <c r="L4719" s="187"/>
      <c r="M4719" s="193"/>
      <c r="N4719" s="194"/>
      <c r="O4719" s="194"/>
      <c r="P4719" s="194"/>
      <c r="Q4719" s="194"/>
      <c r="R4719" s="194"/>
      <c r="S4719" s="194"/>
      <c r="T4719" s="195"/>
      <c r="AT4719" s="189" t="s">
        <v>369</v>
      </c>
      <c r="AU4719" s="189" t="s">
        <v>85</v>
      </c>
      <c r="AV4719" s="13" t="s">
        <v>85</v>
      </c>
      <c r="AW4719" s="13" t="s">
        <v>29</v>
      </c>
      <c r="AX4719" s="13" t="s">
        <v>72</v>
      </c>
      <c r="AY4719" s="189" t="s">
        <v>360</v>
      </c>
    </row>
    <row r="4720" spans="1:65" s="13" customFormat="1">
      <c r="B4720" s="187"/>
      <c r="D4720" s="188" t="s">
        <v>369</v>
      </c>
      <c r="E4720" s="189" t="s">
        <v>1</v>
      </c>
      <c r="F4720" s="190" t="s">
        <v>4343</v>
      </c>
      <c r="H4720" s="191">
        <v>-1.97</v>
      </c>
      <c r="I4720" s="192"/>
      <c r="L4720" s="187"/>
      <c r="M4720" s="193"/>
      <c r="N4720" s="194"/>
      <c r="O4720" s="194"/>
      <c r="P4720" s="194"/>
      <c r="Q4720" s="194"/>
      <c r="R4720" s="194"/>
      <c r="S4720" s="194"/>
      <c r="T4720" s="195"/>
      <c r="AT4720" s="189" t="s">
        <v>369</v>
      </c>
      <c r="AU4720" s="189" t="s">
        <v>85</v>
      </c>
      <c r="AV4720" s="13" t="s">
        <v>85</v>
      </c>
      <c r="AW4720" s="13" t="s">
        <v>29</v>
      </c>
      <c r="AX4720" s="13" t="s">
        <v>72</v>
      </c>
      <c r="AY4720" s="189" t="s">
        <v>360</v>
      </c>
    </row>
    <row r="4721" spans="1:65" s="16" customFormat="1">
      <c r="B4721" s="211"/>
      <c r="D4721" s="188" t="s">
        <v>369</v>
      </c>
      <c r="E4721" s="212" t="s">
        <v>285</v>
      </c>
      <c r="F4721" s="213" t="s">
        <v>581</v>
      </c>
      <c r="H4721" s="214">
        <v>17.600000000000001</v>
      </c>
      <c r="I4721" s="215"/>
      <c r="L4721" s="211"/>
      <c r="M4721" s="216"/>
      <c r="N4721" s="217"/>
      <c r="O4721" s="217"/>
      <c r="P4721" s="217"/>
      <c r="Q4721" s="217"/>
      <c r="R4721" s="217"/>
      <c r="S4721" s="217"/>
      <c r="T4721" s="218"/>
      <c r="AT4721" s="212" t="s">
        <v>369</v>
      </c>
      <c r="AU4721" s="212" t="s">
        <v>85</v>
      </c>
      <c r="AV4721" s="16" t="s">
        <v>282</v>
      </c>
      <c r="AW4721" s="16" t="s">
        <v>29</v>
      </c>
      <c r="AX4721" s="16" t="s">
        <v>72</v>
      </c>
      <c r="AY4721" s="212" t="s">
        <v>360</v>
      </c>
    </row>
    <row r="4722" spans="1:65" s="15" customFormat="1">
      <c r="B4722" s="203"/>
      <c r="D4722" s="188" t="s">
        <v>369</v>
      </c>
      <c r="E4722" s="204" t="s">
        <v>1</v>
      </c>
      <c r="F4722" s="205" t="s">
        <v>386</v>
      </c>
      <c r="H4722" s="206">
        <v>78.891999999999996</v>
      </c>
      <c r="I4722" s="207"/>
      <c r="L4722" s="203"/>
      <c r="M4722" s="208"/>
      <c r="N4722" s="209"/>
      <c r="O4722" s="209"/>
      <c r="P4722" s="209"/>
      <c r="Q4722" s="209"/>
      <c r="R4722" s="209"/>
      <c r="S4722" s="209"/>
      <c r="T4722" s="210"/>
      <c r="AT4722" s="204" t="s">
        <v>369</v>
      </c>
      <c r="AU4722" s="204" t="s">
        <v>85</v>
      </c>
      <c r="AV4722" s="15" t="s">
        <v>367</v>
      </c>
      <c r="AW4722" s="15" t="s">
        <v>29</v>
      </c>
      <c r="AX4722" s="15" t="s">
        <v>79</v>
      </c>
      <c r="AY4722" s="204" t="s">
        <v>360</v>
      </c>
    </row>
    <row r="4723" spans="1:65" s="2" customFormat="1" ht="24.2" customHeight="1">
      <c r="A4723" s="33"/>
      <c r="B4723" s="139"/>
      <c r="C4723" s="219" t="s">
        <v>4344</v>
      </c>
      <c r="D4723" s="219" t="s">
        <v>724</v>
      </c>
      <c r="E4723" s="220" t="s">
        <v>4183</v>
      </c>
      <c r="F4723" s="221" t="s">
        <v>4184</v>
      </c>
      <c r="G4723" s="222" t="s">
        <v>366</v>
      </c>
      <c r="H4723" s="223">
        <v>90.725999999999999</v>
      </c>
      <c r="I4723" s="224"/>
      <c r="J4723" s="225">
        <f>ROUND(I4723*H4723,2)</f>
        <v>0</v>
      </c>
      <c r="K4723" s="226"/>
      <c r="L4723" s="227"/>
      <c r="M4723" s="228" t="s">
        <v>1</v>
      </c>
      <c r="N4723" s="229" t="s">
        <v>38</v>
      </c>
      <c r="O4723" s="60"/>
      <c r="P4723" s="183">
        <f>O4723*H4723</f>
        <v>0</v>
      </c>
      <c r="Q4723" s="183">
        <v>1.9400000000000001E-3</v>
      </c>
      <c r="R4723" s="183">
        <f>Q4723*H4723</f>
        <v>0.17600844000000002</v>
      </c>
      <c r="S4723" s="183">
        <v>0</v>
      </c>
      <c r="T4723" s="184">
        <f>S4723*H4723</f>
        <v>0</v>
      </c>
      <c r="U4723" s="33"/>
      <c r="V4723" s="33"/>
      <c r="W4723" s="33"/>
      <c r="X4723" s="33"/>
      <c r="Y4723" s="33"/>
      <c r="Z4723" s="33"/>
      <c r="AA4723" s="33"/>
      <c r="AB4723" s="33"/>
      <c r="AC4723" s="33"/>
      <c r="AD4723" s="33"/>
      <c r="AE4723" s="33"/>
      <c r="AR4723" s="185" t="s">
        <v>647</v>
      </c>
      <c r="AT4723" s="185" t="s">
        <v>724</v>
      </c>
      <c r="AU4723" s="185" t="s">
        <v>85</v>
      </c>
      <c r="AY4723" s="18" t="s">
        <v>360</v>
      </c>
      <c r="BE4723" s="186">
        <f>IF(N4723="základná",J4723,0)</f>
        <v>0</v>
      </c>
      <c r="BF4723" s="186">
        <f>IF(N4723="znížená",J4723,0)</f>
        <v>0</v>
      </c>
      <c r="BG4723" s="186">
        <f>IF(N4723="zákl. prenesená",J4723,0)</f>
        <v>0</v>
      </c>
      <c r="BH4723" s="186">
        <f>IF(N4723="zníž. prenesená",J4723,0)</f>
        <v>0</v>
      </c>
      <c r="BI4723" s="186">
        <f>IF(N4723="nulová",J4723,0)</f>
        <v>0</v>
      </c>
      <c r="BJ4723" s="18" t="s">
        <v>85</v>
      </c>
      <c r="BK4723" s="186">
        <f>ROUND(I4723*H4723,2)</f>
        <v>0</v>
      </c>
      <c r="BL4723" s="18" t="s">
        <v>507</v>
      </c>
      <c r="BM4723" s="185" t="s">
        <v>4345</v>
      </c>
    </row>
    <row r="4724" spans="1:65" s="13" customFormat="1">
      <c r="B4724" s="187"/>
      <c r="D4724" s="188" t="s">
        <v>369</v>
      </c>
      <c r="E4724" s="189" t="s">
        <v>1</v>
      </c>
      <c r="F4724" s="190" t="s">
        <v>4346</v>
      </c>
      <c r="H4724" s="191">
        <v>90.725999999999999</v>
      </c>
      <c r="I4724" s="192"/>
      <c r="L4724" s="187"/>
      <c r="M4724" s="193"/>
      <c r="N4724" s="194"/>
      <c r="O4724" s="194"/>
      <c r="P4724" s="194"/>
      <c r="Q4724" s="194"/>
      <c r="R4724" s="194"/>
      <c r="S4724" s="194"/>
      <c r="T4724" s="195"/>
      <c r="AT4724" s="189" t="s">
        <v>369</v>
      </c>
      <c r="AU4724" s="189" t="s">
        <v>85</v>
      </c>
      <c r="AV4724" s="13" t="s">
        <v>85</v>
      </c>
      <c r="AW4724" s="13" t="s">
        <v>29</v>
      </c>
      <c r="AX4724" s="13" t="s">
        <v>72</v>
      </c>
      <c r="AY4724" s="189" t="s">
        <v>360</v>
      </c>
    </row>
    <row r="4725" spans="1:65" s="15" customFormat="1">
      <c r="B4725" s="203"/>
      <c r="D4725" s="188" t="s">
        <v>369</v>
      </c>
      <c r="E4725" s="204" t="s">
        <v>1</v>
      </c>
      <c r="F4725" s="205" t="s">
        <v>386</v>
      </c>
      <c r="H4725" s="206">
        <v>90.725999999999999</v>
      </c>
      <c r="I4725" s="207"/>
      <c r="L4725" s="203"/>
      <c r="M4725" s="208"/>
      <c r="N4725" s="209"/>
      <c r="O4725" s="209"/>
      <c r="P4725" s="209"/>
      <c r="Q4725" s="209"/>
      <c r="R4725" s="209"/>
      <c r="S4725" s="209"/>
      <c r="T4725" s="210"/>
      <c r="AT4725" s="204" t="s">
        <v>369</v>
      </c>
      <c r="AU4725" s="204" t="s">
        <v>85</v>
      </c>
      <c r="AV4725" s="15" t="s">
        <v>367</v>
      </c>
      <c r="AW4725" s="15" t="s">
        <v>29</v>
      </c>
      <c r="AX4725" s="15" t="s">
        <v>79</v>
      </c>
      <c r="AY4725" s="204" t="s">
        <v>360</v>
      </c>
    </row>
    <row r="4726" spans="1:65" s="2" customFormat="1" ht="37.9" customHeight="1">
      <c r="A4726" s="33"/>
      <c r="B4726" s="139"/>
      <c r="C4726" s="173" t="s">
        <v>4347</v>
      </c>
      <c r="D4726" s="173" t="s">
        <v>363</v>
      </c>
      <c r="E4726" s="174" t="s">
        <v>4348</v>
      </c>
      <c r="F4726" s="175" t="s">
        <v>4349</v>
      </c>
      <c r="G4726" s="176" t="s">
        <v>366</v>
      </c>
      <c r="H4726" s="177">
        <v>78.891999999999996</v>
      </c>
      <c r="I4726" s="178"/>
      <c r="J4726" s="179">
        <f>ROUND(I4726*H4726,2)</f>
        <v>0</v>
      </c>
      <c r="K4726" s="180"/>
      <c r="L4726" s="34"/>
      <c r="M4726" s="181" t="s">
        <v>1</v>
      </c>
      <c r="N4726" s="182" t="s">
        <v>38</v>
      </c>
      <c r="O4726" s="60"/>
      <c r="P4726" s="183">
        <f>O4726*H4726</f>
        <v>0</v>
      </c>
      <c r="Q4726" s="183">
        <v>0</v>
      </c>
      <c r="R4726" s="183">
        <f>Q4726*H4726</f>
        <v>0</v>
      </c>
      <c r="S4726" s="183">
        <v>0</v>
      </c>
      <c r="T4726" s="184">
        <f>S4726*H4726</f>
        <v>0</v>
      </c>
      <c r="U4726" s="33"/>
      <c r="V4726" s="33"/>
      <c r="W4726" s="33"/>
      <c r="X4726" s="33"/>
      <c r="Y4726" s="33"/>
      <c r="Z4726" s="33"/>
      <c r="AA4726" s="33"/>
      <c r="AB4726" s="33"/>
      <c r="AC4726" s="33"/>
      <c r="AD4726" s="33"/>
      <c r="AE4726" s="33"/>
      <c r="AR4726" s="185" t="s">
        <v>507</v>
      </c>
      <c r="AT4726" s="185" t="s">
        <v>363</v>
      </c>
      <c r="AU4726" s="185" t="s">
        <v>85</v>
      </c>
      <c r="AY4726" s="18" t="s">
        <v>360</v>
      </c>
      <c r="BE4726" s="186">
        <f>IF(N4726="základná",J4726,0)</f>
        <v>0</v>
      </c>
      <c r="BF4726" s="186">
        <f>IF(N4726="znížená",J4726,0)</f>
        <v>0</v>
      </c>
      <c r="BG4726" s="186">
        <f>IF(N4726="zákl. prenesená",J4726,0)</f>
        <v>0</v>
      </c>
      <c r="BH4726" s="186">
        <f>IF(N4726="zníž. prenesená",J4726,0)</f>
        <v>0</v>
      </c>
      <c r="BI4726" s="186">
        <f>IF(N4726="nulová",J4726,0)</f>
        <v>0</v>
      </c>
      <c r="BJ4726" s="18" t="s">
        <v>85</v>
      </c>
      <c r="BK4726" s="186">
        <f>ROUND(I4726*H4726,2)</f>
        <v>0</v>
      </c>
      <c r="BL4726" s="18" t="s">
        <v>507</v>
      </c>
      <c r="BM4726" s="185" t="s">
        <v>4350</v>
      </c>
    </row>
    <row r="4727" spans="1:65" s="13" customFormat="1">
      <c r="B4727" s="187"/>
      <c r="D4727" s="188" t="s">
        <v>369</v>
      </c>
      <c r="E4727" s="189" t="s">
        <v>1</v>
      </c>
      <c r="F4727" s="190" t="s">
        <v>278</v>
      </c>
      <c r="H4727" s="191">
        <v>61.292000000000002</v>
      </c>
      <c r="I4727" s="192"/>
      <c r="L4727" s="187"/>
      <c r="M4727" s="193"/>
      <c r="N4727" s="194"/>
      <c r="O4727" s="194"/>
      <c r="P4727" s="194"/>
      <c r="Q4727" s="194"/>
      <c r="R4727" s="194"/>
      <c r="S4727" s="194"/>
      <c r="T4727" s="195"/>
      <c r="AT4727" s="189" t="s">
        <v>369</v>
      </c>
      <c r="AU4727" s="189" t="s">
        <v>85</v>
      </c>
      <c r="AV4727" s="13" t="s">
        <v>85</v>
      </c>
      <c r="AW4727" s="13" t="s">
        <v>29</v>
      </c>
      <c r="AX4727" s="13" t="s">
        <v>72</v>
      </c>
      <c r="AY4727" s="189" t="s">
        <v>360</v>
      </c>
    </row>
    <row r="4728" spans="1:65" s="13" customFormat="1">
      <c r="B4728" s="187"/>
      <c r="D4728" s="188" t="s">
        <v>369</v>
      </c>
      <c r="E4728" s="189" t="s">
        <v>1</v>
      </c>
      <c r="F4728" s="190" t="s">
        <v>285</v>
      </c>
      <c r="H4728" s="191">
        <v>17.600000000000001</v>
      </c>
      <c r="I4728" s="192"/>
      <c r="L4728" s="187"/>
      <c r="M4728" s="193"/>
      <c r="N4728" s="194"/>
      <c r="O4728" s="194"/>
      <c r="P4728" s="194"/>
      <c r="Q4728" s="194"/>
      <c r="R4728" s="194"/>
      <c r="S4728" s="194"/>
      <c r="T4728" s="195"/>
      <c r="AT4728" s="189" t="s">
        <v>369</v>
      </c>
      <c r="AU4728" s="189" t="s">
        <v>85</v>
      </c>
      <c r="AV4728" s="13" t="s">
        <v>85</v>
      </c>
      <c r="AW4728" s="13" t="s">
        <v>29</v>
      </c>
      <c r="AX4728" s="13" t="s">
        <v>72</v>
      </c>
      <c r="AY4728" s="189" t="s">
        <v>360</v>
      </c>
    </row>
    <row r="4729" spans="1:65" s="15" customFormat="1">
      <c r="B4729" s="203"/>
      <c r="D4729" s="188" t="s">
        <v>369</v>
      </c>
      <c r="E4729" s="204" t="s">
        <v>1</v>
      </c>
      <c r="F4729" s="205" t="s">
        <v>386</v>
      </c>
      <c r="H4729" s="206">
        <v>78.891999999999996</v>
      </c>
      <c r="I4729" s="207"/>
      <c r="L4729" s="203"/>
      <c r="M4729" s="208"/>
      <c r="N4729" s="209"/>
      <c r="O4729" s="209"/>
      <c r="P4729" s="209"/>
      <c r="Q4729" s="209"/>
      <c r="R4729" s="209"/>
      <c r="S4729" s="209"/>
      <c r="T4729" s="210"/>
      <c r="AT4729" s="204" t="s">
        <v>369</v>
      </c>
      <c r="AU4729" s="204" t="s">
        <v>85</v>
      </c>
      <c r="AV4729" s="15" t="s">
        <v>367</v>
      </c>
      <c r="AW4729" s="15" t="s">
        <v>29</v>
      </c>
      <c r="AX4729" s="15" t="s">
        <v>79</v>
      </c>
      <c r="AY4729" s="204" t="s">
        <v>360</v>
      </c>
    </row>
    <row r="4730" spans="1:65" s="2" customFormat="1" ht="21.75" customHeight="1">
      <c r="A4730" s="33"/>
      <c r="B4730" s="139"/>
      <c r="C4730" s="219" t="s">
        <v>4351</v>
      </c>
      <c r="D4730" s="219" t="s">
        <v>724</v>
      </c>
      <c r="E4730" s="220" t="s">
        <v>4352</v>
      </c>
      <c r="F4730" s="221" t="s">
        <v>4206</v>
      </c>
      <c r="G4730" s="222" t="s">
        <v>366</v>
      </c>
      <c r="H4730" s="223">
        <v>90.725999999999999</v>
      </c>
      <c r="I4730" s="224"/>
      <c r="J4730" s="225">
        <f>ROUND(I4730*H4730,2)</f>
        <v>0</v>
      </c>
      <c r="K4730" s="226"/>
      <c r="L4730" s="227"/>
      <c r="M4730" s="228" t="s">
        <v>1</v>
      </c>
      <c r="N4730" s="229" t="s">
        <v>38</v>
      </c>
      <c r="O4730" s="60"/>
      <c r="P4730" s="183">
        <f>O4730*H4730</f>
        <v>0</v>
      </c>
      <c r="Q4730" s="183">
        <v>2E-3</v>
      </c>
      <c r="R4730" s="183">
        <f>Q4730*H4730</f>
        <v>0.181452</v>
      </c>
      <c r="S4730" s="183">
        <v>0</v>
      </c>
      <c r="T4730" s="184">
        <f>S4730*H4730</f>
        <v>0</v>
      </c>
      <c r="U4730" s="33"/>
      <c r="V4730" s="33"/>
      <c r="W4730" s="33"/>
      <c r="X4730" s="33"/>
      <c r="Y4730" s="33"/>
      <c r="Z4730" s="33"/>
      <c r="AA4730" s="33"/>
      <c r="AB4730" s="33"/>
      <c r="AC4730" s="33"/>
      <c r="AD4730" s="33"/>
      <c r="AE4730" s="33"/>
      <c r="AR4730" s="185" t="s">
        <v>647</v>
      </c>
      <c r="AT4730" s="185" t="s">
        <v>724</v>
      </c>
      <c r="AU4730" s="185" t="s">
        <v>85</v>
      </c>
      <c r="AY4730" s="18" t="s">
        <v>360</v>
      </c>
      <c r="BE4730" s="186">
        <f>IF(N4730="základná",J4730,0)</f>
        <v>0</v>
      </c>
      <c r="BF4730" s="186">
        <f>IF(N4730="znížená",J4730,0)</f>
        <v>0</v>
      </c>
      <c r="BG4730" s="186">
        <f>IF(N4730="zákl. prenesená",J4730,0)</f>
        <v>0</v>
      </c>
      <c r="BH4730" s="186">
        <f>IF(N4730="zníž. prenesená",J4730,0)</f>
        <v>0</v>
      </c>
      <c r="BI4730" s="186">
        <f>IF(N4730="nulová",J4730,0)</f>
        <v>0</v>
      </c>
      <c r="BJ4730" s="18" t="s">
        <v>85</v>
      </c>
      <c r="BK4730" s="186">
        <f>ROUND(I4730*H4730,2)</f>
        <v>0</v>
      </c>
      <c r="BL4730" s="18" t="s">
        <v>507</v>
      </c>
      <c r="BM4730" s="185" t="s">
        <v>4353</v>
      </c>
    </row>
    <row r="4731" spans="1:65" s="13" customFormat="1">
      <c r="B4731" s="187"/>
      <c r="D4731" s="188" t="s">
        <v>369</v>
      </c>
      <c r="E4731" s="189" t="s">
        <v>1</v>
      </c>
      <c r="F4731" s="190" t="s">
        <v>4354</v>
      </c>
      <c r="H4731" s="191">
        <v>70.486000000000004</v>
      </c>
      <c r="I4731" s="192"/>
      <c r="L4731" s="187"/>
      <c r="M4731" s="193"/>
      <c r="N4731" s="194"/>
      <c r="O4731" s="194"/>
      <c r="P4731" s="194"/>
      <c r="Q4731" s="194"/>
      <c r="R4731" s="194"/>
      <c r="S4731" s="194"/>
      <c r="T4731" s="195"/>
      <c r="AT4731" s="189" t="s">
        <v>369</v>
      </c>
      <c r="AU4731" s="189" t="s">
        <v>85</v>
      </c>
      <c r="AV4731" s="13" t="s">
        <v>85</v>
      </c>
      <c r="AW4731" s="13" t="s">
        <v>29</v>
      </c>
      <c r="AX4731" s="13" t="s">
        <v>72</v>
      </c>
      <c r="AY4731" s="189" t="s">
        <v>360</v>
      </c>
    </row>
    <row r="4732" spans="1:65" s="13" customFormat="1">
      <c r="B4732" s="187"/>
      <c r="D4732" s="188" t="s">
        <v>369</v>
      </c>
      <c r="E4732" s="189" t="s">
        <v>1</v>
      </c>
      <c r="F4732" s="190" t="s">
        <v>4355</v>
      </c>
      <c r="H4732" s="191">
        <v>20.239999999999998</v>
      </c>
      <c r="I4732" s="192"/>
      <c r="L4732" s="187"/>
      <c r="M4732" s="193"/>
      <c r="N4732" s="194"/>
      <c r="O4732" s="194"/>
      <c r="P4732" s="194"/>
      <c r="Q4732" s="194"/>
      <c r="R4732" s="194"/>
      <c r="S4732" s="194"/>
      <c r="T4732" s="195"/>
      <c r="AT4732" s="189" t="s">
        <v>369</v>
      </c>
      <c r="AU4732" s="189" t="s">
        <v>85</v>
      </c>
      <c r="AV4732" s="13" t="s">
        <v>85</v>
      </c>
      <c r="AW4732" s="13" t="s">
        <v>29</v>
      </c>
      <c r="AX4732" s="13" t="s">
        <v>72</v>
      </c>
      <c r="AY4732" s="189" t="s">
        <v>360</v>
      </c>
    </row>
    <row r="4733" spans="1:65" s="15" customFormat="1">
      <c r="B4733" s="203"/>
      <c r="D4733" s="188" t="s">
        <v>369</v>
      </c>
      <c r="E4733" s="204" t="s">
        <v>1</v>
      </c>
      <c r="F4733" s="205" t="s">
        <v>386</v>
      </c>
      <c r="H4733" s="206">
        <v>90.725999999999999</v>
      </c>
      <c r="I4733" s="207"/>
      <c r="L4733" s="203"/>
      <c r="M4733" s="208"/>
      <c r="N4733" s="209"/>
      <c r="O4733" s="209"/>
      <c r="P4733" s="209"/>
      <c r="Q4733" s="209"/>
      <c r="R4733" s="209"/>
      <c r="S4733" s="209"/>
      <c r="T4733" s="210"/>
      <c r="AT4733" s="204" t="s">
        <v>369</v>
      </c>
      <c r="AU4733" s="204" t="s">
        <v>85</v>
      </c>
      <c r="AV4733" s="15" t="s">
        <v>367</v>
      </c>
      <c r="AW4733" s="15" t="s">
        <v>29</v>
      </c>
      <c r="AX4733" s="15" t="s">
        <v>79</v>
      </c>
      <c r="AY4733" s="204" t="s">
        <v>360</v>
      </c>
    </row>
    <row r="4734" spans="1:65" s="2" customFormat="1" ht="24.2" customHeight="1">
      <c r="A4734" s="33"/>
      <c r="B4734" s="139"/>
      <c r="C4734" s="173" t="s">
        <v>4356</v>
      </c>
      <c r="D4734" s="173" t="s">
        <v>363</v>
      </c>
      <c r="E4734" s="174" t="s">
        <v>4357</v>
      </c>
      <c r="F4734" s="175" t="s">
        <v>4358</v>
      </c>
      <c r="G4734" s="176" t="s">
        <v>4273</v>
      </c>
      <c r="H4734" s="230"/>
      <c r="I4734" s="178"/>
      <c r="J4734" s="179">
        <f>ROUND(I4734*H4734,2)</f>
        <v>0</v>
      </c>
      <c r="K4734" s="180"/>
      <c r="L4734" s="34"/>
      <c r="M4734" s="181" t="s">
        <v>1</v>
      </c>
      <c r="N4734" s="182" t="s">
        <v>38</v>
      </c>
      <c r="O4734" s="60"/>
      <c r="P4734" s="183">
        <f>O4734*H4734</f>
        <v>0</v>
      </c>
      <c r="Q4734" s="183">
        <v>0</v>
      </c>
      <c r="R4734" s="183">
        <f>Q4734*H4734</f>
        <v>0</v>
      </c>
      <c r="S4734" s="183">
        <v>0</v>
      </c>
      <c r="T4734" s="184">
        <f>S4734*H4734</f>
        <v>0</v>
      </c>
      <c r="U4734" s="33"/>
      <c r="V4734" s="33"/>
      <c r="W4734" s="33"/>
      <c r="X4734" s="33"/>
      <c r="Y4734" s="33"/>
      <c r="Z4734" s="33"/>
      <c r="AA4734" s="33"/>
      <c r="AB4734" s="33"/>
      <c r="AC4734" s="33"/>
      <c r="AD4734" s="33"/>
      <c r="AE4734" s="33"/>
      <c r="AR4734" s="185" t="s">
        <v>507</v>
      </c>
      <c r="AT4734" s="185" t="s">
        <v>363</v>
      </c>
      <c r="AU4734" s="185" t="s">
        <v>85</v>
      </c>
      <c r="AY4734" s="18" t="s">
        <v>360</v>
      </c>
      <c r="BE4734" s="186">
        <f>IF(N4734="základná",J4734,0)</f>
        <v>0</v>
      </c>
      <c r="BF4734" s="186">
        <f>IF(N4734="znížená",J4734,0)</f>
        <v>0</v>
      </c>
      <c r="BG4734" s="186">
        <f>IF(N4734="zákl. prenesená",J4734,0)</f>
        <v>0</v>
      </c>
      <c r="BH4734" s="186">
        <f>IF(N4734="zníž. prenesená",J4734,0)</f>
        <v>0</v>
      </c>
      <c r="BI4734" s="186">
        <f>IF(N4734="nulová",J4734,0)</f>
        <v>0</v>
      </c>
      <c r="BJ4734" s="18" t="s">
        <v>85</v>
      </c>
      <c r="BK4734" s="186">
        <f>ROUND(I4734*H4734,2)</f>
        <v>0</v>
      </c>
      <c r="BL4734" s="18" t="s">
        <v>507</v>
      </c>
      <c r="BM4734" s="185" t="s">
        <v>4359</v>
      </c>
    </row>
    <row r="4735" spans="1:65" s="12" customFormat="1" ht="22.9" customHeight="1">
      <c r="B4735" s="161"/>
      <c r="D4735" s="162" t="s">
        <v>71</v>
      </c>
      <c r="E4735" s="171" t="s">
        <v>4360</v>
      </c>
      <c r="F4735" s="171" t="s">
        <v>4361</v>
      </c>
      <c r="I4735" s="164"/>
      <c r="J4735" s="172">
        <f>BK4735</f>
        <v>0</v>
      </c>
      <c r="L4735" s="161"/>
      <c r="M4735" s="165"/>
      <c r="N4735" s="166"/>
      <c r="O4735" s="166"/>
      <c r="P4735" s="167">
        <f>SUM(P4736:P4858)</f>
        <v>0</v>
      </c>
      <c r="Q4735" s="166"/>
      <c r="R4735" s="167">
        <f>SUM(R4736:R4858)</f>
        <v>20.062725019999995</v>
      </c>
      <c r="S4735" s="166"/>
      <c r="T4735" s="168">
        <f>SUM(T4736:T4858)</f>
        <v>0</v>
      </c>
      <c r="AR4735" s="162" t="s">
        <v>85</v>
      </c>
      <c r="AT4735" s="169" t="s">
        <v>71</v>
      </c>
      <c r="AU4735" s="169" t="s">
        <v>79</v>
      </c>
      <c r="AY4735" s="162" t="s">
        <v>360</v>
      </c>
      <c r="BK4735" s="170">
        <f>SUM(BK4736:BK4858)</f>
        <v>0</v>
      </c>
    </row>
    <row r="4736" spans="1:65" s="2" customFormat="1" ht="24.2" customHeight="1">
      <c r="A4736" s="33"/>
      <c r="B4736" s="139"/>
      <c r="C4736" s="173" t="s">
        <v>4362</v>
      </c>
      <c r="D4736" s="173" t="s">
        <v>363</v>
      </c>
      <c r="E4736" s="174" t="s">
        <v>4363</v>
      </c>
      <c r="F4736" s="175" t="s">
        <v>4364</v>
      </c>
      <c r="G4736" s="176" t="s">
        <v>366</v>
      </c>
      <c r="H4736" s="177">
        <v>55.33</v>
      </c>
      <c r="I4736" s="178"/>
      <c r="J4736" s="179">
        <f>ROUND(I4736*H4736,2)</f>
        <v>0</v>
      </c>
      <c r="K4736" s="180"/>
      <c r="L4736" s="34"/>
      <c r="M4736" s="181" t="s">
        <v>1</v>
      </c>
      <c r="N4736" s="182" t="s">
        <v>38</v>
      </c>
      <c r="O4736" s="60"/>
      <c r="P4736" s="183">
        <f>O4736*H4736</f>
        <v>0</v>
      </c>
      <c r="Q4736" s="183">
        <v>0</v>
      </c>
      <c r="R4736" s="183">
        <f>Q4736*H4736</f>
        <v>0</v>
      </c>
      <c r="S4736" s="183">
        <v>0</v>
      </c>
      <c r="T4736" s="184">
        <f>S4736*H4736</f>
        <v>0</v>
      </c>
      <c r="U4736" s="33"/>
      <c r="V4736" s="33"/>
      <c r="W4736" s="33"/>
      <c r="X4736" s="33"/>
      <c r="Y4736" s="33"/>
      <c r="Z4736" s="33"/>
      <c r="AA4736" s="33"/>
      <c r="AB4736" s="33"/>
      <c r="AC4736" s="33"/>
      <c r="AD4736" s="33"/>
      <c r="AE4736" s="33"/>
      <c r="AR4736" s="185" t="s">
        <v>507</v>
      </c>
      <c r="AT4736" s="185" t="s">
        <v>363</v>
      </c>
      <c r="AU4736" s="185" t="s">
        <v>85</v>
      </c>
      <c r="AY4736" s="18" t="s">
        <v>360</v>
      </c>
      <c r="BE4736" s="186">
        <f>IF(N4736="základná",J4736,0)</f>
        <v>0</v>
      </c>
      <c r="BF4736" s="186">
        <f>IF(N4736="znížená",J4736,0)</f>
        <v>0</v>
      </c>
      <c r="BG4736" s="186">
        <f>IF(N4736="zákl. prenesená",J4736,0)</f>
        <v>0</v>
      </c>
      <c r="BH4736" s="186">
        <f>IF(N4736="zníž. prenesená",J4736,0)</f>
        <v>0</v>
      </c>
      <c r="BI4736" s="186">
        <f>IF(N4736="nulová",J4736,0)</f>
        <v>0</v>
      </c>
      <c r="BJ4736" s="18" t="s">
        <v>85</v>
      </c>
      <c r="BK4736" s="186">
        <f>ROUND(I4736*H4736,2)</f>
        <v>0</v>
      </c>
      <c r="BL4736" s="18" t="s">
        <v>507</v>
      </c>
      <c r="BM4736" s="185" t="s">
        <v>4365</v>
      </c>
    </row>
    <row r="4737" spans="1:65" s="13" customFormat="1">
      <c r="B4737" s="187"/>
      <c r="D4737" s="188" t="s">
        <v>369</v>
      </c>
      <c r="E4737" s="189" t="s">
        <v>1</v>
      </c>
      <c r="F4737" s="190" t="s">
        <v>189</v>
      </c>
      <c r="H4737" s="191">
        <v>55.33</v>
      </c>
      <c r="I4737" s="192"/>
      <c r="L4737" s="187"/>
      <c r="M4737" s="193"/>
      <c r="N4737" s="194"/>
      <c r="O4737" s="194"/>
      <c r="P4737" s="194"/>
      <c r="Q4737" s="194"/>
      <c r="R4737" s="194"/>
      <c r="S4737" s="194"/>
      <c r="T4737" s="195"/>
      <c r="AT4737" s="189" t="s">
        <v>369</v>
      </c>
      <c r="AU4737" s="189" t="s">
        <v>85</v>
      </c>
      <c r="AV4737" s="13" t="s">
        <v>85</v>
      </c>
      <c r="AW4737" s="13" t="s">
        <v>29</v>
      </c>
      <c r="AX4737" s="13" t="s">
        <v>72</v>
      </c>
      <c r="AY4737" s="189" t="s">
        <v>360</v>
      </c>
    </row>
    <row r="4738" spans="1:65" s="15" customFormat="1">
      <c r="B4738" s="203"/>
      <c r="D4738" s="188" t="s">
        <v>369</v>
      </c>
      <c r="E4738" s="204" t="s">
        <v>1</v>
      </c>
      <c r="F4738" s="205" t="s">
        <v>386</v>
      </c>
      <c r="H4738" s="206">
        <v>55.33</v>
      </c>
      <c r="I4738" s="207"/>
      <c r="L4738" s="203"/>
      <c r="M4738" s="208"/>
      <c r="N4738" s="209"/>
      <c r="O4738" s="209"/>
      <c r="P4738" s="209"/>
      <c r="Q4738" s="209"/>
      <c r="R4738" s="209"/>
      <c r="S4738" s="209"/>
      <c r="T4738" s="210"/>
      <c r="AT4738" s="204" t="s">
        <v>369</v>
      </c>
      <c r="AU4738" s="204" t="s">
        <v>85</v>
      </c>
      <c r="AV4738" s="15" t="s">
        <v>367</v>
      </c>
      <c r="AW4738" s="15" t="s">
        <v>29</v>
      </c>
      <c r="AX4738" s="15" t="s">
        <v>79</v>
      </c>
      <c r="AY4738" s="204" t="s">
        <v>360</v>
      </c>
    </row>
    <row r="4739" spans="1:65" s="2" customFormat="1" ht="37.9" customHeight="1">
      <c r="A4739" s="33"/>
      <c r="B4739" s="139"/>
      <c r="C4739" s="219" t="s">
        <v>4366</v>
      </c>
      <c r="D4739" s="219" t="s">
        <v>724</v>
      </c>
      <c r="E4739" s="220" t="s">
        <v>4367</v>
      </c>
      <c r="F4739" s="221" t="s">
        <v>4368</v>
      </c>
      <c r="G4739" s="222" t="s">
        <v>366</v>
      </c>
      <c r="H4739" s="223">
        <v>112.873</v>
      </c>
      <c r="I4739" s="224"/>
      <c r="J4739" s="225">
        <f>ROUND(I4739*H4739,2)</f>
        <v>0</v>
      </c>
      <c r="K4739" s="226"/>
      <c r="L4739" s="227"/>
      <c r="M4739" s="228" t="s">
        <v>1</v>
      </c>
      <c r="N4739" s="229" t="s">
        <v>38</v>
      </c>
      <c r="O4739" s="60"/>
      <c r="P4739" s="183">
        <f>O4739*H4739</f>
        <v>0</v>
      </c>
      <c r="Q4739" s="183">
        <v>2.5000000000000001E-3</v>
      </c>
      <c r="R4739" s="183">
        <f>Q4739*H4739</f>
        <v>0.2821825</v>
      </c>
      <c r="S4739" s="183">
        <v>0</v>
      </c>
      <c r="T4739" s="184">
        <f>S4739*H4739</f>
        <v>0</v>
      </c>
      <c r="U4739" s="33"/>
      <c r="V4739" s="33"/>
      <c r="W4739" s="33"/>
      <c r="X4739" s="33"/>
      <c r="Y4739" s="33"/>
      <c r="Z4739" s="33"/>
      <c r="AA4739" s="33"/>
      <c r="AB4739" s="33"/>
      <c r="AC4739" s="33"/>
      <c r="AD4739" s="33"/>
      <c r="AE4739" s="33"/>
      <c r="AR4739" s="185" t="s">
        <v>647</v>
      </c>
      <c r="AT4739" s="185" t="s">
        <v>724</v>
      </c>
      <c r="AU4739" s="185" t="s">
        <v>85</v>
      </c>
      <c r="AY4739" s="18" t="s">
        <v>360</v>
      </c>
      <c r="BE4739" s="186">
        <f>IF(N4739="základná",J4739,0)</f>
        <v>0</v>
      </c>
      <c r="BF4739" s="186">
        <f>IF(N4739="znížená",J4739,0)</f>
        <v>0</v>
      </c>
      <c r="BG4739" s="186">
        <f>IF(N4739="zákl. prenesená",J4739,0)</f>
        <v>0</v>
      </c>
      <c r="BH4739" s="186">
        <f>IF(N4739="zníž. prenesená",J4739,0)</f>
        <v>0</v>
      </c>
      <c r="BI4739" s="186">
        <f>IF(N4739="nulová",J4739,0)</f>
        <v>0</v>
      </c>
      <c r="BJ4739" s="18" t="s">
        <v>85</v>
      </c>
      <c r="BK4739" s="186">
        <f>ROUND(I4739*H4739,2)</f>
        <v>0</v>
      </c>
      <c r="BL4739" s="18" t="s">
        <v>507</v>
      </c>
      <c r="BM4739" s="185" t="s">
        <v>4369</v>
      </c>
    </row>
    <row r="4740" spans="1:65" s="13" customFormat="1">
      <c r="B4740" s="187"/>
      <c r="D4740" s="188" t="s">
        <v>369</v>
      </c>
      <c r="E4740" s="189" t="s">
        <v>1</v>
      </c>
      <c r="F4740" s="190" t="s">
        <v>4370</v>
      </c>
      <c r="H4740" s="191">
        <v>112.873</v>
      </c>
      <c r="I4740" s="192"/>
      <c r="L4740" s="187"/>
      <c r="M4740" s="193"/>
      <c r="N4740" s="194"/>
      <c r="O4740" s="194"/>
      <c r="P4740" s="194"/>
      <c r="Q4740" s="194"/>
      <c r="R4740" s="194"/>
      <c r="S4740" s="194"/>
      <c r="T4740" s="195"/>
      <c r="AT4740" s="189" t="s">
        <v>369</v>
      </c>
      <c r="AU4740" s="189" t="s">
        <v>85</v>
      </c>
      <c r="AV4740" s="13" t="s">
        <v>85</v>
      </c>
      <c r="AW4740" s="13" t="s">
        <v>29</v>
      </c>
      <c r="AX4740" s="13" t="s">
        <v>72</v>
      </c>
      <c r="AY4740" s="189" t="s">
        <v>360</v>
      </c>
    </row>
    <row r="4741" spans="1:65" s="15" customFormat="1">
      <c r="B4741" s="203"/>
      <c r="D4741" s="188" t="s">
        <v>369</v>
      </c>
      <c r="E4741" s="204" t="s">
        <v>1</v>
      </c>
      <c r="F4741" s="205" t="s">
        <v>386</v>
      </c>
      <c r="H4741" s="206">
        <v>112.873</v>
      </c>
      <c r="I4741" s="207"/>
      <c r="L4741" s="203"/>
      <c r="M4741" s="208"/>
      <c r="N4741" s="209"/>
      <c r="O4741" s="209"/>
      <c r="P4741" s="209"/>
      <c r="Q4741" s="209"/>
      <c r="R4741" s="209"/>
      <c r="S4741" s="209"/>
      <c r="T4741" s="210"/>
      <c r="AT4741" s="204" t="s">
        <v>369</v>
      </c>
      <c r="AU4741" s="204" t="s">
        <v>85</v>
      </c>
      <c r="AV4741" s="15" t="s">
        <v>367</v>
      </c>
      <c r="AW4741" s="15" t="s">
        <v>29</v>
      </c>
      <c r="AX4741" s="15" t="s">
        <v>79</v>
      </c>
      <c r="AY4741" s="204" t="s">
        <v>360</v>
      </c>
    </row>
    <row r="4742" spans="1:65" s="2" customFormat="1" ht="24.2" customHeight="1">
      <c r="A4742" s="33"/>
      <c r="B4742" s="139"/>
      <c r="C4742" s="173" t="s">
        <v>4371</v>
      </c>
      <c r="D4742" s="173" t="s">
        <v>363</v>
      </c>
      <c r="E4742" s="174" t="s">
        <v>4363</v>
      </c>
      <c r="F4742" s="175" t="s">
        <v>4364</v>
      </c>
      <c r="G4742" s="176" t="s">
        <v>366</v>
      </c>
      <c r="H4742" s="177">
        <v>1243.8399999999999</v>
      </c>
      <c r="I4742" s="178"/>
      <c r="J4742" s="179">
        <f>ROUND(I4742*H4742,2)</f>
        <v>0</v>
      </c>
      <c r="K4742" s="180"/>
      <c r="L4742" s="34"/>
      <c r="M4742" s="181" t="s">
        <v>1</v>
      </c>
      <c r="N4742" s="182" t="s">
        <v>38</v>
      </c>
      <c r="O4742" s="60"/>
      <c r="P4742" s="183">
        <f>O4742*H4742</f>
        <v>0</v>
      </c>
      <c r="Q4742" s="183">
        <v>0</v>
      </c>
      <c r="R4742" s="183">
        <f>Q4742*H4742</f>
        <v>0</v>
      </c>
      <c r="S4742" s="183">
        <v>0</v>
      </c>
      <c r="T4742" s="184">
        <f>S4742*H4742</f>
        <v>0</v>
      </c>
      <c r="U4742" s="33"/>
      <c r="V4742" s="33"/>
      <c r="W4742" s="33"/>
      <c r="X4742" s="33"/>
      <c r="Y4742" s="33"/>
      <c r="Z4742" s="33"/>
      <c r="AA4742" s="33"/>
      <c r="AB4742" s="33"/>
      <c r="AC4742" s="33"/>
      <c r="AD4742" s="33"/>
      <c r="AE4742" s="33"/>
      <c r="AR4742" s="185" t="s">
        <v>367</v>
      </c>
      <c r="AT4742" s="185" t="s">
        <v>363</v>
      </c>
      <c r="AU4742" s="185" t="s">
        <v>85</v>
      </c>
      <c r="AY4742" s="18" t="s">
        <v>360</v>
      </c>
      <c r="BE4742" s="186">
        <f>IF(N4742="základná",J4742,0)</f>
        <v>0</v>
      </c>
      <c r="BF4742" s="186">
        <f>IF(N4742="znížená",J4742,0)</f>
        <v>0</v>
      </c>
      <c r="BG4742" s="186">
        <f>IF(N4742="zákl. prenesená",J4742,0)</f>
        <v>0</v>
      </c>
      <c r="BH4742" s="186">
        <f>IF(N4742="zníž. prenesená",J4742,0)</f>
        <v>0</v>
      </c>
      <c r="BI4742" s="186">
        <f>IF(N4742="nulová",J4742,0)</f>
        <v>0</v>
      </c>
      <c r="BJ4742" s="18" t="s">
        <v>85</v>
      </c>
      <c r="BK4742" s="186">
        <f>ROUND(I4742*H4742,2)</f>
        <v>0</v>
      </c>
      <c r="BL4742" s="18" t="s">
        <v>367</v>
      </c>
      <c r="BM4742" s="185" t="s">
        <v>4372</v>
      </c>
    </row>
    <row r="4743" spans="1:65" s="14" customFormat="1">
      <c r="B4743" s="196"/>
      <c r="D4743" s="188" t="s">
        <v>369</v>
      </c>
      <c r="E4743" s="197" t="s">
        <v>1</v>
      </c>
      <c r="F4743" s="198" t="s">
        <v>4373</v>
      </c>
      <c r="H4743" s="197" t="s">
        <v>1</v>
      </c>
      <c r="I4743" s="199"/>
      <c r="L4743" s="196"/>
      <c r="M4743" s="200"/>
      <c r="N4743" s="201"/>
      <c r="O4743" s="201"/>
      <c r="P4743" s="201"/>
      <c r="Q4743" s="201"/>
      <c r="R4743" s="201"/>
      <c r="S4743" s="201"/>
      <c r="T4743" s="202"/>
      <c r="AT4743" s="197" t="s">
        <v>369</v>
      </c>
      <c r="AU4743" s="197" t="s">
        <v>85</v>
      </c>
      <c r="AV4743" s="14" t="s">
        <v>79</v>
      </c>
      <c r="AW4743" s="14" t="s">
        <v>29</v>
      </c>
      <c r="AX4743" s="14" t="s">
        <v>72</v>
      </c>
      <c r="AY4743" s="197" t="s">
        <v>360</v>
      </c>
    </row>
    <row r="4744" spans="1:65" s="13" customFormat="1">
      <c r="B4744" s="187"/>
      <c r="D4744" s="188" t="s">
        <v>369</v>
      </c>
      <c r="E4744" s="189" t="s">
        <v>1</v>
      </c>
      <c r="F4744" s="190" t="s">
        <v>245</v>
      </c>
      <c r="H4744" s="191">
        <v>1243.8399999999999</v>
      </c>
      <c r="I4744" s="192"/>
      <c r="L4744" s="187"/>
      <c r="M4744" s="193"/>
      <c r="N4744" s="194"/>
      <c r="O4744" s="194"/>
      <c r="P4744" s="194"/>
      <c r="Q4744" s="194"/>
      <c r="R4744" s="194"/>
      <c r="S4744" s="194"/>
      <c r="T4744" s="195"/>
      <c r="AT4744" s="189" t="s">
        <v>369</v>
      </c>
      <c r="AU4744" s="189" t="s">
        <v>85</v>
      </c>
      <c r="AV4744" s="13" t="s">
        <v>85</v>
      </c>
      <c r="AW4744" s="13" t="s">
        <v>29</v>
      </c>
      <c r="AX4744" s="13" t="s">
        <v>72</v>
      </c>
      <c r="AY4744" s="189" t="s">
        <v>360</v>
      </c>
    </row>
    <row r="4745" spans="1:65" s="15" customFormat="1">
      <c r="B4745" s="203"/>
      <c r="D4745" s="188" t="s">
        <v>369</v>
      </c>
      <c r="E4745" s="204" t="s">
        <v>244</v>
      </c>
      <c r="F4745" s="205" t="s">
        <v>386</v>
      </c>
      <c r="H4745" s="206">
        <v>1243.8399999999999</v>
      </c>
      <c r="I4745" s="207"/>
      <c r="L4745" s="203"/>
      <c r="M4745" s="208"/>
      <c r="N4745" s="209"/>
      <c r="O4745" s="209"/>
      <c r="P4745" s="209"/>
      <c r="Q4745" s="209"/>
      <c r="R4745" s="209"/>
      <c r="S4745" s="209"/>
      <c r="T4745" s="210"/>
      <c r="AT4745" s="204" t="s">
        <v>369</v>
      </c>
      <c r="AU4745" s="204" t="s">
        <v>85</v>
      </c>
      <c r="AV4745" s="15" t="s">
        <v>367</v>
      </c>
      <c r="AW4745" s="15" t="s">
        <v>29</v>
      </c>
      <c r="AX4745" s="15" t="s">
        <v>79</v>
      </c>
      <c r="AY4745" s="204" t="s">
        <v>360</v>
      </c>
    </row>
    <row r="4746" spans="1:65" s="2" customFormat="1" ht="24.2" customHeight="1">
      <c r="A4746" s="33"/>
      <c r="B4746" s="139"/>
      <c r="C4746" s="219" t="s">
        <v>4374</v>
      </c>
      <c r="D4746" s="219" t="s">
        <v>724</v>
      </c>
      <c r="E4746" s="220" t="s">
        <v>4375</v>
      </c>
      <c r="F4746" s="221" t="s">
        <v>4376</v>
      </c>
      <c r="G4746" s="222" t="s">
        <v>366</v>
      </c>
      <c r="H4746" s="223">
        <v>2537.4340000000002</v>
      </c>
      <c r="I4746" s="224"/>
      <c r="J4746" s="225">
        <f>ROUND(I4746*H4746,2)</f>
        <v>0</v>
      </c>
      <c r="K4746" s="226"/>
      <c r="L4746" s="227"/>
      <c r="M4746" s="228" t="s">
        <v>1</v>
      </c>
      <c r="N4746" s="229" t="s">
        <v>38</v>
      </c>
      <c r="O4746" s="60"/>
      <c r="P4746" s="183">
        <f>O4746*H4746</f>
        <v>0</v>
      </c>
      <c r="Q4746" s="183">
        <v>3.5999999999999999E-3</v>
      </c>
      <c r="R4746" s="183">
        <f>Q4746*H4746</f>
        <v>9.1347623999999996</v>
      </c>
      <c r="S4746" s="183">
        <v>0</v>
      </c>
      <c r="T4746" s="184">
        <f>S4746*H4746</f>
        <v>0</v>
      </c>
      <c r="U4746" s="33"/>
      <c r="V4746" s="33"/>
      <c r="W4746" s="33"/>
      <c r="X4746" s="33"/>
      <c r="Y4746" s="33"/>
      <c r="Z4746" s="33"/>
      <c r="AA4746" s="33"/>
      <c r="AB4746" s="33"/>
      <c r="AC4746" s="33"/>
      <c r="AD4746" s="33"/>
      <c r="AE4746" s="33"/>
      <c r="AR4746" s="185" t="s">
        <v>450</v>
      </c>
      <c r="AT4746" s="185" t="s">
        <v>724</v>
      </c>
      <c r="AU4746" s="185" t="s">
        <v>85</v>
      </c>
      <c r="AY4746" s="18" t="s">
        <v>360</v>
      </c>
      <c r="BE4746" s="186">
        <f>IF(N4746="základná",J4746,0)</f>
        <v>0</v>
      </c>
      <c r="BF4746" s="186">
        <f>IF(N4746="znížená",J4746,0)</f>
        <v>0</v>
      </c>
      <c r="BG4746" s="186">
        <f>IF(N4746="zákl. prenesená",J4746,0)</f>
        <v>0</v>
      </c>
      <c r="BH4746" s="186">
        <f>IF(N4746="zníž. prenesená",J4746,0)</f>
        <v>0</v>
      </c>
      <c r="BI4746" s="186">
        <f>IF(N4746="nulová",J4746,0)</f>
        <v>0</v>
      </c>
      <c r="BJ4746" s="18" t="s">
        <v>85</v>
      </c>
      <c r="BK4746" s="186">
        <f>ROUND(I4746*H4746,2)</f>
        <v>0</v>
      </c>
      <c r="BL4746" s="18" t="s">
        <v>367</v>
      </c>
      <c r="BM4746" s="185" t="s">
        <v>4377</v>
      </c>
    </row>
    <row r="4747" spans="1:65" s="13" customFormat="1">
      <c r="B4747" s="187"/>
      <c r="D4747" s="188" t="s">
        <v>369</v>
      </c>
      <c r="E4747" s="189" t="s">
        <v>1</v>
      </c>
      <c r="F4747" s="190" t="s">
        <v>4378</v>
      </c>
      <c r="H4747" s="191">
        <v>2537.4340000000002</v>
      </c>
      <c r="I4747" s="192"/>
      <c r="L4747" s="187"/>
      <c r="M4747" s="193"/>
      <c r="N4747" s="194"/>
      <c r="O4747" s="194"/>
      <c r="P4747" s="194"/>
      <c r="Q4747" s="194"/>
      <c r="R4747" s="194"/>
      <c r="S4747" s="194"/>
      <c r="T4747" s="195"/>
      <c r="AT4747" s="189" t="s">
        <v>369</v>
      </c>
      <c r="AU4747" s="189" t="s">
        <v>85</v>
      </c>
      <c r="AV4747" s="13" t="s">
        <v>85</v>
      </c>
      <c r="AW4747" s="13" t="s">
        <v>29</v>
      </c>
      <c r="AX4747" s="13" t="s">
        <v>72</v>
      </c>
      <c r="AY4747" s="189" t="s">
        <v>360</v>
      </c>
    </row>
    <row r="4748" spans="1:65" s="15" customFormat="1">
      <c r="B4748" s="203"/>
      <c r="D4748" s="188" t="s">
        <v>369</v>
      </c>
      <c r="E4748" s="204" t="s">
        <v>1</v>
      </c>
      <c r="F4748" s="205" t="s">
        <v>386</v>
      </c>
      <c r="H4748" s="206">
        <v>2537.4340000000002</v>
      </c>
      <c r="I4748" s="207"/>
      <c r="L4748" s="203"/>
      <c r="M4748" s="208"/>
      <c r="N4748" s="209"/>
      <c r="O4748" s="209"/>
      <c r="P4748" s="209"/>
      <c r="Q4748" s="209"/>
      <c r="R4748" s="209"/>
      <c r="S4748" s="209"/>
      <c r="T4748" s="210"/>
      <c r="AT4748" s="204" t="s">
        <v>369</v>
      </c>
      <c r="AU4748" s="204" t="s">
        <v>85</v>
      </c>
      <c r="AV4748" s="15" t="s">
        <v>367</v>
      </c>
      <c r="AW4748" s="15" t="s">
        <v>29</v>
      </c>
      <c r="AX4748" s="15" t="s">
        <v>79</v>
      </c>
      <c r="AY4748" s="204" t="s">
        <v>360</v>
      </c>
    </row>
    <row r="4749" spans="1:65" s="2" customFormat="1" ht="24.2" customHeight="1">
      <c r="A4749" s="33"/>
      <c r="B4749" s="139"/>
      <c r="C4749" s="173" t="s">
        <v>4379</v>
      </c>
      <c r="D4749" s="173" t="s">
        <v>363</v>
      </c>
      <c r="E4749" s="174" t="s">
        <v>4380</v>
      </c>
      <c r="F4749" s="175" t="s">
        <v>4381</v>
      </c>
      <c r="G4749" s="176" t="s">
        <v>366</v>
      </c>
      <c r="H4749" s="177">
        <v>394.49</v>
      </c>
      <c r="I4749" s="178"/>
      <c r="J4749" s="179">
        <f>ROUND(I4749*H4749,2)</f>
        <v>0</v>
      </c>
      <c r="K4749" s="180"/>
      <c r="L4749" s="34"/>
      <c r="M4749" s="181" t="s">
        <v>1</v>
      </c>
      <c r="N4749" s="182" t="s">
        <v>38</v>
      </c>
      <c r="O4749" s="60"/>
      <c r="P4749" s="183">
        <f>O4749*H4749</f>
        <v>0</v>
      </c>
      <c r="Q4749" s="183">
        <v>0</v>
      </c>
      <c r="R4749" s="183">
        <f>Q4749*H4749</f>
        <v>0</v>
      </c>
      <c r="S4749" s="183">
        <v>0</v>
      </c>
      <c r="T4749" s="184">
        <f>S4749*H4749</f>
        <v>0</v>
      </c>
      <c r="U4749" s="33"/>
      <c r="V4749" s="33"/>
      <c r="W4749" s="33"/>
      <c r="X4749" s="33"/>
      <c r="Y4749" s="33"/>
      <c r="Z4749" s="33"/>
      <c r="AA4749" s="33"/>
      <c r="AB4749" s="33"/>
      <c r="AC4749" s="33"/>
      <c r="AD4749" s="33"/>
      <c r="AE4749" s="33"/>
      <c r="AR4749" s="185" t="s">
        <v>507</v>
      </c>
      <c r="AT4749" s="185" t="s">
        <v>363</v>
      </c>
      <c r="AU4749" s="185" t="s">
        <v>85</v>
      </c>
      <c r="AY4749" s="18" t="s">
        <v>360</v>
      </c>
      <c r="BE4749" s="186">
        <f>IF(N4749="základná",J4749,0)</f>
        <v>0</v>
      </c>
      <c r="BF4749" s="186">
        <f>IF(N4749="znížená",J4749,0)</f>
        <v>0</v>
      </c>
      <c r="BG4749" s="186">
        <f>IF(N4749="zákl. prenesená",J4749,0)</f>
        <v>0</v>
      </c>
      <c r="BH4749" s="186">
        <f>IF(N4749="zníž. prenesená",J4749,0)</f>
        <v>0</v>
      </c>
      <c r="BI4749" s="186">
        <f>IF(N4749="nulová",J4749,0)</f>
        <v>0</v>
      </c>
      <c r="BJ4749" s="18" t="s">
        <v>85</v>
      </c>
      <c r="BK4749" s="186">
        <f>ROUND(I4749*H4749,2)</f>
        <v>0</v>
      </c>
      <c r="BL4749" s="18" t="s">
        <v>507</v>
      </c>
      <c r="BM4749" s="185" t="s">
        <v>4382</v>
      </c>
    </row>
    <row r="4750" spans="1:65" s="13" customFormat="1">
      <c r="B4750" s="187"/>
      <c r="D4750" s="188" t="s">
        <v>369</v>
      </c>
      <c r="E4750" s="189" t="s">
        <v>1</v>
      </c>
      <c r="F4750" s="190" t="s">
        <v>4383</v>
      </c>
      <c r="H4750" s="191">
        <v>394.49</v>
      </c>
      <c r="I4750" s="192"/>
      <c r="L4750" s="187"/>
      <c r="M4750" s="193"/>
      <c r="N4750" s="194"/>
      <c r="O4750" s="194"/>
      <c r="P4750" s="194"/>
      <c r="Q4750" s="194"/>
      <c r="R4750" s="194"/>
      <c r="S4750" s="194"/>
      <c r="T4750" s="195"/>
      <c r="AT4750" s="189" t="s">
        <v>369</v>
      </c>
      <c r="AU4750" s="189" t="s">
        <v>85</v>
      </c>
      <c r="AV4750" s="13" t="s">
        <v>85</v>
      </c>
      <c r="AW4750" s="13" t="s">
        <v>29</v>
      </c>
      <c r="AX4750" s="13" t="s">
        <v>72</v>
      </c>
      <c r="AY4750" s="189" t="s">
        <v>360</v>
      </c>
    </row>
    <row r="4751" spans="1:65" s="15" customFormat="1">
      <c r="B4751" s="203"/>
      <c r="D4751" s="188" t="s">
        <v>369</v>
      </c>
      <c r="E4751" s="204" t="s">
        <v>1</v>
      </c>
      <c r="F4751" s="205" t="s">
        <v>386</v>
      </c>
      <c r="H4751" s="206">
        <v>394.49</v>
      </c>
      <c r="I4751" s="207"/>
      <c r="L4751" s="203"/>
      <c r="M4751" s="208"/>
      <c r="N4751" s="209"/>
      <c r="O4751" s="209"/>
      <c r="P4751" s="209"/>
      <c r="Q4751" s="209"/>
      <c r="R4751" s="209"/>
      <c r="S4751" s="209"/>
      <c r="T4751" s="210"/>
      <c r="AT4751" s="204" t="s">
        <v>369</v>
      </c>
      <c r="AU4751" s="204" t="s">
        <v>85</v>
      </c>
      <c r="AV4751" s="15" t="s">
        <v>367</v>
      </c>
      <c r="AW4751" s="15" t="s">
        <v>29</v>
      </c>
      <c r="AX4751" s="15" t="s">
        <v>79</v>
      </c>
      <c r="AY4751" s="204" t="s">
        <v>360</v>
      </c>
    </row>
    <row r="4752" spans="1:65" s="2" customFormat="1" ht="16.5" customHeight="1">
      <c r="A4752" s="33"/>
      <c r="B4752" s="139"/>
      <c r="C4752" s="219" t="s">
        <v>4384</v>
      </c>
      <c r="D4752" s="219" t="s">
        <v>724</v>
      </c>
      <c r="E4752" s="220" t="s">
        <v>4385</v>
      </c>
      <c r="F4752" s="221" t="s">
        <v>4386</v>
      </c>
      <c r="G4752" s="222" t="s">
        <v>366</v>
      </c>
      <c r="H4752" s="223">
        <v>795.21199999999999</v>
      </c>
      <c r="I4752" s="224"/>
      <c r="J4752" s="225">
        <f>ROUND(I4752*H4752,2)</f>
        <v>0</v>
      </c>
      <c r="K4752" s="226"/>
      <c r="L4752" s="227"/>
      <c r="M4752" s="228" t="s">
        <v>1</v>
      </c>
      <c r="N4752" s="229" t="s">
        <v>38</v>
      </c>
      <c r="O4752" s="60"/>
      <c r="P4752" s="183">
        <f>O4752*H4752</f>
        <v>0</v>
      </c>
      <c r="Q4752" s="183">
        <v>1.65E-3</v>
      </c>
      <c r="R4752" s="183">
        <f>Q4752*H4752</f>
        <v>1.3120997999999999</v>
      </c>
      <c r="S4752" s="183">
        <v>0</v>
      </c>
      <c r="T4752" s="184">
        <f>S4752*H4752</f>
        <v>0</v>
      </c>
      <c r="U4752" s="33"/>
      <c r="V4752" s="33"/>
      <c r="W4752" s="33"/>
      <c r="X4752" s="33"/>
      <c r="Y4752" s="33"/>
      <c r="Z4752" s="33"/>
      <c r="AA4752" s="33"/>
      <c r="AB4752" s="33"/>
      <c r="AC4752" s="33"/>
      <c r="AD4752" s="33"/>
      <c r="AE4752" s="33"/>
      <c r="AR4752" s="185" t="s">
        <v>647</v>
      </c>
      <c r="AT4752" s="185" t="s">
        <v>724</v>
      </c>
      <c r="AU4752" s="185" t="s">
        <v>85</v>
      </c>
      <c r="AY4752" s="18" t="s">
        <v>360</v>
      </c>
      <c r="BE4752" s="186">
        <f>IF(N4752="základná",J4752,0)</f>
        <v>0</v>
      </c>
      <c r="BF4752" s="186">
        <f>IF(N4752="znížená",J4752,0)</f>
        <v>0</v>
      </c>
      <c r="BG4752" s="186">
        <f>IF(N4752="zákl. prenesená",J4752,0)</f>
        <v>0</v>
      </c>
      <c r="BH4752" s="186">
        <f>IF(N4752="zníž. prenesená",J4752,0)</f>
        <v>0</v>
      </c>
      <c r="BI4752" s="186">
        <f>IF(N4752="nulová",J4752,0)</f>
        <v>0</v>
      </c>
      <c r="BJ4752" s="18" t="s">
        <v>85</v>
      </c>
      <c r="BK4752" s="186">
        <f>ROUND(I4752*H4752,2)</f>
        <v>0</v>
      </c>
      <c r="BL4752" s="18" t="s">
        <v>507</v>
      </c>
      <c r="BM4752" s="185" t="s">
        <v>4387</v>
      </c>
    </row>
    <row r="4753" spans="1:65" s="13" customFormat="1">
      <c r="B4753" s="187"/>
      <c r="D4753" s="188" t="s">
        <v>369</v>
      </c>
      <c r="E4753" s="189" t="s">
        <v>1</v>
      </c>
      <c r="F4753" s="190" t="s">
        <v>4388</v>
      </c>
      <c r="H4753" s="191">
        <v>795.21199999999999</v>
      </c>
      <c r="I4753" s="192"/>
      <c r="L4753" s="187"/>
      <c r="M4753" s="193"/>
      <c r="N4753" s="194"/>
      <c r="O4753" s="194"/>
      <c r="P4753" s="194"/>
      <c r="Q4753" s="194"/>
      <c r="R4753" s="194"/>
      <c r="S4753" s="194"/>
      <c r="T4753" s="195"/>
      <c r="AT4753" s="189" t="s">
        <v>369</v>
      </c>
      <c r="AU4753" s="189" t="s">
        <v>85</v>
      </c>
      <c r="AV4753" s="13" t="s">
        <v>85</v>
      </c>
      <c r="AW4753" s="13" t="s">
        <v>29</v>
      </c>
      <c r="AX4753" s="13" t="s">
        <v>72</v>
      </c>
      <c r="AY4753" s="189" t="s">
        <v>360</v>
      </c>
    </row>
    <row r="4754" spans="1:65" s="15" customFormat="1">
      <c r="B4754" s="203"/>
      <c r="D4754" s="188" t="s">
        <v>369</v>
      </c>
      <c r="E4754" s="204" t="s">
        <v>1</v>
      </c>
      <c r="F4754" s="205" t="s">
        <v>386</v>
      </c>
      <c r="H4754" s="206">
        <v>795.21199999999999</v>
      </c>
      <c r="I4754" s="207"/>
      <c r="L4754" s="203"/>
      <c r="M4754" s="208"/>
      <c r="N4754" s="209"/>
      <c r="O4754" s="209"/>
      <c r="P4754" s="209"/>
      <c r="Q4754" s="209"/>
      <c r="R4754" s="209"/>
      <c r="S4754" s="209"/>
      <c r="T4754" s="210"/>
      <c r="AT4754" s="204" t="s">
        <v>369</v>
      </c>
      <c r="AU4754" s="204" t="s">
        <v>85</v>
      </c>
      <c r="AV4754" s="15" t="s">
        <v>367</v>
      </c>
      <c r="AW4754" s="15" t="s">
        <v>29</v>
      </c>
      <c r="AX4754" s="15" t="s">
        <v>79</v>
      </c>
      <c r="AY4754" s="204" t="s">
        <v>360</v>
      </c>
    </row>
    <row r="4755" spans="1:65" s="2" customFormat="1" ht="21.75" customHeight="1">
      <c r="A4755" s="33"/>
      <c r="B4755" s="139"/>
      <c r="C4755" s="219" t="s">
        <v>4389</v>
      </c>
      <c r="D4755" s="219" t="s">
        <v>724</v>
      </c>
      <c r="E4755" s="220" t="s">
        <v>4390</v>
      </c>
      <c r="F4755" s="221" t="s">
        <v>4391</v>
      </c>
      <c r="G4755" s="222" t="s">
        <v>366</v>
      </c>
      <c r="H4755" s="223">
        <v>10.295999999999999</v>
      </c>
      <c r="I4755" s="224"/>
      <c r="J4755" s="225">
        <f>ROUND(I4755*H4755,2)</f>
        <v>0</v>
      </c>
      <c r="K4755" s="226"/>
      <c r="L4755" s="227"/>
      <c r="M4755" s="228" t="s">
        <v>1</v>
      </c>
      <c r="N4755" s="229" t="s">
        <v>38</v>
      </c>
      <c r="O4755" s="60"/>
      <c r="P4755" s="183">
        <f>O4755*H4755</f>
        <v>0</v>
      </c>
      <c r="Q4755" s="183">
        <v>1.98E-3</v>
      </c>
      <c r="R4755" s="183">
        <f>Q4755*H4755</f>
        <v>2.0386079999999997E-2</v>
      </c>
      <c r="S4755" s="183">
        <v>0</v>
      </c>
      <c r="T4755" s="184">
        <f>S4755*H4755</f>
        <v>0</v>
      </c>
      <c r="U4755" s="33"/>
      <c r="V4755" s="33"/>
      <c r="W4755" s="33"/>
      <c r="X4755" s="33"/>
      <c r="Y4755" s="33"/>
      <c r="Z4755" s="33"/>
      <c r="AA4755" s="33"/>
      <c r="AB4755" s="33"/>
      <c r="AC4755" s="33"/>
      <c r="AD4755" s="33"/>
      <c r="AE4755" s="33"/>
      <c r="AR4755" s="185" t="s">
        <v>647</v>
      </c>
      <c r="AT4755" s="185" t="s">
        <v>724</v>
      </c>
      <c r="AU4755" s="185" t="s">
        <v>85</v>
      </c>
      <c r="AY4755" s="18" t="s">
        <v>360</v>
      </c>
      <c r="BE4755" s="186">
        <f>IF(N4755="základná",J4755,0)</f>
        <v>0</v>
      </c>
      <c r="BF4755" s="186">
        <f>IF(N4755="znížená",J4755,0)</f>
        <v>0</v>
      </c>
      <c r="BG4755" s="186">
        <f>IF(N4755="zákl. prenesená",J4755,0)</f>
        <v>0</v>
      </c>
      <c r="BH4755" s="186">
        <f>IF(N4755="zníž. prenesená",J4755,0)</f>
        <v>0</v>
      </c>
      <c r="BI4755" s="186">
        <f>IF(N4755="nulová",J4755,0)</f>
        <v>0</v>
      </c>
      <c r="BJ4755" s="18" t="s">
        <v>85</v>
      </c>
      <c r="BK4755" s="186">
        <f>ROUND(I4755*H4755,2)</f>
        <v>0</v>
      </c>
      <c r="BL4755" s="18" t="s">
        <v>507</v>
      </c>
      <c r="BM4755" s="185" t="s">
        <v>4392</v>
      </c>
    </row>
    <row r="4756" spans="1:65" s="13" customFormat="1">
      <c r="B4756" s="187"/>
      <c r="D4756" s="188" t="s">
        <v>369</v>
      </c>
      <c r="E4756" s="189" t="s">
        <v>1</v>
      </c>
      <c r="F4756" s="190" t="s">
        <v>4393</v>
      </c>
      <c r="H4756" s="191">
        <v>10.295999999999999</v>
      </c>
      <c r="I4756" s="192"/>
      <c r="L4756" s="187"/>
      <c r="M4756" s="193"/>
      <c r="N4756" s="194"/>
      <c r="O4756" s="194"/>
      <c r="P4756" s="194"/>
      <c r="Q4756" s="194"/>
      <c r="R4756" s="194"/>
      <c r="S4756" s="194"/>
      <c r="T4756" s="195"/>
      <c r="AT4756" s="189" t="s">
        <v>369</v>
      </c>
      <c r="AU4756" s="189" t="s">
        <v>85</v>
      </c>
      <c r="AV4756" s="13" t="s">
        <v>85</v>
      </c>
      <c r="AW4756" s="13" t="s">
        <v>29</v>
      </c>
      <c r="AX4756" s="13" t="s">
        <v>72</v>
      </c>
      <c r="AY4756" s="189" t="s">
        <v>360</v>
      </c>
    </row>
    <row r="4757" spans="1:65" s="15" customFormat="1">
      <c r="B4757" s="203"/>
      <c r="D4757" s="188" t="s">
        <v>369</v>
      </c>
      <c r="E4757" s="204" t="s">
        <v>1</v>
      </c>
      <c r="F4757" s="205" t="s">
        <v>386</v>
      </c>
      <c r="H4757" s="206">
        <v>10.295999999999999</v>
      </c>
      <c r="I4757" s="207"/>
      <c r="L4757" s="203"/>
      <c r="M4757" s="208"/>
      <c r="N4757" s="209"/>
      <c r="O4757" s="209"/>
      <c r="P4757" s="209"/>
      <c r="Q4757" s="209"/>
      <c r="R4757" s="209"/>
      <c r="S4757" s="209"/>
      <c r="T4757" s="210"/>
      <c r="AT4757" s="204" t="s">
        <v>369</v>
      </c>
      <c r="AU4757" s="204" t="s">
        <v>85</v>
      </c>
      <c r="AV4757" s="15" t="s">
        <v>367</v>
      </c>
      <c r="AW4757" s="15" t="s">
        <v>29</v>
      </c>
      <c r="AX4757" s="15" t="s">
        <v>79</v>
      </c>
      <c r="AY4757" s="204" t="s">
        <v>360</v>
      </c>
    </row>
    <row r="4758" spans="1:65" s="2" customFormat="1" ht="24.2" customHeight="1">
      <c r="A4758" s="33"/>
      <c r="B4758" s="139"/>
      <c r="C4758" s="173" t="s">
        <v>4394</v>
      </c>
      <c r="D4758" s="173" t="s">
        <v>363</v>
      </c>
      <c r="E4758" s="174" t="s">
        <v>4395</v>
      </c>
      <c r="F4758" s="175" t="s">
        <v>4396</v>
      </c>
      <c r="G4758" s="176" t="s">
        <v>366</v>
      </c>
      <c r="H4758" s="177">
        <v>0.96299999999999997</v>
      </c>
      <c r="I4758" s="178"/>
      <c r="J4758" s="179">
        <f>ROUND(I4758*H4758,2)</f>
        <v>0</v>
      </c>
      <c r="K4758" s="180"/>
      <c r="L4758" s="34"/>
      <c r="M4758" s="181" t="s">
        <v>1</v>
      </c>
      <c r="N4758" s="182" t="s">
        <v>38</v>
      </c>
      <c r="O4758" s="60"/>
      <c r="P4758" s="183">
        <f>O4758*H4758</f>
        <v>0</v>
      </c>
      <c r="Q4758" s="183">
        <v>0</v>
      </c>
      <c r="R4758" s="183">
        <f>Q4758*H4758</f>
        <v>0</v>
      </c>
      <c r="S4758" s="183">
        <v>0</v>
      </c>
      <c r="T4758" s="184">
        <f>S4758*H4758</f>
        <v>0</v>
      </c>
      <c r="U4758" s="33"/>
      <c r="V4758" s="33"/>
      <c r="W4758" s="33"/>
      <c r="X4758" s="33"/>
      <c r="Y4758" s="33"/>
      <c r="Z4758" s="33"/>
      <c r="AA4758" s="33"/>
      <c r="AB4758" s="33"/>
      <c r="AC4758" s="33"/>
      <c r="AD4758" s="33"/>
      <c r="AE4758" s="33"/>
      <c r="AR4758" s="185" t="s">
        <v>507</v>
      </c>
      <c r="AT4758" s="185" t="s">
        <v>363</v>
      </c>
      <c r="AU4758" s="185" t="s">
        <v>85</v>
      </c>
      <c r="AY4758" s="18" t="s">
        <v>360</v>
      </c>
      <c r="BE4758" s="186">
        <f>IF(N4758="základná",J4758,0)</f>
        <v>0</v>
      </c>
      <c r="BF4758" s="186">
        <f>IF(N4758="znížená",J4758,0)</f>
        <v>0</v>
      </c>
      <c r="BG4758" s="186">
        <f>IF(N4758="zákl. prenesená",J4758,0)</f>
        <v>0</v>
      </c>
      <c r="BH4758" s="186">
        <f>IF(N4758="zníž. prenesená",J4758,0)</f>
        <v>0</v>
      </c>
      <c r="BI4758" s="186">
        <f>IF(N4758="nulová",J4758,0)</f>
        <v>0</v>
      </c>
      <c r="BJ4758" s="18" t="s">
        <v>85</v>
      </c>
      <c r="BK4758" s="186">
        <f>ROUND(I4758*H4758,2)</f>
        <v>0</v>
      </c>
      <c r="BL4758" s="18" t="s">
        <v>507</v>
      </c>
      <c r="BM4758" s="185" t="s">
        <v>4397</v>
      </c>
    </row>
    <row r="4759" spans="1:65" s="14" customFormat="1">
      <c r="B4759" s="196"/>
      <c r="D4759" s="188" t="s">
        <v>369</v>
      </c>
      <c r="E4759" s="197" t="s">
        <v>1</v>
      </c>
      <c r="F4759" s="198" t="s">
        <v>513</v>
      </c>
      <c r="H4759" s="197" t="s">
        <v>1</v>
      </c>
      <c r="I4759" s="199"/>
      <c r="L4759" s="196"/>
      <c r="M4759" s="200"/>
      <c r="N4759" s="201"/>
      <c r="O4759" s="201"/>
      <c r="P4759" s="201"/>
      <c r="Q4759" s="201"/>
      <c r="R4759" s="201"/>
      <c r="S4759" s="201"/>
      <c r="T4759" s="202"/>
      <c r="AT4759" s="197" t="s">
        <v>369</v>
      </c>
      <c r="AU4759" s="197" t="s">
        <v>85</v>
      </c>
      <c r="AV4759" s="14" t="s">
        <v>79</v>
      </c>
      <c r="AW4759" s="14" t="s">
        <v>29</v>
      </c>
      <c r="AX4759" s="14" t="s">
        <v>72</v>
      </c>
      <c r="AY4759" s="197" t="s">
        <v>360</v>
      </c>
    </row>
    <row r="4760" spans="1:65" s="13" customFormat="1">
      <c r="B4760" s="187"/>
      <c r="D4760" s="188" t="s">
        <v>369</v>
      </c>
      <c r="E4760" s="189" t="s">
        <v>1</v>
      </c>
      <c r="F4760" s="190" t="s">
        <v>4398</v>
      </c>
      <c r="H4760" s="191">
        <v>0.96299999999999997</v>
      </c>
      <c r="I4760" s="192"/>
      <c r="L4760" s="187"/>
      <c r="M4760" s="193"/>
      <c r="N4760" s="194"/>
      <c r="O4760" s="194"/>
      <c r="P4760" s="194"/>
      <c r="Q4760" s="194"/>
      <c r="R4760" s="194"/>
      <c r="S4760" s="194"/>
      <c r="T4760" s="195"/>
      <c r="AT4760" s="189" t="s">
        <v>369</v>
      </c>
      <c r="AU4760" s="189" t="s">
        <v>85</v>
      </c>
      <c r="AV4760" s="13" t="s">
        <v>85</v>
      </c>
      <c r="AW4760" s="13" t="s">
        <v>29</v>
      </c>
      <c r="AX4760" s="13" t="s">
        <v>72</v>
      </c>
      <c r="AY4760" s="189" t="s">
        <v>360</v>
      </c>
    </row>
    <row r="4761" spans="1:65" s="15" customFormat="1">
      <c r="B4761" s="203"/>
      <c r="D4761" s="188" t="s">
        <v>369</v>
      </c>
      <c r="E4761" s="204" t="s">
        <v>304</v>
      </c>
      <c r="F4761" s="205" t="s">
        <v>386</v>
      </c>
      <c r="H4761" s="206">
        <v>0.96299999999999997</v>
      </c>
      <c r="I4761" s="207"/>
      <c r="L4761" s="203"/>
      <c r="M4761" s="208"/>
      <c r="N4761" s="209"/>
      <c r="O4761" s="209"/>
      <c r="P4761" s="209"/>
      <c r="Q4761" s="209"/>
      <c r="R4761" s="209"/>
      <c r="S4761" s="209"/>
      <c r="T4761" s="210"/>
      <c r="AT4761" s="204" t="s">
        <v>369</v>
      </c>
      <c r="AU4761" s="204" t="s">
        <v>85</v>
      </c>
      <c r="AV4761" s="15" t="s">
        <v>367</v>
      </c>
      <c r="AW4761" s="15" t="s">
        <v>29</v>
      </c>
      <c r="AX4761" s="15" t="s">
        <v>79</v>
      </c>
      <c r="AY4761" s="204" t="s">
        <v>360</v>
      </c>
    </row>
    <row r="4762" spans="1:65" s="2" customFormat="1" ht="24.2" customHeight="1">
      <c r="A4762" s="33"/>
      <c r="B4762" s="139"/>
      <c r="C4762" s="173" t="s">
        <v>4399</v>
      </c>
      <c r="D4762" s="173" t="s">
        <v>363</v>
      </c>
      <c r="E4762" s="174" t="s">
        <v>4400</v>
      </c>
      <c r="F4762" s="175" t="s">
        <v>4401</v>
      </c>
      <c r="G4762" s="176" t="s">
        <v>366</v>
      </c>
      <c r="H4762" s="177">
        <v>233.53700000000001</v>
      </c>
      <c r="I4762" s="178"/>
      <c r="J4762" s="179">
        <f>ROUND(I4762*H4762,2)</f>
        <v>0</v>
      </c>
      <c r="K4762" s="180"/>
      <c r="L4762" s="34"/>
      <c r="M4762" s="181" t="s">
        <v>1</v>
      </c>
      <c r="N4762" s="182" t="s">
        <v>38</v>
      </c>
      <c r="O4762" s="60"/>
      <c r="P4762" s="183">
        <f>O4762*H4762</f>
        <v>0</v>
      </c>
      <c r="Q4762" s="183">
        <v>1E-3</v>
      </c>
      <c r="R4762" s="183">
        <f>Q4762*H4762</f>
        <v>0.23353700000000002</v>
      </c>
      <c r="S4762" s="183">
        <v>0</v>
      </c>
      <c r="T4762" s="184">
        <f>S4762*H4762</f>
        <v>0</v>
      </c>
      <c r="U4762" s="33"/>
      <c r="V4762" s="33"/>
      <c r="W4762" s="33"/>
      <c r="X4762" s="33"/>
      <c r="Y4762" s="33"/>
      <c r="Z4762" s="33"/>
      <c r="AA4762" s="33"/>
      <c r="AB4762" s="33"/>
      <c r="AC4762" s="33"/>
      <c r="AD4762" s="33"/>
      <c r="AE4762" s="33"/>
      <c r="AR4762" s="185" t="s">
        <v>507</v>
      </c>
      <c r="AT4762" s="185" t="s">
        <v>363</v>
      </c>
      <c r="AU4762" s="185" t="s">
        <v>85</v>
      </c>
      <c r="AY4762" s="18" t="s">
        <v>360</v>
      </c>
      <c r="BE4762" s="186">
        <f>IF(N4762="základná",J4762,0)</f>
        <v>0</v>
      </c>
      <c r="BF4762" s="186">
        <f>IF(N4762="znížená",J4762,0)</f>
        <v>0</v>
      </c>
      <c r="BG4762" s="186">
        <f>IF(N4762="zákl. prenesená",J4762,0)</f>
        <v>0</v>
      </c>
      <c r="BH4762" s="186">
        <f>IF(N4762="zníž. prenesená",J4762,0)</f>
        <v>0</v>
      </c>
      <c r="BI4762" s="186">
        <f>IF(N4762="nulová",J4762,0)</f>
        <v>0</v>
      </c>
      <c r="BJ4762" s="18" t="s">
        <v>85</v>
      </c>
      <c r="BK4762" s="186">
        <f>ROUND(I4762*H4762,2)</f>
        <v>0</v>
      </c>
      <c r="BL4762" s="18" t="s">
        <v>507</v>
      </c>
      <c r="BM4762" s="185" t="s">
        <v>4402</v>
      </c>
    </row>
    <row r="4763" spans="1:65" s="14" customFormat="1">
      <c r="B4763" s="196"/>
      <c r="D4763" s="188" t="s">
        <v>369</v>
      </c>
      <c r="E4763" s="197" t="s">
        <v>1</v>
      </c>
      <c r="F4763" s="198" t="s">
        <v>4403</v>
      </c>
      <c r="H4763" s="197" t="s">
        <v>1</v>
      </c>
      <c r="I4763" s="199"/>
      <c r="L4763" s="196"/>
      <c r="M4763" s="200"/>
      <c r="N4763" s="201"/>
      <c r="O4763" s="201"/>
      <c r="P4763" s="201"/>
      <c r="Q4763" s="201"/>
      <c r="R4763" s="201"/>
      <c r="S4763" s="201"/>
      <c r="T4763" s="202"/>
      <c r="AT4763" s="197" t="s">
        <v>369</v>
      </c>
      <c r="AU4763" s="197" t="s">
        <v>85</v>
      </c>
      <c r="AV4763" s="14" t="s">
        <v>79</v>
      </c>
      <c r="AW4763" s="14" t="s">
        <v>29</v>
      </c>
      <c r="AX4763" s="14" t="s">
        <v>72</v>
      </c>
      <c r="AY4763" s="197" t="s">
        <v>360</v>
      </c>
    </row>
    <row r="4764" spans="1:65" s="13" customFormat="1">
      <c r="B4764" s="187"/>
      <c r="D4764" s="188" t="s">
        <v>369</v>
      </c>
      <c r="E4764" s="189" t="s">
        <v>1</v>
      </c>
      <c r="F4764" s="190" t="s">
        <v>4404</v>
      </c>
      <c r="H4764" s="191">
        <v>7.6260000000000003</v>
      </c>
      <c r="I4764" s="192"/>
      <c r="L4764" s="187"/>
      <c r="M4764" s="193"/>
      <c r="N4764" s="194"/>
      <c r="O4764" s="194"/>
      <c r="P4764" s="194"/>
      <c r="Q4764" s="194"/>
      <c r="R4764" s="194"/>
      <c r="S4764" s="194"/>
      <c r="T4764" s="195"/>
      <c r="AT4764" s="189" t="s">
        <v>369</v>
      </c>
      <c r="AU4764" s="189" t="s">
        <v>85</v>
      </c>
      <c r="AV4764" s="13" t="s">
        <v>85</v>
      </c>
      <c r="AW4764" s="13" t="s">
        <v>29</v>
      </c>
      <c r="AX4764" s="13" t="s">
        <v>72</v>
      </c>
      <c r="AY4764" s="189" t="s">
        <v>360</v>
      </c>
    </row>
    <row r="4765" spans="1:65" s="13" customFormat="1">
      <c r="B4765" s="187"/>
      <c r="D4765" s="188" t="s">
        <v>369</v>
      </c>
      <c r="E4765" s="189" t="s">
        <v>1</v>
      </c>
      <c r="F4765" s="190" t="s">
        <v>4176</v>
      </c>
      <c r="H4765" s="191">
        <v>21.206</v>
      </c>
      <c r="I4765" s="192"/>
      <c r="L4765" s="187"/>
      <c r="M4765" s="193"/>
      <c r="N4765" s="194"/>
      <c r="O4765" s="194"/>
      <c r="P4765" s="194"/>
      <c r="Q4765" s="194"/>
      <c r="R4765" s="194"/>
      <c r="S4765" s="194"/>
      <c r="T4765" s="195"/>
      <c r="AT4765" s="189" t="s">
        <v>369</v>
      </c>
      <c r="AU4765" s="189" t="s">
        <v>85</v>
      </c>
      <c r="AV4765" s="13" t="s">
        <v>85</v>
      </c>
      <c r="AW4765" s="13" t="s">
        <v>29</v>
      </c>
      <c r="AX4765" s="13" t="s">
        <v>72</v>
      </c>
      <c r="AY4765" s="189" t="s">
        <v>360</v>
      </c>
    </row>
    <row r="4766" spans="1:65" s="13" customFormat="1">
      <c r="B4766" s="187"/>
      <c r="D4766" s="188" t="s">
        <v>369</v>
      </c>
      <c r="E4766" s="189" t="s">
        <v>1</v>
      </c>
      <c r="F4766" s="190" t="s">
        <v>4405</v>
      </c>
      <c r="H4766" s="191">
        <v>4.2039999999999997</v>
      </c>
      <c r="I4766" s="192"/>
      <c r="L4766" s="187"/>
      <c r="M4766" s="193"/>
      <c r="N4766" s="194"/>
      <c r="O4766" s="194"/>
      <c r="P4766" s="194"/>
      <c r="Q4766" s="194"/>
      <c r="R4766" s="194"/>
      <c r="S4766" s="194"/>
      <c r="T4766" s="195"/>
      <c r="AT4766" s="189" t="s">
        <v>369</v>
      </c>
      <c r="AU4766" s="189" t="s">
        <v>85</v>
      </c>
      <c r="AV4766" s="13" t="s">
        <v>85</v>
      </c>
      <c r="AW4766" s="13" t="s">
        <v>29</v>
      </c>
      <c r="AX4766" s="13" t="s">
        <v>72</v>
      </c>
      <c r="AY4766" s="189" t="s">
        <v>360</v>
      </c>
    </row>
    <row r="4767" spans="1:65" s="13" customFormat="1">
      <c r="B4767" s="187"/>
      <c r="D4767" s="188" t="s">
        <v>369</v>
      </c>
      <c r="E4767" s="189" t="s">
        <v>1</v>
      </c>
      <c r="F4767" s="190" t="s">
        <v>4178</v>
      </c>
      <c r="H4767" s="191">
        <v>1.9319999999999999</v>
      </c>
      <c r="I4767" s="192"/>
      <c r="L4767" s="187"/>
      <c r="M4767" s="193"/>
      <c r="N4767" s="194"/>
      <c r="O4767" s="194"/>
      <c r="P4767" s="194"/>
      <c r="Q4767" s="194"/>
      <c r="R4767" s="194"/>
      <c r="S4767" s="194"/>
      <c r="T4767" s="195"/>
      <c r="AT4767" s="189" t="s">
        <v>369</v>
      </c>
      <c r="AU4767" s="189" t="s">
        <v>85</v>
      </c>
      <c r="AV4767" s="13" t="s">
        <v>85</v>
      </c>
      <c r="AW4767" s="13" t="s">
        <v>29</v>
      </c>
      <c r="AX4767" s="13" t="s">
        <v>72</v>
      </c>
      <c r="AY4767" s="189" t="s">
        <v>360</v>
      </c>
    </row>
    <row r="4768" spans="1:65" s="16" customFormat="1">
      <c r="B4768" s="211"/>
      <c r="D4768" s="188" t="s">
        <v>369</v>
      </c>
      <c r="E4768" s="212" t="s">
        <v>307</v>
      </c>
      <c r="F4768" s="213" t="s">
        <v>581</v>
      </c>
      <c r="H4768" s="214">
        <v>34.968000000000004</v>
      </c>
      <c r="I4768" s="215"/>
      <c r="L4768" s="211"/>
      <c r="M4768" s="216"/>
      <c r="N4768" s="217"/>
      <c r="O4768" s="217"/>
      <c r="P4768" s="217"/>
      <c r="Q4768" s="217"/>
      <c r="R4768" s="217"/>
      <c r="S4768" s="217"/>
      <c r="T4768" s="218"/>
      <c r="AT4768" s="212" t="s">
        <v>369</v>
      </c>
      <c r="AU4768" s="212" t="s">
        <v>85</v>
      </c>
      <c r="AV4768" s="16" t="s">
        <v>282</v>
      </c>
      <c r="AW4768" s="16" t="s">
        <v>29</v>
      </c>
      <c r="AX4768" s="16" t="s">
        <v>72</v>
      </c>
      <c r="AY4768" s="212" t="s">
        <v>360</v>
      </c>
    </row>
    <row r="4769" spans="1:65" s="14" customFormat="1">
      <c r="B4769" s="196"/>
      <c r="D4769" s="188" t="s">
        <v>369</v>
      </c>
      <c r="E4769" s="197" t="s">
        <v>1</v>
      </c>
      <c r="F4769" s="198" t="s">
        <v>4406</v>
      </c>
      <c r="H4769" s="197" t="s">
        <v>1</v>
      </c>
      <c r="I4769" s="199"/>
      <c r="L4769" s="196"/>
      <c r="M4769" s="200"/>
      <c r="N4769" s="201"/>
      <c r="O4769" s="201"/>
      <c r="P4769" s="201"/>
      <c r="Q4769" s="201"/>
      <c r="R4769" s="201"/>
      <c r="S4769" s="201"/>
      <c r="T4769" s="202"/>
      <c r="AT4769" s="197" t="s">
        <v>369</v>
      </c>
      <c r="AU4769" s="197" t="s">
        <v>85</v>
      </c>
      <c r="AV4769" s="14" t="s">
        <v>79</v>
      </c>
      <c r="AW4769" s="14" t="s">
        <v>29</v>
      </c>
      <c r="AX4769" s="14" t="s">
        <v>72</v>
      </c>
      <c r="AY4769" s="197" t="s">
        <v>360</v>
      </c>
    </row>
    <row r="4770" spans="1:65" s="13" customFormat="1">
      <c r="B4770" s="187"/>
      <c r="D4770" s="188" t="s">
        <v>369</v>
      </c>
      <c r="E4770" s="189" t="s">
        <v>1</v>
      </c>
      <c r="F4770" s="190" t="s">
        <v>4407</v>
      </c>
      <c r="H4770" s="191">
        <v>147.50200000000001</v>
      </c>
      <c r="I4770" s="192"/>
      <c r="L4770" s="187"/>
      <c r="M4770" s="193"/>
      <c r="N4770" s="194"/>
      <c r="O4770" s="194"/>
      <c r="P4770" s="194"/>
      <c r="Q4770" s="194"/>
      <c r="R4770" s="194"/>
      <c r="S4770" s="194"/>
      <c r="T4770" s="195"/>
      <c r="AT4770" s="189" t="s">
        <v>369</v>
      </c>
      <c r="AU4770" s="189" t="s">
        <v>85</v>
      </c>
      <c r="AV4770" s="13" t="s">
        <v>85</v>
      </c>
      <c r="AW4770" s="13" t="s">
        <v>29</v>
      </c>
      <c r="AX4770" s="13" t="s">
        <v>72</v>
      </c>
      <c r="AY4770" s="189" t="s">
        <v>360</v>
      </c>
    </row>
    <row r="4771" spans="1:65" s="13" customFormat="1" ht="22.5">
      <c r="B4771" s="187"/>
      <c r="D4771" s="188" t="s">
        <v>369</v>
      </c>
      <c r="E4771" s="189" t="s">
        <v>1</v>
      </c>
      <c r="F4771" s="190" t="s">
        <v>4408</v>
      </c>
      <c r="H4771" s="191">
        <v>12.863</v>
      </c>
      <c r="I4771" s="192"/>
      <c r="L4771" s="187"/>
      <c r="M4771" s="193"/>
      <c r="N4771" s="194"/>
      <c r="O4771" s="194"/>
      <c r="P4771" s="194"/>
      <c r="Q4771" s="194"/>
      <c r="R4771" s="194"/>
      <c r="S4771" s="194"/>
      <c r="T4771" s="195"/>
      <c r="AT4771" s="189" t="s">
        <v>369</v>
      </c>
      <c r="AU4771" s="189" t="s">
        <v>85</v>
      </c>
      <c r="AV4771" s="13" t="s">
        <v>85</v>
      </c>
      <c r="AW4771" s="13" t="s">
        <v>29</v>
      </c>
      <c r="AX4771" s="13" t="s">
        <v>72</v>
      </c>
      <c r="AY4771" s="189" t="s">
        <v>360</v>
      </c>
    </row>
    <row r="4772" spans="1:65" s="14" customFormat="1">
      <c r="B4772" s="196"/>
      <c r="D4772" s="188" t="s">
        <v>369</v>
      </c>
      <c r="E4772" s="197" t="s">
        <v>1</v>
      </c>
      <c r="F4772" s="198" t="s">
        <v>4409</v>
      </c>
      <c r="H4772" s="197" t="s">
        <v>1</v>
      </c>
      <c r="I4772" s="199"/>
      <c r="L4772" s="196"/>
      <c r="M4772" s="200"/>
      <c r="N4772" s="201"/>
      <c r="O4772" s="201"/>
      <c r="P4772" s="201"/>
      <c r="Q4772" s="201"/>
      <c r="R4772" s="201"/>
      <c r="S4772" s="201"/>
      <c r="T4772" s="202"/>
      <c r="AT4772" s="197" t="s">
        <v>369</v>
      </c>
      <c r="AU4772" s="197" t="s">
        <v>85</v>
      </c>
      <c r="AV4772" s="14" t="s">
        <v>79</v>
      </c>
      <c r="AW4772" s="14" t="s">
        <v>29</v>
      </c>
      <c r="AX4772" s="14" t="s">
        <v>72</v>
      </c>
      <c r="AY4772" s="197" t="s">
        <v>360</v>
      </c>
    </row>
    <row r="4773" spans="1:65" s="13" customFormat="1">
      <c r="B4773" s="187"/>
      <c r="D4773" s="188" t="s">
        <v>369</v>
      </c>
      <c r="E4773" s="189" t="s">
        <v>1</v>
      </c>
      <c r="F4773" s="190" t="s">
        <v>4410</v>
      </c>
      <c r="H4773" s="191">
        <v>25.077999999999999</v>
      </c>
      <c r="I4773" s="192"/>
      <c r="L4773" s="187"/>
      <c r="M4773" s="193"/>
      <c r="N4773" s="194"/>
      <c r="O4773" s="194"/>
      <c r="P4773" s="194"/>
      <c r="Q4773" s="194"/>
      <c r="R4773" s="194"/>
      <c r="S4773" s="194"/>
      <c r="T4773" s="195"/>
      <c r="AT4773" s="189" t="s">
        <v>369</v>
      </c>
      <c r="AU4773" s="189" t="s">
        <v>85</v>
      </c>
      <c r="AV4773" s="13" t="s">
        <v>85</v>
      </c>
      <c r="AW4773" s="13" t="s">
        <v>29</v>
      </c>
      <c r="AX4773" s="13" t="s">
        <v>72</v>
      </c>
      <c r="AY4773" s="189" t="s">
        <v>360</v>
      </c>
    </row>
    <row r="4774" spans="1:65" s="14" customFormat="1">
      <c r="B4774" s="196"/>
      <c r="D4774" s="188" t="s">
        <v>369</v>
      </c>
      <c r="E4774" s="197" t="s">
        <v>1</v>
      </c>
      <c r="F4774" s="198" t="s">
        <v>4411</v>
      </c>
      <c r="H4774" s="197" t="s">
        <v>1</v>
      </c>
      <c r="I4774" s="199"/>
      <c r="L4774" s="196"/>
      <c r="M4774" s="200"/>
      <c r="N4774" s="201"/>
      <c r="O4774" s="201"/>
      <c r="P4774" s="201"/>
      <c r="Q4774" s="201"/>
      <c r="R4774" s="201"/>
      <c r="S4774" s="201"/>
      <c r="T4774" s="202"/>
      <c r="AT4774" s="197" t="s">
        <v>369</v>
      </c>
      <c r="AU4774" s="197" t="s">
        <v>85</v>
      </c>
      <c r="AV4774" s="14" t="s">
        <v>79</v>
      </c>
      <c r="AW4774" s="14" t="s">
        <v>29</v>
      </c>
      <c r="AX4774" s="14" t="s">
        <v>72</v>
      </c>
      <c r="AY4774" s="197" t="s">
        <v>360</v>
      </c>
    </row>
    <row r="4775" spans="1:65" s="13" customFormat="1">
      <c r="B4775" s="187"/>
      <c r="D4775" s="188" t="s">
        <v>369</v>
      </c>
      <c r="E4775" s="189" t="s">
        <v>1</v>
      </c>
      <c r="F4775" s="190" t="s">
        <v>4412</v>
      </c>
      <c r="H4775" s="191">
        <v>3.3380000000000001</v>
      </c>
      <c r="I4775" s="192"/>
      <c r="L4775" s="187"/>
      <c r="M4775" s="193"/>
      <c r="N4775" s="194"/>
      <c r="O4775" s="194"/>
      <c r="P4775" s="194"/>
      <c r="Q4775" s="194"/>
      <c r="R4775" s="194"/>
      <c r="S4775" s="194"/>
      <c r="T4775" s="195"/>
      <c r="AT4775" s="189" t="s">
        <v>369</v>
      </c>
      <c r="AU4775" s="189" t="s">
        <v>85</v>
      </c>
      <c r="AV4775" s="13" t="s">
        <v>85</v>
      </c>
      <c r="AW4775" s="13" t="s">
        <v>29</v>
      </c>
      <c r="AX4775" s="13" t="s">
        <v>72</v>
      </c>
      <c r="AY4775" s="189" t="s">
        <v>360</v>
      </c>
    </row>
    <row r="4776" spans="1:65" s="16" customFormat="1">
      <c r="B4776" s="211"/>
      <c r="D4776" s="188" t="s">
        <v>369</v>
      </c>
      <c r="E4776" s="212" t="s">
        <v>293</v>
      </c>
      <c r="F4776" s="213" t="s">
        <v>581</v>
      </c>
      <c r="H4776" s="214">
        <v>188.78100000000001</v>
      </c>
      <c r="I4776" s="215"/>
      <c r="L4776" s="211"/>
      <c r="M4776" s="216"/>
      <c r="N4776" s="217"/>
      <c r="O4776" s="217"/>
      <c r="P4776" s="217"/>
      <c r="Q4776" s="217"/>
      <c r="R4776" s="217"/>
      <c r="S4776" s="217"/>
      <c r="T4776" s="218"/>
      <c r="AT4776" s="212" t="s">
        <v>369</v>
      </c>
      <c r="AU4776" s="212" t="s">
        <v>85</v>
      </c>
      <c r="AV4776" s="16" t="s">
        <v>282</v>
      </c>
      <c r="AW4776" s="16" t="s">
        <v>29</v>
      </c>
      <c r="AX4776" s="16" t="s">
        <v>72</v>
      </c>
      <c r="AY4776" s="212" t="s">
        <v>360</v>
      </c>
    </row>
    <row r="4777" spans="1:65" s="14" customFormat="1">
      <c r="B4777" s="196"/>
      <c r="D4777" s="188" t="s">
        <v>369</v>
      </c>
      <c r="E4777" s="197" t="s">
        <v>1</v>
      </c>
      <c r="F4777" s="198" t="s">
        <v>4413</v>
      </c>
      <c r="H4777" s="197" t="s">
        <v>1</v>
      </c>
      <c r="I4777" s="199"/>
      <c r="L4777" s="196"/>
      <c r="M4777" s="200"/>
      <c r="N4777" s="201"/>
      <c r="O4777" s="201"/>
      <c r="P4777" s="201"/>
      <c r="Q4777" s="201"/>
      <c r="R4777" s="201"/>
      <c r="S4777" s="201"/>
      <c r="T4777" s="202"/>
      <c r="AT4777" s="197" t="s">
        <v>369</v>
      </c>
      <c r="AU4777" s="197" t="s">
        <v>85</v>
      </c>
      <c r="AV4777" s="14" t="s">
        <v>79</v>
      </c>
      <c r="AW4777" s="14" t="s">
        <v>29</v>
      </c>
      <c r="AX4777" s="14" t="s">
        <v>72</v>
      </c>
      <c r="AY4777" s="197" t="s">
        <v>360</v>
      </c>
    </row>
    <row r="4778" spans="1:65" s="13" customFormat="1">
      <c r="B4778" s="187"/>
      <c r="D4778" s="188" t="s">
        <v>369</v>
      </c>
      <c r="E4778" s="189" t="s">
        <v>1</v>
      </c>
      <c r="F4778" s="190" t="s">
        <v>4414</v>
      </c>
      <c r="H4778" s="191">
        <v>9.7880000000000003</v>
      </c>
      <c r="I4778" s="192"/>
      <c r="L4778" s="187"/>
      <c r="M4778" s="193"/>
      <c r="N4778" s="194"/>
      <c r="O4778" s="194"/>
      <c r="P4778" s="194"/>
      <c r="Q4778" s="194"/>
      <c r="R4778" s="194"/>
      <c r="S4778" s="194"/>
      <c r="T4778" s="195"/>
      <c r="AT4778" s="189" t="s">
        <v>369</v>
      </c>
      <c r="AU4778" s="189" t="s">
        <v>85</v>
      </c>
      <c r="AV4778" s="13" t="s">
        <v>85</v>
      </c>
      <c r="AW4778" s="13" t="s">
        <v>29</v>
      </c>
      <c r="AX4778" s="13" t="s">
        <v>72</v>
      </c>
      <c r="AY4778" s="189" t="s">
        <v>360</v>
      </c>
    </row>
    <row r="4779" spans="1:65" s="16" customFormat="1">
      <c r="B4779" s="211"/>
      <c r="D4779" s="188" t="s">
        <v>369</v>
      </c>
      <c r="E4779" s="212" t="s">
        <v>299</v>
      </c>
      <c r="F4779" s="213" t="s">
        <v>581</v>
      </c>
      <c r="H4779" s="214">
        <v>9.7880000000000003</v>
      </c>
      <c r="I4779" s="215"/>
      <c r="L4779" s="211"/>
      <c r="M4779" s="216"/>
      <c r="N4779" s="217"/>
      <c r="O4779" s="217"/>
      <c r="P4779" s="217"/>
      <c r="Q4779" s="217"/>
      <c r="R4779" s="217"/>
      <c r="S4779" s="217"/>
      <c r="T4779" s="218"/>
      <c r="AT4779" s="212" t="s">
        <v>369</v>
      </c>
      <c r="AU4779" s="212" t="s">
        <v>85</v>
      </c>
      <c r="AV4779" s="16" t="s">
        <v>282</v>
      </c>
      <c r="AW4779" s="16" t="s">
        <v>29</v>
      </c>
      <c r="AX4779" s="16" t="s">
        <v>72</v>
      </c>
      <c r="AY4779" s="212" t="s">
        <v>360</v>
      </c>
    </row>
    <row r="4780" spans="1:65" s="15" customFormat="1">
      <c r="B4780" s="203"/>
      <c r="D4780" s="188" t="s">
        <v>369</v>
      </c>
      <c r="E4780" s="204" t="s">
        <v>1</v>
      </c>
      <c r="F4780" s="205" t="s">
        <v>386</v>
      </c>
      <c r="H4780" s="206">
        <v>233.53700000000001</v>
      </c>
      <c r="I4780" s="207"/>
      <c r="L4780" s="203"/>
      <c r="M4780" s="208"/>
      <c r="N4780" s="209"/>
      <c r="O4780" s="209"/>
      <c r="P4780" s="209"/>
      <c r="Q4780" s="209"/>
      <c r="R4780" s="209"/>
      <c r="S4780" s="209"/>
      <c r="T4780" s="210"/>
      <c r="AT4780" s="204" t="s">
        <v>369</v>
      </c>
      <c r="AU4780" s="204" t="s">
        <v>85</v>
      </c>
      <c r="AV4780" s="15" t="s">
        <v>367</v>
      </c>
      <c r="AW4780" s="15" t="s">
        <v>29</v>
      </c>
      <c r="AX4780" s="15" t="s">
        <v>79</v>
      </c>
      <c r="AY4780" s="204" t="s">
        <v>360</v>
      </c>
    </row>
    <row r="4781" spans="1:65" s="2" customFormat="1" ht="24.2" customHeight="1">
      <c r="A4781" s="33"/>
      <c r="B4781" s="139"/>
      <c r="C4781" s="173" t="s">
        <v>4415</v>
      </c>
      <c r="D4781" s="173" t="s">
        <v>363</v>
      </c>
      <c r="E4781" s="174" t="s">
        <v>4416</v>
      </c>
      <c r="F4781" s="175" t="s">
        <v>4417</v>
      </c>
      <c r="G4781" s="176" t="s">
        <v>366</v>
      </c>
      <c r="H4781" s="177">
        <v>76.653999999999996</v>
      </c>
      <c r="I4781" s="178"/>
      <c r="J4781" s="179">
        <f>ROUND(I4781*H4781,2)</f>
        <v>0</v>
      </c>
      <c r="K4781" s="180"/>
      <c r="L4781" s="34"/>
      <c r="M4781" s="181" t="s">
        <v>1</v>
      </c>
      <c r="N4781" s="182" t="s">
        <v>38</v>
      </c>
      <c r="O4781" s="60"/>
      <c r="P4781" s="183">
        <f>O4781*H4781</f>
        <v>0</v>
      </c>
      <c r="Q4781" s="183">
        <v>0</v>
      </c>
      <c r="R4781" s="183">
        <f>Q4781*H4781</f>
        <v>0</v>
      </c>
      <c r="S4781" s="183">
        <v>0</v>
      </c>
      <c r="T4781" s="184">
        <f>S4781*H4781</f>
        <v>0</v>
      </c>
      <c r="U4781" s="33"/>
      <c r="V4781" s="33"/>
      <c r="W4781" s="33"/>
      <c r="X4781" s="33"/>
      <c r="Y4781" s="33"/>
      <c r="Z4781" s="33"/>
      <c r="AA4781" s="33"/>
      <c r="AB4781" s="33"/>
      <c r="AC4781" s="33"/>
      <c r="AD4781" s="33"/>
      <c r="AE4781" s="33"/>
      <c r="AR4781" s="185" t="s">
        <v>507</v>
      </c>
      <c r="AT4781" s="185" t="s">
        <v>363</v>
      </c>
      <c r="AU4781" s="185" t="s">
        <v>85</v>
      </c>
      <c r="AY4781" s="18" t="s">
        <v>360</v>
      </c>
      <c r="BE4781" s="186">
        <f>IF(N4781="základná",J4781,0)</f>
        <v>0</v>
      </c>
      <c r="BF4781" s="186">
        <f>IF(N4781="znížená",J4781,0)</f>
        <v>0</v>
      </c>
      <c r="BG4781" s="186">
        <f>IF(N4781="zákl. prenesená",J4781,0)</f>
        <v>0</v>
      </c>
      <c r="BH4781" s="186">
        <f>IF(N4781="zníž. prenesená",J4781,0)</f>
        <v>0</v>
      </c>
      <c r="BI4781" s="186">
        <f>IF(N4781="nulová",J4781,0)</f>
        <v>0</v>
      </c>
      <c r="BJ4781" s="18" t="s">
        <v>85</v>
      </c>
      <c r="BK4781" s="186">
        <f>ROUND(I4781*H4781,2)</f>
        <v>0</v>
      </c>
      <c r="BL4781" s="18" t="s">
        <v>507</v>
      </c>
      <c r="BM4781" s="185" t="s">
        <v>4418</v>
      </c>
    </row>
    <row r="4782" spans="1:65" s="14" customFormat="1">
      <c r="B4782" s="196"/>
      <c r="D4782" s="188" t="s">
        <v>369</v>
      </c>
      <c r="E4782" s="197" t="s">
        <v>1</v>
      </c>
      <c r="F4782" s="198" t="s">
        <v>4419</v>
      </c>
      <c r="H4782" s="197" t="s">
        <v>1</v>
      </c>
      <c r="I4782" s="199"/>
      <c r="L4782" s="196"/>
      <c r="M4782" s="200"/>
      <c r="N4782" s="201"/>
      <c r="O4782" s="201"/>
      <c r="P4782" s="201"/>
      <c r="Q4782" s="201"/>
      <c r="R4782" s="201"/>
      <c r="S4782" s="201"/>
      <c r="T4782" s="202"/>
      <c r="AT4782" s="197" t="s">
        <v>369</v>
      </c>
      <c r="AU4782" s="197" t="s">
        <v>85</v>
      </c>
      <c r="AV4782" s="14" t="s">
        <v>79</v>
      </c>
      <c r="AW4782" s="14" t="s">
        <v>29</v>
      </c>
      <c r="AX4782" s="14" t="s">
        <v>72</v>
      </c>
      <c r="AY4782" s="197" t="s">
        <v>360</v>
      </c>
    </row>
    <row r="4783" spans="1:65" s="13" customFormat="1">
      <c r="B4783" s="187"/>
      <c r="D4783" s="188" t="s">
        <v>369</v>
      </c>
      <c r="E4783" s="189" t="s">
        <v>1</v>
      </c>
      <c r="F4783" s="190" t="s">
        <v>4420</v>
      </c>
      <c r="H4783" s="191">
        <v>63.634</v>
      </c>
      <c r="I4783" s="192"/>
      <c r="L4783" s="187"/>
      <c r="M4783" s="193"/>
      <c r="N4783" s="194"/>
      <c r="O4783" s="194"/>
      <c r="P4783" s="194"/>
      <c r="Q4783" s="194"/>
      <c r="R4783" s="194"/>
      <c r="S4783" s="194"/>
      <c r="T4783" s="195"/>
      <c r="AT4783" s="189" t="s">
        <v>369</v>
      </c>
      <c r="AU4783" s="189" t="s">
        <v>85</v>
      </c>
      <c r="AV4783" s="13" t="s">
        <v>85</v>
      </c>
      <c r="AW4783" s="13" t="s">
        <v>29</v>
      </c>
      <c r="AX4783" s="13" t="s">
        <v>72</v>
      </c>
      <c r="AY4783" s="189" t="s">
        <v>360</v>
      </c>
    </row>
    <row r="4784" spans="1:65" s="13" customFormat="1">
      <c r="B4784" s="187"/>
      <c r="D4784" s="188" t="s">
        <v>369</v>
      </c>
      <c r="E4784" s="189" t="s">
        <v>1</v>
      </c>
      <c r="F4784" s="190" t="s">
        <v>4421</v>
      </c>
      <c r="H4784" s="191">
        <v>13.02</v>
      </c>
      <c r="I4784" s="192"/>
      <c r="L4784" s="187"/>
      <c r="M4784" s="193"/>
      <c r="N4784" s="194"/>
      <c r="O4784" s="194"/>
      <c r="P4784" s="194"/>
      <c r="Q4784" s="194"/>
      <c r="R4784" s="194"/>
      <c r="S4784" s="194"/>
      <c r="T4784" s="195"/>
      <c r="AT4784" s="189" t="s">
        <v>369</v>
      </c>
      <c r="AU4784" s="189" t="s">
        <v>85</v>
      </c>
      <c r="AV4784" s="13" t="s">
        <v>85</v>
      </c>
      <c r="AW4784" s="13" t="s">
        <v>29</v>
      </c>
      <c r="AX4784" s="13" t="s">
        <v>72</v>
      </c>
      <c r="AY4784" s="189" t="s">
        <v>360</v>
      </c>
    </row>
    <row r="4785" spans="1:65" s="16" customFormat="1">
      <c r="B4785" s="211"/>
      <c r="D4785" s="188" t="s">
        <v>369</v>
      </c>
      <c r="E4785" s="212" t="s">
        <v>290</v>
      </c>
      <c r="F4785" s="213" t="s">
        <v>581</v>
      </c>
      <c r="H4785" s="214">
        <v>76.653999999999996</v>
      </c>
      <c r="I4785" s="215"/>
      <c r="L4785" s="211"/>
      <c r="M4785" s="216"/>
      <c r="N4785" s="217"/>
      <c r="O4785" s="217"/>
      <c r="P4785" s="217"/>
      <c r="Q4785" s="217"/>
      <c r="R4785" s="217"/>
      <c r="S4785" s="217"/>
      <c r="T4785" s="218"/>
      <c r="AT4785" s="212" t="s">
        <v>369</v>
      </c>
      <c r="AU4785" s="212" t="s">
        <v>85</v>
      </c>
      <c r="AV4785" s="16" t="s">
        <v>282</v>
      </c>
      <c r="AW4785" s="16" t="s">
        <v>29</v>
      </c>
      <c r="AX4785" s="16" t="s">
        <v>72</v>
      </c>
      <c r="AY4785" s="212" t="s">
        <v>360</v>
      </c>
    </row>
    <row r="4786" spans="1:65" s="15" customFormat="1">
      <c r="B4786" s="203"/>
      <c r="D4786" s="188" t="s">
        <v>369</v>
      </c>
      <c r="E4786" s="204" t="s">
        <v>1</v>
      </c>
      <c r="F4786" s="205" t="s">
        <v>386</v>
      </c>
      <c r="H4786" s="206">
        <v>76.653999999999996</v>
      </c>
      <c r="I4786" s="207"/>
      <c r="L4786" s="203"/>
      <c r="M4786" s="208"/>
      <c r="N4786" s="209"/>
      <c r="O4786" s="209"/>
      <c r="P4786" s="209"/>
      <c r="Q4786" s="209"/>
      <c r="R4786" s="209"/>
      <c r="S4786" s="209"/>
      <c r="T4786" s="210"/>
      <c r="AT4786" s="204" t="s">
        <v>369</v>
      </c>
      <c r="AU4786" s="204" t="s">
        <v>85</v>
      </c>
      <c r="AV4786" s="15" t="s">
        <v>367</v>
      </c>
      <c r="AW4786" s="15" t="s">
        <v>29</v>
      </c>
      <c r="AX4786" s="15" t="s">
        <v>79</v>
      </c>
      <c r="AY4786" s="204" t="s">
        <v>360</v>
      </c>
    </row>
    <row r="4787" spans="1:65" s="2" customFormat="1" ht="24.2" customHeight="1">
      <c r="A4787" s="33"/>
      <c r="B4787" s="139"/>
      <c r="C4787" s="173" t="s">
        <v>4422</v>
      </c>
      <c r="D4787" s="173" t="s">
        <v>363</v>
      </c>
      <c r="E4787" s="174" t="s">
        <v>4423</v>
      </c>
      <c r="F4787" s="175" t="s">
        <v>4424</v>
      </c>
      <c r="G4787" s="176" t="s">
        <v>366</v>
      </c>
      <c r="H4787" s="177">
        <v>9.1329999999999991</v>
      </c>
      <c r="I4787" s="178"/>
      <c r="J4787" s="179">
        <f>ROUND(I4787*H4787,2)</f>
        <v>0</v>
      </c>
      <c r="K4787" s="180"/>
      <c r="L4787" s="34"/>
      <c r="M4787" s="181" t="s">
        <v>1</v>
      </c>
      <c r="N4787" s="182" t="s">
        <v>38</v>
      </c>
      <c r="O4787" s="60"/>
      <c r="P4787" s="183">
        <f>O4787*H4787</f>
        <v>0</v>
      </c>
      <c r="Q4787" s="183">
        <v>2.5000000000000001E-3</v>
      </c>
      <c r="R4787" s="183">
        <f>Q4787*H4787</f>
        <v>2.2832499999999999E-2</v>
      </c>
      <c r="S4787" s="183">
        <v>0</v>
      </c>
      <c r="T4787" s="184">
        <f>S4787*H4787</f>
        <v>0</v>
      </c>
      <c r="U4787" s="33"/>
      <c r="V4787" s="33"/>
      <c r="W4787" s="33"/>
      <c r="X4787" s="33"/>
      <c r="Y4787" s="33"/>
      <c r="Z4787" s="33"/>
      <c r="AA4787" s="33"/>
      <c r="AB4787" s="33"/>
      <c r="AC4787" s="33"/>
      <c r="AD4787" s="33"/>
      <c r="AE4787" s="33"/>
      <c r="AR4787" s="185" t="s">
        <v>507</v>
      </c>
      <c r="AT4787" s="185" t="s">
        <v>363</v>
      </c>
      <c r="AU4787" s="185" t="s">
        <v>85</v>
      </c>
      <c r="AY4787" s="18" t="s">
        <v>360</v>
      </c>
      <c r="BE4787" s="186">
        <f>IF(N4787="základná",J4787,0)</f>
        <v>0</v>
      </c>
      <c r="BF4787" s="186">
        <f>IF(N4787="znížená",J4787,0)</f>
        <v>0</v>
      </c>
      <c r="BG4787" s="186">
        <f>IF(N4787="zákl. prenesená",J4787,0)</f>
        <v>0</v>
      </c>
      <c r="BH4787" s="186">
        <f>IF(N4787="zníž. prenesená",J4787,0)</f>
        <v>0</v>
      </c>
      <c r="BI4787" s="186">
        <f>IF(N4787="nulová",J4787,0)</f>
        <v>0</v>
      </c>
      <c r="BJ4787" s="18" t="s">
        <v>85</v>
      </c>
      <c r="BK4787" s="186">
        <f>ROUND(I4787*H4787,2)</f>
        <v>0</v>
      </c>
      <c r="BL4787" s="18" t="s">
        <v>507</v>
      </c>
      <c r="BM4787" s="185" t="s">
        <v>4425</v>
      </c>
    </row>
    <row r="4788" spans="1:65" s="14" customFormat="1">
      <c r="B4788" s="196"/>
      <c r="D4788" s="188" t="s">
        <v>369</v>
      </c>
      <c r="E4788" s="197" t="s">
        <v>1</v>
      </c>
      <c r="F4788" s="198" t="s">
        <v>4426</v>
      </c>
      <c r="H4788" s="197" t="s">
        <v>1</v>
      </c>
      <c r="I4788" s="199"/>
      <c r="L4788" s="196"/>
      <c r="M4788" s="200"/>
      <c r="N4788" s="201"/>
      <c r="O4788" s="201"/>
      <c r="P4788" s="201"/>
      <c r="Q4788" s="201"/>
      <c r="R4788" s="201"/>
      <c r="S4788" s="201"/>
      <c r="T4788" s="202"/>
      <c r="AT4788" s="197" t="s">
        <v>369</v>
      </c>
      <c r="AU4788" s="197" t="s">
        <v>85</v>
      </c>
      <c r="AV4788" s="14" t="s">
        <v>79</v>
      </c>
      <c r="AW4788" s="14" t="s">
        <v>29</v>
      </c>
      <c r="AX4788" s="14" t="s">
        <v>72</v>
      </c>
      <c r="AY4788" s="197" t="s">
        <v>360</v>
      </c>
    </row>
    <row r="4789" spans="1:65" s="14" customFormat="1">
      <c r="B4789" s="196"/>
      <c r="D4789" s="188" t="s">
        <v>369</v>
      </c>
      <c r="E4789" s="197" t="s">
        <v>1</v>
      </c>
      <c r="F4789" s="198" t="s">
        <v>4427</v>
      </c>
      <c r="H4789" s="197" t="s">
        <v>1</v>
      </c>
      <c r="I4789" s="199"/>
      <c r="L4789" s="196"/>
      <c r="M4789" s="200"/>
      <c r="N4789" s="201"/>
      <c r="O4789" s="201"/>
      <c r="P4789" s="201"/>
      <c r="Q4789" s="201"/>
      <c r="R4789" s="201"/>
      <c r="S4789" s="201"/>
      <c r="T4789" s="202"/>
      <c r="AT4789" s="197" t="s">
        <v>369</v>
      </c>
      <c r="AU4789" s="197" t="s">
        <v>85</v>
      </c>
      <c r="AV4789" s="14" t="s">
        <v>79</v>
      </c>
      <c r="AW4789" s="14" t="s">
        <v>29</v>
      </c>
      <c r="AX4789" s="14" t="s">
        <v>72</v>
      </c>
      <c r="AY4789" s="197" t="s">
        <v>360</v>
      </c>
    </row>
    <row r="4790" spans="1:65" s="13" customFormat="1">
      <c r="B4790" s="187"/>
      <c r="D4790" s="188" t="s">
        <v>369</v>
      </c>
      <c r="E4790" s="189" t="s">
        <v>1</v>
      </c>
      <c r="F4790" s="190" t="s">
        <v>4428</v>
      </c>
      <c r="H4790" s="191">
        <v>6.64</v>
      </c>
      <c r="I4790" s="192"/>
      <c r="L4790" s="187"/>
      <c r="M4790" s="193"/>
      <c r="N4790" s="194"/>
      <c r="O4790" s="194"/>
      <c r="P4790" s="194"/>
      <c r="Q4790" s="194"/>
      <c r="R4790" s="194"/>
      <c r="S4790" s="194"/>
      <c r="T4790" s="195"/>
      <c r="AT4790" s="189" t="s">
        <v>369</v>
      </c>
      <c r="AU4790" s="189" t="s">
        <v>85</v>
      </c>
      <c r="AV4790" s="13" t="s">
        <v>85</v>
      </c>
      <c r="AW4790" s="13" t="s">
        <v>29</v>
      </c>
      <c r="AX4790" s="13" t="s">
        <v>72</v>
      </c>
      <c r="AY4790" s="189" t="s">
        <v>360</v>
      </c>
    </row>
    <row r="4791" spans="1:65" s="13" customFormat="1">
      <c r="B4791" s="187"/>
      <c r="D4791" s="188" t="s">
        <v>369</v>
      </c>
      <c r="E4791" s="189" t="s">
        <v>1</v>
      </c>
      <c r="F4791" s="190" t="s">
        <v>4429</v>
      </c>
      <c r="H4791" s="191">
        <v>2.4929999999999999</v>
      </c>
      <c r="I4791" s="192"/>
      <c r="L4791" s="187"/>
      <c r="M4791" s="193"/>
      <c r="N4791" s="194"/>
      <c r="O4791" s="194"/>
      <c r="P4791" s="194"/>
      <c r="Q4791" s="194"/>
      <c r="R4791" s="194"/>
      <c r="S4791" s="194"/>
      <c r="T4791" s="195"/>
      <c r="AT4791" s="189" t="s">
        <v>369</v>
      </c>
      <c r="AU4791" s="189" t="s">
        <v>85</v>
      </c>
      <c r="AV4791" s="13" t="s">
        <v>85</v>
      </c>
      <c r="AW4791" s="13" t="s">
        <v>29</v>
      </c>
      <c r="AX4791" s="13" t="s">
        <v>72</v>
      </c>
      <c r="AY4791" s="189" t="s">
        <v>360</v>
      </c>
    </row>
    <row r="4792" spans="1:65" s="16" customFormat="1">
      <c r="B4792" s="211"/>
      <c r="D4792" s="188" t="s">
        <v>369</v>
      </c>
      <c r="E4792" s="212" t="s">
        <v>296</v>
      </c>
      <c r="F4792" s="213" t="s">
        <v>581</v>
      </c>
      <c r="H4792" s="214">
        <v>9.1329999999999991</v>
      </c>
      <c r="I4792" s="215"/>
      <c r="L4792" s="211"/>
      <c r="M4792" s="216"/>
      <c r="N4792" s="217"/>
      <c r="O4792" s="217"/>
      <c r="P4792" s="217"/>
      <c r="Q4792" s="217"/>
      <c r="R4792" s="217"/>
      <c r="S4792" s="217"/>
      <c r="T4792" s="218"/>
      <c r="AT4792" s="212" t="s">
        <v>369</v>
      </c>
      <c r="AU4792" s="212" t="s">
        <v>85</v>
      </c>
      <c r="AV4792" s="16" t="s">
        <v>282</v>
      </c>
      <c r="AW4792" s="16" t="s">
        <v>29</v>
      </c>
      <c r="AX4792" s="16" t="s">
        <v>72</v>
      </c>
      <c r="AY4792" s="212" t="s">
        <v>360</v>
      </c>
    </row>
    <row r="4793" spans="1:65" s="15" customFormat="1">
      <c r="B4793" s="203"/>
      <c r="D4793" s="188" t="s">
        <v>369</v>
      </c>
      <c r="E4793" s="204" t="s">
        <v>1</v>
      </c>
      <c r="F4793" s="205" t="s">
        <v>386</v>
      </c>
      <c r="H4793" s="206">
        <v>9.1329999999999991</v>
      </c>
      <c r="I4793" s="207"/>
      <c r="L4793" s="203"/>
      <c r="M4793" s="208"/>
      <c r="N4793" s="209"/>
      <c r="O4793" s="209"/>
      <c r="P4793" s="209"/>
      <c r="Q4793" s="209"/>
      <c r="R4793" s="209"/>
      <c r="S4793" s="209"/>
      <c r="T4793" s="210"/>
      <c r="AT4793" s="204" t="s">
        <v>369</v>
      </c>
      <c r="AU4793" s="204" t="s">
        <v>85</v>
      </c>
      <c r="AV4793" s="15" t="s">
        <v>367</v>
      </c>
      <c r="AW4793" s="15" t="s">
        <v>29</v>
      </c>
      <c r="AX4793" s="15" t="s">
        <v>79</v>
      </c>
      <c r="AY4793" s="204" t="s">
        <v>360</v>
      </c>
    </row>
    <row r="4794" spans="1:65" s="2" customFormat="1" ht="33" customHeight="1">
      <c r="A4794" s="33"/>
      <c r="B4794" s="139"/>
      <c r="C4794" s="173" t="s">
        <v>4430</v>
      </c>
      <c r="D4794" s="173" t="s">
        <v>363</v>
      </c>
      <c r="E4794" s="174" t="s">
        <v>4431</v>
      </c>
      <c r="F4794" s="175" t="s">
        <v>4432</v>
      </c>
      <c r="G4794" s="176" t="s">
        <v>366</v>
      </c>
      <c r="H4794" s="177">
        <v>34.524999999999999</v>
      </c>
      <c r="I4794" s="178"/>
      <c r="J4794" s="179">
        <f>ROUND(I4794*H4794,2)</f>
        <v>0</v>
      </c>
      <c r="K4794" s="180"/>
      <c r="L4794" s="34"/>
      <c r="M4794" s="181" t="s">
        <v>1</v>
      </c>
      <c r="N4794" s="182" t="s">
        <v>38</v>
      </c>
      <c r="O4794" s="60"/>
      <c r="P4794" s="183">
        <f>O4794*H4794</f>
        <v>0</v>
      </c>
      <c r="Q4794" s="183">
        <v>5.0000000000000001E-3</v>
      </c>
      <c r="R4794" s="183">
        <f>Q4794*H4794</f>
        <v>0.172625</v>
      </c>
      <c r="S4794" s="183">
        <v>0</v>
      </c>
      <c r="T4794" s="184">
        <f>S4794*H4794</f>
        <v>0</v>
      </c>
      <c r="U4794" s="33"/>
      <c r="V4794" s="33"/>
      <c r="W4794" s="33"/>
      <c r="X4794" s="33"/>
      <c r="Y4794" s="33"/>
      <c r="Z4794" s="33"/>
      <c r="AA4794" s="33"/>
      <c r="AB4794" s="33"/>
      <c r="AC4794" s="33"/>
      <c r="AD4794" s="33"/>
      <c r="AE4794" s="33"/>
      <c r="AR4794" s="185" t="s">
        <v>507</v>
      </c>
      <c r="AT4794" s="185" t="s">
        <v>363</v>
      </c>
      <c r="AU4794" s="185" t="s">
        <v>85</v>
      </c>
      <c r="AY4794" s="18" t="s">
        <v>360</v>
      </c>
      <c r="BE4794" s="186">
        <f>IF(N4794="základná",J4794,0)</f>
        <v>0</v>
      </c>
      <c r="BF4794" s="186">
        <f>IF(N4794="znížená",J4794,0)</f>
        <v>0</v>
      </c>
      <c r="BG4794" s="186">
        <f>IF(N4794="zákl. prenesená",J4794,0)</f>
        <v>0</v>
      </c>
      <c r="BH4794" s="186">
        <f>IF(N4794="zníž. prenesená",J4794,0)</f>
        <v>0</v>
      </c>
      <c r="BI4794" s="186">
        <f>IF(N4794="nulová",J4794,0)</f>
        <v>0</v>
      </c>
      <c r="BJ4794" s="18" t="s">
        <v>85</v>
      </c>
      <c r="BK4794" s="186">
        <f>ROUND(I4794*H4794,2)</f>
        <v>0</v>
      </c>
      <c r="BL4794" s="18" t="s">
        <v>507</v>
      </c>
      <c r="BM4794" s="185" t="s">
        <v>4433</v>
      </c>
    </row>
    <row r="4795" spans="1:65" s="14" customFormat="1">
      <c r="B4795" s="196"/>
      <c r="D4795" s="188" t="s">
        <v>369</v>
      </c>
      <c r="E4795" s="197" t="s">
        <v>1</v>
      </c>
      <c r="F4795" s="198" t="s">
        <v>4434</v>
      </c>
      <c r="H4795" s="197" t="s">
        <v>1</v>
      </c>
      <c r="I4795" s="199"/>
      <c r="L4795" s="196"/>
      <c r="M4795" s="200"/>
      <c r="N4795" s="201"/>
      <c r="O4795" s="201"/>
      <c r="P4795" s="201"/>
      <c r="Q4795" s="201"/>
      <c r="R4795" s="201"/>
      <c r="S4795" s="201"/>
      <c r="T4795" s="202"/>
      <c r="AT4795" s="197" t="s">
        <v>369</v>
      </c>
      <c r="AU4795" s="197" t="s">
        <v>85</v>
      </c>
      <c r="AV4795" s="14" t="s">
        <v>79</v>
      </c>
      <c r="AW4795" s="14" t="s">
        <v>29</v>
      </c>
      <c r="AX4795" s="14" t="s">
        <v>72</v>
      </c>
      <c r="AY4795" s="197" t="s">
        <v>360</v>
      </c>
    </row>
    <row r="4796" spans="1:65" s="13" customFormat="1">
      <c r="B4796" s="187"/>
      <c r="D4796" s="188" t="s">
        <v>369</v>
      </c>
      <c r="E4796" s="189" t="s">
        <v>1</v>
      </c>
      <c r="F4796" s="190" t="s">
        <v>4435</v>
      </c>
      <c r="H4796" s="191">
        <v>38.395000000000003</v>
      </c>
      <c r="I4796" s="192"/>
      <c r="L4796" s="187"/>
      <c r="M4796" s="193"/>
      <c r="N4796" s="194"/>
      <c r="O4796" s="194"/>
      <c r="P4796" s="194"/>
      <c r="Q4796" s="194"/>
      <c r="R4796" s="194"/>
      <c r="S4796" s="194"/>
      <c r="T4796" s="195"/>
      <c r="AT4796" s="189" t="s">
        <v>369</v>
      </c>
      <c r="AU4796" s="189" t="s">
        <v>85</v>
      </c>
      <c r="AV4796" s="13" t="s">
        <v>85</v>
      </c>
      <c r="AW4796" s="13" t="s">
        <v>29</v>
      </c>
      <c r="AX4796" s="13" t="s">
        <v>72</v>
      </c>
      <c r="AY4796" s="189" t="s">
        <v>360</v>
      </c>
    </row>
    <row r="4797" spans="1:65" s="13" customFormat="1">
      <c r="B4797" s="187"/>
      <c r="D4797" s="188" t="s">
        <v>369</v>
      </c>
      <c r="E4797" s="189" t="s">
        <v>1</v>
      </c>
      <c r="F4797" s="190" t="s">
        <v>4436</v>
      </c>
      <c r="H4797" s="191">
        <v>-3.87</v>
      </c>
      <c r="I4797" s="192"/>
      <c r="L4797" s="187"/>
      <c r="M4797" s="193"/>
      <c r="N4797" s="194"/>
      <c r="O4797" s="194"/>
      <c r="P4797" s="194"/>
      <c r="Q4797" s="194"/>
      <c r="R4797" s="194"/>
      <c r="S4797" s="194"/>
      <c r="T4797" s="195"/>
      <c r="AT4797" s="189" t="s">
        <v>369</v>
      </c>
      <c r="AU4797" s="189" t="s">
        <v>85</v>
      </c>
      <c r="AV4797" s="13" t="s">
        <v>85</v>
      </c>
      <c r="AW4797" s="13" t="s">
        <v>29</v>
      </c>
      <c r="AX4797" s="13" t="s">
        <v>72</v>
      </c>
      <c r="AY4797" s="189" t="s">
        <v>360</v>
      </c>
    </row>
    <row r="4798" spans="1:65" s="15" customFormat="1">
      <c r="B4798" s="203"/>
      <c r="D4798" s="188" t="s">
        <v>369</v>
      </c>
      <c r="E4798" s="204" t="s">
        <v>286</v>
      </c>
      <c r="F4798" s="205" t="s">
        <v>386</v>
      </c>
      <c r="H4798" s="206">
        <v>34.524999999999999</v>
      </c>
      <c r="I4798" s="207"/>
      <c r="L4798" s="203"/>
      <c r="M4798" s="208"/>
      <c r="N4798" s="209"/>
      <c r="O4798" s="209"/>
      <c r="P4798" s="209"/>
      <c r="Q4798" s="209"/>
      <c r="R4798" s="209"/>
      <c r="S4798" s="209"/>
      <c r="T4798" s="210"/>
      <c r="AT4798" s="204" t="s">
        <v>369</v>
      </c>
      <c r="AU4798" s="204" t="s">
        <v>85</v>
      </c>
      <c r="AV4798" s="15" t="s">
        <v>367</v>
      </c>
      <c r="AW4798" s="15" t="s">
        <v>29</v>
      </c>
      <c r="AX4798" s="15" t="s">
        <v>79</v>
      </c>
      <c r="AY4798" s="204" t="s">
        <v>360</v>
      </c>
    </row>
    <row r="4799" spans="1:65" s="2" customFormat="1" ht="16.5" customHeight="1">
      <c r="A4799" s="33"/>
      <c r="B4799" s="139"/>
      <c r="C4799" s="219" t="s">
        <v>4437</v>
      </c>
      <c r="D4799" s="219" t="s">
        <v>724</v>
      </c>
      <c r="E4799" s="220" t="s">
        <v>4438</v>
      </c>
      <c r="F4799" s="221" t="s">
        <v>4439</v>
      </c>
      <c r="G4799" s="222" t="s">
        <v>366</v>
      </c>
      <c r="H4799" s="223">
        <v>10.766999999999999</v>
      </c>
      <c r="I4799" s="224"/>
      <c r="J4799" s="225">
        <f>ROUND(I4799*H4799,2)</f>
        <v>0</v>
      </c>
      <c r="K4799" s="226"/>
      <c r="L4799" s="227"/>
      <c r="M4799" s="228" t="s">
        <v>1</v>
      </c>
      <c r="N4799" s="229" t="s">
        <v>38</v>
      </c>
      <c r="O4799" s="60"/>
      <c r="P4799" s="183">
        <f>O4799*H4799</f>
        <v>0</v>
      </c>
      <c r="Q4799" s="183">
        <v>1.5E-3</v>
      </c>
      <c r="R4799" s="183">
        <f>Q4799*H4799</f>
        <v>1.6150499999999998E-2</v>
      </c>
      <c r="S4799" s="183">
        <v>0</v>
      </c>
      <c r="T4799" s="184">
        <f>S4799*H4799</f>
        <v>0</v>
      </c>
      <c r="U4799" s="33"/>
      <c r="V4799" s="33"/>
      <c r="W4799" s="33"/>
      <c r="X4799" s="33"/>
      <c r="Y4799" s="33"/>
      <c r="Z4799" s="33"/>
      <c r="AA4799" s="33"/>
      <c r="AB4799" s="33"/>
      <c r="AC4799" s="33"/>
      <c r="AD4799" s="33"/>
      <c r="AE4799" s="33"/>
      <c r="AR4799" s="185" t="s">
        <v>647</v>
      </c>
      <c r="AT4799" s="185" t="s">
        <v>724</v>
      </c>
      <c r="AU4799" s="185" t="s">
        <v>85</v>
      </c>
      <c r="AY4799" s="18" t="s">
        <v>360</v>
      </c>
      <c r="BE4799" s="186">
        <f>IF(N4799="základná",J4799,0)</f>
        <v>0</v>
      </c>
      <c r="BF4799" s="186">
        <f>IF(N4799="znížená",J4799,0)</f>
        <v>0</v>
      </c>
      <c r="BG4799" s="186">
        <f>IF(N4799="zákl. prenesená",J4799,0)</f>
        <v>0</v>
      </c>
      <c r="BH4799" s="186">
        <f>IF(N4799="zníž. prenesená",J4799,0)</f>
        <v>0</v>
      </c>
      <c r="BI4799" s="186">
        <f>IF(N4799="nulová",J4799,0)</f>
        <v>0</v>
      </c>
      <c r="BJ4799" s="18" t="s">
        <v>85</v>
      </c>
      <c r="BK4799" s="186">
        <f>ROUND(I4799*H4799,2)</f>
        <v>0</v>
      </c>
      <c r="BL4799" s="18" t="s">
        <v>507</v>
      </c>
      <c r="BM4799" s="185" t="s">
        <v>4440</v>
      </c>
    </row>
    <row r="4800" spans="1:65" s="13" customFormat="1">
      <c r="B4800" s="187"/>
      <c r="D4800" s="188" t="s">
        <v>369</v>
      </c>
      <c r="E4800" s="189" t="s">
        <v>1</v>
      </c>
      <c r="F4800" s="190" t="s">
        <v>4441</v>
      </c>
      <c r="H4800" s="191">
        <v>10.766999999999999</v>
      </c>
      <c r="I4800" s="192"/>
      <c r="L4800" s="187"/>
      <c r="M4800" s="193"/>
      <c r="N4800" s="194"/>
      <c r="O4800" s="194"/>
      <c r="P4800" s="194"/>
      <c r="Q4800" s="194"/>
      <c r="R4800" s="194"/>
      <c r="S4800" s="194"/>
      <c r="T4800" s="195"/>
      <c r="AT4800" s="189" t="s">
        <v>369</v>
      </c>
      <c r="AU4800" s="189" t="s">
        <v>85</v>
      </c>
      <c r="AV4800" s="13" t="s">
        <v>85</v>
      </c>
      <c r="AW4800" s="13" t="s">
        <v>29</v>
      </c>
      <c r="AX4800" s="13" t="s">
        <v>72</v>
      </c>
      <c r="AY4800" s="189" t="s">
        <v>360</v>
      </c>
    </row>
    <row r="4801" spans="1:65" s="15" customFormat="1">
      <c r="B4801" s="203"/>
      <c r="D4801" s="188" t="s">
        <v>369</v>
      </c>
      <c r="E4801" s="204" t="s">
        <v>1</v>
      </c>
      <c r="F4801" s="205" t="s">
        <v>386</v>
      </c>
      <c r="H4801" s="206">
        <v>10.766999999999999</v>
      </c>
      <c r="I4801" s="207"/>
      <c r="L4801" s="203"/>
      <c r="M4801" s="208"/>
      <c r="N4801" s="209"/>
      <c r="O4801" s="209"/>
      <c r="P4801" s="209"/>
      <c r="Q4801" s="209"/>
      <c r="R4801" s="209"/>
      <c r="S4801" s="209"/>
      <c r="T4801" s="210"/>
      <c r="AT4801" s="204" t="s">
        <v>369</v>
      </c>
      <c r="AU4801" s="204" t="s">
        <v>85</v>
      </c>
      <c r="AV4801" s="15" t="s">
        <v>367</v>
      </c>
      <c r="AW4801" s="15" t="s">
        <v>29</v>
      </c>
      <c r="AX4801" s="15" t="s">
        <v>79</v>
      </c>
      <c r="AY4801" s="204" t="s">
        <v>360</v>
      </c>
    </row>
    <row r="4802" spans="1:65" s="2" customFormat="1" ht="16.5" customHeight="1">
      <c r="A4802" s="33"/>
      <c r="B4802" s="139"/>
      <c r="C4802" s="219" t="s">
        <v>4442</v>
      </c>
      <c r="D4802" s="219" t="s">
        <v>724</v>
      </c>
      <c r="E4802" s="220" t="s">
        <v>4443</v>
      </c>
      <c r="F4802" s="221" t="s">
        <v>4444</v>
      </c>
      <c r="G4802" s="222" t="s">
        <v>366</v>
      </c>
      <c r="H4802" s="223">
        <v>39.524000000000001</v>
      </c>
      <c r="I4802" s="224"/>
      <c r="J4802" s="225">
        <f>ROUND(I4802*H4802,2)</f>
        <v>0</v>
      </c>
      <c r="K4802" s="226"/>
      <c r="L4802" s="227"/>
      <c r="M4802" s="228" t="s">
        <v>1</v>
      </c>
      <c r="N4802" s="229" t="s">
        <v>38</v>
      </c>
      <c r="O4802" s="60"/>
      <c r="P4802" s="183">
        <f>O4802*H4802</f>
        <v>0</v>
      </c>
      <c r="Q4802" s="183">
        <v>2.3999999999999998E-3</v>
      </c>
      <c r="R4802" s="183">
        <f>Q4802*H4802</f>
        <v>9.48576E-2</v>
      </c>
      <c r="S4802" s="183">
        <v>0</v>
      </c>
      <c r="T4802" s="184">
        <f>S4802*H4802</f>
        <v>0</v>
      </c>
      <c r="U4802" s="33"/>
      <c r="V4802" s="33"/>
      <c r="W4802" s="33"/>
      <c r="X4802" s="33"/>
      <c r="Y4802" s="33"/>
      <c r="Z4802" s="33"/>
      <c r="AA4802" s="33"/>
      <c r="AB4802" s="33"/>
      <c r="AC4802" s="33"/>
      <c r="AD4802" s="33"/>
      <c r="AE4802" s="33"/>
      <c r="AR4802" s="185" t="s">
        <v>647</v>
      </c>
      <c r="AT4802" s="185" t="s">
        <v>724</v>
      </c>
      <c r="AU4802" s="185" t="s">
        <v>85</v>
      </c>
      <c r="AY4802" s="18" t="s">
        <v>360</v>
      </c>
      <c r="BE4802" s="186">
        <f>IF(N4802="základná",J4802,0)</f>
        <v>0</v>
      </c>
      <c r="BF4802" s="186">
        <f>IF(N4802="znížená",J4802,0)</f>
        <v>0</v>
      </c>
      <c r="BG4802" s="186">
        <f>IF(N4802="zákl. prenesená",J4802,0)</f>
        <v>0</v>
      </c>
      <c r="BH4802" s="186">
        <f>IF(N4802="zníž. prenesená",J4802,0)</f>
        <v>0</v>
      </c>
      <c r="BI4802" s="186">
        <f>IF(N4802="nulová",J4802,0)</f>
        <v>0</v>
      </c>
      <c r="BJ4802" s="18" t="s">
        <v>85</v>
      </c>
      <c r="BK4802" s="186">
        <f>ROUND(I4802*H4802,2)</f>
        <v>0</v>
      </c>
      <c r="BL4802" s="18" t="s">
        <v>507</v>
      </c>
      <c r="BM4802" s="185" t="s">
        <v>4445</v>
      </c>
    </row>
    <row r="4803" spans="1:65" s="13" customFormat="1">
      <c r="B4803" s="187"/>
      <c r="D4803" s="188" t="s">
        <v>369</v>
      </c>
      <c r="E4803" s="189" t="s">
        <v>1</v>
      </c>
      <c r="F4803" s="190" t="s">
        <v>4446</v>
      </c>
      <c r="H4803" s="191">
        <v>38.465000000000003</v>
      </c>
      <c r="I4803" s="192"/>
      <c r="L4803" s="187"/>
      <c r="M4803" s="193"/>
      <c r="N4803" s="194"/>
      <c r="O4803" s="194"/>
      <c r="P4803" s="194"/>
      <c r="Q4803" s="194"/>
      <c r="R4803" s="194"/>
      <c r="S4803" s="194"/>
      <c r="T4803" s="195"/>
      <c r="AT4803" s="189" t="s">
        <v>369</v>
      </c>
      <c r="AU4803" s="189" t="s">
        <v>85</v>
      </c>
      <c r="AV4803" s="13" t="s">
        <v>85</v>
      </c>
      <c r="AW4803" s="13" t="s">
        <v>29</v>
      </c>
      <c r="AX4803" s="13" t="s">
        <v>72</v>
      </c>
      <c r="AY4803" s="189" t="s">
        <v>360</v>
      </c>
    </row>
    <row r="4804" spans="1:65" s="13" customFormat="1">
      <c r="B4804" s="187"/>
      <c r="D4804" s="188" t="s">
        <v>369</v>
      </c>
      <c r="E4804" s="189" t="s">
        <v>1</v>
      </c>
      <c r="F4804" s="190" t="s">
        <v>4447</v>
      </c>
      <c r="H4804" s="191">
        <v>1.0589999999999999</v>
      </c>
      <c r="I4804" s="192"/>
      <c r="L4804" s="187"/>
      <c r="M4804" s="193"/>
      <c r="N4804" s="194"/>
      <c r="O4804" s="194"/>
      <c r="P4804" s="194"/>
      <c r="Q4804" s="194"/>
      <c r="R4804" s="194"/>
      <c r="S4804" s="194"/>
      <c r="T4804" s="195"/>
      <c r="AT4804" s="189" t="s">
        <v>369</v>
      </c>
      <c r="AU4804" s="189" t="s">
        <v>85</v>
      </c>
      <c r="AV4804" s="13" t="s">
        <v>85</v>
      </c>
      <c r="AW4804" s="13" t="s">
        <v>29</v>
      </c>
      <c r="AX4804" s="13" t="s">
        <v>72</v>
      </c>
      <c r="AY4804" s="189" t="s">
        <v>360</v>
      </c>
    </row>
    <row r="4805" spans="1:65" s="15" customFormat="1">
      <c r="B4805" s="203"/>
      <c r="D4805" s="188" t="s">
        <v>369</v>
      </c>
      <c r="E4805" s="204" t="s">
        <v>1</v>
      </c>
      <c r="F4805" s="205" t="s">
        <v>386</v>
      </c>
      <c r="H4805" s="206">
        <v>39.524000000000001</v>
      </c>
      <c r="I4805" s="207"/>
      <c r="L4805" s="203"/>
      <c r="M4805" s="208"/>
      <c r="N4805" s="209"/>
      <c r="O4805" s="209"/>
      <c r="P4805" s="209"/>
      <c r="Q4805" s="209"/>
      <c r="R4805" s="209"/>
      <c r="S4805" s="209"/>
      <c r="T4805" s="210"/>
      <c r="AT4805" s="204" t="s">
        <v>369</v>
      </c>
      <c r="AU4805" s="204" t="s">
        <v>85</v>
      </c>
      <c r="AV4805" s="15" t="s">
        <v>367</v>
      </c>
      <c r="AW4805" s="15" t="s">
        <v>29</v>
      </c>
      <c r="AX4805" s="15" t="s">
        <v>79</v>
      </c>
      <c r="AY4805" s="204" t="s">
        <v>360</v>
      </c>
    </row>
    <row r="4806" spans="1:65" s="2" customFormat="1" ht="16.5" customHeight="1">
      <c r="A4806" s="33"/>
      <c r="B4806" s="139"/>
      <c r="C4806" s="219" t="s">
        <v>4448</v>
      </c>
      <c r="D4806" s="219" t="s">
        <v>724</v>
      </c>
      <c r="E4806" s="220" t="s">
        <v>4449</v>
      </c>
      <c r="F4806" s="221" t="s">
        <v>4450</v>
      </c>
      <c r="G4806" s="222" t="s">
        <v>366</v>
      </c>
      <c r="H4806" s="223">
        <v>315.27600000000001</v>
      </c>
      <c r="I4806" s="224"/>
      <c r="J4806" s="225">
        <f>ROUND(I4806*H4806,2)</f>
        <v>0</v>
      </c>
      <c r="K4806" s="226"/>
      <c r="L4806" s="227"/>
      <c r="M4806" s="228" t="s">
        <v>1</v>
      </c>
      <c r="N4806" s="229" t="s">
        <v>38</v>
      </c>
      <c r="O4806" s="60"/>
      <c r="P4806" s="183">
        <f>O4806*H4806</f>
        <v>0</v>
      </c>
      <c r="Q4806" s="183">
        <v>3.0000000000000001E-3</v>
      </c>
      <c r="R4806" s="183">
        <f>Q4806*H4806</f>
        <v>0.945828</v>
      </c>
      <c r="S4806" s="183">
        <v>0</v>
      </c>
      <c r="T4806" s="184">
        <f>S4806*H4806</f>
        <v>0</v>
      </c>
      <c r="U4806" s="33"/>
      <c r="V4806" s="33"/>
      <c r="W4806" s="33"/>
      <c r="X4806" s="33"/>
      <c r="Y4806" s="33"/>
      <c r="Z4806" s="33"/>
      <c r="AA4806" s="33"/>
      <c r="AB4806" s="33"/>
      <c r="AC4806" s="33"/>
      <c r="AD4806" s="33"/>
      <c r="AE4806" s="33"/>
      <c r="AR4806" s="185" t="s">
        <v>647</v>
      </c>
      <c r="AT4806" s="185" t="s">
        <v>724</v>
      </c>
      <c r="AU4806" s="185" t="s">
        <v>85</v>
      </c>
      <c r="AY4806" s="18" t="s">
        <v>360</v>
      </c>
      <c r="BE4806" s="186">
        <f>IF(N4806="základná",J4806,0)</f>
        <v>0</v>
      </c>
      <c r="BF4806" s="186">
        <f>IF(N4806="znížená",J4806,0)</f>
        <v>0</v>
      </c>
      <c r="BG4806" s="186">
        <f>IF(N4806="zákl. prenesená",J4806,0)</f>
        <v>0</v>
      </c>
      <c r="BH4806" s="186">
        <f>IF(N4806="zníž. prenesená",J4806,0)</f>
        <v>0</v>
      </c>
      <c r="BI4806" s="186">
        <f>IF(N4806="nulová",J4806,0)</f>
        <v>0</v>
      </c>
      <c r="BJ4806" s="18" t="s">
        <v>85</v>
      </c>
      <c r="BK4806" s="186">
        <f>ROUND(I4806*H4806,2)</f>
        <v>0</v>
      </c>
      <c r="BL4806" s="18" t="s">
        <v>507</v>
      </c>
      <c r="BM4806" s="185" t="s">
        <v>4451</v>
      </c>
    </row>
    <row r="4807" spans="1:65" s="13" customFormat="1">
      <c r="B4807" s="187"/>
      <c r="D4807" s="188" t="s">
        <v>369</v>
      </c>
      <c r="E4807" s="189" t="s">
        <v>1</v>
      </c>
      <c r="F4807" s="190" t="s">
        <v>4452</v>
      </c>
      <c r="H4807" s="191">
        <v>192.55699999999999</v>
      </c>
      <c r="I4807" s="192"/>
      <c r="L4807" s="187"/>
      <c r="M4807" s="193"/>
      <c r="N4807" s="194"/>
      <c r="O4807" s="194"/>
      <c r="P4807" s="194"/>
      <c r="Q4807" s="194"/>
      <c r="R4807" s="194"/>
      <c r="S4807" s="194"/>
      <c r="T4807" s="195"/>
      <c r="AT4807" s="189" t="s">
        <v>369</v>
      </c>
      <c r="AU4807" s="189" t="s">
        <v>85</v>
      </c>
      <c r="AV4807" s="13" t="s">
        <v>85</v>
      </c>
      <c r="AW4807" s="13" t="s">
        <v>29</v>
      </c>
      <c r="AX4807" s="13" t="s">
        <v>72</v>
      </c>
      <c r="AY4807" s="189" t="s">
        <v>360</v>
      </c>
    </row>
    <row r="4808" spans="1:65" s="13" customFormat="1">
      <c r="B4808" s="187"/>
      <c r="D4808" s="188" t="s">
        <v>369</v>
      </c>
      <c r="E4808" s="189" t="s">
        <v>1</v>
      </c>
      <c r="F4808" s="190" t="s">
        <v>4453</v>
      </c>
      <c r="H4808" s="191">
        <v>78.186999999999998</v>
      </c>
      <c r="I4808" s="192"/>
      <c r="L4808" s="187"/>
      <c r="M4808" s="193"/>
      <c r="N4808" s="194"/>
      <c r="O4808" s="194"/>
      <c r="P4808" s="194"/>
      <c r="Q4808" s="194"/>
      <c r="R4808" s="194"/>
      <c r="S4808" s="194"/>
      <c r="T4808" s="195"/>
      <c r="AT4808" s="189" t="s">
        <v>369</v>
      </c>
      <c r="AU4808" s="189" t="s">
        <v>85</v>
      </c>
      <c r="AV4808" s="13" t="s">
        <v>85</v>
      </c>
      <c r="AW4808" s="13" t="s">
        <v>29</v>
      </c>
      <c r="AX4808" s="13" t="s">
        <v>72</v>
      </c>
      <c r="AY4808" s="189" t="s">
        <v>360</v>
      </c>
    </row>
    <row r="4809" spans="1:65" s="14" customFormat="1">
      <c r="B4809" s="196"/>
      <c r="D4809" s="188" t="s">
        <v>369</v>
      </c>
      <c r="E4809" s="197" t="s">
        <v>1</v>
      </c>
      <c r="F4809" s="198" t="s">
        <v>4427</v>
      </c>
      <c r="H4809" s="197" t="s">
        <v>1</v>
      </c>
      <c r="I4809" s="199"/>
      <c r="L4809" s="196"/>
      <c r="M4809" s="200"/>
      <c r="N4809" s="201"/>
      <c r="O4809" s="201"/>
      <c r="P4809" s="201"/>
      <c r="Q4809" s="201"/>
      <c r="R4809" s="201"/>
      <c r="S4809" s="201"/>
      <c r="T4809" s="202"/>
      <c r="AT4809" s="197" t="s">
        <v>369</v>
      </c>
      <c r="AU4809" s="197" t="s">
        <v>85</v>
      </c>
      <c r="AV4809" s="14" t="s">
        <v>79</v>
      </c>
      <c r="AW4809" s="14" t="s">
        <v>29</v>
      </c>
      <c r="AX4809" s="14" t="s">
        <v>72</v>
      </c>
      <c r="AY4809" s="197" t="s">
        <v>360</v>
      </c>
    </row>
    <row r="4810" spans="1:65" s="13" customFormat="1">
      <c r="B4810" s="187"/>
      <c r="D4810" s="188" t="s">
        <v>369</v>
      </c>
      <c r="E4810" s="189" t="s">
        <v>1</v>
      </c>
      <c r="F4810" s="190" t="s">
        <v>4454</v>
      </c>
      <c r="H4810" s="191">
        <v>9.3160000000000007</v>
      </c>
      <c r="I4810" s="192"/>
      <c r="L4810" s="187"/>
      <c r="M4810" s="193"/>
      <c r="N4810" s="194"/>
      <c r="O4810" s="194"/>
      <c r="P4810" s="194"/>
      <c r="Q4810" s="194"/>
      <c r="R4810" s="194"/>
      <c r="S4810" s="194"/>
      <c r="T4810" s="195"/>
      <c r="AT4810" s="189" t="s">
        <v>369</v>
      </c>
      <c r="AU4810" s="189" t="s">
        <v>85</v>
      </c>
      <c r="AV4810" s="13" t="s">
        <v>85</v>
      </c>
      <c r="AW4810" s="13" t="s">
        <v>29</v>
      </c>
      <c r="AX4810" s="13" t="s">
        <v>72</v>
      </c>
      <c r="AY4810" s="189" t="s">
        <v>360</v>
      </c>
    </row>
    <row r="4811" spans="1:65" s="14" customFormat="1">
      <c r="B4811" s="196"/>
      <c r="D4811" s="188" t="s">
        <v>369</v>
      </c>
      <c r="E4811" s="197" t="s">
        <v>1</v>
      </c>
      <c r="F4811" s="198" t="s">
        <v>4455</v>
      </c>
      <c r="H4811" s="197" t="s">
        <v>1</v>
      </c>
      <c r="I4811" s="199"/>
      <c r="L4811" s="196"/>
      <c r="M4811" s="200"/>
      <c r="N4811" s="201"/>
      <c r="O4811" s="201"/>
      <c r="P4811" s="201"/>
      <c r="Q4811" s="201"/>
      <c r="R4811" s="201"/>
      <c r="S4811" s="201"/>
      <c r="T4811" s="202"/>
      <c r="AT4811" s="197" t="s">
        <v>369</v>
      </c>
      <c r="AU4811" s="197" t="s">
        <v>85</v>
      </c>
      <c r="AV4811" s="14" t="s">
        <v>79</v>
      </c>
      <c r="AW4811" s="14" t="s">
        <v>29</v>
      </c>
      <c r="AX4811" s="14" t="s">
        <v>72</v>
      </c>
      <c r="AY4811" s="197" t="s">
        <v>360</v>
      </c>
    </row>
    <row r="4812" spans="1:65" s="13" customFormat="1">
      <c r="B4812" s="187"/>
      <c r="D4812" s="188" t="s">
        <v>369</v>
      </c>
      <c r="E4812" s="189" t="s">
        <v>1</v>
      </c>
      <c r="F4812" s="190" t="s">
        <v>4456</v>
      </c>
      <c r="H4812" s="191">
        <v>35.216000000000001</v>
      </c>
      <c r="I4812" s="192"/>
      <c r="L4812" s="187"/>
      <c r="M4812" s="193"/>
      <c r="N4812" s="194"/>
      <c r="O4812" s="194"/>
      <c r="P4812" s="194"/>
      <c r="Q4812" s="194"/>
      <c r="R4812" s="194"/>
      <c r="S4812" s="194"/>
      <c r="T4812" s="195"/>
      <c r="AT4812" s="189" t="s">
        <v>369</v>
      </c>
      <c r="AU4812" s="189" t="s">
        <v>85</v>
      </c>
      <c r="AV4812" s="13" t="s">
        <v>85</v>
      </c>
      <c r="AW4812" s="13" t="s">
        <v>29</v>
      </c>
      <c r="AX4812" s="13" t="s">
        <v>72</v>
      </c>
      <c r="AY4812" s="189" t="s">
        <v>360</v>
      </c>
    </row>
    <row r="4813" spans="1:65" s="15" customFormat="1">
      <c r="B4813" s="203"/>
      <c r="D4813" s="188" t="s">
        <v>369</v>
      </c>
      <c r="E4813" s="204" t="s">
        <v>1</v>
      </c>
      <c r="F4813" s="205" t="s">
        <v>386</v>
      </c>
      <c r="H4813" s="206">
        <v>315.27600000000001</v>
      </c>
      <c r="I4813" s="207"/>
      <c r="L4813" s="203"/>
      <c r="M4813" s="208"/>
      <c r="N4813" s="209"/>
      <c r="O4813" s="209"/>
      <c r="P4813" s="209"/>
      <c r="Q4813" s="209"/>
      <c r="R4813" s="209"/>
      <c r="S4813" s="209"/>
      <c r="T4813" s="210"/>
      <c r="AT4813" s="204" t="s">
        <v>369</v>
      </c>
      <c r="AU4813" s="204" t="s">
        <v>85</v>
      </c>
      <c r="AV4813" s="15" t="s">
        <v>367</v>
      </c>
      <c r="AW4813" s="15" t="s">
        <v>29</v>
      </c>
      <c r="AX4813" s="15" t="s">
        <v>79</v>
      </c>
      <c r="AY4813" s="204" t="s">
        <v>360</v>
      </c>
    </row>
    <row r="4814" spans="1:65" s="2" customFormat="1" ht="24.2" customHeight="1">
      <c r="A4814" s="33"/>
      <c r="B4814" s="139"/>
      <c r="C4814" s="173" t="s">
        <v>4457</v>
      </c>
      <c r="D4814" s="173" t="s">
        <v>363</v>
      </c>
      <c r="E4814" s="174" t="s">
        <v>4458</v>
      </c>
      <c r="F4814" s="175" t="s">
        <v>4459</v>
      </c>
      <c r="G4814" s="176" t="s">
        <v>366</v>
      </c>
      <c r="H4814" s="177">
        <v>349.45699999999999</v>
      </c>
      <c r="I4814" s="178"/>
      <c r="J4814" s="179">
        <f>ROUND(I4814*H4814,2)</f>
        <v>0</v>
      </c>
      <c r="K4814" s="180"/>
      <c r="L4814" s="34"/>
      <c r="M4814" s="181" t="s">
        <v>1</v>
      </c>
      <c r="N4814" s="182" t="s">
        <v>38</v>
      </c>
      <c r="O4814" s="60"/>
      <c r="P4814" s="183">
        <f>O4814*H4814</f>
        <v>0</v>
      </c>
      <c r="Q4814" s="183">
        <v>3.5000000000000001E-3</v>
      </c>
      <c r="R4814" s="183">
        <f>Q4814*H4814</f>
        <v>1.2230995</v>
      </c>
      <c r="S4814" s="183">
        <v>0</v>
      </c>
      <c r="T4814" s="184">
        <f>S4814*H4814</f>
        <v>0</v>
      </c>
      <c r="U4814" s="33"/>
      <c r="V4814" s="33"/>
      <c r="W4814" s="33"/>
      <c r="X4814" s="33"/>
      <c r="Y4814" s="33"/>
      <c r="Z4814" s="33"/>
      <c r="AA4814" s="33"/>
      <c r="AB4814" s="33"/>
      <c r="AC4814" s="33"/>
      <c r="AD4814" s="33"/>
      <c r="AE4814" s="33"/>
      <c r="AR4814" s="185" t="s">
        <v>507</v>
      </c>
      <c r="AT4814" s="185" t="s">
        <v>363</v>
      </c>
      <c r="AU4814" s="185" t="s">
        <v>85</v>
      </c>
      <c r="AY4814" s="18" t="s">
        <v>360</v>
      </c>
      <c r="BE4814" s="186">
        <f>IF(N4814="základná",J4814,0)</f>
        <v>0</v>
      </c>
      <c r="BF4814" s="186">
        <f>IF(N4814="znížená",J4814,0)</f>
        <v>0</v>
      </c>
      <c r="BG4814" s="186">
        <f>IF(N4814="zákl. prenesená",J4814,0)</f>
        <v>0</v>
      </c>
      <c r="BH4814" s="186">
        <f>IF(N4814="zníž. prenesená",J4814,0)</f>
        <v>0</v>
      </c>
      <c r="BI4814" s="186">
        <f>IF(N4814="nulová",J4814,0)</f>
        <v>0</v>
      </c>
      <c r="BJ4814" s="18" t="s">
        <v>85</v>
      </c>
      <c r="BK4814" s="186">
        <f>ROUND(I4814*H4814,2)</f>
        <v>0</v>
      </c>
      <c r="BL4814" s="18" t="s">
        <v>507</v>
      </c>
      <c r="BM4814" s="185" t="s">
        <v>4460</v>
      </c>
    </row>
    <row r="4815" spans="1:65" s="14" customFormat="1">
      <c r="B4815" s="196"/>
      <c r="D4815" s="188" t="s">
        <v>369</v>
      </c>
      <c r="E4815" s="197" t="s">
        <v>1</v>
      </c>
      <c r="F4815" s="198" t="s">
        <v>4461</v>
      </c>
      <c r="H4815" s="197" t="s">
        <v>1</v>
      </c>
      <c r="I4815" s="199"/>
      <c r="L4815" s="196"/>
      <c r="M4815" s="200"/>
      <c r="N4815" s="201"/>
      <c r="O4815" s="201"/>
      <c r="P4815" s="201"/>
      <c r="Q4815" s="201"/>
      <c r="R4815" s="201"/>
      <c r="S4815" s="201"/>
      <c r="T4815" s="202"/>
      <c r="AT4815" s="197" t="s">
        <v>369</v>
      </c>
      <c r="AU4815" s="197" t="s">
        <v>85</v>
      </c>
      <c r="AV4815" s="14" t="s">
        <v>79</v>
      </c>
      <c r="AW4815" s="14" t="s">
        <v>29</v>
      </c>
      <c r="AX4815" s="14" t="s">
        <v>72</v>
      </c>
      <c r="AY4815" s="197" t="s">
        <v>360</v>
      </c>
    </row>
    <row r="4816" spans="1:65" s="13" customFormat="1">
      <c r="B4816" s="187"/>
      <c r="D4816" s="188" t="s">
        <v>369</v>
      </c>
      <c r="E4816" s="189" t="s">
        <v>1</v>
      </c>
      <c r="F4816" s="190" t="s">
        <v>4462</v>
      </c>
      <c r="H4816" s="191">
        <v>349.45699999999999</v>
      </c>
      <c r="I4816" s="192"/>
      <c r="L4816" s="187"/>
      <c r="M4816" s="193"/>
      <c r="N4816" s="194"/>
      <c r="O4816" s="194"/>
      <c r="P4816" s="194"/>
      <c r="Q4816" s="194"/>
      <c r="R4816" s="194"/>
      <c r="S4816" s="194"/>
      <c r="T4816" s="195"/>
      <c r="AT4816" s="189" t="s">
        <v>369</v>
      </c>
      <c r="AU4816" s="189" t="s">
        <v>85</v>
      </c>
      <c r="AV4816" s="13" t="s">
        <v>85</v>
      </c>
      <c r="AW4816" s="13" t="s">
        <v>29</v>
      </c>
      <c r="AX4816" s="13" t="s">
        <v>72</v>
      </c>
      <c r="AY4816" s="189" t="s">
        <v>360</v>
      </c>
    </row>
    <row r="4817" spans="1:65" s="16" customFormat="1">
      <c r="B4817" s="211"/>
      <c r="D4817" s="188" t="s">
        <v>369</v>
      </c>
      <c r="E4817" s="212" t="s">
        <v>302</v>
      </c>
      <c r="F4817" s="213" t="s">
        <v>581</v>
      </c>
      <c r="H4817" s="214">
        <v>349.45699999999999</v>
      </c>
      <c r="I4817" s="215"/>
      <c r="L4817" s="211"/>
      <c r="M4817" s="216"/>
      <c r="N4817" s="217"/>
      <c r="O4817" s="217"/>
      <c r="P4817" s="217"/>
      <c r="Q4817" s="217"/>
      <c r="R4817" s="217"/>
      <c r="S4817" s="217"/>
      <c r="T4817" s="218"/>
      <c r="AT4817" s="212" t="s">
        <v>369</v>
      </c>
      <c r="AU4817" s="212" t="s">
        <v>85</v>
      </c>
      <c r="AV4817" s="16" t="s">
        <v>282</v>
      </c>
      <c r="AW4817" s="16" t="s">
        <v>29</v>
      </c>
      <c r="AX4817" s="16" t="s">
        <v>72</v>
      </c>
      <c r="AY4817" s="212" t="s">
        <v>360</v>
      </c>
    </row>
    <row r="4818" spans="1:65" s="15" customFormat="1">
      <c r="B4818" s="203"/>
      <c r="D4818" s="188" t="s">
        <v>369</v>
      </c>
      <c r="E4818" s="204" t="s">
        <v>1</v>
      </c>
      <c r="F4818" s="205" t="s">
        <v>386</v>
      </c>
      <c r="H4818" s="206">
        <v>349.45699999999999</v>
      </c>
      <c r="I4818" s="207"/>
      <c r="L4818" s="203"/>
      <c r="M4818" s="208"/>
      <c r="N4818" s="209"/>
      <c r="O4818" s="209"/>
      <c r="P4818" s="209"/>
      <c r="Q4818" s="209"/>
      <c r="R4818" s="209"/>
      <c r="S4818" s="209"/>
      <c r="T4818" s="210"/>
      <c r="AT4818" s="204" t="s">
        <v>369</v>
      </c>
      <c r="AU4818" s="204" t="s">
        <v>85</v>
      </c>
      <c r="AV4818" s="15" t="s">
        <v>367</v>
      </c>
      <c r="AW4818" s="15" t="s">
        <v>29</v>
      </c>
      <c r="AX4818" s="15" t="s">
        <v>79</v>
      </c>
      <c r="AY4818" s="204" t="s">
        <v>360</v>
      </c>
    </row>
    <row r="4819" spans="1:65" s="2" customFormat="1" ht="24.2" customHeight="1">
      <c r="A4819" s="33"/>
      <c r="B4819" s="139"/>
      <c r="C4819" s="219" t="s">
        <v>4463</v>
      </c>
      <c r="D4819" s="219" t="s">
        <v>724</v>
      </c>
      <c r="E4819" s="220" t="s">
        <v>4464</v>
      </c>
      <c r="F4819" s="221" t="s">
        <v>4465</v>
      </c>
      <c r="G4819" s="222" t="s">
        <v>366</v>
      </c>
      <c r="H4819" s="223">
        <v>356.44600000000003</v>
      </c>
      <c r="I4819" s="224"/>
      <c r="J4819" s="225">
        <f>ROUND(I4819*H4819,2)</f>
        <v>0</v>
      </c>
      <c r="K4819" s="226"/>
      <c r="L4819" s="227"/>
      <c r="M4819" s="228" t="s">
        <v>1</v>
      </c>
      <c r="N4819" s="229" t="s">
        <v>38</v>
      </c>
      <c r="O4819" s="60"/>
      <c r="P4819" s="183">
        <f>O4819*H4819</f>
        <v>0</v>
      </c>
      <c r="Q4819" s="183">
        <v>2.3999999999999998E-3</v>
      </c>
      <c r="R4819" s="183">
        <f>Q4819*H4819</f>
        <v>0.85547039999999996</v>
      </c>
      <c r="S4819" s="183">
        <v>0</v>
      </c>
      <c r="T4819" s="184">
        <f>S4819*H4819</f>
        <v>0</v>
      </c>
      <c r="U4819" s="33"/>
      <c r="V4819" s="33"/>
      <c r="W4819" s="33"/>
      <c r="X4819" s="33"/>
      <c r="Y4819" s="33"/>
      <c r="Z4819" s="33"/>
      <c r="AA4819" s="33"/>
      <c r="AB4819" s="33"/>
      <c r="AC4819" s="33"/>
      <c r="AD4819" s="33"/>
      <c r="AE4819" s="33"/>
      <c r="AR4819" s="185" t="s">
        <v>647</v>
      </c>
      <c r="AT4819" s="185" t="s">
        <v>724</v>
      </c>
      <c r="AU4819" s="185" t="s">
        <v>85</v>
      </c>
      <c r="AY4819" s="18" t="s">
        <v>360</v>
      </c>
      <c r="BE4819" s="186">
        <f>IF(N4819="základná",J4819,0)</f>
        <v>0</v>
      </c>
      <c r="BF4819" s="186">
        <f>IF(N4819="znížená",J4819,0)</f>
        <v>0</v>
      </c>
      <c r="BG4819" s="186">
        <f>IF(N4819="zákl. prenesená",J4819,0)</f>
        <v>0</v>
      </c>
      <c r="BH4819" s="186">
        <f>IF(N4819="zníž. prenesená",J4819,0)</f>
        <v>0</v>
      </c>
      <c r="BI4819" s="186">
        <f>IF(N4819="nulová",J4819,0)</f>
        <v>0</v>
      </c>
      <c r="BJ4819" s="18" t="s">
        <v>85</v>
      </c>
      <c r="BK4819" s="186">
        <f>ROUND(I4819*H4819,2)</f>
        <v>0</v>
      </c>
      <c r="BL4819" s="18" t="s">
        <v>507</v>
      </c>
      <c r="BM4819" s="185" t="s">
        <v>4466</v>
      </c>
    </row>
    <row r="4820" spans="1:65" s="13" customFormat="1">
      <c r="B4820" s="187"/>
      <c r="D4820" s="188" t="s">
        <v>369</v>
      </c>
      <c r="E4820" s="189" t="s">
        <v>1</v>
      </c>
      <c r="F4820" s="190" t="s">
        <v>4467</v>
      </c>
      <c r="H4820" s="191">
        <v>356.44600000000003</v>
      </c>
      <c r="I4820" s="192"/>
      <c r="L4820" s="187"/>
      <c r="M4820" s="193"/>
      <c r="N4820" s="194"/>
      <c r="O4820" s="194"/>
      <c r="P4820" s="194"/>
      <c r="Q4820" s="194"/>
      <c r="R4820" s="194"/>
      <c r="S4820" s="194"/>
      <c r="T4820" s="195"/>
      <c r="AT4820" s="189" t="s">
        <v>369</v>
      </c>
      <c r="AU4820" s="189" t="s">
        <v>85</v>
      </c>
      <c r="AV4820" s="13" t="s">
        <v>85</v>
      </c>
      <c r="AW4820" s="13" t="s">
        <v>29</v>
      </c>
      <c r="AX4820" s="13" t="s">
        <v>72</v>
      </c>
      <c r="AY4820" s="189" t="s">
        <v>360</v>
      </c>
    </row>
    <row r="4821" spans="1:65" s="15" customFormat="1">
      <c r="B4821" s="203"/>
      <c r="D4821" s="188" t="s">
        <v>369</v>
      </c>
      <c r="E4821" s="204" t="s">
        <v>1</v>
      </c>
      <c r="F4821" s="205" t="s">
        <v>386</v>
      </c>
      <c r="H4821" s="206">
        <v>356.44600000000003</v>
      </c>
      <c r="I4821" s="207"/>
      <c r="L4821" s="203"/>
      <c r="M4821" s="208"/>
      <c r="N4821" s="209"/>
      <c r="O4821" s="209"/>
      <c r="P4821" s="209"/>
      <c r="Q4821" s="209"/>
      <c r="R4821" s="209"/>
      <c r="S4821" s="209"/>
      <c r="T4821" s="210"/>
      <c r="AT4821" s="204" t="s">
        <v>369</v>
      </c>
      <c r="AU4821" s="204" t="s">
        <v>85</v>
      </c>
      <c r="AV4821" s="15" t="s">
        <v>367</v>
      </c>
      <c r="AW4821" s="15" t="s">
        <v>29</v>
      </c>
      <c r="AX4821" s="15" t="s">
        <v>79</v>
      </c>
      <c r="AY4821" s="204" t="s">
        <v>360</v>
      </c>
    </row>
    <row r="4822" spans="1:65" s="2" customFormat="1" ht="24.2" customHeight="1">
      <c r="A4822" s="33"/>
      <c r="B4822" s="139"/>
      <c r="C4822" s="173" t="s">
        <v>4468</v>
      </c>
      <c r="D4822" s="173" t="s">
        <v>363</v>
      </c>
      <c r="E4822" s="174" t="s">
        <v>4469</v>
      </c>
      <c r="F4822" s="175" t="s">
        <v>4470</v>
      </c>
      <c r="G4822" s="176" t="s">
        <v>366</v>
      </c>
      <c r="H4822" s="177">
        <v>13.66</v>
      </c>
      <c r="I4822" s="178"/>
      <c r="J4822" s="179">
        <f>ROUND(I4822*H4822,2)</f>
        <v>0</v>
      </c>
      <c r="K4822" s="180"/>
      <c r="L4822" s="34"/>
      <c r="M4822" s="181" t="s">
        <v>1</v>
      </c>
      <c r="N4822" s="182" t="s">
        <v>38</v>
      </c>
      <c r="O4822" s="60"/>
      <c r="P4822" s="183">
        <f>O4822*H4822</f>
        <v>0</v>
      </c>
      <c r="Q4822" s="183">
        <v>0</v>
      </c>
      <c r="R4822" s="183">
        <f>Q4822*H4822</f>
        <v>0</v>
      </c>
      <c r="S4822" s="183">
        <v>0</v>
      </c>
      <c r="T4822" s="184">
        <f>S4822*H4822</f>
        <v>0</v>
      </c>
      <c r="U4822" s="33"/>
      <c r="V4822" s="33"/>
      <c r="W4822" s="33"/>
      <c r="X4822" s="33"/>
      <c r="Y4822" s="33"/>
      <c r="Z4822" s="33"/>
      <c r="AA4822" s="33"/>
      <c r="AB4822" s="33"/>
      <c r="AC4822" s="33"/>
      <c r="AD4822" s="33"/>
      <c r="AE4822" s="33"/>
      <c r="AR4822" s="185" t="s">
        <v>507</v>
      </c>
      <c r="AT4822" s="185" t="s">
        <v>363</v>
      </c>
      <c r="AU4822" s="185" t="s">
        <v>85</v>
      </c>
      <c r="AY4822" s="18" t="s">
        <v>360</v>
      </c>
      <c r="BE4822" s="186">
        <f>IF(N4822="základná",J4822,0)</f>
        <v>0</v>
      </c>
      <c r="BF4822" s="186">
        <f>IF(N4822="znížená",J4822,0)</f>
        <v>0</v>
      </c>
      <c r="BG4822" s="186">
        <f>IF(N4822="zákl. prenesená",J4822,0)</f>
        <v>0</v>
      </c>
      <c r="BH4822" s="186">
        <f>IF(N4822="zníž. prenesená",J4822,0)</f>
        <v>0</v>
      </c>
      <c r="BI4822" s="186">
        <f>IF(N4822="nulová",J4822,0)</f>
        <v>0</v>
      </c>
      <c r="BJ4822" s="18" t="s">
        <v>85</v>
      </c>
      <c r="BK4822" s="186">
        <f>ROUND(I4822*H4822,2)</f>
        <v>0</v>
      </c>
      <c r="BL4822" s="18" t="s">
        <v>507</v>
      </c>
      <c r="BM4822" s="185" t="s">
        <v>4471</v>
      </c>
    </row>
    <row r="4823" spans="1:65" s="13" customFormat="1">
      <c r="B4823" s="187"/>
      <c r="D4823" s="188" t="s">
        <v>369</v>
      </c>
      <c r="E4823" s="189" t="s">
        <v>1</v>
      </c>
      <c r="F4823" s="190" t="s">
        <v>4472</v>
      </c>
      <c r="H4823" s="191">
        <v>13.66</v>
      </c>
      <c r="I4823" s="192"/>
      <c r="L4823" s="187"/>
      <c r="M4823" s="193"/>
      <c r="N4823" s="194"/>
      <c r="O4823" s="194"/>
      <c r="P4823" s="194"/>
      <c r="Q4823" s="194"/>
      <c r="R4823" s="194"/>
      <c r="S4823" s="194"/>
      <c r="T4823" s="195"/>
      <c r="AT4823" s="189" t="s">
        <v>369</v>
      </c>
      <c r="AU4823" s="189" t="s">
        <v>85</v>
      </c>
      <c r="AV4823" s="13" t="s">
        <v>85</v>
      </c>
      <c r="AW4823" s="13" t="s">
        <v>29</v>
      </c>
      <c r="AX4823" s="13" t="s">
        <v>72</v>
      </c>
      <c r="AY4823" s="189" t="s">
        <v>360</v>
      </c>
    </row>
    <row r="4824" spans="1:65" s="15" customFormat="1">
      <c r="B4824" s="203"/>
      <c r="D4824" s="188" t="s">
        <v>369</v>
      </c>
      <c r="E4824" s="204" t="s">
        <v>1</v>
      </c>
      <c r="F4824" s="205" t="s">
        <v>386</v>
      </c>
      <c r="H4824" s="206">
        <v>13.66</v>
      </c>
      <c r="I4824" s="207"/>
      <c r="L4824" s="203"/>
      <c r="M4824" s="208"/>
      <c r="N4824" s="209"/>
      <c r="O4824" s="209"/>
      <c r="P4824" s="209"/>
      <c r="Q4824" s="209"/>
      <c r="R4824" s="209"/>
      <c r="S4824" s="209"/>
      <c r="T4824" s="210"/>
      <c r="AT4824" s="204" t="s">
        <v>369</v>
      </c>
      <c r="AU4824" s="204" t="s">
        <v>85</v>
      </c>
      <c r="AV4824" s="15" t="s">
        <v>367</v>
      </c>
      <c r="AW4824" s="15" t="s">
        <v>29</v>
      </c>
      <c r="AX4824" s="15" t="s">
        <v>79</v>
      </c>
      <c r="AY4824" s="204" t="s">
        <v>360</v>
      </c>
    </row>
    <row r="4825" spans="1:65" s="2" customFormat="1" ht="24.2" customHeight="1">
      <c r="A4825" s="33"/>
      <c r="B4825" s="139"/>
      <c r="C4825" s="219" t="s">
        <v>4473</v>
      </c>
      <c r="D4825" s="219" t="s">
        <v>724</v>
      </c>
      <c r="E4825" s="220" t="s">
        <v>4474</v>
      </c>
      <c r="F4825" s="221" t="s">
        <v>4475</v>
      </c>
      <c r="G4825" s="222" t="s">
        <v>366</v>
      </c>
      <c r="H4825" s="223">
        <v>15.026</v>
      </c>
      <c r="I4825" s="224"/>
      <c r="J4825" s="225">
        <f>ROUND(I4825*H4825,2)</f>
        <v>0</v>
      </c>
      <c r="K4825" s="226"/>
      <c r="L4825" s="227"/>
      <c r="M4825" s="228" t="s">
        <v>1</v>
      </c>
      <c r="N4825" s="229" t="s">
        <v>38</v>
      </c>
      <c r="O4825" s="60"/>
      <c r="P4825" s="183">
        <f>O4825*H4825</f>
        <v>0</v>
      </c>
      <c r="Q4825" s="183">
        <v>1.4999999999999999E-2</v>
      </c>
      <c r="R4825" s="183">
        <f>Q4825*H4825</f>
        <v>0.22538999999999998</v>
      </c>
      <c r="S4825" s="183">
        <v>0</v>
      </c>
      <c r="T4825" s="184">
        <f>S4825*H4825</f>
        <v>0</v>
      </c>
      <c r="U4825" s="33"/>
      <c r="V4825" s="33"/>
      <c r="W4825" s="33"/>
      <c r="X4825" s="33"/>
      <c r="Y4825" s="33"/>
      <c r="Z4825" s="33"/>
      <c r="AA4825" s="33"/>
      <c r="AB4825" s="33"/>
      <c r="AC4825" s="33"/>
      <c r="AD4825" s="33"/>
      <c r="AE4825" s="33"/>
      <c r="AR4825" s="185" t="s">
        <v>647</v>
      </c>
      <c r="AT4825" s="185" t="s">
        <v>724</v>
      </c>
      <c r="AU4825" s="185" t="s">
        <v>85</v>
      </c>
      <c r="AY4825" s="18" t="s">
        <v>360</v>
      </c>
      <c r="BE4825" s="186">
        <f>IF(N4825="základná",J4825,0)</f>
        <v>0</v>
      </c>
      <c r="BF4825" s="186">
        <f>IF(N4825="znížená",J4825,0)</f>
        <v>0</v>
      </c>
      <c r="BG4825" s="186">
        <f>IF(N4825="zákl. prenesená",J4825,0)</f>
        <v>0</v>
      </c>
      <c r="BH4825" s="186">
        <f>IF(N4825="zníž. prenesená",J4825,0)</f>
        <v>0</v>
      </c>
      <c r="BI4825" s="186">
        <f>IF(N4825="nulová",J4825,0)</f>
        <v>0</v>
      </c>
      <c r="BJ4825" s="18" t="s">
        <v>85</v>
      </c>
      <c r="BK4825" s="186">
        <f>ROUND(I4825*H4825,2)</f>
        <v>0</v>
      </c>
      <c r="BL4825" s="18" t="s">
        <v>507</v>
      </c>
      <c r="BM4825" s="185" t="s">
        <v>4476</v>
      </c>
    </row>
    <row r="4826" spans="1:65" s="13" customFormat="1">
      <c r="B4826" s="187"/>
      <c r="D4826" s="188" t="s">
        <v>369</v>
      </c>
      <c r="E4826" s="189" t="s">
        <v>1</v>
      </c>
      <c r="F4826" s="190" t="s">
        <v>4477</v>
      </c>
      <c r="H4826" s="191">
        <v>15.026</v>
      </c>
      <c r="I4826" s="192"/>
      <c r="L4826" s="187"/>
      <c r="M4826" s="193"/>
      <c r="N4826" s="194"/>
      <c r="O4826" s="194"/>
      <c r="P4826" s="194"/>
      <c r="Q4826" s="194"/>
      <c r="R4826" s="194"/>
      <c r="S4826" s="194"/>
      <c r="T4826" s="195"/>
      <c r="AT4826" s="189" t="s">
        <v>369</v>
      </c>
      <c r="AU4826" s="189" t="s">
        <v>85</v>
      </c>
      <c r="AV4826" s="13" t="s">
        <v>85</v>
      </c>
      <c r="AW4826" s="13" t="s">
        <v>29</v>
      </c>
      <c r="AX4826" s="13" t="s">
        <v>72</v>
      </c>
      <c r="AY4826" s="189" t="s">
        <v>360</v>
      </c>
    </row>
    <row r="4827" spans="1:65" s="15" customFormat="1">
      <c r="B4827" s="203"/>
      <c r="D4827" s="188" t="s">
        <v>369</v>
      </c>
      <c r="E4827" s="204" t="s">
        <v>1</v>
      </c>
      <c r="F4827" s="205" t="s">
        <v>386</v>
      </c>
      <c r="H4827" s="206">
        <v>15.026</v>
      </c>
      <c r="I4827" s="207"/>
      <c r="L4827" s="203"/>
      <c r="M4827" s="208"/>
      <c r="N4827" s="209"/>
      <c r="O4827" s="209"/>
      <c r="P4827" s="209"/>
      <c r="Q4827" s="209"/>
      <c r="R4827" s="209"/>
      <c r="S4827" s="209"/>
      <c r="T4827" s="210"/>
      <c r="AT4827" s="204" t="s">
        <v>369</v>
      </c>
      <c r="AU4827" s="204" t="s">
        <v>85</v>
      </c>
      <c r="AV4827" s="15" t="s">
        <v>367</v>
      </c>
      <c r="AW4827" s="15" t="s">
        <v>29</v>
      </c>
      <c r="AX4827" s="15" t="s">
        <v>79</v>
      </c>
      <c r="AY4827" s="204" t="s">
        <v>360</v>
      </c>
    </row>
    <row r="4828" spans="1:65" s="2" customFormat="1" ht="24.2" customHeight="1">
      <c r="A4828" s="33"/>
      <c r="B4828" s="139"/>
      <c r="C4828" s="173" t="s">
        <v>4478</v>
      </c>
      <c r="D4828" s="173" t="s">
        <v>363</v>
      </c>
      <c r="E4828" s="174" t="s">
        <v>4479</v>
      </c>
      <c r="F4828" s="175" t="s">
        <v>4480</v>
      </c>
      <c r="G4828" s="176" t="s">
        <v>366</v>
      </c>
      <c r="H4828" s="177">
        <v>175.23699999999999</v>
      </c>
      <c r="I4828" s="178"/>
      <c r="J4828" s="179">
        <f>ROUND(I4828*H4828,2)</f>
        <v>0</v>
      </c>
      <c r="K4828" s="180"/>
      <c r="L4828" s="34"/>
      <c r="M4828" s="181" t="s">
        <v>1</v>
      </c>
      <c r="N4828" s="182" t="s">
        <v>38</v>
      </c>
      <c r="O4828" s="60"/>
      <c r="P4828" s="183">
        <f>O4828*H4828</f>
        <v>0</v>
      </c>
      <c r="Q4828" s="183">
        <v>0</v>
      </c>
      <c r="R4828" s="183">
        <f>Q4828*H4828</f>
        <v>0</v>
      </c>
      <c r="S4828" s="183">
        <v>0</v>
      </c>
      <c r="T4828" s="184">
        <f>S4828*H4828</f>
        <v>0</v>
      </c>
      <c r="U4828" s="33"/>
      <c r="V4828" s="33"/>
      <c r="W4828" s="33"/>
      <c r="X4828" s="33"/>
      <c r="Y4828" s="33"/>
      <c r="Z4828" s="33"/>
      <c r="AA4828" s="33"/>
      <c r="AB4828" s="33"/>
      <c r="AC4828" s="33"/>
      <c r="AD4828" s="33"/>
      <c r="AE4828" s="33"/>
      <c r="AR4828" s="185" t="s">
        <v>507</v>
      </c>
      <c r="AT4828" s="185" t="s">
        <v>363</v>
      </c>
      <c r="AU4828" s="185" t="s">
        <v>85</v>
      </c>
      <c r="AY4828" s="18" t="s">
        <v>360</v>
      </c>
      <c r="BE4828" s="186">
        <f>IF(N4828="základná",J4828,0)</f>
        <v>0</v>
      </c>
      <c r="BF4828" s="186">
        <f>IF(N4828="znížená",J4828,0)</f>
        <v>0</v>
      </c>
      <c r="BG4828" s="186">
        <f>IF(N4828="zákl. prenesená",J4828,0)</f>
        <v>0</v>
      </c>
      <c r="BH4828" s="186">
        <f>IF(N4828="zníž. prenesená",J4828,0)</f>
        <v>0</v>
      </c>
      <c r="BI4828" s="186">
        <f>IF(N4828="nulová",J4828,0)</f>
        <v>0</v>
      </c>
      <c r="BJ4828" s="18" t="s">
        <v>85</v>
      </c>
      <c r="BK4828" s="186">
        <f>ROUND(I4828*H4828,2)</f>
        <v>0</v>
      </c>
      <c r="BL4828" s="18" t="s">
        <v>507</v>
      </c>
      <c r="BM4828" s="185" t="s">
        <v>4481</v>
      </c>
    </row>
    <row r="4829" spans="1:65" s="13" customFormat="1">
      <c r="B4829" s="187"/>
      <c r="D4829" s="188" t="s">
        <v>369</v>
      </c>
      <c r="E4829" s="189" t="s">
        <v>1</v>
      </c>
      <c r="F4829" s="190" t="s">
        <v>4482</v>
      </c>
      <c r="H4829" s="191">
        <v>175.23699999999999</v>
      </c>
      <c r="I4829" s="192"/>
      <c r="L4829" s="187"/>
      <c r="M4829" s="193"/>
      <c r="N4829" s="194"/>
      <c r="O4829" s="194"/>
      <c r="P4829" s="194"/>
      <c r="Q4829" s="194"/>
      <c r="R4829" s="194"/>
      <c r="S4829" s="194"/>
      <c r="T4829" s="195"/>
      <c r="AT4829" s="189" t="s">
        <v>369</v>
      </c>
      <c r="AU4829" s="189" t="s">
        <v>85</v>
      </c>
      <c r="AV4829" s="13" t="s">
        <v>85</v>
      </c>
      <c r="AW4829" s="13" t="s">
        <v>29</v>
      </c>
      <c r="AX4829" s="13" t="s">
        <v>72</v>
      </c>
      <c r="AY4829" s="189" t="s">
        <v>360</v>
      </c>
    </row>
    <row r="4830" spans="1:65" s="15" customFormat="1">
      <c r="B4830" s="203"/>
      <c r="D4830" s="188" t="s">
        <v>369</v>
      </c>
      <c r="E4830" s="204" t="s">
        <v>1</v>
      </c>
      <c r="F4830" s="205" t="s">
        <v>386</v>
      </c>
      <c r="H4830" s="206">
        <v>175.23699999999999</v>
      </c>
      <c r="I4830" s="207"/>
      <c r="L4830" s="203"/>
      <c r="M4830" s="208"/>
      <c r="N4830" s="209"/>
      <c r="O4830" s="209"/>
      <c r="P4830" s="209"/>
      <c r="Q4830" s="209"/>
      <c r="R4830" s="209"/>
      <c r="S4830" s="209"/>
      <c r="T4830" s="210"/>
      <c r="AT4830" s="204" t="s">
        <v>369</v>
      </c>
      <c r="AU4830" s="204" t="s">
        <v>85</v>
      </c>
      <c r="AV4830" s="15" t="s">
        <v>367</v>
      </c>
      <c r="AW4830" s="15" t="s">
        <v>29</v>
      </c>
      <c r="AX4830" s="15" t="s">
        <v>79</v>
      </c>
      <c r="AY4830" s="204" t="s">
        <v>360</v>
      </c>
    </row>
    <row r="4831" spans="1:65" s="2" customFormat="1" ht="21.75" customHeight="1">
      <c r="A4831" s="33"/>
      <c r="B4831" s="139"/>
      <c r="C4831" s="219" t="s">
        <v>4483</v>
      </c>
      <c r="D4831" s="219" t="s">
        <v>724</v>
      </c>
      <c r="E4831" s="220" t="s">
        <v>4484</v>
      </c>
      <c r="F4831" s="221" t="s">
        <v>4485</v>
      </c>
      <c r="G4831" s="222" t="s">
        <v>366</v>
      </c>
      <c r="H4831" s="223">
        <v>178.74199999999999</v>
      </c>
      <c r="I4831" s="224"/>
      <c r="J4831" s="225">
        <f>ROUND(I4831*H4831,2)</f>
        <v>0</v>
      </c>
      <c r="K4831" s="226"/>
      <c r="L4831" s="227"/>
      <c r="M4831" s="228" t="s">
        <v>1</v>
      </c>
      <c r="N4831" s="229" t="s">
        <v>38</v>
      </c>
      <c r="O4831" s="60"/>
      <c r="P4831" s="183">
        <f>O4831*H4831</f>
        <v>0</v>
      </c>
      <c r="Q4831" s="183">
        <v>3.96E-3</v>
      </c>
      <c r="R4831" s="183">
        <f>Q4831*H4831</f>
        <v>0.70781832</v>
      </c>
      <c r="S4831" s="183">
        <v>0</v>
      </c>
      <c r="T4831" s="184">
        <f>S4831*H4831</f>
        <v>0</v>
      </c>
      <c r="U4831" s="33"/>
      <c r="V4831" s="33"/>
      <c r="W4831" s="33"/>
      <c r="X4831" s="33"/>
      <c r="Y4831" s="33"/>
      <c r="Z4831" s="33"/>
      <c r="AA4831" s="33"/>
      <c r="AB4831" s="33"/>
      <c r="AC4831" s="33"/>
      <c r="AD4831" s="33"/>
      <c r="AE4831" s="33"/>
      <c r="AR4831" s="185" t="s">
        <v>647</v>
      </c>
      <c r="AT4831" s="185" t="s">
        <v>724</v>
      </c>
      <c r="AU4831" s="185" t="s">
        <v>85</v>
      </c>
      <c r="AY4831" s="18" t="s">
        <v>360</v>
      </c>
      <c r="BE4831" s="186">
        <f>IF(N4831="základná",J4831,0)</f>
        <v>0</v>
      </c>
      <c r="BF4831" s="186">
        <f>IF(N4831="znížená",J4831,0)</f>
        <v>0</v>
      </c>
      <c r="BG4831" s="186">
        <f>IF(N4831="zákl. prenesená",J4831,0)</f>
        <v>0</v>
      </c>
      <c r="BH4831" s="186">
        <f>IF(N4831="zníž. prenesená",J4831,0)</f>
        <v>0</v>
      </c>
      <c r="BI4831" s="186">
        <f>IF(N4831="nulová",J4831,0)</f>
        <v>0</v>
      </c>
      <c r="BJ4831" s="18" t="s">
        <v>85</v>
      </c>
      <c r="BK4831" s="186">
        <f>ROUND(I4831*H4831,2)</f>
        <v>0</v>
      </c>
      <c r="BL4831" s="18" t="s">
        <v>507</v>
      </c>
      <c r="BM4831" s="185" t="s">
        <v>4486</v>
      </c>
    </row>
    <row r="4832" spans="1:65" s="13" customFormat="1">
      <c r="B4832" s="187"/>
      <c r="D4832" s="188" t="s">
        <v>369</v>
      </c>
      <c r="E4832" s="189" t="s">
        <v>1</v>
      </c>
      <c r="F4832" s="190" t="s">
        <v>4487</v>
      </c>
      <c r="H4832" s="191">
        <v>178.74199999999999</v>
      </c>
      <c r="I4832" s="192"/>
      <c r="L4832" s="187"/>
      <c r="M4832" s="193"/>
      <c r="N4832" s="194"/>
      <c r="O4832" s="194"/>
      <c r="P4832" s="194"/>
      <c r="Q4832" s="194"/>
      <c r="R4832" s="194"/>
      <c r="S4832" s="194"/>
      <c r="T4832" s="195"/>
      <c r="AT4832" s="189" t="s">
        <v>369</v>
      </c>
      <c r="AU4832" s="189" t="s">
        <v>85</v>
      </c>
      <c r="AV4832" s="13" t="s">
        <v>85</v>
      </c>
      <c r="AW4832" s="13" t="s">
        <v>29</v>
      </c>
      <c r="AX4832" s="13" t="s">
        <v>72</v>
      </c>
      <c r="AY4832" s="189" t="s">
        <v>360</v>
      </c>
    </row>
    <row r="4833" spans="1:65" s="15" customFormat="1">
      <c r="B4833" s="203"/>
      <c r="D4833" s="188" t="s">
        <v>369</v>
      </c>
      <c r="E4833" s="204" t="s">
        <v>1</v>
      </c>
      <c r="F4833" s="205" t="s">
        <v>386</v>
      </c>
      <c r="H4833" s="206">
        <v>178.74199999999999</v>
      </c>
      <c r="I4833" s="207"/>
      <c r="L4833" s="203"/>
      <c r="M4833" s="208"/>
      <c r="N4833" s="209"/>
      <c r="O4833" s="209"/>
      <c r="P4833" s="209"/>
      <c r="Q4833" s="209"/>
      <c r="R4833" s="209"/>
      <c r="S4833" s="209"/>
      <c r="T4833" s="210"/>
      <c r="AT4833" s="204" t="s">
        <v>369</v>
      </c>
      <c r="AU4833" s="204" t="s">
        <v>85</v>
      </c>
      <c r="AV4833" s="15" t="s">
        <v>367</v>
      </c>
      <c r="AW4833" s="15" t="s">
        <v>29</v>
      </c>
      <c r="AX4833" s="15" t="s">
        <v>79</v>
      </c>
      <c r="AY4833" s="204" t="s">
        <v>360</v>
      </c>
    </row>
    <row r="4834" spans="1:65" s="2" customFormat="1" ht="21.75" customHeight="1">
      <c r="A4834" s="33"/>
      <c r="B4834" s="139"/>
      <c r="C4834" s="274" t="s">
        <v>4488</v>
      </c>
      <c r="D4834" s="274" t="s">
        <v>724</v>
      </c>
      <c r="E4834" s="275" t="s">
        <v>4489</v>
      </c>
      <c r="F4834" s="276" t="s">
        <v>4490</v>
      </c>
      <c r="G4834" s="277" t="s">
        <v>366</v>
      </c>
      <c r="H4834" s="278">
        <v>178.74199999999999</v>
      </c>
      <c r="I4834" s="279"/>
      <c r="J4834" s="279">
        <f>ROUND(I4834*H4834,2)</f>
        <v>0</v>
      </c>
      <c r="K4834" s="226"/>
      <c r="L4834" s="227"/>
      <c r="M4834" s="228" t="s">
        <v>1</v>
      </c>
      <c r="N4834" s="229" t="s">
        <v>38</v>
      </c>
      <c r="O4834" s="60"/>
      <c r="P4834" s="183">
        <f>O4834*H4834</f>
        <v>0</v>
      </c>
      <c r="Q4834" s="183">
        <v>4.62E-3</v>
      </c>
      <c r="R4834" s="183">
        <f>Q4834*H4834</f>
        <v>0.82578803999999995</v>
      </c>
      <c r="S4834" s="183">
        <v>0</v>
      </c>
      <c r="T4834" s="184">
        <f>S4834*H4834</f>
        <v>0</v>
      </c>
      <c r="U4834" s="33"/>
      <c r="V4834" s="33"/>
      <c r="W4834" s="33"/>
      <c r="X4834" s="33"/>
      <c r="Y4834" s="33"/>
      <c r="Z4834" s="33"/>
      <c r="AA4834" s="33"/>
      <c r="AB4834" s="33"/>
      <c r="AC4834" s="33"/>
      <c r="AD4834" s="33"/>
      <c r="AE4834" s="33"/>
      <c r="AR4834" s="185" t="s">
        <v>647</v>
      </c>
      <c r="AT4834" s="185" t="s">
        <v>724</v>
      </c>
      <c r="AU4834" s="185" t="s">
        <v>85</v>
      </c>
      <c r="AY4834" s="18" t="s">
        <v>360</v>
      </c>
      <c r="BE4834" s="186">
        <f>IF(N4834="základná",J4834,0)</f>
        <v>0</v>
      </c>
      <c r="BF4834" s="186">
        <f>IF(N4834="znížená",J4834,0)</f>
        <v>0</v>
      </c>
      <c r="BG4834" s="186">
        <f>IF(N4834="zákl. prenesená",J4834,0)</f>
        <v>0</v>
      </c>
      <c r="BH4834" s="186">
        <f>IF(N4834="zníž. prenesená",J4834,0)</f>
        <v>0</v>
      </c>
      <c r="BI4834" s="186">
        <f>IF(N4834="nulová",J4834,0)</f>
        <v>0</v>
      </c>
      <c r="BJ4834" s="18" t="s">
        <v>85</v>
      </c>
      <c r="BK4834" s="186">
        <f>ROUND(I4834*H4834,2)</f>
        <v>0</v>
      </c>
      <c r="BL4834" s="18" t="s">
        <v>507</v>
      </c>
      <c r="BM4834" s="185" t="s">
        <v>4491</v>
      </c>
    </row>
    <row r="4835" spans="1:65" s="13" customFormat="1">
      <c r="B4835" s="187"/>
      <c r="D4835" s="188" t="s">
        <v>369</v>
      </c>
      <c r="E4835" s="189" t="s">
        <v>1</v>
      </c>
      <c r="F4835" s="190" t="s">
        <v>4487</v>
      </c>
      <c r="H4835" s="191">
        <v>178.74199999999999</v>
      </c>
      <c r="I4835" s="192"/>
      <c r="L4835" s="187"/>
      <c r="M4835" s="193"/>
      <c r="N4835" s="194"/>
      <c r="O4835" s="194"/>
      <c r="P4835" s="194"/>
      <c r="Q4835" s="194"/>
      <c r="R4835" s="194"/>
      <c r="S4835" s="194"/>
      <c r="T4835" s="195"/>
      <c r="AT4835" s="189" t="s">
        <v>369</v>
      </c>
      <c r="AU4835" s="189" t="s">
        <v>85</v>
      </c>
      <c r="AV4835" s="13" t="s">
        <v>85</v>
      </c>
      <c r="AW4835" s="13" t="s">
        <v>29</v>
      </c>
      <c r="AX4835" s="13" t="s">
        <v>72</v>
      </c>
      <c r="AY4835" s="189" t="s">
        <v>360</v>
      </c>
    </row>
    <row r="4836" spans="1:65" s="15" customFormat="1">
      <c r="B4836" s="203"/>
      <c r="D4836" s="188" t="s">
        <v>369</v>
      </c>
      <c r="E4836" s="204" t="s">
        <v>1</v>
      </c>
      <c r="F4836" s="205" t="s">
        <v>386</v>
      </c>
      <c r="H4836" s="206">
        <v>178.74199999999999</v>
      </c>
      <c r="I4836" s="207"/>
      <c r="L4836" s="203"/>
      <c r="M4836" s="208"/>
      <c r="N4836" s="209"/>
      <c r="O4836" s="209"/>
      <c r="P4836" s="209"/>
      <c r="Q4836" s="209"/>
      <c r="R4836" s="209"/>
      <c r="S4836" s="209"/>
      <c r="T4836" s="210"/>
      <c r="AT4836" s="204" t="s">
        <v>369</v>
      </c>
      <c r="AU4836" s="204" t="s">
        <v>85</v>
      </c>
      <c r="AV4836" s="15" t="s">
        <v>367</v>
      </c>
      <c r="AW4836" s="15" t="s">
        <v>29</v>
      </c>
      <c r="AX4836" s="15" t="s">
        <v>79</v>
      </c>
      <c r="AY4836" s="204" t="s">
        <v>360</v>
      </c>
    </row>
    <row r="4837" spans="1:65" s="2" customFormat="1" ht="16.5" customHeight="1">
      <c r="A4837" s="33"/>
      <c r="B4837" s="139"/>
      <c r="C4837" s="173" t="s">
        <v>4492</v>
      </c>
      <c r="D4837" s="173" t="s">
        <v>363</v>
      </c>
      <c r="E4837" s="174" t="s">
        <v>4493</v>
      </c>
      <c r="F4837" s="175" t="s">
        <v>4494</v>
      </c>
      <c r="G4837" s="176" t="s">
        <v>366</v>
      </c>
      <c r="H4837" s="177">
        <v>1243.8399999999999</v>
      </c>
      <c r="I4837" s="178"/>
      <c r="J4837" s="179">
        <f>ROUND(I4837*H4837,2)</f>
        <v>0</v>
      </c>
      <c r="K4837" s="180"/>
      <c r="L4837" s="34"/>
      <c r="M4837" s="181" t="s">
        <v>1</v>
      </c>
      <c r="N4837" s="182" t="s">
        <v>38</v>
      </c>
      <c r="O4837" s="60"/>
      <c r="P4837" s="183">
        <f>O4837*H4837</f>
        <v>0</v>
      </c>
      <c r="Q4837" s="183">
        <v>2.5999999999999998E-4</v>
      </c>
      <c r="R4837" s="183">
        <f>Q4837*H4837</f>
        <v>0.32339839999999997</v>
      </c>
      <c r="S4837" s="183">
        <v>0</v>
      </c>
      <c r="T4837" s="184">
        <f>S4837*H4837</f>
        <v>0</v>
      </c>
      <c r="U4837" s="33"/>
      <c r="V4837" s="33"/>
      <c r="W4837" s="33"/>
      <c r="X4837" s="33"/>
      <c r="Y4837" s="33"/>
      <c r="Z4837" s="33"/>
      <c r="AA4837" s="33"/>
      <c r="AB4837" s="33"/>
      <c r="AC4837" s="33"/>
      <c r="AD4837" s="33"/>
      <c r="AE4837" s="33"/>
      <c r="AR4837" s="185" t="s">
        <v>507</v>
      </c>
      <c r="AT4837" s="185" t="s">
        <v>363</v>
      </c>
      <c r="AU4837" s="185" t="s">
        <v>85</v>
      </c>
      <c r="AY4837" s="18" t="s">
        <v>360</v>
      </c>
      <c r="BE4837" s="186">
        <f>IF(N4837="základná",J4837,0)</f>
        <v>0</v>
      </c>
      <c r="BF4837" s="186">
        <f>IF(N4837="znížená",J4837,0)</f>
        <v>0</v>
      </c>
      <c r="BG4837" s="186">
        <f>IF(N4837="zákl. prenesená",J4837,0)</f>
        <v>0</v>
      </c>
      <c r="BH4837" s="186">
        <f>IF(N4837="zníž. prenesená",J4837,0)</f>
        <v>0</v>
      </c>
      <c r="BI4837" s="186">
        <f>IF(N4837="nulová",J4837,0)</f>
        <v>0</v>
      </c>
      <c r="BJ4837" s="18" t="s">
        <v>85</v>
      </c>
      <c r="BK4837" s="186">
        <f>ROUND(I4837*H4837,2)</f>
        <v>0</v>
      </c>
      <c r="BL4837" s="18" t="s">
        <v>507</v>
      </c>
      <c r="BM4837" s="185" t="s">
        <v>4495</v>
      </c>
    </row>
    <row r="4838" spans="1:65" s="14" customFormat="1">
      <c r="B4838" s="196"/>
      <c r="D4838" s="188" t="s">
        <v>369</v>
      </c>
      <c r="E4838" s="197" t="s">
        <v>1</v>
      </c>
      <c r="F4838" s="198" t="s">
        <v>4496</v>
      </c>
      <c r="H4838" s="197" t="s">
        <v>1</v>
      </c>
      <c r="I4838" s="199"/>
      <c r="L4838" s="196"/>
      <c r="M4838" s="200"/>
      <c r="N4838" s="201"/>
      <c r="O4838" s="201"/>
      <c r="P4838" s="201"/>
      <c r="Q4838" s="201"/>
      <c r="R4838" s="201"/>
      <c r="S4838" s="201"/>
      <c r="T4838" s="202"/>
      <c r="AT4838" s="197" t="s">
        <v>369</v>
      </c>
      <c r="AU4838" s="197" t="s">
        <v>85</v>
      </c>
      <c r="AV4838" s="14" t="s">
        <v>79</v>
      </c>
      <c r="AW4838" s="14" t="s">
        <v>29</v>
      </c>
      <c r="AX4838" s="14" t="s">
        <v>72</v>
      </c>
      <c r="AY4838" s="197" t="s">
        <v>360</v>
      </c>
    </row>
    <row r="4839" spans="1:65" s="13" customFormat="1">
      <c r="B4839" s="187"/>
      <c r="D4839" s="188" t="s">
        <v>369</v>
      </c>
      <c r="E4839" s="189" t="s">
        <v>1</v>
      </c>
      <c r="F4839" s="190" t="s">
        <v>245</v>
      </c>
      <c r="H4839" s="191">
        <v>1243.8399999999999</v>
      </c>
      <c r="I4839" s="192"/>
      <c r="L4839" s="187"/>
      <c r="M4839" s="193"/>
      <c r="N4839" s="194"/>
      <c r="O4839" s="194"/>
      <c r="P4839" s="194"/>
      <c r="Q4839" s="194"/>
      <c r="R4839" s="194"/>
      <c r="S4839" s="194"/>
      <c r="T4839" s="195"/>
      <c r="AT4839" s="189" t="s">
        <v>369</v>
      </c>
      <c r="AU4839" s="189" t="s">
        <v>85</v>
      </c>
      <c r="AV4839" s="13" t="s">
        <v>85</v>
      </c>
      <c r="AW4839" s="13" t="s">
        <v>29</v>
      </c>
      <c r="AX4839" s="13" t="s">
        <v>72</v>
      </c>
      <c r="AY4839" s="189" t="s">
        <v>360</v>
      </c>
    </row>
    <row r="4840" spans="1:65" s="15" customFormat="1">
      <c r="B4840" s="203"/>
      <c r="D4840" s="188" t="s">
        <v>369</v>
      </c>
      <c r="E4840" s="204" t="s">
        <v>1</v>
      </c>
      <c r="F4840" s="205" t="s">
        <v>386</v>
      </c>
      <c r="H4840" s="206">
        <v>1243.8399999999999</v>
      </c>
      <c r="I4840" s="207"/>
      <c r="L4840" s="203"/>
      <c r="M4840" s="208"/>
      <c r="N4840" s="209"/>
      <c r="O4840" s="209"/>
      <c r="P4840" s="209"/>
      <c r="Q4840" s="209"/>
      <c r="R4840" s="209"/>
      <c r="S4840" s="209"/>
      <c r="T4840" s="210"/>
      <c r="AT4840" s="204" t="s">
        <v>369</v>
      </c>
      <c r="AU4840" s="204" t="s">
        <v>85</v>
      </c>
      <c r="AV4840" s="15" t="s">
        <v>367</v>
      </c>
      <c r="AW4840" s="15" t="s">
        <v>29</v>
      </c>
      <c r="AX4840" s="15" t="s">
        <v>79</v>
      </c>
      <c r="AY4840" s="204" t="s">
        <v>360</v>
      </c>
    </row>
    <row r="4841" spans="1:65" s="2" customFormat="1" ht="24.2" customHeight="1">
      <c r="A4841" s="33"/>
      <c r="B4841" s="139"/>
      <c r="C4841" s="173" t="s">
        <v>4497</v>
      </c>
      <c r="D4841" s="173" t="s">
        <v>363</v>
      </c>
      <c r="E4841" s="174" t="s">
        <v>4498</v>
      </c>
      <c r="F4841" s="175" t="s">
        <v>4499</v>
      </c>
      <c r="G4841" s="176" t="s">
        <v>366</v>
      </c>
      <c r="H4841" s="177">
        <v>427.911</v>
      </c>
      <c r="I4841" s="178"/>
      <c r="J4841" s="179">
        <f>ROUND(I4841*H4841,2)</f>
        <v>0</v>
      </c>
      <c r="K4841" s="180"/>
      <c r="L4841" s="34"/>
      <c r="M4841" s="181" t="s">
        <v>1</v>
      </c>
      <c r="N4841" s="182" t="s">
        <v>38</v>
      </c>
      <c r="O4841" s="60"/>
      <c r="P4841" s="183">
        <f>O4841*H4841</f>
        <v>0</v>
      </c>
      <c r="Q4841" s="183">
        <v>2.4000000000000001E-4</v>
      </c>
      <c r="R4841" s="183">
        <f>Q4841*H4841</f>
        <v>0.10269864000000001</v>
      </c>
      <c r="S4841" s="183">
        <v>0</v>
      </c>
      <c r="T4841" s="184">
        <f>S4841*H4841</f>
        <v>0</v>
      </c>
      <c r="U4841" s="33"/>
      <c r="V4841" s="33"/>
      <c r="W4841" s="33"/>
      <c r="X4841" s="33"/>
      <c r="Y4841" s="33"/>
      <c r="Z4841" s="33"/>
      <c r="AA4841" s="33"/>
      <c r="AB4841" s="33"/>
      <c r="AC4841" s="33"/>
      <c r="AD4841" s="33"/>
      <c r="AE4841" s="33"/>
      <c r="AR4841" s="185" t="s">
        <v>507</v>
      </c>
      <c r="AT4841" s="185" t="s">
        <v>363</v>
      </c>
      <c r="AU4841" s="185" t="s">
        <v>85</v>
      </c>
      <c r="AY4841" s="18" t="s">
        <v>360</v>
      </c>
      <c r="BE4841" s="186">
        <f>IF(N4841="základná",J4841,0)</f>
        <v>0</v>
      </c>
      <c r="BF4841" s="186">
        <f>IF(N4841="znížená",J4841,0)</f>
        <v>0</v>
      </c>
      <c r="BG4841" s="186">
        <f>IF(N4841="zákl. prenesená",J4841,0)</f>
        <v>0</v>
      </c>
      <c r="BH4841" s="186">
        <f>IF(N4841="zníž. prenesená",J4841,0)</f>
        <v>0</v>
      </c>
      <c r="BI4841" s="186">
        <f>IF(N4841="nulová",J4841,0)</f>
        <v>0</v>
      </c>
      <c r="BJ4841" s="18" t="s">
        <v>85</v>
      </c>
      <c r="BK4841" s="186">
        <f>ROUND(I4841*H4841,2)</f>
        <v>0</v>
      </c>
      <c r="BL4841" s="18" t="s">
        <v>507</v>
      </c>
      <c r="BM4841" s="185" t="s">
        <v>4500</v>
      </c>
    </row>
    <row r="4842" spans="1:65" s="14" customFormat="1">
      <c r="B4842" s="196"/>
      <c r="D4842" s="188" t="s">
        <v>369</v>
      </c>
      <c r="E4842" s="197" t="s">
        <v>1</v>
      </c>
      <c r="F4842" s="198" t="s">
        <v>4501</v>
      </c>
      <c r="H4842" s="197" t="s">
        <v>1</v>
      </c>
      <c r="I4842" s="199"/>
      <c r="L4842" s="196"/>
      <c r="M4842" s="200"/>
      <c r="N4842" s="201"/>
      <c r="O4842" s="201"/>
      <c r="P4842" s="201"/>
      <c r="Q4842" s="201"/>
      <c r="R4842" s="201"/>
      <c r="S4842" s="201"/>
      <c r="T4842" s="202"/>
      <c r="AT4842" s="197" t="s">
        <v>369</v>
      </c>
      <c r="AU4842" s="197" t="s">
        <v>85</v>
      </c>
      <c r="AV4842" s="14" t="s">
        <v>79</v>
      </c>
      <c r="AW4842" s="14" t="s">
        <v>29</v>
      </c>
      <c r="AX4842" s="14" t="s">
        <v>72</v>
      </c>
      <c r="AY4842" s="197" t="s">
        <v>360</v>
      </c>
    </row>
    <row r="4843" spans="1:65" s="13" customFormat="1">
      <c r="B4843" s="187"/>
      <c r="D4843" s="188" t="s">
        <v>369</v>
      </c>
      <c r="E4843" s="189" t="s">
        <v>1</v>
      </c>
      <c r="F4843" s="190" t="s">
        <v>246</v>
      </c>
      <c r="H4843" s="191">
        <v>427.911</v>
      </c>
      <c r="I4843" s="192"/>
      <c r="L4843" s="187"/>
      <c r="M4843" s="193"/>
      <c r="N4843" s="194"/>
      <c r="O4843" s="194"/>
      <c r="P4843" s="194"/>
      <c r="Q4843" s="194"/>
      <c r="R4843" s="194"/>
      <c r="S4843" s="194"/>
      <c r="T4843" s="195"/>
      <c r="AT4843" s="189" t="s">
        <v>369</v>
      </c>
      <c r="AU4843" s="189" t="s">
        <v>85</v>
      </c>
      <c r="AV4843" s="13" t="s">
        <v>85</v>
      </c>
      <c r="AW4843" s="13" t="s">
        <v>29</v>
      </c>
      <c r="AX4843" s="13" t="s">
        <v>72</v>
      </c>
      <c r="AY4843" s="189" t="s">
        <v>360</v>
      </c>
    </row>
    <row r="4844" spans="1:65" s="15" customFormat="1">
      <c r="B4844" s="203"/>
      <c r="D4844" s="188" t="s">
        <v>369</v>
      </c>
      <c r="E4844" s="204" t="s">
        <v>1</v>
      </c>
      <c r="F4844" s="205" t="s">
        <v>386</v>
      </c>
      <c r="H4844" s="206">
        <v>427.911</v>
      </c>
      <c r="I4844" s="207"/>
      <c r="L4844" s="203"/>
      <c r="M4844" s="208"/>
      <c r="N4844" s="209"/>
      <c r="O4844" s="209"/>
      <c r="P4844" s="209"/>
      <c r="Q4844" s="209"/>
      <c r="R4844" s="209"/>
      <c r="S4844" s="209"/>
      <c r="T4844" s="210"/>
      <c r="AT4844" s="204" t="s">
        <v>369</v>
      </c>
      <c r="AU4844" s="204" t="s">
        <v>85</v>
      </c>
      <c r="AV4844" s="15" t="s">
        <v>367</v>
      </c>
      <c r="AW4844" s="15" t="s">
        <v>29</v>
      </c>
      <c r="AX4844" s="15" t="s">
        <v>79</v>
      </c>
      <c r="AY4844" s="204" t="s">
        <v>360</v>
      </c>
    </row>
    <row r="4845" spans="1:65" s="2" customFormat="1" ht="33" customHeight="1">
      <c r="A4845" s="33"/>
      <c r="B4845" s="139"/>
      <c r="C4845" s="219" t="s">
        <v>4502</v>
      </c>
      <c r="D4845" s="219" t="s">
        <v>724</v>
      </c>
      <c r="E4845" s="220" t="s">
        <v>4503</v>
      </c>
      <c r="F4845" s="221" t="s">
        <v>4504</v>
      </c>
      <c r="G4845" s="222" t="s">
        <v>366</v>
      </c>
      <c r="H4845" s="223">
        <v>436.46899999999999</v>
      </c>
      <c r="I4845" s="224"/>
      <c r="J4845" s="225">
        <f>ROUND(I4845*H4845,2)</f>
        <v>0</v>
      </c>
      <c r="K4845" s="226"/>
      <c r="L4845" s="227"/>
      <c r="M4845" s="228" t="s">
        <v>1</v>
      </c>
      <c r="N4845" s="229" t="s">
        <v>38</v>
      </c>
      <c r="O4845" s="60"/>
      <c r="P4845" s="183">
        <f>O4845*H4845</f>
        <v>0</v>
      </c>
      <c r="Q4845" s="183">
        <v>3.3999999999999998E-3</v>
      </c>
      <c r="R4845" s="183">
        <f>Q4845*H4845</f>
        <v>1.4839945999999999</v>
      </c>
      <c r="S4845" s="183">
        <v>0</v>
      </c>
      <c r="T4845" s="184">
        <f>S4845*H4845</f>
        <v>0</v>
      </c>
      <c r="U4845" s="33"/>
      <c r="V4845" s="33"/>
      <c r="W4845" s="33"/>
      <c r="X4845" s="33"/>
      <c r="Y4845" s="33"/>
      <c r="Z4845" s="33"/>
      <c r="AA4845" s="33"/>
      <c r="AB4845" s="33"/>
      <c r="AC4845" s="33"/>
      <c r="AD4845" s="33"/>
      <c r="AE4845" s="33"/>
      <c r="AR4845" s="185" t="s">
        <v>647</v>
      </c>
      <c r="AT4845" s="185" t="s">
        <v>724</v>
      </c>
      <c r="AU4845" s="185" t="s">
        <v>85</v>
      </c>
      <c r="AY4845" s="18" t="s">
        <v>360</v>
      </c>
      <c r="BE4845" s="186">
        <f>IF(N4845="základná",J4845,0)</f>
        <v>0</v>
      </c>
      <c r="BF4845" s="186">
        <f>IF(N4845="znížená",J4845,0)</f>
        <v>0</v>
      </c>
      <c r="BG4845" s="186">
        <f>IF(N4845="zákl. prenesená",J4845,0)</f>
        <v>0</v>
      </c>
      <c r="BH4845" s="186">
        <f>IF(N4845="zníž. prenesená",J4845,0)</f>
        <v>0</v>
      </c>
      <c r="BI4845" s="186">
        <f>IF(N4845="nulová",J4845,0)</f>
        <v>0</v>
      </c>
      <c r="BJ4845" s="18" t="s">
        <v>85</v>
      </c>
      <c r="BK4845" s="186">
        <f>ROUND(I4845*H4845,2)</f>
        <v>0</v>
      </c>
      <c r="BL4845" s="18" t="s">
        <v>507</v>
      </c>
      <c r="BM4845" s="185" t="s">
        <v>4505</v>
      </c>
    </row>
    <row r="4846" spans="1:65" s="13" customFormat="1">
      <c r="B4846" s="187"/>
      <c r="D4846" s="188" t="s">
        <v>369</v>
      </c>
      <c r="E4846" s="189" t="s">
        <v>1</v>
      </c>
      <c r="F4846" s="190" t="s">
        <v>4506</v>
      </c>
      <c r="H4846" s="191">
        <v>436.46899999999999</v>
      </c>
      <c r="I4846" s="192"/>
      <c r="L4846" s="187"/>
      <c r="M4846" s="193"/>
      <c r="N4846" s="194"/>
      <c r="O4846" s="194"/>
      <c r="P4846" s="194"/>
      <c r="Q4846" s="194"/>
      <c r="R4846" s="194"/>
      <c r="S4846" s="194"/>
      <c r="T4846" s="195"/>
      <c r="AT4846" s="189" t="s">
        <v>369</v>
      </c>
      <c r="AU4846" s="189" t="s">
        <v>85</v>
      </c>
      <c r="AV4846" s="13" t="s">
        <v>85</v>
      </c>
      <c r="AW4846" s="13" t="s">
        <v>29</v>
      </c>
      <c r="AX4846" s="13" t="s">
        <v>72</v>
      </c>
      <c r="AY4846" s="189" t="s">
        <v>360</v>
      </c>
    </row>
    <row r="4847" spans="1:65" s="15" customFormat="1">
      <c r="B4847" s="203"/>
      <c r="D4847" s="188" t="s">
        <v>369</v>
      </c>
      <c r="E4847" s="204" t="s">
        <v>1</v>
      </c>
      <c r="F4847" s="205" t="s">
        <v>386</v>
      </c>
      <c r="H4847" s="206">
        <v>436.46899999999999</v>
      </c>
      <c r="I4847" s="207"/>
      <c r="L4847" s="203"/>
      <c r="M4847" s="208"/>
      <c r="N4847" s="209"/>
      <c r="O4847" s="209"/>
      <c r="P4847" s="209"/>
      <c r="Q4847" s="209"/>
      <c r="R4847" s="209"/>
      <c r="S4847" s="209"/>
      <c r="T4847" s="210"/>
      <c r="AT4847" s="204" t="s">
        <v>369</v>
      </c>
      <c r="AU4847" s="204" t="s">
        <v>85</v>
      </c>
      <c r="AV4847" s="15" t="s">
        <v>367</v>
      </c>
      <c r="AW4847" s="15" t="s">
        <v>29</v>
      </c>
      <c r="AX4847" s="15" t="s">
        <v>79</v>
      </c>
      <c r="AY4847" s="204" t="s">
        <v>360</v>
      </c>
    </row>
    <row r="4848" spans="1:65" s="2" customFormat="1" ht="21.75" customHeight="1">
      <c r="A4848" s="33"/>
      <c r="B4848" s="139"/>
      <c r="C4848" s="173" t="s">
        <v>4507</v>
      </c>
      <c r="D4848" s="173" t="s">
        <v>363</v>
      </c>
      <c r="E4848" s="174" t="s">
        <v>4508</v>
      </c>
      <c r="F4848" s="175" t="s">
        <v>4509</v>
      </c>
      <c r="G4848" s="176" t="s">
        <v>366</v>
      </c>
      <c r="H4848" s="177">
        <v>427.911</v>
      </c>
      <c r="I4848" s="178"/>
      <c r="J4848" s="179">
        <f>ROUND(I4848*H4848,2)</f>
        <v>0</v>
      </c>
      <c r="K4848" s="180"/>
      <c r="L4848" s="34"/>
      <c r="M4848" s="181" t="s">
        <v>1</v>
      </c>
      <c r="N4848" s="182" t="s">
        <v>38</v>
      </c>
      <c r="O4848" s="60"/>
      <c r="P4848" s="183">
        <f>O4848*H4848</f>
        <v>0</v>
      </c>
      <c r="Q4848" s="183">
        <v>2.4000000000000001E-4</v>
      </c>
      <c r="R4848" s="183">
        <f>Q4848*H4848</f>
        <v>0.10269864000000001</v>
      </c>
      <c r="S4848" s="183">
        <v>0</v>
      </c>
      <c r="T4848" s="184">
        <f>S4848*H4848</f>
        <v>0</v>
      </c>
      <c r="U4848" s="33"/>
      <c r="V4848" s="33"/>
      <c r="W4848" s="33"/>
      <c r="X4848" s="33"/>
      <c r="Y4848" s="33"/>
      <c r="Z4848" s="33"/>
      <c r="AA4848" s="33"/>
      <c r="AB4848" s="33"/>
      <c r="AC4848" s="33"/>
      <c r="AD4848" s="33"/>
      <c r="AE4848" s="33"/>
      <c r="AR4848" s="185" t="s">
        <v>507</v>
      </c>
      <c r="AT4848" s="185" t="s">
        <v>363</v>
      </c>
      <c r="AU4848" s="185" t="s">
        <v>85</v>
      </c>
      <c r="AY4848" s="18" t="s">
        <v>360</v>
      </c>
      <c r="BE4848" s="186">
        <f>IF(N4848="základná",J4848,0)</f>
        <v>0</v>
      </c>
      <c r="BF4848" s="186">
        <f>IF(N4848="znížená",J4848,0)</f>
        <v>0</v>
      </c>
      <c r="BG4848" s="186">
        <f>IF(N4848="zákl. prenesená",J4848,0)</f>
        <v>0</v>
      </c>
      <c r="BH4848" s="186">
        <f>IF(N4848="zníž. prenesená",J4848,0)</f>
        <v>0</v>
      </c>
      <c r="BI4848" s="186">
        <f>IF(N4848="nulová",J4848,0)</f>
        <v>0</v>
      </c>
      <c r="BJ4848" s="18" t="s">
        <v>85</v>
      </c>
      <c r="BK4848" s="186">
        <f>ROUND(I4848*H4848,2)</f>
        <v>0</v>
      </c>
      <c r="BL4848" s="18" t="s">
        <v>507</v>
      </c>
      <c r="BM4848" s="185" t="s">
        <v>4510</v>
      </c>
    </row>
    <row r="4849" spans="1:65" s="14" customFormat="1">
      <c r="B4849" s="196"/>
      <c r="D4849" s="188" t="s">
        <v>369</v>
      </c>
      <c r="E4849" s="197" t="s">
        <v>1</v>
      </c>
      <c r="F4849" s="198" t="s">
        <v>4501</v>
      </c>
      <c r="H4849" s="197" t="s">
        <v>1</v>
      </c>
      <c r="I4849" s="199"/>
      <c r="L4849" s="196"/>
      <c r="M4849" s="200"/>
      <c r="N4849" s="201"/>
      <c r="O4849" s="201"/>
      <c r="P4849" s="201"/>
      <c r="Q4849" s="201"/>
      <c r="R4849" s="201"/>
      <c r="S4849" s="201"/>
      <c r="T4849" s="202"/>
      <c r="AT4849" s="197" t="s">
        <v>369</v>
      </c>
      <c r="AU4849" s="197" t="s">
        <v>85</v>
      </c>
      <c r="AV4849" s="14" t="s">
        <v>79</v>
      </c>
      <c r="AW4849" s="14" t="s">
        <v>29</v>
      </c>
      <c r="AX4849" s="14" t="s">
        <v>72</v>
      </c>
      <c r="AY4849" s="197" t="s">
        <v>360</v>
      </c>
    </row>
    <row r="4850" spans="1:65" s="13" customFormat="1">
      <c r="B4850" s="187"/>
      <c r="D4850" s="188" t="s">
        <v>369</v>
      </c>
      <c r="E4850" s="189" t="s">
        <v>1</v>
      </c>
      <c r="F4850" s="190" t="s">
        <v>246</v>
      </c>
      <c r="H4850" s="191">
        <v>427.911</v>
      </c>
      <c r="I4850" s="192"/>
      <c r="L4850" s="187"/>
      <c r="M4850" s="193"/>
      <c r="N4850" s="194"/>
      <c r="O4850" s="194"/>
      <c r="P4850" s="194"/>
      <c r="Q4850" s="194"/>
      <c r="R4850" s="194"/>
      <c r="S4850" s="194"/>
      <c r="T4850" s="195"/>
      <c r="AT4850" s="189" t="s">
        <v>369</v>
      </c>
      <c r="AU4850" s="189" t="s">
        <v>85</v>
      </c>
      <c r="AV4850" s="13" t="s">
        <v>85</v>
      </c>
      <c r="AW4850" s="13" t="s">
        <v>29</v>
      </c>
      <c r="AX4850" s="13" t="s">
        <v>72</v>
      </c>
      <c r="AY4850" s="189" t="s">
        <v>360</v>
      </c>
    </row>
    <row r="4851" spans="1:65" s="15" customFormat="1">
      <c r="B4851" s="203"/>
      <c r="D4851" s="188" t="s">
        <v>369</v>
      </c>
      <c r="E4851" s="204" t="s">
        <v>1</v>
      </c>
      <c r="F4851" s="205" t="s">
        <v>386</v>
      </c>
      <c r="H4851" s="206">
        <v>427.911</v>
      </c>
      <c r="I4851" s="207"/>
      <c r="L4851" s="203"/>
      <c r="M4851" s="208"/>
      <c r="N4851" s="209"/>
      <c r="O4851" s="209"/>
      <c r="P4851" s="209"/>
      <c r="Q4851" s="209"/>
      <c r="R4851" s="209"/>
      <c r="S4851" s="209"/>
      <c r="T4851" s="210"/>
      <c r="AT4851" s="204" t="s">
        <v>369</v>
      </c>
      <c r="AU4851" s="204" t="s">
        <v>85</v>
      </c>
      <c r="AV4851" s="15" t="s">
        <v>367</v>
      </c>
      <c r="AW4851" s="15" t="s">
        <v>29</v>
      </c>
      <c r="AX4851" s="15" t="s">
        <v>79</v>
      </c>
      <c r="AY4851" s="204" t="s">
        <v>360</v>
      </c>
    </row>
    <row r="4852" spans="1:65" s="2" customFormat="1" ht="24.2" customHeight="1">
      <c r="A4852" s="33"/>
      <c r="B4852" s="139"/>
      <c r="C4852" s="219" t="s">
        <v>4511</v>
      </c>
      <c r="D4852" s="219" t="s">
        <v>724</v>
      </c>
      <c r="E4852" s="220" t="s">
        <v>4512</v>
      </c>
      <c r="F4852" s="221" t="s">
        <v>4513</v>
      </c>
      <c r="G4852" s="222" t="s">
        <v>366</v>
      </c>
      <c r="H4852" s="223">
        <v>436.46899999999999</v>
      </c>
      <c r="I4852" s="224"/>
      <c r="J4852" s="225">
        <f>ROUND(I4852*H4852,2)</f>
        <v>0</v>
      </c>
      <c r="K4852" s="226"/>
      <c r="L4852" s="227"/>
      <c r="M4852" s="228" t="s">
        <v>1</v>
      </c>
      <c r="N4852" s="229" t="s">
        <v>38</v>
      </c>
      <c r="O4852" s="60"/>
      <c r="P4852" s="183">
        <f>O4852*H4852</f>
        <v>0</v>
      </c>
      <c r="Q4852" s="183">
        <v>3.3999999999999998E-3</v>
      </c>
      <c r="R4852" s="183">
        <f>Q4852*H4852</f>
        <v>1.4839945999999999</v>
      </c>
      <c r="S4852" s="183">
        <v>0</v>
      </c>
      <c r="T4852" s="184">
        <f>S4852*H4852</f>
        <v>0</v>
      </c>
      <c r="U4852" s="33"/>
      <c r="V4852" s="33"/>
      <c r="W4852" s="33"/>
      <c r="X4852" s="33"/>
      <c r="Y4852" s="33"/>
      <c r="Z4852" s="33"/>
      <c r="AA4852" s="33"/>
      <c r="AB4852" s="33"/>
      <c r="AC4852" s="33"/>
      <c r="AD4852" s="33"/>
      <c r="AE4852" s="33"/>
      <c r="AR4852" s="185" t="s">
        <v>647</v>
      </c>
      <c r="AT4852" s="185" t="s">
        <v>724</v>
      </c>
      <c r="AU4852" s="185" t="s">
        <v>85</v>
      </c>
      <c r="AY4852" s="18" t="s">
        <v>360</v>
      </c>
      <c r="BE4852" s="186">
        <f>IF(N4852="základná",J4852,0)</f>
        <v>0</v>
      </c>
      <c r="BF4852" s="186">
        <f>IF(N4852="znížená",J4852,0)</f>
        <v>0</v>
      </c>
      <c r="BG4852" s="186">
        <f>IF(N4852="zákl. prenesená",J4852,0)</f>
        <v>0</v>
      </c>
      <c r="BH4852" s="186">
        <f>IF(N4852="zníž. prenesená",J4852,0)</f>
        <v>0</v>
      </c>
      <c r="BI4852" s="186">
        <f>IF(N4852="nulová",J4852,0)</f>
        <v>0</v>
      </c>
      <c r="BJ4852" s="18" t="s">
        <v>85</v>
      </c>
      <c r="BK4852" s="186">
        <f>ROUND(I4852*H4852,2)</f>
        <v>0</v>
      </c>
      <c r="BL4852" s="18" t="s">
        <v>507</v>
      </c>
      <c r="BM4852" s="185" t="s">
        <v>4514</v>
      </c>
    </row>
    <row r="4853" spans="1:65" s="13" customFormat="1">
      <c r="B4853" s="187"/>
      <c r="D4853" s="188" t="s">
        <v>369</v>
      </c>
      <c r="E4853" s="189" t="s">
        <v>1</v>
      </c>
      <c r="F4853" s="190" t="s">
        <v>4506</v>
      </c>
      <c r="H4853" s="191">
        <v>436.46899999999999</v>
      </c>
      <c r="I4853" s="192"/>
      <c r="L4853" s="187"/>
      <c r="M4853" s="193"/>
      <c r="N4853" s="194"/>
      <c r="O4853" s="194"/>
      <c r="P4853" s="194"/>
      <c r="Q4853" s="194"/>
      <c r="R4853" s="194"/>
      <c r="S4853" s="194"/>
      <c r="T4853" s="195"/>
      <c r="AT4853" s="189" t="s">
        <v>369</v>
      </c>
      <c r="AU4853" s="189" t="s">
        <v>85</v>
      </c>
      <c r="AV4853" s="13" t="s">
        <v>85</v>
      </c>
      <c r="AW4853" s="13" t="s">
        <v>29</v>
      </c>
      <c r="AX4853" s="13" t="s">
        <v>72</v>
      </c>
      <c r="AY4853" s="189" t="s">
        <v>360</v>
      </c>
    </row>
    <row r="4854" spans="1:65" s="15" customFormat="1">
      <c r="B4854" s="203"/>
      <c r="D4854" s="188" t="s">
        <v>369</v>
      </c>
      <c r="E4854" s="204" t="s">
        <v>1</v>
      </c>
      <c r="F4854" s="205" t="s">
        <v>386</v>
      </c>
      <c r="H4854" s="206">
        <v>436.46899999999999</v>
      </c>
      <c r="I4854" s="207"/>
      <c r="L4854" s="203"/>
      <c r="M4854" s="208"/>
      <c r="N4854" s="209"/>
      <c r="O4854" s="209"/>
      <c r="P4854" s="209"/>
      <c r="Q4854" s="209"/>
      <c r="R4854" s="209"/>
      <c r="S4854" s="209"/>
      <c r="T4854" s="210"/>
      <c r="AT4854" s="204" t="s">
        <v>369</v>
      </c>
      <c r="AU4854" s="204" t="s">
        <v>85</v>
      </c>
      <c r="AV4854" s="15" t="s">
        <v>367</v>
      </c>
      <c r="AW4854" s="15" t="s">
        <v>29</v>
      </c>
      <c r="AX4854" s="15" t="s">
        <v>79</v>
      </c>
      <c r="AY4854" s="204" t="s">
        <v>360</v>
      </c>
    </row>
    <row r="4855" spans="1:65" s="2" customFormat="1" ht="24.2" customHeight="1">
      <c r="A4855" s="33"/>
      <c r="B4855" s="139"/>
      <c r="C4855" s="173" t="s">
        <v>4515</v>
      </c>
      <c r="D4855" s="173" t="s">
        <v>363</v>
      </c>
      <c r="E4855" s="174" t="s">
        <v>4516</v>
      </c>
      <c r="F4855" s="175" t="s">
        <v>4517</v>
      </c>
      <c r="G4855" s="176" t="s">
        <v>366</v>
      </c>
      <c r="H4855" s="177">
        <v>394.49</v>
      </c>
      <c r="I4855" s="178"/>
      <c r="J4855" s="179">
        <f>ROUND(I4855*H4855,2)</f>
        <v>0</v>
      </c>
      <c r="K4855" s="180"/>
      <c r="L4855" s="34"/>
      <c r="M4855" s="181" t="s">
        <v>1</v>
      </c>
      <c r="N4855" s="182" t="s">
        <v>38</v>
      </c>
      <c r="O4855" s="60"/>
      <c r="P4855" s="183">
        <f>O4855*H4855</f>
        <v>0</v>
      </c>
      <c r="Q4855" s="183">
        <v>1.25E-3</v>
      </c>
      <c r="R4855" s="183">
        <f>Q4855*H4855</f>
        <v>0.49311250000000001</v>
      </c>
      <c r="S4855" s="183">
        <v>0</v>
      </c>
      <c r="T4855" s="184">
        <f>S4855*H4855</f>
        <v>0</v>
      </c>
      <c r="U4855" s="33"/>
      <c r="V4855" s="33"/>
      <c r="W4855" s="33"/>
      <c r="X4855" s="33"/>
      <c r="Y4855" s="33"/>
      <c r="Z4855" s="33"/>
      <c r="AA4855" s="33"/>
      <c r="AB4855" s="33"/>
      <c r="AC4855" s="33"/>
      <c r="AD4855" s="33"/>
      <c r="AE4855" s="33"/>
      <c r="AR4855" s="185" t="s">
        <v>507</v>
      </c>
      <c r="AT4855" s="185" t="s">
        <v>363</v>
      </c>
      <c r="AU4855" s="185" t="s">
        <v>85</v>
      </c>
      <c r="AY4855" s="18" t="s">
        <v>360</v>
      </c>
      <c r="BE4855" s="186">
        <f>IF(N4855="základná",J4855,0)</f>
        <v>0</v>
      </c>
      <c r="BF4855" s="186">
        <f>IF(N4855="znížená",J4855,0)</f>
        <v>0</v>
      </c>
      <c r="BG4855" s="186">
        <f>IF(N4855="zákl. prenesená",J4855,0)</f>
        <v>0</v>
      </c>
      <c r="BH4855" s="186">
        <f>IF(N4855="zníž. prenesená",J4855,0)</f>
        <v>0</v>
      </c>
      <c r="BI4855" s="186">
        <f>IF(N4855="nulová",J4855,0)</f>
        <v>0</v>
      </c>
      <c r="BJ4855" s="18" t="s">
        <v>85</v>
      </c>
      <c r="BK4855" s="186">
        <f>ROUND(I4855*H4855,2)</f>
        <v>0</v>
      </c>
      <c r="BL4855" s="18" t="s">
        <v>507</v>
      </c>
      <c r="BM4855" s="185" t="s">
        <v>4518</v>
      </c>
    </row>
    <row r="4856" spans="1:65" s="13" customFormat="1">
      <c r="B4856" s="187"/>
      <c r="D4856" s="188" t="s">
        <v>369</v>
      </c>
      <c r="E4856" s="189" t="s">
        <v>1</v>
      </c>
      <c r="F4856" s="190" t="s">
        <v>4383</v>
      </c>
      <c r="H4856" s="191">
        <v>394.49</v>
      </c>
      <c r="I4856" s="192"/>
      <c r="L4856" s="187"/>
      <c r="M4856" s="193"/>
      <c r="N4856" s="194"/>
      <c r="O4856" s="194"/>
      <c r="P4856" s="194"/>
      <c r="Q4856" s="194"/>
      <c r="R4856" s="194"/>
      <c r="S4856" s="194"/>
      <c r="T4856" s="195"/>
      <c r="AT4856" s="189" t="s">
        <v>369</v>
      </c>
      <c r="AU4856" s="189" t="s">
        <v>85</v>
      </c>
      <c r="AV4856" s="13" t="s">
        <v>85</v>
      </c>
      <c r="AW4856" s="13" t="s">
        <v>29</v>
      </c>
      <c r="AX4856" s="13" t="s">
        <v>72</v>
      </c>
      <c r="AY4856" s="189" t="s">
        <v>360</v>
      </c>
    </row>
    <row r="4857" spans="1:65" s="15" customFormat="1">
      <c r="B4857" s="203"/>
      <c r="D4857" s="188" t="s">
        <v>369</v>
      </c>
      <c r="E4857" s="204" t="s">
        <v>1</v>
      </c>
      <c r="F4857" s="205" t="s">
        <v>386</v>
      </c>
      <c r="H4857" s="206">
        <v>394.49</v>
      </c>
      <c r="I4857" s="207"/>
      <c r="L4857" s="203"/>
      <c r="M4857" s="208"/>
      <c r="N4857" s="209"/>
      <c r="O4857" s="209"/>
      <c r="P4857" s="209"/>
      <c r="Q4857" s="209"/>
      <c r="R4857" s="209"/>
      <c r="S4857" s="209"/>
      <c r="T4857" s="210"/>
      <c r="AT4857" s="204" t="s">
        <v>369</v>
      </c>
      <c r="AU4857" s="204" t="s">
        <v>85</v>
      </c>
      <c r="AV4857" s="15" t="s">
        <v>367</v>
      </c>
      <c r="AW4857" s="15" t="s">
        <v>29</v>
      </c>
      <c r="AX4857" s="15" t="s">
        <v>79</v>
      </c>
      <c r="AY4857" s="204" t="s">
        <v>360</v>
      </c>
    </row>
    <row r="4858" spans="1:65" s="2" customFormat="1" ht="24.2" customHeight="1">
      <c r="A4858" s="33"/>
      <c r="B4858" s="139"/>
      <c r="C4858" s="173" t="s">
        <v>4519</v>
      </c>
      <c r="D4858" s="173" t="s">
        <v>363</v>
      </c>
      <c r="E4858" s="174" t="s">
        <v>4520</v>
      </c>
      <c r="F4858" s="175" t="s">
        <v>4521</v>
      </c>
      <c r="G4858" s="176" t="s">
        <v>4273</v>
      </c>
      <c r="H4858" s="230"/>
      <c r="I4858" s="178"/>
      <c r="J4858" s="179">
        <f>ROUND(I4858*H4858,2)</f>
        <v>0</v>
      </c>
      <c r="K4858" s="180"/>
      <c r="L4858" s="34"/>
      <c r="M4858" s="181" t="s">
        <v>1</v>
      </c>
      <c r="N4858" s="182" t="s">
        <v>38</v>
      </c>
      <c r="O4858" s="60"/>
      <c r="P4858" s="183">
        <f>O4858*H4858</f>
        <v>0</v>
      </c>
      <c r="Q4858" s="183">
        <v>0</v>
      </c>
      <c r="R4858" s="183">
        <f>Q4858*H4858</f>
        <v>0</v>
      </c>
      <c r="S4858" s="183">
        <v>0</v>
      </c>
      <c r="T4858" s="184">
        <f>S4858*H4858</f>
        <v>0</v>
      </c>
      <c r="U4858" s="33"/>
      <c r="V4858" s="33"/>
      <c r="W4858" s="33"/>
      <c r="X4858" s="33"/>
      <c r="Y4858" s="33"/>
      <c r="Z4858" s="33"/>
      <c r="AA4858" s="33"/>
      <c r="AB4858" s="33"/>
      <c r="AC4858" s="33"/>
      <c r="AD4858" s="33"/>
      <c r="AE4858" s="33"/>
      <c r="AR4858" s="185" t="s">
        <v>507</v>
      </c>
      <c r="AT4858" s="185" t="s">
        <v>363</v>
      </c>
      <c r="AU4858" s="185" t="s">
        <v>85</v>
      </c>
      <c r="AY4858" s="18" t="s">
        <v>360</v>
      </c>
      <c r="BE4858" s="186">
        <f>IF(N4858="základná",J4858,0)</f>
        <v>0</v>
      </c>
      <c r="BF4858" s="186">
        <f>IF(N4858="znížená",J4858,0)</f>
        <v>0</v>
      </c>
      <c r="BG4858" s="186">
        <f>IF(N4858="zákl. prenesená",J4858,0)</f>
        <v>0</v>
      </c>
      <c r="BH4858" s="186">
        <f>IF(N4858="zníž. prenesená",J4858,0)</f>
        <v>0</v>
      </c>
      <c r="BI4858" s="186">
        <f>IF(N4858="nulová",J4858,0)</f>
        <v>0</v>
      </c>
      <c r="BJ4858" s="18" t="s">
        <v>85</v>
      </c>
      <c r="BK4858" s="186">
        <f>ROUND(I4858*H4858,2)</f>
        <v>0</v>
      </c>
      <c r="BL4858" s="18" t="s">
        <v>507</v>
      </c>
      <c r="BM4858" s="185" t="s">
        <v>4522</v>
      </c>
    </row>
    <row r="4859" spans="1:65" s="12" customFormat="1" ht="22.9" customHeight="1">
      <c r="B4859" s="161"/>
      <c r="D4859" s="162" t="s">
        <v>71</v>
      </c>
      <c r="E4859" s="171" t="s">
        <v>4523</v>
      </c>
      <c r="F4859" s="171" t="s">
        <v>4524</v>
      </c>
      <c r="I4859" s="164"/>
      <c r="J4859" s="172">
        <f>BK4859</f>
        <v>0</v>
      </c>
      <c r="L4859" s="161"/>
      <c r="M4859" s="165"/>
      <c r="N4859" s="166"/>
      <c r="O4859" s="166"/>
      <c r="P4859" s="167">
        <f>SUM(P4860:P4878)</f>
        <v>0</v>
      </c>
      <c r="Q4859" s="166"/>
      <c r="R4859" s="167">
        <f>SUM(R4860:R4878)</f>
        <v>8.879999999999999E-3</v>
      </c>
      <c r="S4859" s="166"/>
      <c r="T4859" s="168">
        <f>SUM(T4860:T4878)</f>
        <v>0</v>
      </c>
      <c r="AR4859" s="162" t="s">
        <v>85</v>
      </c>
      <c r="AT4859" s="169" t="s">
        <v>71</v>
      </c>
      <c r="AU4859" s="169" t="s">
        <v>79</v>
      </c>
      <c r="AY4859" s="162" t="s">
        <v>360</v>
      </c>
      <c r="BK4859" s="170">
        <f>SUM(BK4860:BK4878)</f>
        <v>0</v>
      </c>
    </row>
    <row r="4860" spans="1:65" s="2" customFormat="1" ht="24.2" customHeight="1">
      <c r="A4860" s="33"/>
      <c r="B4860" s="139"/>
      <c r="C4860" s="173" t="s">
        <v>4525</v>
      </c>
      <c r="D4860" s="173" t="s">
        <v>363</v>
      </c>
      <c r="E4860" s="174" t="s">
        <v>4526</v>
      </c>
      <c r="F4860" s="175" t="s">
        <v>4527</v>
      </c>
      <c r="G4860" s="176" t="s">
        <v>375</v>
      </c>
      <c r="H4860" s="177">
        <v>19</v>
      </c>
      <c r="I4860" s="178"/>
      <c r="J4860" s="179">
        <f>ROUND(I4860*H4860,2)</f>
        <v>0</v>
      </c>
      <c r="K4860" s="180"/>
      <c r="L4860" s="34"/>
      <c r="M4860" s="181" t="s">
        <v>1</v>
      </c>
      <c r="N4860" s="182" t="s">
        <v>38</v>
      </c>
      <c r="O4860" s="60"/>
      <c r="P4860" s="183">
        <f>O4860*H4860</f>
        <v>0</v>
      </c>
      <c r="Q4860" s="183">
        <v>3.6999999999999999E-4</v>
      </c>
      <c r="R4860" s="183">
        <f>Q4860*H4860</f>
        <v>7.0299999999999998E-3</v>
      </c>
      <c r="S4860" s="183">
        <v>0</v>
      </c>
      <c r="T4860" s="184">
        <f>S4860*H4860</f>
        <v>0</v>
      </c>
      <c r="U4860" s="33"/>
      <c r="V4860" s="33"/>
      <c r="W4860" s="33"/>
      <c r="X4860" s="33"/>
      <c r="Y4860" s="33"/>
      <c r="Z4860" s="33"/>
      <c r="AA4860" s="33"/>
      <c r="AB4860" s="33"/>
      <c r="AC4860" s="33"/>
      <c r="AD4860" s="33"/>
      <c r="AE4860" s="33"/>
      <c r="AR4860" s="185" t="s">
        <v>507</v>
      </c>
      <c r="AT4860" s="185" t="s">
        <v>363</v>
      </c>
      <c r="AU4860" s="185" t="s">
        <v>85</v>
      </c>
      <c r="AY4860" s="18" t="s">
        <v>360</v>
      </c>
      <c r="BE4860" s="186">
        <f>IF(N4860="základná",J4860,0)</f>
        <v>0</v>
      </c>
      <c r="BF4860" s="186">
        <f>IF(N4860="znížená",J4860,0)</f>
        <v>0</v>
      </c>
      <c r="BG4860" s="186">
        <f>IF(N4860="zákl. prenesená",J4860,0)</f>
        <v>0</v>
      </c>
      <c r="BH4860" s="186">
        <f>IF(N4860="zníž. prenesená",J4860,0)</f>
        <v>0</v>
      </c>
      <c r="BI4860" s="186">
        <f>IF(N4860="nulová",J4860,0)</f>
        <v>0</v>
      </c>
      <c r="BJ4860" s="18" t="s">
        <v>85</v>
      </c>
      <c r="BK4860" s="186">
        <f>ROUND(I4860*H4860,2)</f>
        <v>0</v>
      </c>
      <c r="BL4860" s="18" t="s">
        <v>507</v>
      </c>
      <c r="BM4860" s="185" t="s">
        <v>4528</v>
      </c>
    </row>
    <row r="4861" spans="1:65" s="14" customFormat="1">
      <c r="B4861" s="196"/>
      <c r="D4861" s="188" t="s">
        <v>369</v>
      </c>
      <c r="E4861" s="197" t="s">
        <v>1</v>
      </c>
      <c r="F4861" s="198" t="s">
        <v>754</v>
      </c>
      <c r="H4861" s="197" t="s">
        <v>1</v>
      </c>
      <c r="I4861" s="199"/>
      <c r="L4861" s="196"/>
      <c r="M4861" s="200"/>
      <c r="N4861" s="201"/>
      <c r="O4861" s="201"/>
      <c r="P4861" s="201"/>
      <c r="Q4861" s="201"/>
      <c r="R4861" s="201"/>
      <c r="S4861" s="201"/>
      <c r="T4861" s="202"/>
      <c r="AT4861" s="197" t="s">
        <v>369</v>
      </c>
      <c r="AU4861" s="197" t="s">
        <v>85</v>
      </c>
      <c r="AV4861" s="14" t="s">
        <v>79</v>
      </c>
      <c r="AW4861" s="14" t="s">
        <v>29</v>
      </c>
      <c r="AX4861" s="14" t="s">
        <v>72</v>
      </c>
      <c r="AY4861" s="197" t="s">
        <v>360</v>
      </c>
    </row>
    <row r="4862" spans="1:65" s="13" customFormat="1">
      <c r="B4862" s="187"/>
      <c r="D4862" s="188" t="s">
        <v>369</v>
      </c>
      <c r="E4862" s="189" t="s">
        <v>1</v>
      </c>
      <c r="F4862" s="190" t="s">
        <v>434</v>
      </c>
      <c r="H4862" s="191">
        <v>6</v>
      </c>
      <c r="I4862" s="192"/>
      <c r="L4862" s="187"/>
      <c r="M4862" s="193"/>
      <c r="N4862" s="194"/>
      <c r="O4862" s="194"/>
      <c r="P4862" s="194"/>
      <c r="Q4862" s="194"/>
      <c r="R4862" s="194"/>
      <c r="S4862" s="194"/>
      <c r="T4862" s="195"/>
      <c r="AT4862" s="189" t="s">
        <v>369</v>
      </c>
      <c r="AU4862" s="189" t="s">
        <v>85</v>
      </c>
      <c r="AV4862" s="13" t="s">
        <v>85</v>
      </c>
      <c r="AW4862" s="13" t="s">
        <v>29</v>
      </c>
      <c r="AX4862" s="13" t="s">
        <v>72</v>
      </c>
      <c r="AY4862" s="189" t="s">
        <v>360</v>
      </c>
    </row>
    <row r="4863" spans="1:65" s="14" customFormat="1">
      <c r="B4863" s="196"/>
      <c r="D4863" s="188" t="s">
        <v>369</v>
      </c>
      <c r="E4863" s="197" t="s">
        <v>1</v>
      </c>
      <c r="F4863" s="198" t="s">
        <v>758</v>
      </c>
      <c r="H4863" s="197" t="s">
        <v>1</v>
      </c>
      <c r="I4863" s="199"/>
      <c r="L4863" s="196"/>
      <c r="M4863" s="200"/>
      <c r="N4863" s="201"/>
      <c r="O4863" s="201"/>
      <c r="P4863" s="201"/>
      <c r="Q4863" s="201"/>
      <c r="R4863" s="201"/>
      <c r="S4863" s="201"/>
      <c r="T4863" s="202"/>
      <c r="AT4863" s="197" t="s">
        <v>369</v>
      </c>
      <c r="AU4863" s="197" t="s">
        <v>85</v>
      </c>
      <c r="AV4863" s="14" t="s">
        <v>79</v>
      </c>
      <c r="AW4863" s="14" t="s">
        <v>29</v>
      </c>
      <c r="AX4863" s="14" t="s">
        <v>72</v>
      </c>
      <c r="AY4863" s="197" t="s">
        <v>360</v>
      </c>
    </row>
    <row r="4864" spans="1:65" s="13" customFormat="1">
      <c r="B4864" s="187"/>
      <c r="D4864" s="188" t="s">
        <v>369</v>
      </c>
      <c r="E4864" s="189" t="s">
        <v>1</v>
      </c>
      <c r="F4864" s="190" t="s">
        <v>367</v>
      </c>
      <c r="H4864" s="191">
        <v>4</v>
      </c>
      <c r="I4864" s="192"/>
      <c r="L4864" s="187"/>
      <c r="M4864" s="193"/>
      <c r="N4864" s="194"/>
      <c r="O4864" s="194"/>
      <c r="P4864" s="194"/>
      <c r="Q4864" s="194"/>
      <c r="R4864" s="194"/>
      <c r="S4864" s="194"/>
      <c r="T4864" s="195"/>
      <c r="AT4864" s="189" t="s">
        <v>369</v>
      </c>
      <c r="AU4864" s="189" t="s">
        <v>85</v>
      </c>
      <c r="AV4864" s="13" t="s">
        <v>85</v>
      </c>
      <c r="AW4864" s="13" t="s">
        <v>29</v>
      </c>
      <c r="AX4864" s="13" t="s">
        <v>72</v>
      </c>
      <c r="AY4864" s="189" t="s">
        <v>360</v>
      </c>
    </row>
    <row r="4865" spans="1:65" s="14" customFormat="1">
      <c r="B4865" s="196"/>
      <c r="D4865" s="188" t="s">
        <v>369</v>
      </c>
      <c r="E4865" s="197" t="s">
        <v>1</v>
      </c>
      <c r="F4865" s="198" t="s">
        <v>762</v>
      </c>
      <c r="H4865" s="197" t="s">
        <v>1</v>
      </c>
      <c r="I4865" s="199"/>
      <c r="L4865" s="196"/>
      <c r="M4865" s="200"/>
      <c r="N4865" s="201"/>
      <c r="O4865" s="201"/>
      <c r="P4865" s="201"/>
      <c r="Q4865" s="201"/>
      <c r="R4865" s="201"/>
      <c r="S4865" s="201"/>
      <c r="T4865" s="202"/>
      <c r="AT4865" s="197" t="s">
        <v>369</v>
      </c>
      <c r="AU4865" s="197" t="s">
        <v>85</v>
      </c>
      <c r="AV4865" s="14" t="s">
        <v>79</v>
      </c>
      <c r="AW4865" s="14" t="s">
        <v>29</v>
      </c>
      <c r="AX4865" s="14" t="s">
        <v>72</v>
      </c>
      <c r="AY4865" s="197" t="s">
        <v>360</v>
      </c>
    </row>
    <row r="4866" spans="1:65" s="13" customFormat="1">
      <c r="B4866" s="187"/>
      <c r="D4866" s="188" t="s">
        <v>369</v>
      </c>
      <c r="E4866" s="189" t="s">
        <v>1</v>
      </c>
      <c r="F4866" s="190" t="s">
        <v>429</v>
      </c>
      <c r="H4866" s="191">
        <v>5</v>
      </c>
      <c r="I4866" s="192"/>
      <c r="L4866" s="187"/>
      <c r="M4866" s="193"/>
      <c r="N4866" s="194"/>
      <c r="O4866" s="194"/>
      <c r="P4866" s="194"/>
      <c r="Q4866" s="194"/>
      <c r="R4866" s="194"/>
      <c r="S4866" s="194"/>
      <c r="T4866" s="195"/>
      <c r="AT4866" s="189" t="s">
        <v>369</v>
      </c>
      <c r="AU4866" s="189" t="s">
        <v>85</v>
      </c>
      <c r="AV4866" s="13" t="s">
        <v>85</v>
      </c>
      <c r="AW4866" s="13" t="s">
        <v>29</v>
      </c>
      <c r="AX4866" s="13" t="s">
        <v>72</v>
      </c>
      <c r="AY4866" s="189" t="s">
        <v>360</v>
      </c>
    </row>
    <row r="4867" spans="1:65" s="14" customFormat="1">
      <c r="B4867" s="196"/>
      <c r="D4867" s="188" t="s">
        <v>369</v>
      </c>
      <c r="E4867" s="197" t="s">
        <v>1</v>
      </c>
      <c r="F4867" s="198" t="s">
        <v>787</v>
      </c>
      <c r="H4867" s="197" t="s">
        <v>1</v>
      </c>
      <c r="I4867" s="199"/>
      <c r="L4867" s="196"/>
      <c r="M4867" s="200"/>
      <c r="N4867" s="201"/>
      <c r="O4867" s="201"/>
      <c r="P4867" s="201"/>
      <c r="Q4867" s="201"/>
      <c r="R4867" s="201"/>
      <c r="S4867" s="201"/>
      <c r="T4867" s="202"/>
      <c r="AT4867" s="197" t="s">
        <v>369</v>
      </c>
      <c r="AU4867" s="197" t="s">
        <v>85</v>
      </c>
      <c r="AV4867" s="14" t="s">
        <v>79</v>
      </c>
      <c r="AW4867" s="14" t="s">
        <v>29</v>
      </c>
      <c r="AX4867" s="14" t="s">
        <v>72</v>
      </c>
      <c r="AY4867" s="197" t="s">
        <v>360</v>
      </c>
    </row>
    <row r="4868" spans="1:65" s="13" customFormat="1">
      <c r="B4868" s="187"/>
      <c r="D4868" s="188" t="s">
        <v>369</v>
      </c>
      <c r="E4868" s="189" t="s">
        <v>1</v>
      </c>
      <c r="F4868" s="190" t="s">
        <v>367</v>
      </c>
      <c r="H4868" s="191">
        <v>4</v>
      </c>
      <c r="I4868" s="192"/>
      <c r="L4868" s="187"/>
      <c r="M4868" s="193"/>
      <c r="N4868" s="194"/>
      <c r="O4868" s="194"/>
      <c r="P4868" s="194"/>
      <c r="Q4868" s="194"/>
      <c r="R4868" s="194"/>
      <c r="S4868" s="194"/>
      <c r="T4868" s="195"/>
      <c r="AT4868" s="189" t="s">
        <v>369</v>
      </c>
      <c r="AU4868" s="189" t="s">
        <v>85</v>
      </c>
      <c r="AV4868" s="13" t="s">
        <v>85</v>
      </c>
      <c r="AW4868" s="13" t="s">
        <v>29</v>
      </c>
      <c r="AX4868" s="13" t="s">
        <v>72</v>
      </c>
      <c r="AY4868" s="189" t="s">
        <v>360</v>
      </c>
    </row>
    <row r="4869" spans="1:65" s="15" customFormat="1">
      <c r="B4869" s="203"/>
      <c r="D4869" s="188" t="s">
        <v>369</v>
      </c>
      <c r="E4869" s="204" t="s">
        <v>1</v>
      </c>
      <c r="F4869" s="205" t="s">
        <v>386</v>
      </c>
      <c r="H4869" s="206">
        <v>19</v>
      </c>
      <c r="I4869" s="207"/>
      <c r="L4869" s="203"/>
      <c r="M4869" s="208"/>
      <c r="N4869" s="209"/>
      <c r="O4869" s="209"/>
      <c r="P4869" s="209"/>
      <c r="Q4869" s="209"/>
      <c r="R4869" s="209"/>
      <c r="S4869" s="209"/>
      <c r="T4869" s="210"/>
      <c r="AT4869" s="204" t="s">
        <v>369</v>
      </c>
      <c r="AU4869" s="204" t="s">
        <v>85</v>
      </c>
      <c r="AV4869" s="15" t="s">
        <v>367</v>
      </c>
      <c r="AW4869" s="15" t="s">
        <v>29</v>
      </c>
      <c r="AX4869" s="15" t="s">
        <v>79</v>
      </c>
      <c r="AY4869" s="204" t="s">
        <v>360</v>
      </c>
    </row>
    <row r="4870" spans="1:65" s="2" customFormat="1" ht="24.2" customHeight="1">
      <c r="A4870" s="33"/>
      <c r="B4870" s="139"/>
      <c r="C4870" s="173" t="s">
        <v>4529</v>
      </c>
      <c r="D4870" s="173" t="s">
        <v>363</v>
      </c>
      <c r="E4870" s="174" t="s">
        <v>4530</v>
      </c>
      <c r="F4870" s="175" t="s">
        <v>4531</v>
      </c>
      <c r="G4870" s="176" t="s">
        <v>375</v>
      </c>
      <c r="H4870" s="177">
        <v>5</v>
      </c>
      <c r="I4870" s="178"/>
      <c r="J4870" s="179">
        <f>ROUND(I4870*H4870,2)</f>
        <v>0</v>
      </c>
      <c r="K4870" s="180"/>
      <c r="L4870" s="34"/>
      <c r="M4870" s="181" t="s">
        <v>1</v>
      </c>
      <c r="N4870" s="182" t="s">
        <v>38</v>
      </c>
      <c r="O4870" s="60"/>
      <c r="P4870" s="183">
        <f>O4870*H4870</f>
        <v>0</v>
      </c>
      <c r="Q4870" s="183">
        <v>3.6999999999999999E-4</v>
      </c>
      <c r="R4870" s="183">
        <f>Q4870*H4870</f>
        <v>1.8500000000000001E-3</v>
      </c>
      <c r="S4870" s="183">
        <v>0</v>
      </c>
      <c r="T4870" s="184">
        <f>S4870*H4870</f>
        <v>0</v>
      </c>
      <c r="U4870" s="33"/>
      <c r="V4870" s="33"/>
      <c r="W4870" s="33"/>
      <c r="X4870" s="33"/>
      <c r="Y4870" s="33"/>
      <c r="Z4870" s="33"/>
      <c r="AA4870" s="33"/>
      <c r="AB4870" s="33"/>
      <c r="AC4870" s="33"/>
      <c r="AD4870" s="33"/>
      <c r="AE4870" s="33"/>
      <c r="AR4870" s="185" t="s">
        <v>507</v>
      </c>
      <c r="AT4870" s="185" t="s">
        <v>363</v>
      </c>
      <c r="AU4870" s="185" t="s">
        <v>85</v>
      </c>
      <c r="AY4870" s="18" t="s">
        <v>360</v>
      </c>
      <c r="BE4870" s="186">
        <f>IF(N4870="základná",J4870,0)</f>
        <v>0</v>
      </c>
      <c r="BF4870" s="186">
        <f>IF(N4870="znížená",J4870,0)</f>
        <v>0</v>
      </c>
      <c r="BG4870" s="186">
        <f>IF(N4870="zákl. prenesená",J4870,0)</f>
        <v>0</v>
      </c>
      <c r="BH4870" s="186">
        <f>IF(N4870="zníž. prenesená",J4870,0)</f>
        <v>0</v>
      </c>
      <c r="BI4870" s="186">
        <f>IF(N4870="nulová",J4870,0)</f>
        <v>0</v>
      </c>
      <c r="BJ4870" s="18" t="s">
        <v>85</v>
      </c>
      <c r="BK4870" s="186">
        <f>ROUND(I4870*H4870,2)</f>
        <v>0</v>
      </c>
      <c r="BL4870" s="18" t="s">
        <v>507</v>
      </c>
      <c r="BM4870" s="185" t="s">
        <v>4532</v>
      </c>
    </row>
    <row r="4871" spans="1:65" s="14" customFormat="1">
      <c r="B4871" s="196"/>
      <c r="D4871" s="188" t="s">
        <v>369</v>
      </c>
      <c r="E4871" s="197" t="s">
        <v>1</v>
      </c>
      <c r="F4871" s="198" t="s">
        <v>758</v>
      </c>
      <c r="H4871" s="197" t="s">
        <v>1</v>
      </c>
      <c r="I4871" s="199"/>
      <c r="L4871" s="196"/>
      <c r="M4871" s="200"/>
      <c r="N4871" s="201"/>
      <c r="O4871" s="201"/>
      <c r="P4871" s="201"/>
      <c r="Q4871" s="201"/>
      <c r="R4871" s="201"/>
      <c r="S4871" s="201"/>
      <c r="T4871" s="202"/>
      <c r="AT4871" s="197" t="s">
        <v>369</v>
      </c>
      <c r="AU4871" s="197" t="s">
        <v>85</v>
      </c>
      <c r="AV4871" s="14" t="s">
        <v>79</v>
      </c>
      <c r="AW4871" s="14" t="s">
        <v>29</v>
      </c>
      <c r="AX4871" s="14" t="s">
        <v>72</v>
      </c>
      <c r="AY4871" s="197" t="s">
        <v>360</v>
      </c>
    </row>
    <row r="4872" spans="1:65" s="13" customFormat="1">
      <c r="B4872" s="187"/>
      <c r="D4872" s="188" t="s">
        <v>369</v>
      </c>
      <c r="E4872" s="189" t="s">
        <v>1</v>
      </c>
      <c r="F4872" s="190" t="s">
        <v>85</v>
      </c>
      <c r="H4872" s="191">
        <v>2</v>
      </c>
      <c r="I4872" s="192"/>
      <c r="L4872" s="187"/>
      <c r="M4872" s="193"/>
      <c r="N4872" s="194"/>
      <c r="O4872" s="194"/>
      <c r="P4872" s="194"/>
      <c r="Q4872" s="194"/>
      <c r="R4872" s="194"/>
      <c r="S4872" s="194"/>
      <c r="T4872" s="195"/>
      <c r="AT4872" s="189" t="s">
        <v>369</v>
      </c>
      <c r="AU4872" s="189" t="s">
        <v>85</v>
      </c>
      <c r="AV4872" s="13" t="s">
        <v>85</v>
      </c>
      <c r="AW4872" s="13" t="s">
        <v>29</v>
      </c>
      <c r="AX4872" s="13" t="s">
        <v>72</v>
      </c>
      <c r="AY4872" s="189" t="s">
        <v>360</v>
      </c>
    </row>
    <row r="4873" spans="1:65" s="14" customFormat="1">
      <c r="B4873" s="196"/>
      <c r="D4873" s="188" t="s">
        <v>369</v>
      </c>
      <c r="E4873" s="197" t="s">
        <v>1</v>
      </c>
      <c r="F4873" s="198" t="s">
        <v>762</v>
      </c>
      <c r="H4873" s="197" t="s">
        <v>1</v>
      </c>
      <c r="I4873" s="199"/>
      <c r="L4873" s="196"/>
      <c r="M4873" s="200"/>
      <c r="N4873" s="201"/>
      <c r="O4873" s="201"/>
      <c r="P4873" s="201"/>
      <c r="Q4873" s="201"/>
      <c r="R4873" s="201"/>
      <c r="S4873" s="201"/>
      <c r="T4873" s="202"/>
      <c r="AT4873" s="197" t="s">
        <v>369</v>
      </c>
      <c r="AU4873" s="197" t="s">
        <v>85</v>
      </c>
      <c r="AV4873" s="14" t="s">
        <v>79</v>
      </c>
      <c r="AW4873" s="14" t="s">
        <v>29</v>
      </c>
      <c r="AX4873" s="14" t="s">
        <v>72</v>
      </c>
      <c r="AY4873" s="197" t="s">
        <v>360</v>
      </c>
    </row>
    <row r="4874" spans="1:65" s="13" customFormat="1">
      <c r="B4874" s="187"/>
      <c r="D4874" s="188" t="s">
        <v>369</v>
      </c>
      <c r="E4874" s="189" t="s">
        <v>1</v>
      </c>
      <c r="F4874" s="190" t="s">
        <v>79</v>
      </c>
      <c r="H4874" s="191">
        <v>1</v>
      </c>
      <c r="I4874" s="192"/>
      <c r="L4874" s="187"/>
      <c r="M4874" s="193"/>
      <c r="N4874" s="194"/>
      <c r="O4874" s="194"/>
      <c r="P4874" s="194"/>
      <c r="Q4874" s="194"/>
      <c r="R4874" s="194"/>
      <c r="S4874" s="194"/>
      <c r="T4874" s="195"/>
      <c r="AT4874" s="189" t="s">
        <v>369</v>
      </c>
      <c r="AU4874" s="189" t="s">
        <v>85</v>
      </c>
      <c r="AV4874" s="13" t="s">
        <v>85</v>
      </c>
      <c r="AW4874" s="13" t="s">
        <v>29</v>
      </c>
      <c r="AX4874" s="13" t="s">
        <v>72</v>
      </c>
      <c r="AY4874" s="189" t="s">
        <v>360</v>
      </c>
    </row>
    <row r="4875" spans="1:65" s="14" customFormat="1">
      <c r="B4875" s="196"/>
      <c r="D4875" s="188" t="s">
        <v>369</v>
      </c>
      <c r="E4875" s="197" t="s">
        <v>1</v>
      </c>
      <c r="F4875" s="198" t="s">
        <v>787</v>
      </c>
      <c r="H4875" s="197" t="s">
        <v>1</v>
      </c>
      <c r="I4875" s="199"/>
      <c r="L4875" s="196"/>
      <c r="M4875" s="200"/>
      <c r="N4875" s="201"/>
      <c r="O4875" s="201"/>
      <c r="P4875" s="201"/>
      <c r="Q4875" s="201"/>
      <c r="R4875" s="201"/>
      <c r="S4875" s="201"/>
      <c r="T4875" s="202"/>
      <c r="AT4875" s="197" t="s">
        <v>369</v>
      </c>
      <c r="AU4875" s="197" t="s">
        <v>85</v>
      </c>
      <c r="AV4875" s="14" t="s">
        <v>79</v>
      </c>
      <c r="AW4875" s="14" t="s">
        <v>29</v>
      </c>
      <c r="AX4875" s="14" t="s">
        <v>72</v>
      </c>
      <c r="AY4875" s="197" t="s">
        <v>360</v>
      </c>
    </row>
    <row r="4876" spans="1:65" s="13" customFormat="1">
      <c r="B4876" s="187"/>
      <c r="D4876" s="188" t="s">
        <v>369</v>
      </c>
      <c r="E4876" s="189" t="s">
        <v>1</v>
      </c>
      <c r="F4876" s="190" t="s">
        <v>85</v>
      </c>
      <c r="H4876" s="191">
        <v>2</v>
      </c>
      <c r="I4876" s="192"/>
      <c r="L4876" s="187"/>
      <c r="M4876" s="193"/>
      <c r="N4876" s="194"/>
      <c r="O4876" s="194"/>
      <c r="P4876" s="194"/>
      <c r="Q4876" s="194"/>
      <c r="R4876" s="194"/>
      <c r="S4876" s="194"/>
      <c r="T4876" s="195"/>
      <c r="AT4876" s="189" t="s">
        <v>369</v>
      </c>
      <c r="AU4876" s="189" t="s">
        <v>85</v>
      </c>
      <c r="AV4876" s="13" t="s">
        <v>85</v>
      </c>
      <c r="AW4876" s="13" t="s">
        <v>29</v>
      </c>
      <c r="AX4876" s="13" t="s">
        <v>72</v>
      </c>
      <c r="AY4876" s="189" t="s">
        <v>360</v>
      </c>
    </row>
    <row r="4877" spans="1:65" s="15" customFormat="1">
      <c r="B4877" s="203"/>
      <c r="D4877" s="188" t="s">
        <v>369</v>
      </c>
      <c r="E4877" s="204" t="s">
        <v>1</v>
      </c>
      <c r="F4877" s="205" t="s">
        <v>386</v>
      </c>
      <c r="H4877" s="206">
        <v>5</v>
      </c>
      <c r="I4877" s="207"/>
      <c r="L4877" s="203"/>
      <c r="M4877" s="208"/>
      <c r="N4877" s="209"/>
      <c r="O4877" s="209"/>
      <c r="P4877" s="209"/>
      <c r="Q4877" s="209"/>
      <c r="R4877" s="209"/>
      <c r="S4877" s="209"/>
      <c r="T4877" s="210"/>
      <c r="AT4877" s="204" t="s">
        <v>369</v>
      </c>
      <c r="AU4877" s="204" t="s">
        <v>85</v>
      </c>
      <c r="AV4877" s="15" t="s">
        <v>367</v>
      </c>
      <c r="AW4877" s="15" t="s">
        <v>29</v>
      </c>
      <c r="AX4877" s="15" t="s">
        <v>79</v>
      </c>
      <c r="AY4877" s="204" t="s">
        <v>360</v>
      </c>
    </row>
    <row r="4878" spans="1:65" s="2" customFormat="1" ht="24.2" customHeight="1">
      <c r="A4878" s="33"/>
      <c r="B4878" s="139"/>
      <c r="C4878" s="173" t="s">
        <v>4533</v>
      </c>
      <c r="D4878" s="173" t="s">
        <v>363</v>
      </c>
      <c r="E4878" s="174" t="s">
        <v>4534</v>
      </c>
      <c r="F4878" s="175" t="s">
        <v>4535</v>
      </c>
      <c r="G4878" s="176" t="s">
        <v>4273</v>
      </c>
      <c r="H4878" s="230"/>
      <c r="I4878" s="178"/>
      <c r="J4878" s="179">
        <f>ROUND(I4878*H4878,2)</f>
        <v>0</v>
      </c>
      <c r="K4878" s="180"/>
      <c r="L4878" s="34"/>
      <c r="M4878" s="181" t="s">
        <v>1</v>
      </c>
      <c r="N4878" s="182" t="s">
        <v>38</v>
      </c>
      <c r="O4878" s="60"/>
      <c r="P4878" s="183">
        <f>O4878*H4878</f>
        <v>0</v>
      </c>
      <c r="Q4878" s="183">
        <v>0</v>
      </c>
      <c r="R4878" s="183">
        <f>Q4878*H4878</f>
        <v>0</v>
      </c>
      <c r="S4878" s="183">
        <v>0</v>
      </c>
      <c r="T4878" s="184">
        <f>S4878*H4878</f>
        <v>0</v>
      </c>
      <c r="U4878" s="33"/>
      <c r="V4878" s="33"/>
      <c r="W4878" s="33"/>
      <c r="X4878" s="33"/>
      <c r="Y4878" s="33"/>
      <c r="Z4878" s="33"/>
      <c r="AA4878" s="33"/>
      <c r="AB4878" s="33"/>
      <c r="AC4878" s="33"/>
      <c r="AD4878" s="33"/>
      <c r="AE4878" s="33"/>
      <c r="AR4878" s="185" t="s">
        <v>507</v>
      </c>
      <c r="AT4878" s="185" t="s">
        <v>363</v>
      </c>
      <c r="AU4878" s="185" t="s">
        <v>85</v>
      </c>
      <c r="AY4878" s="18" t="s">
        <v>360</v>
      </c>
      <c r="BE4878" s="186">
        <f>IF(N4878="základná",J4878,0)</f>
        <v>0</v>
      </c>
      <c r="BF4878" s="186">
        <f>IF(N4878="znížená",J4878,0)</f>
        <v>0</v>
      </c>
      <c r="BG4878" s="186">
        <f>IF(N4878="zákl. prenesená",J4878,0)</f>
        <v>0</v>
      </c>
      <c r="BH4878" s="186">
        <f>IF(N4878="zníž. prenesená",J4878,0)</f>
        <v>0</v>
      </c>
      <c r="BI4878" s="186">
        <f>IF(N4878="nulová",J4878,0)</f>
        <v>0</v>
      </c>
      <c r="BJ4878" s="18" t="s">
        <v>85</v>
      </c>
      <c r="BK4878" s="186">
        <f>ROUND(I4878*H4878,2)</f>
        <v>0</v>
      </c>
      <c r="BL4878" s="18" t="s">
        <v>507</v>
      </c>
      <c r="BM4878" s="185" t="s">
        <v>4536</v>
      </c>
    </row>
    <row r="4879" spans="1:65" s="12" customFormat="1" ht="22.9" customHeight="1">
      <c r="B4879" s="161"/>
      <c r="D4879" s="162" t="s">
        <v>71</v>
      </c>
      <c r="E4879" s="171" t="s">
        <v>4537</v>
      </c>
      <c r="F4879" s="171" t="s">
        <v>4538</v>
      </c>
      <c r="I4879" s="164"/>
      <c r="J4879" s="172">
        <f>BK4879</f>
        <v>0</v>
      </c>
      <c r="L4879" s="161"/>
      <c r="M4879" s="165"/>
      <c r="N4879" s="166"/>
      <c r="O4879" s="166"/>
      <c r="P4879" s="167">
        <f>SUM(P4880:P5057)</f>
        <v>0</v>
      </c>
      <c r="Q4879" s="166"/>
      <c r="R4879" s="167">
        <f>SUM(R4880:R5057)</f>
        <v>59.119141259999999</v>
      </c>
      <c r="S4879" s="166"/>
      <c r="T4879" s="168">
        <f>SUM(T4880:T5057)</f>
        <v>33.184308000000001</v>
      </c>
      <c r="AR4879" s="162" t="s">
        <v>85</v>
      </c>
      <c r="AT4879" s="169" t="s">
        <v>71</v>
      </c>
      <c r="AU4879" s="169" t="s">
        <v>79</v>
      </c>
      <c r="AY4879" s="162" t="s">
        <v>360</v>
      </c>
      <c r="BK4879" s="170">
        <f>SUM(BK4880:BK5057)</f>
        <v>0</v>
      </c>
    </row>
    <row r="4880" spans="1:65" s="2" customFormat="1" ht="24.2" customHeight="1">
      <c r="A4880" s="33"/>
      <c r="B4880" s="139"/>
      <c r="C4880" s="173" t="s">
        <v>4539</v>
      </c>
      <c r="D4880" s="173" t="s">
        <v>363</v>
      </c>
      <c r="E4880" s="174" t="s">
        <v>4540</v>
      </c>
      <c r="F4880" s="175" t="s">
        <v>4541</v>
      </c>
      <c r="G4880" s="176" t="s">
        <v>366</v>
      </c>
      <c r="H4880" s="177">
        <v>58.064999999999998</v>
      </c>
      <c r="I4880" s="178"/>
      <c r="J4880" s="179">
        <f>ROUND(I4880*H4880,2)</f>
        <v>0</v>
      </c>
      <c r="K4880" s="180"/>
      <c r="L4880" s="34"/>
      <c r="M4880" s="181" t="s">
        <v>1</v>
      </c>
      <c r="N4880" s="182" t="s">
        <v>38</v>
      </c>
      <c r="O4880" s="60"/>
      <c r="P4880" s="183">
        <f>O4880*H4880</f>
        <v>0</v>
      </c>
      <c r="Q4880" s="183">
        <v>0</v>
      </c>
      <c r="R4880" s="183">
        <f>Q4880*H4880</f>
        <v>0</v>
      </c>
      <c r="S4880" s="183">
        <v>0</v>
      </c>
      <c r="T4880" s="184">
        <f>S4880*H4880</f>
        <v>0</v>
      </c>
      <c r="U4880" s="33"/>
      <c r="V4880" s="33"/>
      <c r="W4880" s="33"/>
      <c r="X4880" s="33"/>
      <c r="Y4880" s="33"/>
      <c r="Z4880" s="33"/>
      <c r="AA4880" s="33"/>
      <c r="AB4880" s="33"/>
      <c r="AC4880" s="33"/>
      <c r="AD4880" s="33"/>
      <c r="AE4880" s="33"/>
      <c r="AR4880" s="185" t="s">
        <v>507</v>
      </c>
      <c r="AT4880" s="185" t="s">
        <v>363</v>
      </c>
      <c r="AU4880" s="185" t="s">
        <v>85</v>
      </c>
      <c r="AY4880" s="18" t="s">
        <v>360</v>
      </c>
      <c r="BE4880" s="186">
        <f>IF(N4880="základná",J4880,0)</f>
        <v>0</v>
      </c>
      <c r="BF4880" s="186">
        <f>IF(N4880="znížená",J4880,0)</f>
        <v>0</v>
      </c>
      <c r="BG4880" s="186">
        <f>IF(N4880="zákl. prenesená",J4880,0)</f>
        <v>0</v>
      </c>
      <c r="BH4880" s="186">
        <f>IF(N4880="zníž. prenesená",J4880,0)</f>
        <v>0</v>
      </c>
      <c r="BI4880" s="186">
        <f>IF(N4880="nulová",J4880,0)</f>
        <v>0</v>
      </c>
      <c r="BJ4880" s="18" t="s">
        <v>85</v>
      </c>
      <c r="BK4880" s="186">
        <f>ROUND(I4880*H4880,2)</f>
        <v>0</v>
      </c>
      <c r="BL4880" s="18" t="s">
        <v>507</v>
      </c>
      <c r="BM4880" s="185" t="s">
        <v>4542</v>
      </c>
    </row>
    <row r="4881" spans="1:65" s="14" customFormat="1">
      <c r="B4881" s="196"/>
      <c r="D4881" s="188" t="s">
        <v>369</v>
      </c>
      <c r="E4881" s="197" t="s">
        <v>1</v>
      </c>
      <c r="F4881" s="198" t="s">
        <v>4543</v>
      </c>
      <c r="H4881" s="197" t="s">
        <v>1</v>
      </c>
      <c r="I4881" s="199"/>
      <c r="L4881" s="196"/>
      <c r="M4881" s="200"/>
      <c r="N4881" s="201"/>
      <c r="O4881" s="201"/>
      <c r="P4881" s="201"/>
      <c r="Q4881" s="201"/>
      <c r="R4881" s="201"/>
      <c r="S4881" s="201"/>
      <c r="T4881" s="202"/>
      <c r="AT4881" s="197" t="s">
        <v>369</v>
      </c>
      <c r="AU4881" s="197" t="s">
        <v>85</v>
      </c>
      <c r="AV4881" s="14" t="s">
        <v>79</v>
      </c>
      <c r="AW4881" s="14" t="s">
        <v>29</v>
      </c>
      <c r="AX4881" s="14" t="s">
        <v>72</v>
      </c>
      <c r="AY4881" s="197" t="s">
        <v>360</v>
      </c>
    </row>
    <row r="4882" spans="1:65" s="13" customFormat="1">
      <c r="B4882" s="187"/>
      <c r="D4882" s="188" t="s">
        <v>369</v>
      </c>
      <c r="E4882" s="189" t="s">
        <v>1</v>
      </c>
      <c r="F4882" s="190" t="s">
        <v>4544</v>
      </c>
      <c r="H4882" s="191">
        <v>2.0089999999999999</v>
      </c>
      <c r="I4882" s="192"/>
      <c r="L4882" s="187"/>
      <c r="M4882" s="193"/>
      <c r="N4882" s="194"/>
      <c r="O4882" s="194"/>
      <c r="P4882" s="194"/>
      <c r="Q4882" s="194"/>
      <c r="R4882" s="194"/>
      <c r="S4882" s="194"/>
      <c r="T4882" s="195"/>
      <c r="AT4882" s="189" t="s">
        <v>369</v>
      </c>
      <c r="AU4882" s="189" t="s">
        <v>85</v>
      </c>
      <c r="AV4882" s="13" t="s">
        <v>85</v>
      </c>
      <c r="AW4882" s="13" t="s">
        <v>29</v>
      </c>
      <c r="AX4882" s="13" t="s">
        <v>72</v>
      </c>
      <c r="AY4882" s="189" t="s">
        <v>360</v>
      </c>
    </row>
    <row r="4883" spans="1:65" s="14" customFormat="1">
      <c r="B4883" s="196"/>
      <c r="D4883" s="188" t="s">
        <v>369</v>
      </c>
      <c r="E4883" s="197" t="s">
        <v>1</v>
      </c>
      <c r="F4883" s="198" t="s">
        <v>758</v>
      </c>
      <c r="H4883" s="197" t="s">
        <v>1</v>
      </c>
      <c r="I4883" s="199"/>
      <c r="L4883" s="196"/>
      <c r="M4883" s="200"/>
      <c r="N4883" s="201"/>
      <c r="O4883" s="201"/>
      <c r="P4883" s="201"/>
      <c r="Q4883" s="201"/>
      <c r="R4883" s="201"/>
      <c r="S4883" s="201"/>
      <c r="T4883" s="202"/>
      <c r="AT4883" s="197" t="s">
        <v>369</v>
      </c>
      <c r="AU4883" s="197" t="s">
        <v>85</v>
      </c>
      <c r="AV4883" s="14" t="s">
        <v>79</v>
      </c>
      <c r="AW4883" s="14" t="s">
        <v>29</v>
      </c>
      <c r="AX4883" s="14" t="s">
        <v>72</v>
      </c>
      <c r="AY4883" s="197" t="s">
        <v>360</v>
      </c>
    </row>
    <row r="4884" spans="1:65" s="14" customFormat="1">
      <c r="B4884" s="196"/>
      <c r="D4884" s="188" t="s">
        <v>369</v>
      </c>
      <c r="E4884" s="197" t="s">
        <v>1</v>
      </c>
      <c r="F4884" s="198" t="s">
        <v>4545</v>
      </c>
      <c r="H4884" s="197" t="s">
        <v>1</v>
      </c>
      <c r="I4884" s="199"/>
      <c r="L4884" s="196"/>
      <c r="M4884" s="200"/>
      <c r="N4884" s="201"/>
      <c r="O4884" s="201"/>
      <c r="P4884" s="201"/>
      <c r="Q4884" s="201"/>
      <c r="R4884" s="201"/>
      <c r="S4884" s="201"/>
      <c r="T4884" s="202"/>
      <c r="AT4884" s="197" t="s">
        <v>369</v>
      </c>
      <c r="AU4884" s="197" t="s">
        <v>85</v>
      </c>
      <c r="AV4884" s="14" t="s">
        <v>79</v>
      </c>
      <c r="AW4884" s="14" t="s">
        <v>29</v>
      </c>
      <c r="AX4884" s="14" t="s">
        <v>72</v>
      </c>
      <c r="AY4884" s="197" t="s">
        <v>360</v>
      </c>
    </row>
    <row r="4885" spans="1:65" s="13" customFormat="1">
      <c r="B4885" s="187"/>
      <c r="D4885" s="188" t="s">
        <v>369</v>
      </c>
      <c r="E4885" s="189" t="s">
        <v>1</v>
      </c>
      <c r="F4885" s="190" t="s">
        <v>4546</v>
      </c>
      <c r="H4885" s="191">
        <v>56.055999999999997</v>
      </c>
      <c r="I4885" s="192"/>
      <c r="L4885" s="187"/>
      <c r="M4885" s="193"/>
      <c r="N4885" s="194"/>
      <c r="O4885" s="194"/>
      <c r="P4885" s="194"/>
      <c r="Q4885" s="194"/>
      <c r="R4885" s="194"/>
      <c r="S4885" s="194"/>
      <c r="T4885" s="195"/>
      <c r="AT4885" s="189" t="s">
        <v>369</v>
      </c>
      <c r="AU4885" s="189" t="s">
        <v>85</v>
      </c>
      <c r="AV4885" s="13" t="s">
        <v>85</v>
      </c>
      <c r="AW4885" s="13" t="s">
        <v>29</v>
      </c>
      <c r="AX4885" s="13" t="s">
        <v>72</v>
      </c>
      <c r="AY4885" s="189" t="s">
        <v>360</v>
      </c>
    </row>
    <row r="4886" spans="1:65" s="15" customFormat="1">
      <c r="B4886" s="203"/>
      <c r="D4886" s="188" t="s">
        <v>369</v>
      </c>
      <c r="E4886" s="204" t="s">
        <v>1</v>
      </c>
      <c r="F4886" s="205" t="s">
        <v>386</v>
      </c>
      <c r="H4886" s="206">
        <v>58.064999999999998</v>
      </c>
      <c r="I4886" s="207"/>
      <c r="L4886" s="203"/>
      <c r="M4886" s="208"/>
      <c r="N4886" s="209"/>
      <c r="O4886" s="209"/>
      <c r="P4886" s="209"/>
      <c r="Q4886" s="209"/>
      <c r="R4886" s="209"/>
      <c r="S4886" s="209"/>
      <c r="T4886" s="210"/>
      <c r="AT4886" s="204" t="s">
        <v>369</v>
      </c>
      <c r="AU4886" s="204" t="s">
        <v>85</v>
      </c>
      <c r="AV4886" s="15" t="s">
        <v>367</v>
      </c>
      <c r="AW4886" s="15" t="s">
        <v>29</v>
      </c>
      <c r="AX4886" s="15" t="s">
        <v>79</v>
      </c>
      <c r="AY4886" s="204" t="s">
        <v>360</v>
      </c>
    </row>
    <row r="4887" spans="1:65" s="2" customFormat="1" ht="24.2" customHeight="1">
      <c r="A4887" s="33"/>
      <c r="B4887" s="139"/>
      <c r="C4887" s="173" t="s">
        <v>4547</v>
      </c>
      <c r="D4887" s="173" t="s">
        <v>363</v>
      </c>
      <c r="E4887" s="174" t="s">
        <v>4548</v>
      </c>
      <c r="F4887" s="175" t="s">
        <v>4549</v>
      </c>
      <c r="G4887" s="176" t="s">
        <v>375</v>
      </c>
      <c r="H4887" s="177">
        <v>152</v>
      </c>
      <c r="I4887" s="178"/>
      <c r="J4887" s="179">
        <f>ROUND(I4887*H4887,2)</f>
        <v>0</v>
      </c>
      <c r="K4887" s="180"/>
      <c r="L4887" s="34"/>
      <c r="M4887" s="181" t="s">
        <v>1</v>
      </c>
      <c r="N4887" s="182" t="s">
        <v>38</v>
      </c>
      <c r="O4887" s="60"/>
      <c r="P4887" s="183">
        <f>O4887*H4887</f>
        <v>0</v>
      </c>
      <c r="Q4887" s="183">
        <v>0</v>
      </c>
      <c r="R4887" s="183">
        <f>Q4887*H4887</f>
        <v>0</v>
      </c>
      <c r="S4887" s="183">
        <v>0</v>
      </c>
      <c r="T4887" s="184">
        <f>S4887*H4887</f>
        <v>0</v>
      </c>
      <c r="U4887" s="33"/>
      <c r="V4887" s="33"/>
      <c r="W4887" s="33"/>
      <c r="X4887" s="33"/>
      <c r="Y4887" s="33"/>
      <c r="Z4887" s="33"/>
      <c r="AA4887" s="33"/>
      <c r="AB4887" s="33"/>
      <c r="AC4887" s="33"/>
      <c r="AD4887" s="33"/>
      <c r="AE4887" s="33"/>
      <c r="AR4887" s="185" t="s">
        <v>507</v>
      </c>
      <c r="AT4887" s="185" t="s">
        <v>363</v>
      </c>
      <c r="AU4887" s="185" t="s">
        <v>85</v>
      </c>
      <c r="AY4887" s="18" t="s">
        <v>360</v>
      </c>
      <c r="BE4887" s="186">
        <f>IF(N4887="základná",J4887,0)</f>
        <v>0</v>
      </c>
      <c r="BF4887" s="186">
        <f>IF(N4887="znížená",J4887,0)</f>
        <v>0</v>
      </c>
      <c r="BG4887" s="186">
        <f>IF(N4887="zákl. prenesená",J4887,0)</f>
        <v>0</v>
      </c>
      <c r="BH4887" s="186">
        <f>IF(N4887="zníž. prenesená",J4887,0)</f>
        <v>0</v>
      </c>
      <c r="BI4887" s="186">
        <f>IF(N4887="nulová",J4887,0)</f>
        <v>0</v>
      </c>
      <c r="BJ4887" s="18" t="s">
        <v>85</v>
      </c>
      <c r="BK4887" s="186">
        <f>ROUND(I4887*H4887,2)</f>
        <v>0</v>
      </c>
      <c r="BL4887" s="18" t="s">
        <v>507</v>
      </c>
      <c r="BM4887" s="185" t="s">
        <v>4550</v>
      </c>
    </row>
    <row r="4888" spans="1:65" s="14" customFormat="1">
      <c r="B4888" s="196"/>
      <c r="D4888" s="188" t="s">
        <v>369</v>
      </c>
      <c r="E4888" s="197" t="s">
        <v>1</v>
      </c>
      <c r="F4888" s="198" t="s">
        <v>4543</v>
      </c>
      <c r="H4888" s="197" t="s">
        <v>1</v>
      </c>
      <c r="I4888" s="199"/>
      <c r="L4888" s="196"/>
      <c r="M4888" s="200"/>
      <c r="N4888" s="201"/>
      <c r="O4888" s="201"/>
      <c r="P4888" s="201"/>
      <c r="Q4888" s="201"/>
      <c r="R4888" s="201"/>
      <c r="S4888" s="201"/>
      <c r="T4888" s="202"/>
      <c r="AT4888" s="197" t="s">
        <v>369</v>
      </c>
      <c r="AU4888" s="197" t="s">
        <v>85</v>
      </c>
      <c r="AV4888" s="14" t="s">
        <v>79</v>
      </c>
      <c r="AW4888" s="14" t="s">
        <v>29</v>
      </c>
      <c r="AX4888" s="14" t="s">
        <v>72</v>
      </c>
      <c r="AY4888" s="197" t="s">
        <v>360</v>
      </c>
    </row>
    <row r="4889" spans="1:65" s="13" customFormat="1">
      <c r="B4889" s="187"/>
      <c r="D4889" s="188" t="s">
        <v>369</v>
      </c>
      <c r="E4889" s="189" t="s">
        <v>1</v>
      </c>
      <c r="F4889" s="190" t="s">
        <v>4551</v>
      </c>
      <c r="H4889" s="191">
        <v>32</v>
      </c>
      <c r="I4889" s="192"/>
      <c r="L4889" s="187"/>
      <c r="M4889" s="193"/>
      <c r="N4889" s="194"/>
      <c r="O4889" s="194"/>
      <c r="P4889" s="194"/>
      <c r="Q4889" s="194"/>
      <c r="R4889" s="194"/>
      <c r="S4889" s="194"/>
      <c r="T4889" s="195"/>
      <c r="AT4889" s="189" t="s">
        <v>369</v>
      </c>
      <c r="AU4889" s="189" t="s">
        <v>85</v>
      </c>
      <c r="AV4889" s="13" t="s">
        <v>85</v>
      </c>
      <c r="AW4889" s="13" t="s">
        <v>29</v>
      </c>
      <c r="AX4889" s="13" t="s">
        <v>72</v>
      </c>
      <c r="AY4889" s="189" t="s">
        <v>360</v>
      </c>
    </row>
    <row r="4890" spans="1:65" s="14" customFormat="1">
      <c r="B4890" s="196"/>
      <c r="D4890" s="188" t="s">
        <v>369</v>
      </c>
      <c r="E4890" s="197" t="s">
        <v>1</v>
      </c>
      <c r="F4890" s="198" t="s">
        <v>758</v>
      </c>
      <c r="H4890" s="197" t="s">
        <v>1</v>
      </c>
      <c r="I4890" s="199"/>
      <c r="L4890" s="196"/>
      <c r="M4890" s="200"/>
      <c r="N4890" s="201"/>
      <c r="O4890" s="201"/>
      <c r="P4890" s="201"/>
      <c r="Q4890" s="201"/>
      <c r="R4890" s="201"/>
      <c r="S4890" s="201"/>
      <c r="T4890" s="202"/>
      <c r="AT4890" s="197" t="s">
        <v>369</v>
      </c>
      <c r="AU4890" s="197" t="s">
        <v>85</v>
      </c>
      <c r="AV4890" s="14" t="s">
        <v>79</v>
      </c>
      <c r="AW4890" s="14" t="s">
        <v>29</v>
      </c>
      <c r="AX4890" s="14" t="s">
        <v>72</v>
      </c>
      <c r="AY4890" s="197" t="s">
        <v>360</v>
      </c>
    </row>
    <row r="4891" spans="1:65" s="13" customFormat="1">
      <c r="B4891" s="187"/>
      <c r="D4891" s="188" t="s">
        <v>369</v>
      </c>
      <c r="E4891" s="189" t="s">
        <v>1</v>
      </c>
      <c r="F4891" s="190" t="s">
        <v>4552</v>
      </c>
      <c r="H4891" s="191">
        <v>120</v>
      </c>
      <c r="I4891" s="192"/>
      <c r="L4891" s="187"/>
      <c r="M4891" s="193"/>
      <c r="N4891" s="194"/>
      <c r="O4891" s="194"/>
      <c r="P4891" s="194"/>
      <c r="Q4891" s="194"/>
      <c r="R4891" s="194"/>
      <c r="S4891" s="194"/>
      <c r="T4891" s="195"/>
      <c r="AT4891" s="189" t="s">
        <v>369</v>
      </c>
      <c r="AU4891" s="189" t="s">
        <v>85</v>
      </c>
      <c r="AV4891" s="13" t="s">
        <v>85</v>
      </c>
      <c r="AW4891" s="13" t="s">
        <v>29</v>
      </c>
      <c r="AX4891" s="13" t="s">
        <v>72</v>
      </c>
      <c r="AY4891" s="189" t="s">
        <v>360</v>
      </c>
    </row>
    <row r="4892" spans="1:65" s="15" customFormat="1">
      <c r="B4892" s="203"/>
      <c r="D4892" s="188" t="s">
        <v>369</v>
      </c>
      <c r="E4892" s="204" t="s">
        <v>1</v>
      </c>
      <c r="F4892" s="205" t="s">
        <v>386</v>
      </c>
      <c r="H4892" s="206">
        <v>152</v>
      </c>
      <c r="I4892" s="207"/>
      <c r="L4892" s="203"/>
      <c r="M4892" s="208"/>
      <c r="N4892" s="209"/>
      <c r="O4892" s="209"/>
      <c r="P4892" s="209"/>
      <c r="Q4892" s="209"/>
      <c r="R4892" s="209"/>
      <c r="S4892" s="209"/>
      <c r="T4892" s="210"/>
      <c r="AT4892" s="204" t="s">
        <v>369</v>
      </c>
      <c r="AU4892" s="204" t="s">
        <v>85</v>
      </c>
      <c r="AV4892" s="15" t="s">
        <v>367</v>
      </c>
      <c r="AW4892" s="15" t="s">
        <v>29</v>
      </c>
      <c r="AX4892" s="15" t="s">
        <v>79</v>
      </c>
      <c r="AY4892" s="204" t="s">
        <v>360</v>
      </c>
    </row>
    <row r="4893" spans="1:65" s="2" customFormat="1" ht="24.2" customHeight="1">
      <c r="A4893" s="33"/>
      <c r="B4893" s="139"/>
      <c r="C4893" s="173" t="s">
        <v>4553</v>
      </c>
      <c r="D4893" s="173" t="s">
        <v>363</v>
      </c>
      <c r="E4893" s="174" t="s">
        <v>4554</v>
      </c>
      <c r="F4893" s="175" t="s">
        <v>4555</v>
      </c>
      <c r="G4893" s="176" t="s">
        <v>375</v>
      </c>
      <c r="H4893" s="177">
        <v>91</v>
      </c>
      <c r="I4893" s="178"/>
      <c r="J4893" s="179">
        <f>ROUND(I4893*H4893,2)</f>
        <v>0</v>
      </c>
      <c r="K4893" s="180"/>
      <c r="L4893" s="34"/>
      <c r="M4893" s="181" t="s">
        <v>1</v>
      </c>
      <c r="N4893" s="182" t="s">
        <v>38</v>
      </c>
      <c r="O4893" s="60"/>
      <c r="P4893" s="183">
        <f>O4893*H4893</f>
        <v>0</v>
      </c>
      <c r="Q4893" s="183">
        <v>2.1000000000000001E-4</v>
      </c>
      <c r="R4893" s="183">
        <f>Q4893*H4893</f>
        <v>1.9110000000000002E-2</v>
      </c>
      <c r="S4893" s="183">
        <v>0</v>
      </c>
      <c r="T4893" s="184">
        <f>S4893*H4893</f>
        <v>0</v>
      </c>
      <c r="U4893" s="33"/>
      <c r="V4893" s="33"/>
      <c r="W4893" s="33"/>
      <c r="X4893" s="33"/>
      <c r="Y4893" s="33"/>
      <c r="Z4893" s="33"/>
      <c r="AA4893" s="33"/>
      <c r="AB4893" s="33"/>
      <c r="AC4893" s="33"/>
      <c r="AD4893" s="33"/>
      <c r="AE4893" s="33"/>
      <c r="AR4893" s="185" t="s">
        <v>507</v>
      </c>
      <c r="AT4893" s="185" t="s">
        <v>363</v>
      </c>
      <c r="AU4893" s="185" t="s">
        <v>85</v>
      </c>
      <c r="AY4893" s="18" t="s">
        <v>360</v>
      </c>
      <c r="BE4893" s="186">
        <f>IF(N4893="základná",J4893,0)</f>
        <v>0</v>
      </c>
      <c r="BF4893" s="186">
        <f>IF(N4893="znížená",J4893,0)</f>
        <v>0</v>
      </c>
      <c r="BG4893" s="186">
        <f>IF(N4893="zákl. prenesená",J4893,0)</f>
        <v>0</v>
      </c>
      <c r="BH4893" s="186">
        <f>IF(N4893="zníž. prenesená",J4893,0)</f>
        <v>0</v>
      </c>
      <c r="BI4893" s="186">
        <f>IF(N4893="nulová",J4893,0)</f>
        <v>0</v>
      </c>
      <c r="BJ4893" s="18" t="s">
        <v>85</v>
      </c>
      <c r="BK4893" s="186">
        <f>ROUND(I4893*H4893,2)</f>
        <v>0</v>
      </c>
      <c r="BL4893" s="18" t="s">
        <v>507</v>
      </c>
      <c r="BM4893" s="185" t="s">
        <v>4556</v>
      </c>
    </row>
    <row r="4894" spans="1:65" s="13" customFormat="1">
      <c r="B4894" s="187"/>
      <c r="D4894" s="188" t="s">
        <v>369</v>
      </c>
      <c r="E4894" s="189" t="s">
        <v>1</v>
      </c>
      <c r="F4894" s="190" t="s">
        <v>4557</v>
      </c>
      <c r="H4894" s="191">
        <v>90.4</v>
      </c>
      <c r="I4894" s="192"/>
      <c r="L4894" s="187"/>
      <c r="M4894" s="193"/>
      <c r="N4894" s="194"/>
      <c r="O4894" s="194"/>
      <c r="P4894" s="194"/>
      <c r="Q4894" s="194"/>
      <c r="R4894" s="194"/>
      <c r="S4894" s="194"/>
      <c r="T4894" s="195"/>
      <c r="AT4894" s="189" t="s">
        <v>369</v>
      </c>
      <c r="AU4894" s="189" t="s">
        <v>85</v>
      </c>
      <c r="AV4894" s="13" t="s">
        <v>85</v>
      </c>
      <c r="AW4894" s="13" t="s">
        <v>29</v>
      </c>
      <c r="AX4894" s="13" t="s">
        <v>72</v>
      </c>
      <c r="AY4894" s="189" t="s">
        <v>360</v>
      </c>
    </row>
    <row r="4895" spans="1:65" s="15" customFormat="1">
      <c r="B4895" s="203"/>
      <c r="D4895" s="188" t="s">
        <v>369</v>
      </c>
      <c r="E4895" s="204" t="s">
        <v>1</v>
      </c>
      <c r="F4895" s="205" t="s">
        <v>386</v>
      </c>
      <c r="H4895" s="206">
        <v>90.4</v>
      </c>
      <c r="I4895" s="207"/>
      <c r="L4895" s="203"/>
      <c r="M4895" s="208"/>
      <c r="N4895" s="209"/>
      <c r="O4895" s="209"/>
      <c r="P4895" s="209"/>
      <c r="Q4895" s="209"/>
      <c r="R4895" s="209"/>
      <c r="S4895" s="209"/>
      <c r="T4895" s="210"/>
      <c r="AT4895" s="204" t="s">
        <v>369</v>
      </c>
      <c r="AU4895" s="204" t="s">
        <v>85</v>
      </c>
      <c r="AV4895" s="15" t="s">
        <v>367</v>
      </c>
      <c r="AW4895" s="15" t="s">
        <v>29</v>
      </c>
      <c r="AX4895" s="15" t="s">
        <v>72</v>
      </c>
      <c r="AY4895" s="204" t="s">
        <v>360</v>
      </c>
    </row>
    <row r="4896" spans="1:65" s="14" customFormat="1">
      <c r="B4896" s="196"/>
      <c r="D4896" s="188" t="s">
        <v>369</v>
      </c>
      <c r="E4896" s="197" t="s">
        <v>1</v>
      </c>
      <c r="F4896" s="198" t="s">
        <v>4558</v>
      </c>
      <c r="H4896" s="197" t="s">
        <v>1</v>
      </c>
      <c r="I4896" s="199"/>
      <c r="L4896" s="196"/>
      <c r="M4896" s="200"/>
      <c r="N4896" s="201"/>
      <c r="O4896" s="201"/>
      <c r="P4896" s="201"/>
      <c r="Q4896" s="201"/>
      <c r="R4896" s="201"/>
      <c r="S4896" s="201"/>
      <c r="T4896" s="202"/>
      <c r="AT4896" s="197" t="s">
        <v>369</v>
      </c>
      <c r="AU4896" s="197" t="s">
        <v>85</v>
      </c>
      <c r="AV4896" s="14" t="s">
        <v>79</v>
      </c>
      <c r="AW4896" s="14" t="s">
        <v>29</v>
      </c>
      <c r="AX4896" s="14" t="s">
        <v>72</v>
      </c>
      <c r="AY4896" s="197" t="s">
        <v>360</v>
      </c>
    </row>
    <row r="4897" spans="1:65" s="13" customFormat="1">
      <c r="B4897" s="187"/>
      <c r="D4897" s="188" t="s">
        <v>369</v>
      </c>
      <c r="E4897" s="189" t="s">
        <v>1</v>
      </c>
      <c r="F4897" s="190" t="s">
        <v>1198</v>
      </c>
      <c r="H4897" s="191">
        <v>91</v>
      </c>
      <c r="I4897" s="192"/>
      <c r="L4897" s="187"/>
      <c r="M4897" s="193"/>
      <c r="N4897" s="194"/>
      <c r="O4897" s="194"/>
      <c r="P4897" s="194"/>
      <c r="Q4897" s="194"/>
      <c r="R4897" s="194"/>
      <c r="S4897" s="194"/>
      <c r="T4897" s="195"/>
      <c r="AT4897" s="189" t="s">
        <v>369</v>
      </c>
      <c r="AU4897" s="189" t="s">
        <v>85</v>
      </c>
      <c r="AV4897" s="13" t="s">
        <v>85</v>
      </c>
      <c r="AW4897" s="13" t="s">
        <v>29</v>
      </c>
      <c r="AX4897" s="13" t="s">
        <v>79</v>
      </c>
      <c r="AY4897" s="189" t="s">
        <v>360</v>
      </c>
    </row>
    <row r="4898" spans="1:65" s="2" customFormat="1" ht="24.2" customHeight="1">
      <c r="A4898" s="33"/>
      <c r="B4898" s="139"/>
      <c r="C4898" s="173" t="s">
        <v>4559</v>
      </c>
      <c r="D4898" s="173" t="s">
        <v>363</v>
      </c>
      <c r="E4898" s="174" t="s">
        <v>4560</v>
      </c>
      <c r="F4898" s="175" t="s">
        <v>4561</v>
      </c>
      <c r="G4898" s="176" t="s">
        <v>795</v>
      </c>
      <c r="H4898" s="177">
        <v>13</v>
      </c>
      <c r="I4898" s="178"/>
      <c r="J4898" s="179">
        <f>ROUND(I4898*H4898,2)</f>
        <v>0</v>
      </c>
      <c r="K4898" s="180"/>
      <c r="L4898" s="34"/>
      <c r="M4898" s="181" t="s">
        <v>1</v>
      </c>
      <c r="N4898" s="182" t="s">
        <v>38</v>
      </c>
      <c r="O4898" s="60"/>
      <c r="P4898" s="183">
        <f>O4898*H4898</f>
        <v>0</v>
      </c>
      <c r="Q4898" s="183">
        <v>2.5999999999999998E-4</v>
      </c>
      <c r="R4898" s="183">
        <f>Q4898*H4898</f>
        <v>3.3799999999999998E-3</v>
      </c>
      <c r="S4898" s="183">
        <v>0</v>
      </c>
      <c r="T4898" s="184">
        <f>S4898*H4898</f>
        <v>0</v>
      </c>
      <c r="U4898" s="33"/>
      <c r="V4898" s="33"/>
      <c r="W4898" s="33"/>
      <c r="X4898" s="33"/>
      <c r="Y4898" s="33"/>
      <c r="Z4898" s="33"/>
      <c r="AA4898" s="33"/>
      <c r="AB4898" s="33"/>
      <c r="AC4898" s="33"/>
      <c r="AD4898" s="33"/>
      <c r="AE4898" s="33"/>
      <c r="AR4898" s="185" t="s">
        <v>507</v>
      </c>
      <c r="AT4898" s="185" t="s">
        <v>363</v>
      </c>
      <c r="AU4898" s="185" t="s">
        <v>85</v>
      </c>
      <c r="AY4898" s="18" t="s">
        <v>360</v>
      </c>
      <c r="BE4898" s="186">
        <f>IF(N4898="základná",J4898,0)</f>
        <v>0</v>
      </c>
      <c r="BF4898" s="186">
        <f>IF(N4898="znížená",J4898,0)</f>
        <v>0</v>
      </c>
      <c r="BG4898" s="186">
        <f>IF(N4898="zákl. prenesená",J4898,0)</f>
        <v>0</v>
      </c>
      <c r="BH4898" s="186">
        <f>IF(N4898="zníž. prenesená",J4898,0)</f>
        <v>0</v>
      </c>
      <c r="BI4898" s="186">
        <f>IF(N4898="nulová",J4898,0)</f>
        <v>0</v>
      </c>
      <c r="BJ4898" s="18" t="s">
        <v>85</v>
      </c>
      <c r="BK4898" s="186">
        <f>ROUND(I4898*H4898,2)</f>
        <v>0</v>
      </c>
      <c r="BL4898" s="18" t="s">
        <v>507</v>
      </c>
      <c r="BM4898" s="185" t="s">
        <v>4562</v>
      </c>
    </row>
    <row r="4899" spans="1:65" s="14" customFormat="1">
      <c r="B4899" s="196"/>
      <c r="D4899" s="188" t="s">
        <v>369</v>
      </c>
      <c r="E4899" s="197" t="s">
        <v>1</v>
      </c>
      <c r="F4899" s="198" t="s">
        <v>758</v>
      </c>
      <c r="H4899" s="197" t="s">
        <v>1</v>
      </c>
      <c r="I4899" s="199"/>
      <c r="L4899" s="196"/>
      <c r="M4899" s="200"/>
      <c r="N4899" s="201"/>
      <c r="O4899" s="201"/>
      <c r="P4899" s="201"/>
      <c r="Q4899" s="201"/>
      <c r="R4899" s="201"/>
      <c r="S4899" s="201"/>
      <c r="T4899" s="202"/>
      <c r="AT4899" s="197" t="s">
        <v>369</v>
      </c>
      <c r="AU4899" s="197" t="s">
        <v>85</v>
      </c>
      <c r="AV4899" s="14" t="s">
        <v>79</v>
      </c>
      <c r="AW4899" s="14" t="s">
        <v>29</v>
      </c>
      <c r="AX4899" s="14" t="s">
        <v>72</v>
      </c>
      <c r="AY4899" s="197" t="s">
        <v>360</v>
      </c>
    </row>
    <row r="4900" spans="1:65" s="14" customFormat="1">
      <c r="B4900" s="196"/>
      <c r="D4900" s="188" t="s">
        <v>369</v>
      </c>
      <c r="E4900" s="197" t="s">
        <v>1</v>
      </c>
      <c r="F4900" s="198" t="s">
        <v>4563</v>
      </c>
      <c r="H4900" s="197" t="s">
        <v>1</v>
      </c>
      <c r="I4900" s="199"/>
      <c r="L4900" s="196"/>
      <c r="M4900" s="200"/>
      <c r="N4900" s="201"/>
      <c r="O4900" s="201"/>
      <c r="P4900" s="201"/>
      <c r="Q4900" s="201"/>
      <c r="R4900" s="201"/>
      <c r="S4900" s="201"/>
      <c r="T4900" s="202"/>
      <c r="AT4900" s="197" t="s">
        <v>369</v>
      </c>
      <c r="AU4900" s="197" t="s">
        <v>85</v>
      </c>
      <c r="AV4900" s="14" t="s">
        <v>79</v>
      </c>
      <c r="AW4900" s="14" t="s">
        <v>29</v>
      </c>
      <c r="AX4900" s="14" t="s">
        <v>72</v>
      </c>
      <c r="AY4900" s="197" t="s">
        <v>360</v>
      </c>
    </row>
    <row r="4901" spans="1:65" s="13" customFormat="1">
      <c r="B4901" s="187"/>
      <c r="D4901" s="188" t="s">
        <v>369</v>
      </c>
      <c r="E4901" s="189" t="s">
        <v>1</v>
      </c>
      <c r="F4901" s="190" t="s">
        <v>4564</v>
      </c>
      <c r="H4901" s="191">
        <v>13</v>
      </c>
      <c r="I4901" s="192"/>
      <c r="L4901" s="187"/>
      <c r="M4901" s="193"/>
      <c r="N4901" s="194"/>
      <c r="O4901" s="194"/>
      <c r="P4901" s="194"/>
      <c r="Q4901" s="194"/>
      <c r="R4901" s="194"/>
      <c r="S4901" s="194"/>
      <c r="T4901" s="195"/>
      <c r="AT4901" s="189" t="s">
        <v>369</v>
      </c>
      <c r="AU4901" s="189" t="s">
        <v>85</v>
      </c>
      <c r="AV4901" s="13" t="s">
        <v>85</v>
      </c>
      <c r="AW4901" s="13" t="s">
        <v>29</v>
      </c>
      <c r="AX4901" s="13" t="s">
        <v>72</v>
      </c>
      <c r="AY4901" s="189" t="s">
        <v>360</v>
      </c>
    </row>
    <row r="4902" spans="1:65" s="15" customFormat="1">
      <c r="B4902" s="203"/>
      <c r="D4902" s="188" t="s">
        <v>369</v>
      </c>
      <c r="E4902" s="204" t="s">
        <v>1</v>
      </c>
      <c r="F4902" s="205" t="s">
        <v>386</v>
      </c>
      <c r="H4902" s="206">
        <v>13</v>
      </c>
      <c r="I4902" s="207"/>
      <c r="L4902" s="203"/>
      <c r="M4902" s="208"/>
      <c r="N4902" s="209"/>
      <c r="O4902" s="209"/>
      <c r="P4902" s="209"/>
      <c r="Q4902" s="209"/>
      <c r="R4902" s="209"/>
      <c r="S4902" s="209"/>
      <c r="T4902" s="210"/>
      <c r="AT4902" s="204" t="s">
        <v>369</v>
      </c>
      <c r="AU4902" s="204" t="s">
        <v>85</v>
      </c>
      <c r="AV4902" s="15" t="s">
        <v>367</v>
      </c>
      <c r="AW4902" s="15" t="s">
        <v>29</v>
      </c>
      <c r="AX4902" s="15" t="s">
        <v>79</v>
      </c>
      <c r="AY4902" s="204" t="s">
        <v>360</v>
      </c>
    </row>
    <row r="4903" spans="1:65" s="2" customFormat="1" ht="24.2" customHeight="1">
      <c r="A4903" s="33"/>
      <c r="B4903" s="139"/>
      <c r="C4903" s="173" t="s">
        <v>4565</v>
      </c>
      <c r="D4903" s="173" t="s">
        <v>363</v>
      </c>
      <c r="E4903" s="174" t="s">
        <v>4566</v>
      </c>
      <c r="F4903" s="175" t="s">
        <v>4567</v>
      </c>
      <c r="G4903" s="176" t="s">
        <v>795</v>
      </c>
      <c r="H4903" s="177">
        <v>844.4</v>
      </c>
      <c r="I4903" s="178"/>
      <c r="J4903" s="179">
        <f>ROUND(I4903*H4903,2)</f>
        <v>0</v>
      </c>
      <c r="K4903" s="180"/>
      <c r="L4903" s="34"/>
      <c r="M4903" s="181" t="s">
        <v>1</v>
      </c>
      <c r="N4903" s="182" t="s">
        <v>38</v>
      </c>
      <c r="O4903" s="60"/>
      <c r="P4903" s="183">
        <f>O4903*H4903</f>
        <v>0</v>
      </c>
      <c r="Q4903" s="183">
        <v>2.5999999999999998E-4</v>
      </c>
      <c r="R4903" s="183">
        <f>Q4903*H4903</f>
        <v>0.21954399999999996</v>
      </c>
      <c r="S4903" s="183">
        <v>0</v>
      </c>
      <c r="T4903" s="184">
        <f>S4903*H4903</f>
        <v>0</v>
      </c>
      <c r="U4903" s="33"/>
      <c r="V4903" s="33"/>
      <c r="W4903" s="33"/>
      <c r="X4903" s="33"/>
      <c r="Y4903" s="33"/>
      <c r="Z4903" s="33"/>
      <c r="AA4903" s="33"/>
      <c r="AB4903" s="33"/>
      <c r="AC4903" s="33"/>
      <c r="AD4903" s="33"/>
      <c r="AE4903" s="33"/>
      <c r="AR4903" s="185" t="s">
        <v>507</v>
      </c>
      <c r="AT4903" s="185" t="s">
        <v>363</v>
      </c>
      <c r="AU4903" s="185" t="s">
        <v>85</v>
      </c>
      <c r="AY4903" s="18" t="s">
        <v>360</v>
      </c>
      <c r="BE4903" s="186">
        <f>IF(N4903="základná",J4903,0)</f>
        <v>0</v>
      </c>
      <c r="BF4903" s="186">
        <f>IF(N4903="znížená",J4903,0)</f>
        <v>0</v>
      </c>
      <c r="BG4903" s="186">
        <f>IF(N4903="zákl. prenesená",J4903,0)</f>
        <v>0</v>
      </c>
      <c r="BH4903" s="186">
        <f>IF(N4903="zníž. prenesená",J4903,0)</f>
        <v>0</v>
      </c>
      <c r="BI4903" s="186">
        <f>IF(N4903="nulová",J4903,0)</f>
        <v>0</v>
      </c>
      <c r="BJ4903" s="18" t="s">
        <v>85</v>
      </c>
      <c r="BK4903" s="186">
        <f>ROUND(I4903*H4903,2)</f>
        <v>0</v>
      </c>
      <c r="BL4903" s="18" t="s">
        <v>507</v>
      </c>
      <c r="BM4903" s="185" t="s">
        <v>4568</v>
      </c>
    </row>
    <row r="4904" spans="1:65" s="14" customFormat="1">
      <c r="B4904" s="196"/>
      <c r="D4904" s="188" t="s">
        <v>369</v>
      </c>
      <c r="E4904" s="197" t="s">
        <v>1</v>
      </c>
      <c r="F4904" s="198" t="s">
        <v>4569</v>
      </c>
      <c r="H4904" s="197" t="s">
        <v>1</v>
      </c>
      <c r="I4904" s="199"/>
      <c r="L4904" s="196"/>
      <c r="M4904" s="200"/>
      <c r="N4904" s="201"/>
      <c r="O4904" s="201"/>
      <c r="P4904" s="201"/>
      <c r="Q4904" s="201"/>
      <c r="R4904" s="201"/>
      <c r="S4904" s="201"/>
      <c r="T4904" s="202"/>
      <c r="AT4904" s="197" t="s">
        <v>369</v>
      </c>
      <c r="AU4904" s="197" t="s">
        <v>85</v>
      </c>
      <c r="AV4904" s="14" t="s">
        <v>79</v>
      </c>
      <c r="AW4904" s="14" t="s">
        <v>29</v>
      </c>
      <c r="AX4904" s="14" t="s">
        <v>72</v>
      </c>
      <c r="AY4904" s="197" t="s">
        <v>360</v>
      </c>
    </row>
    <row r="4905" spans="1:65" s="14" customFormat="1">
      <c r="B4905" s="196"/>
      <c r="D4905" s="188" t="s">
        <v>369</v>
      </c>
      <c r="E4905" s="197" t="s">
        <v>1</v>
      </c>
      <c r="F4905" s="198" t="s">
        <v>4570</v>
      </c>
      <c r="H4905" s="197" t="s">
        <v>1</v>
      </c>
      <c r="I4905" s="199"/>
      <c r="L4905" s="196"/>
      <c r="M4905" s="200"/>
      <c r="N4905" s="201"/>
      <c r="O4905" s="201"/>
      <c r="P4905" s="201"/>
      <c r="Q4905" s="201"/>
      <c r="R4905" s="201"/>
      <c r="S4905" s="201"/>
      <c r="T4905" s="202"/>
      <c r="AT4905" s="197" t="s">
        <v>369</v>
      </c>
      <c r="AU4905" s="197" t="s">
        <v>85</v>
      </c>
      <c r="AV4905" s="14" t="s">
        <v>79</v>
      </c>
      <c r="AW4905" s="14" t="s">
        <v>29</v>
      </c>
      <c r="AX4905" s="14" t="s">
        <v>72</v>
      </c>
      <c r="AY4905" s="197" t="s">
        <v>360</v>
      </c>
    </row>
    <row r="4906" spans="1:65" s="13" customFormat="1">
      <c r="B4906" s="187"/>
      <c r="D4906" s="188" t="s">
        <v>369</v>
      </c>
      <c r="E4906" s="189" t="s">
        <v>1</v>
      </c>
      <c r="F4906" s="190" t="s">
        <v>4571</v>
      </c>
      <c r="H4906" s="191">
        <v>4</v>
      </c>
      <c r="I4906" s="192"/>
      <c r="L4906" s="187"/>
      <c r="M4906" s="193"/>
      <c r="N4906" s="194"/>
      <c r="O4906" s="194"/>
      <c r="P4906" s="194"/>
      <c r="Q4906" s="194"/>
      <c r="R4906" s="194"/>
      <c r="S4906" s="194"/>
      <c r="T4906" s="195"/>
      <c r="AT4906" s="189" t="s">
        <v>369</v>
      </c>
      <c r="AU4906" s="189" t="s">
        <v>85</v>
      </c>
      <c r="AV4906" s="13" t="s">
        <v>85</v>
      </c>
      <c r="AW4906" s="13" t="s">
        <v>29</v>
      </c>
      <c r="AX4906" s="13" t="s">
        <v>72</v>
      </c>
      <c r="AY4906" s="189" t="s">
        <v>360</v>
      </c>
    </row>
    <row r="4907" spans="1:65" s="14" customFormat="1">
      <c r="B4907" s="196"/>
      <c r="D4907" s="188" t="s">
        <v>369</v>
      </c>
      <c r="E4907" s="197" t="s">
        <v>1</v>
      </c>
      <c r="F4907" s="198" t="s">
        <v>4572</v>
      </c>
      <c r="H4907" s="197" t="s">
        <v>1</v>
      </c>
      <c r="I4907" s="199"/>
      <c r="L4907" s="196"/>
      <c r="M4907" s="200"/>
      <c r="N4907" s="201"/>
      <c r="O4907" s="201"/>
      <c r="P4907" s="201"/>
      <c r="Q4907" s="201"/>
      <c r="R4907" s="201"/>
      <c r="S4907" s="201"/>
      <c r="T4907" s="202"/>
      <c r="AT4907" s="197" t="s">
        <v>369</v>
      </c>
      <c r="AU4907" s="197" t="s">
        <v>85</v>
      </c>
      <c r="AV4907" s="14" t="s">
        <v>79</v>
      </c>
      <c r="AW4907" s="14" t="s">
        <v>29</v>
      </c>
      <c r="AX4907" s="14" t="s">
        <v>72</v>
      </c>
      <c r="AY4907" s="197" t="s">
        <v>360</v>
      </c>
    </row>
    <row r="4908" spans="1:65" s="13" customFormat="1">
      <c r="B4908" s="187"/>
      <c r="D4908" s="188" t="s">
        <v>369</v>
      </c>
      <c r="E4908" s="189" t="s">
        <v>1</v>
      </c>
      <c r="F4908" s="190" t="s">
        <v>4573</v>
      </c>
      <c r="H4908" s="191">
        <v>22.8</v>
      </c>
      <c r="I4908" s="192"/>
      <c r="L4908" s="187"/>
      <c r="M4908" s="193"/>
      <c r="N4908" s="194"/>
      <c r="O4908" s="194"/>
      <c r="P4908" s="194"/>
      <c r="Q4908" s="194"/>
      <c r="R4908" s="194"/>
      <c r="S4908" s="194"/>
      <c r="T4908" s="195"/>
      <c r="AT4908" s="189" t="s">
        <v>369</v>
      </c>
      <c r="AU4908" s="189" t="s">
        <v>85</v>
      </c>
      <c r="AV4908" s="13" t="s">
        <v>85</v>
      </c>
      <c r="AW4908" s="13" t="s">
        <v>29</v>
      </c>
      <c r="AX4908" s="13" t="s">
        <v>72</v>
      </c>
      <c r="AY4908" s="189" t="s">
        <v>360</v>
      </c>
    </row>
    <row r="4909" spans="1:65" s="16" customFormat="1">
      <c r="B4909" s="211"/>
      <c r="D4909" s="188" t="s">
        <v>369</v>
      </c>
      <c r="E4909" s="212" t="s">
        <v>1</v>
      </c>
      <c r="F4909" s="213" t="s">
        <v>581</v>
      </c>
      <c r="H4909" s="214">
        <v>26.8</v>
      </c>
      <c r="I4909" s="215"/>
      <c r="L4909" s="211"/>
      <c r="M4909" s="216"/>
      <c r="N4909" s="217"/>
      <c r="O4909" s="217"/>
      <c r="P4909" s="217"/>
      <c r="Q4909" s="217"/>
      <c r="R4909" s="217"/>
      <c r="S4909" s="217"/>
      <c r="T4909" s="218"/>
      <c r="AT4909" s="212" t="s">
        <v>369</v>
      </c>
      <c r="AU4909" s="212" t="s">
        <v>85</v>
      </c>
      <c r="AV4909" s="16" t="s">
        <v>282</v>
      </c>
      <c r="AW4909" s="16" t="s">
        <v>29</v>
      </c>
      <c r="AX4909" s="16" t="s">
        <v>72</v>
      </c>
      <c r="AY4909" s="212" t="s">
        <v>360</v>
      </c>
    </row>
    <row r="4910" spans="1:65" s="14" customFormat="1">
      <c r="B4910" s="196"/>
      <c r="D4910" s="188" t="s">
        <v>369</v>
      </c>
      <c r="E4910" s="197" t="s">
        <v>1</v>
      </c>
      <c r="F4910" s="198" t="s">
        <v>758</v>
      </c>
      <c r="H4910" s="197" t="s">
        <v>1</v>
      </c>
      <c r="I4910" s="199"/>
      <c r="L4910" s="196"/>
      <c r="M4910" s="200"/>
      <c r="N4910" s="201"/>
      <c r="O4910" s="201"/>
      <c r="P4910" s="201"/>
      <c r="Q4910" s="201"/>
      <c r="R4910" s="201"/>
      <c r="S4910" s="201"/>
      <c r="T4910" s="202"/>
      <c r="AT4910" s="197" t="s">
        <v>369</v>
      </c>
      <c r="AU4910" s="197" t="s">
        <v>85</v>
      </c>
      <c r="AV4910" s="14" t="s">
        <v>79</v>
      </c>
      <c r="AW4910" s="14" t="s">
        <v>29</v>
      </c>
      <c r="AX4910" s="14" t="s">
        <v>72</v>
      </c>
      <c r="AY4910" s="197" t="s">
        <v>360</v>
      </c>
    </row>
    <row r="4911" spans="1:65" s="14" customFormat="1">
      <c r="B4911" s="196"/>
      <c r="D4911" s="188" t="s">
        <v>369</v>
      </c>
      <c r="E4911" s="197" t="s">
        <v>1</v>
      </c>
      <c r="F4911" s="198" t="s">
        <v>4574</v>
      </c>
      <c r="H4911" s="197" t="s">
        <v>1</v>
      </c>
      <c r="I4911" s="199"/>
      <c r="L4911" s="196"/>
      <c r="M4911" s="200"/>
      <c r="N4911" s="201"/>
      <c r="O4911" s="201"/>
      <c r="P4911" s="201"/>
      <c r="Q4911" s="201"/>
      <c r="R4911" s="201"/>
      <c r="S4911" s="201"/>
      <c r="T4911" s="202"/>
      <c r="AT4911" s="197" t="s">
        <v>369</v>
      </c>
      <c r="AU4911" s="197" t="s">
        <v>85</v>
      </c>
      <c r="AV4911" s="14" t="s">
        <v>79</v>
      </c>
      <c r="AW4911" s="14" t="s">
        <v>29</v>
      </c>
      <c r="AX4911" s="14" t="s">
        <v>72</v>
      </c>
      <c r="AY4911" s="197" t="s">
        <v>360</v>
      </c>
    </row>
    <row r="4912" spans="1:65" s="13" customFormat="1">
      <c r="B4912" s="187"/>
      <c r="D4912" s="188" t="s">
        <v>369</v>
      </c>
      <c r="E4912" s="189" t="s">
        <v>1</v>
      </c>
      <c r="F4912" s="190" t="s">
        <v>4575</v>
      </c>
      <c r="H4912" s="191">
        <v>291.2</v>
      </c>
      <c r="I4912" s="192"/>
      <c r="L4912" s="187"/>
      <c r="M4912" s="193"/>
      <c r="N4912" s="194"/>
      <c r="O4912" s="194"/>
      <c r="P4912" s="194"/>
      <c r="Q4912" s="194"/>
      <c r="R4912" s="194"/>
      <c r="S4912" s="194"/>
      <c r="T4912" s="195"/>
      <c r="AT4912" s="189" t="s">
        <v>369</v>
      </c>
      <c r="AU4912" s="189" t="s">
        <v>85</v>
      </c>
      <c r="AV4912" s="13" t="s">
        <v>85</v>
      </c>
      <c r="AW4912" s="13" t="s">
        <v>29</v>
      </c>
      <c r="AX4912" s="13" t="s">
        <v>72</v>
      </c>
      <c r="AY4912" s="189" t="s">
        <v>360</v>
      </c>
    </row>
    <row r="4913" spans="1:65" s="14" customFormat="1">
      <c r="B4913" s="196"/>
      <c r="D4913" s="188" t="s">
        <v>369</v>
      </c>
      <c r="E4913" s="197" t="s">
        <v>1</v>
      </c>
      <c r="F4913" s="198" t="s">
        <v>4545</v>
      </c>
      <c r="H4913" s="197" t="s">
        <v>1</v>
      </c>
      <c r="I4913" s="199"/>
      <c r="L4913" s="196"/>
      <c r="M4913" s="200"/>
      <c r="N4913" s="201"/>
      <c r="O4913" s="201"/>
      <c r="P4913" s="201"/>
      <c r="Q4913" s="201"/>
      <c r="R4913" s="201"/>
      <c r="S4913" s="201"/>
      <c r="T4913" s="202"/>
      <c r="AT4913" s="197" t="s">
        <v>369</v>
      </c>
      <c r="AU4913" s="197" t="s">
        <v>85</v>
      </c>
      <c r="AV4913" s="14" t="s">
        <v>79</v>
      </c>
      <c r="AW4913" s="14" t="s">
        <v>29</v>
      </c>
      <c r="AX4913" s="14" t="s">
        <v>72</v>
      </c>
      <c r="AY4913" s="197" t="s">
        <v>360</v>
      </c>
    </row>
    <row r="4914" spans="1:65" s="13" customFormat="1">
      <c r="B4914" s="187"/>
      <c r="D4914" s="188" t="s">
        <v>369</v>
      </c>
      <c r="E4914" s="189" t="s">
        <v>1</v>
      </c>
      <c r="F4914" s="190" t="s">
        <v>4576</v>
      </c>
      <c r="H4914" s="191">
        <v>107.8</v>
      </c>
      <c r="I4914" s="192"/>
      <c r="L4914" s="187"/>
      <c r="M4914" s="193"/>
      <c r="N4914" s="194"/>
      <c r="O4914" s="194"/>
      <c r="P4914" s="194"/>
      <c r="Q4914" s="194"/>
      <c r="R4914" s="194"/>
      <c r="S4914" s="194"/>
      <c r="T4914" s="195"/>
      <c r="AT4914" s="189" t="s">
        <v>369</v>
      </c>
      <c r="AU4914" s="189" t="s">
        <v>85</v>
      </c>
      <c r="AV4914" s="13" t="s">
        <v>85</v>
      </c>
      <c r="AW4914" s="13" t="s">
        <v>29</v>
      </c>
      <c r="AX4914" s="13" t="s">
        <v>72</v>
      </c>
      <c r="AY4914" s="189" t="s">
        <v>360</v>
      </c>
    </row>
    <row r="4915" spans="1:65" s="14" customFormat="1">
      <c r="B4915" s="196"/>
      <c r="D4915" s="188" t="s">
        <v>369</v>
      </c>
      <c r="E4915" s="197" t="s">
        <v>1</v>
      </c>
      <c r="F4915" s="198" t="s">
        <v>4577</v>
      </c>
      <c r="H4915" s="197" t="s">
        <v>1</v>
      </c>
      <c r="I4915" s="199"/>
      <c r="L4915" s="196"/>
      <c r="M4915" s="200"/>
      <c r="N4915" s="201"/>
      <c r="O4915" s="201"/>
      <c r="P4915" s="201"/>
      <c r="Q4915" s="201"/>
      <c r="R4915" s="201"/>
      <c r="S4915" s="201"/>
      <c r="T4915" s="202"/>
      <c r="AT4915" s="197" t="s">
        <v>369</v>
      </c>
      <c r="AU4915" s="197" t="s">
        <v>85</v>
      </c>
      <c r="AV4915" s="14" t="s">
        <v>79</v>
      </c>
      <c r="AW4915" s="14" t="s">
        <v>29</v>
      </c>
      <c r="AX4915" s="14" t="s">
        <v>72</v>
      </c>
      <c r="AY4915" s="197" t="s">
        <v>360</v>
      </c>
    </row>
    <row r="4916" spans="1:65" s="13" customFormat="1">
      <c r="B4916" s="187"/>
      <c r="D4916" s="188" t="s">
        <v>369</v>
      </c>
      <c r="E4916" s="189" t="s">
        <v>1</v>
      </c>
      <c r="F4916" s="190" t="s">
        <v>4578</v>
      </c>
      <c r="H4916" s="191">
        <v>418.6</v>
      </c>
      <c r="I4916" s="192"/>
      <c r="L4916" s="187"/>
      <c r="M4916" s="193"/>
      <c r="N4916" s="194"/>
      <c r="O4916" s="194"/>
      <c r="P4916" s="194"/>
      <c r="Q4916" s="194"/>
      <c r="R4916" s="194"/>
      <c r="S4916" s="194"/>
      <c r="T4916" s="195"/>
      <c r="AT4916" s="189" t="s">
        <v>369</v>
      </c>
      <c r="AU4916" s="189" t="s">
        <v>85</v>
      </c>
      <c r="AV4916" s="13" t="s">
        <v>85</v>
      </c>
      <c r="AW4916" s="13" t="s">
        <v>29</v>
      </c>
      <c r="AX4916" s="13" t="s">
        <v>72</v>
      </c>
      <c r="AY4916" s="189" t="s">
        <v>360</v>
      </c>
    </row>
    <row r="4917" spans="1:65" s="16" customFormat="1">
      <c r="B4917" s="211"/>
      <c r="D4917" s="188" t="s">
        <v>369</v>
      </c>
      <c r="E4917" s="212" t="s">
        <v>1</v>
      </c>
      <c r="F4917" s="213" t="s">
        <v>581</v>
      </c>
      <c r="H4917" s="214">
        <v>817.6</v>
      </c>
      <c r="I4917" s="215"/>
      <c r="L4917" s="211"/>
      <c r="M4917" s="216"/>
      <c r="N4917" s="217"/>
      <c r="O4917" s="217"/>
      <c r="P4917" s="217"/>
      <c r="Q4917" s="217"/>
      <c r="R4917" s="217"/>
      <c r="S4917" s="217"/>
      <c r="T4917" s="218"/>
      <c r="AT4917" s="212" t="s">
        <v>369</v>
      </c>
      <c r="AU4917" s="212" t="s">
        <v>85</v>
      </c>
      <c r="AV4917" s="16" t="s">
        <v>282</v>
      </c>
      <c r="AW4917" s="16" t="s">
        <v>29</v>
      </c>
      <c r="AX4917" s="16" t="s">
        <v>72</v>
      </c>
      <c r="AY4917" s="212" t="s">
        <v>360</v>
      </c>
    </row>
    <row r="4918" spans="1:65" s="15" customFormat="1">
      <c r="B4918" s="203"/>
      <c r="D4918" s="188" t="s">
        <v>369</v>
      </c>
      <c r="E4918" s="204" t="s">
        <v>1</v>
      </c>
      <c r="F4918" s="205" t="s">
        <v>386</v>
      </c>
      <c r="H4918" s="206">
        <v>844.4</v>
      </c>
      <c r="I4918" s="207"/>
      <c r="L4918" s="203"/>
      <c r="M4918" s="208"/>
      <c r="N4918" s="209"/>
      <c r="O4918" s="209"/>
      <c r="P4918" s="209"/>
      <c r="Q4918" s="209"/>
      <c r="R4918" s="209"/>
      <c r="S4918" s="209"/>
      <c r="T4918" s="210"/>
      <c r="AT4918" s="204" t="s">
        <v>369</v>
      </c>
      <c r="AU4918" s="204" t="s">
        <v>85</v>
      </c>
      <c r="AV4918" s="15" t="s">
        <v>367</v>
      </c>
      <c r="AW4918" s="15" t="s">
        <v>29</v>
      </c>
      <c r="AX4918" s="15" t="s">
        <v>79</v>
      </c>
      <c r="AY4918" s="204" t="s">
        <v>360</v>
      </c>
    </row>
    <row r="4919" spans="1:65" s="2" customFormat="1" ht="24.2" customHeight="1">
      <c r="A4919" s="33"/>
      <c r="B4919" s="139"/>
      <c r="C4919" s="173" t="s">
        <v>4579</v>
      </c>
      <c r="D4919" s="173" t="s">
        <v>363</v>
      </c>
      <c r="E4919" s="174" t="s">
        <v>4580</v>
      </c>
      <c r="F4919" s="175" t="s">
        <v>4581</v>
      </c>
      <c r="G4919" s="176" t="s">
        <v>795</v>
      </c>
      <c r="H4919" s="177">
        <v>375.1</v>
      </c>
      <c r="I4919" s="178"/>
      <c r="J4919" s="179">
        <f>ROUND(I4919*H4919,2)</f>
        <v>0</v>
      </c>
      <c r="K4919" s="180"/>
      <c r="L4919" s="34"/>
      <c r="M4919" s="181" t="s">
        <v>1</v>
      </c>
      <c r="N4919" s="182" t="s">
        <v>38</v>
      </c>
      <c r="O4919" s="60"/>
      <c r="P4919" s="183">
        <f>O4919*H4919</f>
        <v>0</v>
      </c>
      <c r="Q4919" s="183">
        <v>2.5999999999999998E-4</v>
      </c>
      <c r="R4919" s="183">
        <f>Q4919*H4919</f>
        <v>9.7526000000000002E-2</v>
      </c>
      <c r="S4919" s="183">
        <v>0</v>
      </c>
      <c r="T4919" s="184">
        <f>S4919*H4919</f>
        <v>0</v>
      </c>
      <c r="U4919" s="33"/>
      <c r="V4919" s="33"/>
      <c r="W4919" s="33"/>
      <c r="X4919" s="33"/>
      <c r="Y4919" s="33"/>
      <c r="Z4919" s="33"/>
      <c r="AA4919" s="33"/>
      <c r="AB4919" s="33"/>
      <c r="AC4919" s="33"/>
      <c r="AD4919" s="33"/>
      <c r="AE4919" s="33"/>
      <c r="AR4919" s="185" t="s">
        <v>507</v>
      </c>
      <c r="AT4919" s="185" t="s">
        <v>363</v>
      </c>
      <c r="AU4919" s="185" t="s">
        <v>85</v>
      </c>
      <c r="AY4919" s="18" t="s">
        <v>360</v>
      </c>
      <c r="BE4919" s="186">
        <f>IF(N4919="základná",J4919,0)</f>
        <v>0</v>
      </c>
      <c r="BF4919" s="186">
        <f>IF(N4919="znížená",J4919,0)</f>
        <v>0</v>
      </c>
      <c r="BG4919" s="186">
        <f>IF(N4919="zákl. prenesená",J4919,0)</f>
        <v>0</v>
      </c>
      <c r="BH4919" s="186">
        <f>IF(N4919="zníž. prenesená",J4919,0)</f>
        <v>0</v>
      </c>
      <c r="BI4919" s="186">
        <f>IF(N4919="nulová",J4919,0)</f>
        <v>0</v>
      </c>
      <c r="BJ4919" s="18" t="s">
        <v>85</v>
      </c>
      <c r="BK4919" s="186">
        <f>ROUND(I4919*H4919,2)</f>
        <v>0</v>
      </c>
      <c r="BL4919" s="18" t="s">
        <v>507</v>
      </c>
      <c r="BM4919" s="185" t="s">
        <v>4582</v>
      </c>
    </row>
    <row r="4920" spans="1:65" s="14" customFormat="1">
      <c r="B4920" s="196"/>
      <c r="D4920" s="188" t="s">
        <v>369</v>
      </c>
      <c r="E4920" s="197" t="s">
        <v>1</v>
      </c>
      <c r="F4920" s="198" t="s">
        <v>4569</v>
      </c>
      <c r="H4920" s="197" t="s">
        <v>1</v>
      </c>
      <c r="I4920" s="199"/>
      <c r="L4920" s="196"/>
      <c r="M4920" s="200"/>
      <c r="N4920" s="201"/>
      <c r="O4920" s="201"/>
      <c r="P4920" s="201"/>
      <c r="Q4920" s="201"/>
      <c r="R4920" s="201"/>
      <c r="S4920" s="201"/>
      <c r="T4920" s="202"/>
      <c r="AT4920" s="197" t="s">
        <v>369</v>
      </c>
      <c r="AU4920" s="197" t="s">
        <v>85</v>
      </c>
      <c r="AV4920" s="14" t="s">
        <v>79</v>
      </c>
      <c r="AW4920" s="14" t="s">
        <v>29</v>
      </c>
      <c r="AX4920" s="14" t="s">
        <v>72</v>
      </c>
      <c r="AY4920" s="197" t="s">
        <v>360</v>
      </c>
    </row>
    <row r="4921" spans="1:65" s="14" customFormat="1">
      <c r="B4921" s="196"/>
      <c r="D4921" s="188" t="s">
        <v>369</v>
      </c>
      <c r="E4921" s="197" t="s">
        <v>1</v>
      </c>
      <c r="F4921" s="198" t="s">
        <v>4583</v>
      </c>
      <c r="H4921" s="197" t="s">
        <v>1</v>
      </c>
      <c r="I4921" s="199"/>
      <c r="L4921" s="196"/>
      <c r="M4921" s="200"/>
      <c r="N4921" s="201"/>
      <c r="O4921" s="201"/>
      <c r="P4921" s="201"/>
      <c r="Q4921" s="201"/>
      <c r="R4921" s="201"/>
      <c r="S4921" s="201"/>
      <c r="T4921" s="202"/>
      <c r="AT4921" s="197" t="s">
        <v>369</v>
      </c>
      <c r="AU4921" s="197" t="s">
        <v>85</v>
      </c>
      <c r="AV4921" s="14" t="s">
        <v>79</v>
      </c>
      <c r="AW4921" s="14" t="s">
        <v>29</v>
      </c>
      <c r="AX4921" s="14" t="s">
        <v>72</v>
      </c>
      <c r="AY4921" s="197" t="s">
        <v>360</v>
      </c>
    </row>
    <row r="4922" spans="1:65" s="13" customFormat="1">
      <c r="B4922" s="187"/>
      <c r="D4922" s="188" t="s">
        <v>369</v>
      </c>
      <c r="E4922" s="189" t="s">
        <v>1</v>
      </c>
      <c r="F4922" s="190" t="s">
        <v>4584</v>
      </c>
      <c r="H4922" s="191">
        <v>5.2</v>
      </c>
      <c r="I4922" s="192"/>
      <c r="L4922" s="187"/>
      <c r="M4922" s="193"/>
      <c r="N4922" s="194"/>
      <c r="O4922" s="194"/>
      <c r="P4922" s="194"/>
      <c r="Q4922" s="194"/>
      <c r="R4922" s="194"/>
      <c r="S4922" s="194"/>
      <c r="T4922" s="195"/>
      <c r="AT4922" s="189" t="s">
        <v>369</v>
      </c>
      <c r="AU4922" s="189" t="s">
        <v>85</v>
      </c>
      <c r="AV4922" s="13" t="s">
        <v>85</v>
      </c>
      <c r="AW4922" s="13" t="s">
        <v>29</v>
      </c>
      <c r="AX4922" s="13" t="s">
        <v>72</v>
      </c>
      <c r="AY4922" s="189" t="s">
        <v>360</v>
      </c>
    </row>
    <row r="4923" spans="1:65" s="14" customFormat="1">
      <c r="B4923" s="196"/>
      <c r="D4923" s="188" t="s">
        <v>369</v>
      </c>
      <c r="E4923" s="197" t="s">
        <v>1</v>
      </c>
      <c r="F4923" s="198" t="s">
        <v>4585</v>
      </c>
      <c r="H4923" s="197" t="s">
        <v>1</v>
      </c>
      <c r="I4923" s="199"/>
      <c r="L4923" s="196"/>
      <c r="M4923" s="200"/>
      <c r="N4923" s="201"/>
      <c r="O4923" s="201"/>
      <c r="P4923" s="201"/>
      <c r="Q4923" s="201"/>
      <c r="R4923" s="201"/>
      <c r="S4923" s="201"/>
      <c r="T4923" s="202"/>
      <c r="AT4923" s="197" t="s">
        <v>369</v>
      </c>
      <c r="AU4923" s="197" t="s">
        <v>85</v>
      </c>
      <c r="AV4923" s="14" t="s">
        <v>79</v>
      </c>
      <c r="AW4923" s="14" t="s">
        <v>29</v>
      </c>
      <c r="AX4923" s="14" t="s">
        <v>72</v>
      </c>
      <c r="AY4923" s="197" t="s">
        <v>360</v>
      </c>
    </row>
    <row r="4924" spans="1:65" s="13" customFormat="1">
      <c r="B4924" s="187"/>
      <c r="D4924" s="188" t="s">
        <v>369</v>
      </c>
      <c r="E4924" s="189" t="s">
        <v>1</v>
      </c>
      <c r="F4924" s="190" t="s">
        <v>4586</v>
      </c>
      <c r="H4924" s="191">
        <v>8</v>
      </c>
      <c r="I4924" s="192"/>
      <c r="L4924" s="187"/>
      <c r="M4924" s="193"/>
      <c r="N4924" s="194"/>
      <c r="O4924" s="194"/>
      <c r="P4924" s="194"/>
      <c r="Q4924" s="194"/>
      <c r="R4924" s="194"/>
      <c r="S4924" s="194"/>
      <c r="T4924" s="195"/>
      <c r="AT4924" s="189" t="s">
        <v>369</v>
      </c>
      <c r="AU4924" s="189" t="s">
        <v>85</v>
      </c>
      <c r="AV4924" s="13" t="s">
        <v>85</v>
      </c>
      <c r="AW4924" s="13" t="s">
        <v>29</v>
      </c>
      <c r="AX4924" s="13" t="s">
        <v>72</v>
      </c>
      <c r="AY4924" s="189" t="s">
        <v>360</v>
      </c>
    </row>
    <row r="4925" spans="1:65" s="14" customFormat="1">
      <c r="B4925" s="196"/>
      <c r="D4925" s="188" t="s">
        <v>369</v>
      </c>
      <c r="E4925" s="197" t="s">
        <v>1</v>
      </c>
      <c r="F4925" s="198" t="s">
        <v>4587</v>
      </c>
      <c r="H4925" s="197" t="s">
        <v>1</v>
      </c>
      <c r="I4925" s="199"/>
      <c r="L4925" s="196"/>
      <c r="M4925" s="200"/>
      <c r="N4925" s="201"/>
      <c r="O4925" s="201"/>
      <c r="P4925" s="201"/>
      <c r="Q4925" s="201"/>
      <c r="R4925" s="201"/>
      <c r="S4925" s="201"/>
      <c r="T4925" s="202"/>
      <c r="AT4925" s="197" t="s">
        <v>369</v>
      </c>
      <c r="AU4925" s="197" t="s">
        <v>85</v>
      </c>
      <c r="AV4925" s="14" t="s">
        <v>79</v>
      </c>
      <c r="AW4925" s="14" t="s">
        <v>29</v>
      </c>
      <c r="AX4925" s="14" t="s">
        <v>72</v>
      </c>
      <c r="AY4925" s="197" t="s">
        <v>360</v>
      </c>
    </row>
    <row r="4926" spans="1:65" s="13" customFormat="1">
      <c r="B4926" s="187"/>
      <c r="D4926" s="188" t="s">
        <v>369</v>
      </c>
      <c r="E4926" s="189" t="s">
        <v>1</v>
      </c>
      <c r="F4926" s="190" t="s">
        <v>4571</v>
      </c>
      <c r="H4926" s="191">
        <v>4</v>
      </c>
      <c r="I4926" s="192"/>
      <c r="L4926" s="187"/>
      <c r="M4926" s="193"/>
      <c r="N4926" s="194"/>
      <c r="O4926" s="194"/>
      <c r="P4926" s="194"/>
      <c r="Q4926" s="194"/>
      <c r="R4926" s="194"/>
      <c r="S4926" s="194"/>
      <c r="T4926" s="195"/>
      <c r="AT4926" s="189" t="s">
        <v>369</v>
      </c>
      <c r="AU4926" s="189" t="s">
        <v>85</v>
      </c>
      <c r="AV4926" s="13" t="s">
        <v>85</v>
      </c>
      <c r="AW4926" s="13" t="s">
        <v>29</v>
      </c>
      <c r="AX4926" s="13" t="s">
        <v>72</v>
      </c>
      <c r="AY4926" s="189" t="s">
        <v>360</v>
      </c>
    </row>
    <row r="4927" spans="1:65" s="16" customFormat="1">
      <c r="B4927" s="211"/>
      <c r="D4927" s="188" t="s">
        <v>369</v>
      </c>
      <c r="E4927" s="212" t="s">
        <v>1</v>
      </c>
      <c r="F4927" s="213" t="s">
        <v>581</v>
      </c>
      <c r="H4927" s="214">
        <v>17.2</v>
      </c>
      <c r="I4927" s="215"/>
      <c r="L4927" s="211"/>
      <c r="M4927" s="216"/>
      <c r="N4927" s="217"/>
      <c r="O4927" s="217"/>
      <c r="P4927" s="217"/>
      <c r="Q4927" s="217"/>
      <c r="R4927" s="217"/>
      <c r="S4927" s="217"/>
      <c r="T4927" s="218"/>
      <c r="AT4927" s="212" t="s">
        <v>369</v>
      </c>
      <c r="AU4927" s="212" t="s">
        <v>85</v>
      </c>
      <c r="AV4927" s="16" t="s">
        <v>282</v>
      </c>
      <c r="AW4927" s="16" t="s">
        <v>29</v>
      </c>
      <c r="AX4927" s="16" t="s">
        <v>72</v>
      </c>
      <c r="AY4927" s="212" t="s">
        <v>360</v>
      </c>
    </row>
    <row r="4928" spans="1:65" s="14" customFormat="1">
      <c r="B4928" s="196"/>
      <c r="D4928" s="188" t="s">
        <v>369</v>
      </c>
      <c r="E4928" s="197" t="s">
        <v>1</v>
      </c>
      <c r="F4928" s="198" t="s">
        <v>758</v>
      </c>
      <c r="H4928" s="197" t="s">
        <v>1</v>
      </c>
      <c r="I4928" s="199"/>
      <c r="L4928" s="196"/>
      <c r="M4928" s="200"/>
      <c r="N4928" s="201"/>
      <c r="O4928" s="201"/>
      <c r="P4928" s="201"/>
      <c r="Q4928" s="201"/>
      <c r="R4928" s="201"/>
      <c r="S4928" s="201"/>
      <c r="T4928" s="202"/>
      <c r="AT4928" s="197" t="s">
        <v>369</v>
      </c>
      <c r="AU4928" s="197" t="s">
        <v>85</v>
      </c>
      <c r="AV4928" s="14" t="s">
        <v>79</v>
      </c>
      <c r="AW4928" s="14" t="s">
        <v>29</v>
      </c>
      <c r="AX4928" s="14" t="s">
        <v>72</v>
      </c>
      <c r="AY4928" s="197" t="s">
        <v>360</v>
      </c>
    </row>
    <row r="4929" spans="1:65" s="14" customFormat="1">
      <c r="B4929" s="196"/>
      <c r="D4929" s="188" t="s">
        <v>369</v>
      </c>
      <c r="E4929" s="197" t="s">
        <v>1</v>
      </c>
      <c r="F4929" s="198" t="s">
        <v>4588</v>
      </c>
      <c r="H4929" s="197" t="s">
        <v>1</v>
      </c>
      <c r="I4929" s="199"/>
      <c r="L4929" s="196"/>
      <c r="M4929" s="200"/>
      <c r="N4929" s="201"/>
      <c r="O4929" s="201"/>
      <c r="P4929" s="201"/>
      <c r="Q4929" s="201"/>
      <c r="R4929" s="201"/>
      <c r="S4929" s="201"/>
      <c r="T4929" s="202"/>
      <c r="AT4929" s="197" t="s">
        <v>369</v>
      </c>
      <c r="AU4929" s="197" t="s">
        <v>85</v>
      </c>
      <c r="AV4929" s="14" t="s">
        <v>79</v>
      </c>
      <c r="AW4929" s="14" t="s">
        <v>29</v>
      </c>
      <c r="AX4929" s="14" t="s">
        <v>72</v>
      </c>
      <c r="AY4929" s="197" t="s">
        <v>360</v>
      </c>
    </row>
    <row r="4930" spans="1:65" s="13" customFormat="1">
      <c r="B4930" s="187"/>
      <c r="D4930" s="188" t="s">
        <v>369</v>
      </c>
      <c r="E4930" s="189" t="s">
        <v>1</v>
      </c>
      <c r="F4930" s="190" t="s">
        <v>4589</v>
      </c>
      <c r="H4930" s="191">
        <v>36.4</v>
      </c>
      <c r="I4930" s="192"/>
      <c r="L4930" s="187"/>
      <c r="M4930" s="193"/>
      <c r="N4930" s="194"/>
      <c r="O4930" s="194"/>
      <c r="P4930" s="194"/>
      <c r="Q4930" s="194"/>
      <c r="R4930" s="194"/>
      <c r="S4930" s="194"/>
      <c r="T4930" s="195"/>
      <c r="AT4930" s="189" t="s">
        <v>369</v>
      </c>
      <c r="AU4930" s="189" t="s">
        <v>85</v>
      </c>
      <c r="AV4930" s="13" t="s">
        <v>85</v>
      </c>
      <c r="AW4930" s="13" t="s">
        <v>29</v>
      </c>
      <c r="AX4930" s="13" t="s">
        <v>72</v>
      </c>
      <c r="AY4930" s="189" t="s">
        <v>360</v>
      </c>
    </row>
    <row r="4931" spans="1:65" s="14" customFormat="1">
      <c r="B4931" s="196"/>
      <c r="D4931" s="188" t="s">
        <v>369</v>
      </c>
      <c r="E4931" s="197" t="s">
        <v>1</v>
      </c>
      <c r="F4931" s="198" t="s">
        <v>4590</v>
      </c>
      <c r="H4931" s="197" t="s">
        <v>1</v>
      </c>
      <c r="I4931" s="199"/>
      <c r="L4931" s="196"/>
      <c r="M4931" s="200"/>
      <c r="N4931" s="201"/>
      <c r="O4931" s="201"/>
      <c r="P4931" s="201"/>
      <c r="Q4931" s="201"/>
      <c r="R4931" s="201"/>
      <c r="S4931" s="201"/>
      <c r="T4931" s="202"/>
      <c r="AT4931" s="197" t="s">
        <v>369</v>
      </c>
      <c r="AU4931" s="197" t="s">
        <v>85</v>
      </c>
      <c r="AV4931" s="14" t="s">
        <v>79</v>
      </c>
      <c r="AW4931" s="14" t="s">
        <v>29</v>
      </c>
      <c r="AX4931" s="14" t="s">
        <v>72</v>
      </c>
      <c r="AY4931" s="197" t="s">
        <v>360</v>
      </c>
    </row>
    <row r="4932" spans="1:65" s="13" customFormat="1">
      <c r="B4932" s="187"/>
      <c r="D4932" s="188" t="s">
        <v>369</v>
      </c>
      <c r="E4932" s="189" t="s">
        <v>1</v>
      </c>
      <c r="F4932" s="190" t="s">
        <v>4591</v>
      </c>
      <c r="H4932" s="191">
        <v>24.5</v>
      </c>
      <c r="I4932" s="192"/>
      <c r="L4932" s="187"/>
      <c r="M4932" s="193"/>
      <c r="N4932" s="194"/>
      <c r="O4932" s="194"/>
      <c r="P4932" s="194"/>
      <c r="Q4932" s="194"/>
      <c r="R4932" s="194"/>
      <c r="S4932" s="194"/>
      <c r="T4932" s="195"/>
      <c r="AT4932" s="189" t="s">
        <v>369</v>
      </c>
      <c r="AU4932" s="189" t="s">
        <v>85</v>
      </c>
      <c r="AV4932" s="13" t="s">
        <v>85</v>
      </c>
      <c r="AW4932" s="13" t="s">
        <v>29</v>
      </c>
      <c r="AX4932" s="13" t="s">
        <v>72</v>
      </c>
      <c r="AY4932" s="189" t="s">
        <v>360</v>
      </c>
    </row>
    <row r="4933" spans="1:65" s="14" customFormat="1">
      <c r="B4933" s="196"/>
      <c r="D4933" s="188" t="s">
        <v>369</v>
      </c>
      <c r="E4933" s="197" t="s">
        <v>1</v>
      </c>
      <c r="F4933" s="198" t="s">
        <v>4592</v>
      </c>
      <c r="H4933" s="197" t="s">
        <v>1</v>
      </c>
      <c r="I4933" s="199"/>
      <c r="L4933" s="196"/>
      <c r="M4933" s="200"/>
      <c r="N4933" s="201"/>
      <c r="O4933" s="201"/>
      <c r="P4933" s="201"/>
      <c r="Q4933" s="201"/>
      <c r="R4933" s="201"/>
      <c r="S4933" s="201"/>
      <c r="T4933" s="202"/>
      <c r="AT4933" s="197" t="s">
        <v>369</v>
      </c>
      <c r="AU4933" s="197" t="s">
        <v>85</v>
      </c>
      <c r="AV4933" s="14" t="s">
        <v>79</v>
      </c>
      <c r="AW4933" s="14" t="s">
        <v>29</v>
      </c>
      <c r="AX4933" s="14" t="s">
        <v>72</v>
      </c>
      <c r="AY4933" s="197" t="s">
        <v>360</v>
      </c>
    </row>
    <row r="4934" spans="1:65" s="13" customFormat="1">
      <c r="B4934" s="187"/>
      <c r="D4934" s="188" t="s">
        <v>369</v>
      </c>
      <c r="E4934" s="189" t="s">
        <v>1</v>
      </c>
      <c r="F4934" s="190" t="s">
        <v>4593</v>
      </c>
      <c r="H4934" s="191">
        <v>22.2</v>
      </c>
      <c r="I4934" s="192"/>
      <c r="L4934" s="187"/>
      <c r="M4934" s="193"/>
      <c r="N4934" s="194"/>
      <c r="O4934" s="194"/>
      <c r="P4934" s="194"/>
      <c r="Q4934" s="194"/>
      <c r="R4934" s="194"/>
      <c r="S4934" s="194"/>
      <c r="T4934" s="195"/>
      <c r="AT4934" s="189" t="s">
        <v>369</v>
      </c>
      <c r="AU4934" s="189" t="s">
        <v>85</v>
      </c>
      <c r="AV4934" s="13" t="s">
        <v>85</v>
      </c>
      <c r="AW4934" s="13" t="s">
        <v>29</v>
      </c>
      <c r="AX4934" s="13" t="s">
        <v>72</v>
      </c>
      <c r="AY4934" s="189" t="s">
        <v>360</v>
      </c>
    </row>
    <row r="4935" spans="1:65" s="14" customFormat="1">
      <c r="B4935" s="196"/>
      <c r="D4935" s="188" t="s">
        <v>369</v>
      </c>
      <c r="E4935" s="197" t="s">
        <v>1</v>
      </c>
      <c r="F4935" s="198" t="s">
        <v>4594</v>
      </c>
      <c r="H4935" s="197" t="s">
        <v>1</v>
      </c>
      <c r="I4935" s="199"/>
      <c r="L4935" s="196"/>
      <c r="M4935" s="200"/>
      <c r="N4935" s="201"/>
      <c r="O4935" s="201"/>
      <c r="P4935" s="201"/>
      <c r="Q4935" s="201"/>
      <c r="R4935" s="201"/>
      <c r="S4935" s="201"/>
      <c r="T4935" s="202"/>
      <c r="AT4935" s="197" t="s">
        <v>369</v>
      </c>
      <c r="AU4935" s="197" t="s">
        <v>85</v>
      </c>
      <c r="AV4935" s="14" t="s">
        <v>79</v>
      </c>
      <c r="AW4935" s="14" t="s">
        <v>29</v>
      </c>
      <c r="AX4935" s="14" t="s">
        <v>72</v>
      </c>
      <c r="AY4935" s="197" t="s">
        <v>360</v>
      </c>
    </row>
    <row r="4936" spans="1:65" s="13" customFormat="1">
      <c r="B4936" s="187"/>
      <c r="D4936" s="188" t="s">
        <v>369</v>
      </c>
      <c r="E4936" s="189" t="s">
        <v>1</v>
      </c>
      <c r="F4936" s="190" t="s">
        <v>4595</v>
      </c>
      <c r="H4936" s="191">
        <v>127.4</v>
      </c>
      <c r="I4936" s="192"/>
      <c r="L4936" s="187"/>
      <c r="M4936" s="193"/>
      <c r="N4936" s="194"/>
      <c r="O4936" s="194"/>
      <c r="P4936" s="194"/>
      <c r="Q4936" s="194"/>
      <c r="R4936" s="194"/>
      <c r="S4936" s="194"/>
      <c r="T4936" s="195"/>
      <c r="AT4936" s="189" t="s">
        <v>369</v>
      </c>
      <c r="AU4936" s="189" t="s">
        <v>85</v>
      </c>
      <c r="AV4936" s="13" t="s">
        <v>85</v>
      </c>
      <c r="AW4936" s="13" t="s">
        <v>29</v>
      </c>
      <c r="AX4936" s="13" t="s">
        <v>72</v>
      </c>
      <c r="AY4936" s="189" t="s">
        <v>360</v>
      </c>
    </row>
    <row r="4937" spans="1:65" s="14" customFormat="1">
      <c r="B4937" s="196"/>
      <c r="D4937" s="188" t="s">
        <v>369</v>
      </c>
      <c r="E4937" s="197" t="s">
        <v>1</v>
      </c>
      <c r="F4937" s="198" t="s">
        <v>4596</v>
      </c>
      <c r="H4937" s="197" t="s">
        <v>1</v>
      </c>
      <c r="I4937" s="199"/>
      <c r="L4937" s="196"/>
      <c r="M4937" s="200"/>
      <c r="N4937" s="201"/>
      <c r="O4937" s="201"/>
      <c r="P4937" s="201"/>
      <c r="Q4937" s="201"/>
      <c r="R4937" s="201"/>
      <c r="S4937" s="201"/>
      <c r="T4937" s="202"/>
      <c r="AT4937" s="197" t="s">
        <v>369</v>
      </c>
      <c r="AU4937" s="197" t="s">
        <v>85</v>
      </c>
      <c r="AV4937" s="14" t="s">
        <v>79</v>
      </c>
      <c r="AW4937" s="14" t="s">
        <v>29</v>
      </c>
      <c r="AX4937" s="14" t="s">
        <v>72</v>
      </c>
      <c r="AY4937" s="197" t="s">
        <v>360</v>
      </c>
    </row>
    <row r="4938" spans="1:65" s="13" customFormat="1">
      <c r="B4938" s="187"/>
      <c r="D4938" s="188" t="s">
        <v>369</v>
      </c>
      <c r="E4938" s="189" t="s">
        <v>1</v>
      </c>
      <c r="F4938" s="190" t="s">
        <v>4597</v>
      </c>
      <c r="H4938" s="191">
        <v>102.2</v>
      </c>
      <c r="I4938" s="192"/>
      <c r="L4938" s="187"/>
      <c r="M4938" s="193"/>
      <c r="N4938" s="194"/>
      <c r="O4938" s="194"/>
      <c r="P4938" s="194"/>
      <c r="Q4938" s="194"/>
      <c r="R4938" s="194"/>
      <c r="S4938" s="194"/>
      <c r="T4938" s="195"/>
      <c r="AT4938" s="189" t="s">
        <v>369</v>
      </c>
      <c r="AU4938" s="189" t="s">
        <v>85</v>
      </c>
      <c r="AV4938" s="13" t="s">
        <v>85</v>
      </c>
      <c r="AW4938" s="13" t="s">
        <v>29</v>
      </c>
      <c r="AX4938" s="13" t="s">
        <v>72</v>
      </c>
      <c r="AY4938" s="189" t="s">
        <v>360</v>
      </c>
    </row>
    <row r="4939" spans="1:65" s="14" customFormat="1">
      <c r="B4939" s="196"/>
      <c r="D4939" s="188" t="s">
        <v>369</v>
      </c>
      <c r="E4939" s="197" t="s">
        <v>1</v>
      </c>
      <c r="F4939" s="198" t="s">
        <v>4598</v>
      </c>
      <c r="H4939" s="197" t="s">
        <v>1</v>
      </c>
      <c r="I4939" s="199"/>
      <c r="L4939" s="196"/>
      <c r="M4939" s="200"/>
      <c r="N4939" s="201"/>
      <c r="O4939" s="201"/>
      <c r="P4939" s="201"/>
      <c r="Q4939" s="201"/>
      <c r="R4939" s="201"/>
      <c r="S4939" s="201"/>
      <c r="T4939" s="202"/>
      <c r="AT4939" s="197" t="s">
        <v>369</v>
      </c>
      <c r="AU4939" s="197" t="s">
        <v>85</v>
      </c>
      <c r="AV4939" s="14" t="s">
        <v>79</v>
      </c>
      <c r="AW4939" s="14" t="s">
        <v>29</v>
      </c>
      <c r="AX4939" s="14" t="s">
        <v>72</v>
      </c>
      <c r="AY4939" s="197" t="s">
        <v>360</v>
      </c>
    </row>
    <row r="4940" spans="1:65" s="13" customFormat="1">
      <c r="B4940" s="187"/>
      <c r="D4940" s="188" t="s">
        <v>369</v>
      </c>
      <c r="E4940" s="189" t="s">
        <v>1</v>
      </c>
      <c r="F4940" s="190" t="s">
        <v>4599</v>
      </c>
      <c r="H4940" s="191">
        <v>45.2</v>
      </c>
      <c r="I4940" s="192"/>
      <c r="L4940" s="187"/>
      <c r="M4940" s="193"/>
      <c r="N4940" s="194"/>
      <c r="O4940" s="194"/>
      <c r="P4940" s="194"/>
      <c r="Q4940" s="194"/>
      <c r="R4940" s="194"/>
      <c r="S4940" s="194"/>
      <c r="T4940" s="195"/>
      <c r="AT4940" s="189" t="s">
        <v>369</v>
      </c>
      <c r="AU4940" s="189" t="s">
        <v>85</v>
      </c>
      <c r="AV4940" s="13" t="s">
        <v>85</v>
      </c>
      <c r="AW4940" s="13" t="s">
        <v>29</v>
      </c>
      <c r="AX4940" s="13" t="s">
        <v>72</v>
      </c>
      <c r="AY4940" s="189" t="s">
        <v>360</v>
      </c>
    </row>
    <row r="4941" spans="1:65" s="16" customFormat="1">
      <c r="B4941" s="211"/>
      <c r="D4941" s="188" t="s">
        <v>369</v>
      </c>
      <c r="E4941" s="212" t="s">
        <v>1</v>
      </c>
      <c r="F4941" s="213" t="s">
        <v>581</v>
      </c>
      <c r="H4941" s="214">
        <v>357.9</v>
      </c>
      <c r="I4941" s="215"/>
      <c r="L4941" s="211"/>
      <c r="M4941" s="216"/>
      <c r="N4941" s="217"/>
      <c r="O4941" s="217"/>
      <c r="P4941" s="217"/>
      <c r="Q4941" s="217"/>
      <c r="R4941" s="217"/>
      <c r="S4941" s="217"/>
      <c r="T4941" s="218"/>
      <c r="AT4941" s="212" t="s">
        <v>369</v>
      </c>
      <c r="AU4941" s="212" t="s">
        <v>85</v>
      </c>
      <c r="AV4941" s="16" t="s">
        <v>282</v>
      </c>
      <c r="AW4941" s="16" t="s">
        <v>29</v>
      </c>
      <c r="AX4941" s="16" t="s">
        <v>72</v>
      </c>
      <c r="AY4941" s="212" t="s">
        <v>360</v>
      </c>
    </row>
    <row r="4942" spans="1:65" s="15" customFormat="1">
      <c r="B4942" s="203"/>
      <c r="D4942" s="188" t="s">
        <v>369</v>
      </c>
      <c r="E4942" s="204" t="s">
        <v>1</v>
      </c>
      <c r="F4942" s="205" t="s">
        <v>386</v>
      </c>
      <c r="H4942" s="206">
        <v>375.1</v>
      </c>
      <c r="I4942" s="207"/>
      <c r="L4942" s="203"/>
      <c r="M4942" s="208"/>
      <c r="N4942" s="209"/>
      <c r="O4942" s="209"/>
      <c r="P4942" s="209"/>
      <c r="Q4942" s="209"/>
      <c r="R4942" s="209"/>
      <c r="S4942" s="209"/>
      <c r="T4942" s="210"/>
      <c r="AT4942" s="204" t="s">
        <v>369</v>
      </c>
      <c r="AU4942" s="204" t="s">
        <v>85</v>
      </c>
      <c r="AV4942" s="15" t="s">
        <v>367</v>
      </c>
      <c r="AW4942" s="15" t="s">
        <v>29</v>
      </c>
      <c r="AX4942" s="15" t="s">
        <v>79</v>
      </c>
      <c r="AY4942" s="204" t="s">
        <v>360</v>
      </c>
    </row>
    <row r="4943" spans="1:65" s="2" customFormat="1" ht="24.2" customHeight="1">
      <c r="A4943" s="33"/>
      <c r="B4943" s="139"/>
      <c r="C4943" s="173" t="s">
        <v>4600</v>
      </c>
      <c r="D4943" s="173" t="s">
        <v>363</v>
      </c>
      <c r="E4943" s="174" t="s">
        <v>4601</v>
      </c>
      <c r="F4943" s="175" t="s">
        <v>4602</v>
      </c>
      <c r="G4943" s="176" t="s">
        <v>795</v>
      </c>
      <c r="H4943" s="177">
        <v>157.9</v>
      </c>
      <c r="I4943" s="178"/>
      <c r="J4943" s="179">
        <f>ROUND(I4943*H4943,2)</f>
        <v>0</v>
      </c>
      <c r="K4943" s="180"/>
      <c r="L4943" s="34"/>
      <c r="M4943" s="181" t="s">
        <v>1</v>
      </c>
      <c r="N4943" s="182" t="s">
        <v>38</v>
      </c>
      <c r="O4943" s="60"/>
      <c r="P4943" s="183">
        <f>O4943*H4943</f>
        <v>0</v>
      </c>
      <c r="Q4943" s="183">
        <v>2.5999999999999998E-4</v>
      </c>
      <c r="R4943" s="183">
        <f>Q4943*H4943</f>
        <v>4.1054E-2</v>
      </c>
      <c r="S4943" s="183">
        <v>0</v>
      </c>
      <c r="T4943" s="184">
        <f>S4943*H4943</f>
        <v>0</v>
      </c>
      <c r="U4943" s="33"/>
      <c r="V4943" s="33"/>
      <c r="W4943" s="33"/>
      <c r="X4943" s="33"/>
      <c r="Y4943" s="33"/>
      <c r="Z4943" s="33"/>
      <c r="AA4943" s="33"/>
      <c r="AB4943" s="33"/>
      <c r="AC4943" s="33"/>
      <c r="AD4943" s="33"/>
      <c r="AE4943" s="33"/>
      <c r="AR4943" s="185" t="s">
        <v>507</v>
      </c>
      <c r="AT4943" s="185" t="s">
        <v>363</v>
      </c>
      <c r="AU4943" s="185" t="s">
        <v>85</v>
      </c>
      <c r="AY4943" s="18" t="s">
        <v>360</v>
      </c>
      <c r="BE4943" s="186">
        <f>IF(N4943="základná",J4943,0)</f>
        <v>0</v>
      </c>
      <c r="BF4943" s="186">
        <f>IF(N4943="znížená",J4943,0)</f>
        <v>0</v>
      </c>
      <c r="BG4943" s="186">
        <f>IF(N4943="zákl. prenesená",J4943,0)</f>
        <v>0</v>
      </c>
      <c r="BH4943" s="186">
        <f>IF(N4943="zníž. prenesená",J4943,0)</f>
        <v>0</v>
      </c>
      <c r="BI4943" s="186">
        <f>IF(N4943="nulová",J4943,0)</f>
        <v>0</v>
      </c>
      <c r="BJ4943" s="18" t="s">
        <v>85</v>
      </c>
      <c r="BK4943" s="186">
        <f>ROUND(I4943*H4943,2)</f>
        <v>0</v>
      </c>
      <c r="BL4943" s="18" t="s">
        <v>507</v>
      </c>
      <c r="BM4943" s="185" t="s">
        <v>4603</v>
      </c>
    </row>
    <row r="4944" spans="1:65" s="14" customFormat="1">
      <c r="B4944" s="196"/>
      <c r="D4944" s="188" t="s">
        <v>369</v>
      </c>
      <c r="E4944" s="197" t="s">
        <v>1</v>
      </c>
      <c r="F4944" s="198" t="s">
        <v>4604</v>
      </c>
      <c r="H4944" s="197" t="s">
        <v>1</v>
      </c>
      <c r="I4944" s="199"/>
      <c r="L4944" s="196"/>
      <c r="M4944" s="200"/>
      <c r="N4944" s="201"/>
      <c r="O4944" s="201"/>
      <c r="P4944" s="201"/>
      <c r="Q4944" s="201"/>
      <c r="R4944" s="201"/>
      <c r="S4944" s="201"/>
      <c r="T4944" s="202"/>
      <c r="AT4944" s="197" t="s">
        <v>369</v>
      </c>
      <c r="AU4944" s="197" t="s">
        <v>85</v>
      </c>
      <c r="AV4944" s="14" t="s">
        <v>79</v>
      </c>
      <c r="AW4944" s="14" t="s">
        <v>29</v>
      </c>
      <c r="AX4944" s="14" t="s">
        <v>72</v>
      </c>
      <c r="AY4944" s="197" t="s">
        <v>360</v>
      </c>
    </row>
    <row r="4945" spans="1:65" s="14" customFormat="1">
      <c r="B4945" s="196"/>
      <c r="D4945" s="188" t="s">
        <v>369</v>
      </c>
      <c r="E4945" s="197" t="s">
        <v>1</v>
      </c>
      <c r="F4945" s="198" t="s">
        <v>4605</v>
      </c>
      <c r="H4945" s="197" t="s">
        <v>1</v>
      </c>
      <c r="I4945" s="199"/>
      <c r="L4945" s="196"/>
      <c r="M4945" s="200"/>
      <c r="N4945" s="201"/>
      <c r="O4945" s="201"/>
      <c r="P4945" s="201"/>
      <c r="Q4945" s="201"/>
      <c r="R4945" s="201"/>
      <c r="S4945" s="201"/>
      <c r="T4945" s="202"/>
      <c r="AT4945" s="197" t="s">
        <v>369</v>
      </c>
      <c r="AU4945" s="197" t="s">
        <v>85</v>
      </c>
      <c r="AV4945" s="14" t="s">
        <v>79</v>
      </c>
      <c r="AW4945" s="14" t="s">
        <v>29</v>
      </c>
      <c r="AX4945" s="14" t="s">
        <v>72</v>
      </c>
      <c r="AY4945" s="197" t="s">
        <v>360</v>
      </c>
    </row>
    <row r="4946" spans="1:65" s="13" customFormat="1">
      <c r="B4946" s="187"/>
      <c r="D4946" s="188" t="s">
        <v>369</v>
      </c>
      <c r="E4946" s="189" t="s">
        <v>1</v>
      </c>
      <c r="F4946" s="190" t="s">
        <v>4606</v>
      </c>
      <c r="H4946" s="191">
        <v>44.4</v>
      </c>
      <c r="I4946" s="192"/>
      <c r="L4946" s="187"/>
      <c r="M4946" s="193"/>
      <c r="N4946" s="194"/>
      <c r="O4946" s="194"/>
      <c r="P4946" s="194"/>
      <c r="Q4946" s="194"/>
      <c r="R4946" s="194"/>
      <c r="S4946" s="194"/>
      <c r="T4946" s="195"/>
      <c r="AT4946" s="189" t="s">
        <v>369</v>
      </c>
      <c r="AU4946" s="189" t="s">
        <v>85</v>
      </c>
      <c r="AV4946" s="13" t="s">
        <v>85</v>
      </c>
      <c r="AW4946" s="13" t="s">
        <v>29</v>
      </c>
      <c r="AX4946" s="13" t="s">
        <v>72</v>
      </c>
      <c r="AY4946" s="189" t="s">
        <v>360</v>
      </c>
    </row>
    <row r="4947" spans="1:65" s="14" customFormat="1">
      <c r="B4947" s="196"/>
      <c r="D4947" s="188" t="s">
        <v>369</v>
      </c>
      <c r="E4947" s="197" t="s">
        <v>1</v>
      </c>
      <c r="F4947" s="198" t="s">
        <v>4607</v>
      </c>
      <c r="H4947" s="197" t="s">
        <v>1</v>
      </c>
      <c r="I4947" s="199"/>
      <c r="L4947" s="196"/>
      <c r="M4947" s="200"/>
      <c r="N4947" s="201"/>
      <c r="O4947" s="201"/>
      <c r="P4947" s="201"/>
      <c r="Q4947" s="201"/>
      <c r="R4947" s="201"/>
      <c r="S4947" s="201"/>
      <c r="T4947" s="202"/>
      <c r="AT4947" s="197" t="s">
        <v>369</v>
      </c>
      <c r="AU4947" s="197" t="s">
        <v>85</v>
      </c>
      <c r="AV4947" s="14" t="s">
        <v>79</v>
      </c>
      <c r="AW4947" s="14" t="s">
        <v>29</v>
      </c>
      <c r="AX4947" s="14" t="s">
        <v>72</v>
      </c>
      <c r="AY4947" s="197" t="s">
        <v>360</v>
      </c>
    </row>
    <row r="4948" spans="1:65" s="13" customFormat="1">
      <c r="B4948" s="187"/>
      <c r="D4948" s="188" t="s">
        <v>369</v>
      </c>
      <c r="E4948" s="189" t="s">
        <v>1</v>
      </c>
      <c r="F4948" s="190" t="s">
        <v>4599</v>
      </c>
      <c r="H4948" s="191">
        <v>45.2</v>
      </c>
      <c r="I4948" s="192"/>
      <c r="L4948" s="187"/>
      <c r="M4948" s="193"/>
      <c r="N4948" s="194"/>
      <c r="O4948" s="194"/>
      <c r="P4948" s="194"/>
      <c r="Q4948" s="194"/>
      <c r="R4948" s="194"/>
      <c r="S4948" s="194"/>
      <c r="T4948" s="195"/>
      <c r="AT4948" s="189" t="s">
        <v>369</v>
      </c>
      <c r="AU4948" s="189" t="s">
        <v>85</v>
      </c>
      <c r="AV4948" s="13" t="s">
        <v>85</v>
      </c>
      <c r="AW4948" s="13" t="s">
        <v>29</v>
      </c>
      <c r="AX4948" s="13" t="s">
        <v>72</v>
      </c>
      <c r="AY4948" s="189" t="s">
        <v>360</v>
      </c>
    </row>
    <row r="4949" spans="1:65" s="14" customFormat="1">
      <c r="B4949" s="196"/>
      <c r="D4949" s="188" t="s">
        <v>369</v>
      </c>
      <c r="E4949" s="197" t="s">
        <v>1</v>
      </c>
      <c r="F4949" s="198" t="s">
        <v>4608</v>
      </c>
      <c r="H4949" s="197" t="s">
        <v>1</v>
      </c>
      <c r="I4949" s="199"/>
      <c r="L4949" s="196"/>
      <c r="M4949" s="200"/>
      <c r="N4949" s="201"/>
      <c r="O4949" s="201"/>
      <c r="P4949" s="201"/>
      <c r="Q4949" s="201"/>
      <c r="R4949" s="201"/>
      <c r="S4949" s="201"/>
      <c r="T4949" s="202"/>
      <c r="AT4949" s="197" t="s">
        <v>369</v>
      </c>
      <c r="AU4949" s="197" t="s">
        <v>85</v>
      </c>
      <c r="AV4949" s="14" t="s">
        <v>79</v>
      </c>
      <c r="AW4949" s="14" t="s">
        <v>29</v>
      </c>
      <c r="AX4949" s="14" t="s">
        <v>72</v>
      </c>
      <c r="AY4949" s="197" t="s">
        <v>360</v>
      </c>
    </row>
    <row r="4950" spans="1:65" s="13" customFormat="1">
      <c r="B4950" s="187"/>
      <c r="D4950" s="188" t="s">
        <v>369</v>
      </c>
      <c r="E4950" s="189" t="s">
        <v>1</v>
      </c>
      <c r="F4950" s="190" t="s">
        <v>4609</v>
      </c>
      <c r="H4950" s="191">
        <v>48.8</v>
      </c>
      <c r="I4950" s="192"/>
      <c r="L4950" s="187"/>
      <c r="M4950" s="193"/>
      <c r="N4950" s="194"/>
      <c r="O4950" s="194"/>
      <c r="P4950" s="194"/>
      <c r="Q4950" s="194"/>
      <c r="R4950" s="194"/>
      <c r="S4950" s="194"/>
      <c r="T4950" s="195"/>
      <c r="AT4950" s="189" t="s">
        <v>369</v>
      </c>
      <c r="AU4950" s="189" t="s">
        <v>85</v>
      </c>
      <c r="AV4950" s="13" t="s">
        <v>85</v>
      </c>
      <c r="AW4950" s="13" t="s">
        <v>29</v>
      </c>
      <c r="AX4950" s="13" t="s">
        <v>72</v>
      </c>
      <c r="AY4950" s="189" t="s">
        <v>360</v>
      </c>
    </row>
    <row r="4951" spans="1:65" s="14" customFormat="1">
      <c r="B4951" s="196"/>
      <c r="D4951" s="188" t="s">
        <v>369</v>
      </c>
      <c r="E4951" s="197" t="s">
        <v>1</v>
      </c>
      <c r="F4951" s="198" t="s">
        <v>4610</v>
      </c>
      <c r="H4951" s="197" t="s">
        <v>1</v>
      </c>
      <c r="I4951" s="199"/>
      <c r="L4951" s="196"/>
      <c r="M4951" s="200"/>
      <c r="N4951" s="201"/>
      <c r="O4951" s="201"/>
      <c r="P4951" s="201"/>
      <c r="Q4951" s="201"/>
      <c r="R4951" s="201"/>
      <c r="S4951" s="201"/>
      <c r="T4951" s="202"/>
      <c r="AT4951" s="197" t="s">
        <v>369</v>
      </c>
      <c r="AU4951" s="197" t="s">
        <v>85</v>
      </c>
      <c r="AV4951" s="14" t="s">
        <v>79</v>
      </c>
      <c r="AW4951" s="14" t="s">
        <v>29</v>
      </c>
      <c r="AX4951" s="14" t="s">
        <v>72</v>
      </c>
      <c r="AY4951" s="197" t="s">
        <v>360</v>
      </c>
    </row>
    <row r="4952" spans="1:65" s="13" customFormat="1">
      <c r="B4952" s="187"/>
      <c r="D4952" s="188" t="s">
        <v>369</v>
      </c>
      <c r="E4952" s="189" t="s">
        <v>1</v>
      </c>
      <c r="F4952" s="190" t="s">
        <v>4611</v>
      </c>
      <c r="H4952" s="191">
        <v>19.5</v>
      </c>
      <c r="I4952" s="192"/>
      <c r="L4952" s="187"/>
      <c r="M4952" s="193"/>
      <c r="N4952" s="194"/>
      <c r="O4952" s="194"/>
      <c r="P4952" s="194"/>
      <c r="Q4952" s="194"/>
      <c r="R4952" s="194"/>
      <c r="S4952" s="194"/>
      <c r="T4952" s="195"/>
      <c r="AT4952" s="189" t="s">
        <v>369</v>
      </c>
      <c r="AU4952" s="189" t="s">
        <v>85</v>
      </c>
      <c r="AV4952" s="13" t="s">
        <v>85</v>
      </c>
      <c r="AW4952" s="13" t="s">
        <v>29</v>
      </c>
      <c r="AX4952" s="13" t="s">
        <v>72</v>
      </c>
      <c r="AY4952" s="189" t="s">
        <v>360</v>
      </c>
    </row>
    <row r="4953" spans="1:65" s="15" customFormat="1">
      <c r="B4953" s="203"/>
      <c r="D4953" s="188" t="s">
        <v>369</v>
      </c>
      <c r="E4953" s="204" t="s">
        <v>1</v>
      </c>
      <c r="F4953" s="205" t="s">
        <v>386</v>
      </c>
      <c r="H4953" s="206">
        <v>157.9</v>
      </c>
      <c r="I4953" s="207"/>
      <c r="L4953" s="203"/>
      <c r="M4953" s="208"/>
      <c r="N4953" s="209"/>
      <c r="O4953" s="209"/>
      <c r="P4953" s="209"/>
      <c r="Q4953" s="209"/>
      <c r="R4953" s="209"/>
      <c r="S4953" s="209"/>
      <c r="T4953" s="210"/>
      <c r="AT4953" s="204" t="s">
        <v>369</v>
      </c>
      <c r="AU4953" s="204" t="s">
        <v>85</v>
      </c>
      <c r="AV4953" s="15" t="s">
        <v>367</v>
      </c>
      <c r="AW4953" s="15" t="s">
        <v>29</v>
      </c>
      <c r="AX4953" s="15" t="s">
        <v>79</v>
      </c>
      <c r="AY4953" s="204" t="s">
        <v>360</v>
      </c>
    </row>
    <row r="4954" spans="1:65" s="2" customFormat="1" ht="16.5" customHeight="1">
      <c r="A4954" s="33"/>
      <c r="B4954" s="139"/>
      <c r="C4954" s="219" t="s">
        <v>4612</v>
      </c>
      <c r="D4954" s="219" t="s">
        <v>724</v>
      </c>
      <c r="E4954" s="220" t="s">
        <v>4613</v>
      </c>
      <c r="F4954" s="221" t="s">
        <v>4614</v>
      </c>
      <c r="G4954" s="222" t="s">
        <v>394</v>
      </c>
      <c r="H4954" s="223">
        <v>28.326000000000001</v>
      </c>
      <c r="I4954" s="224"/>
      <c r="J4954" s="225">
        <f>ROUND(I4954*H4954,2)</f>
        <v>0</v>
      </c>
      <c r="K4954" s="226"/>
      <c r="L4954" s="227"/>
      <c r="M4954" s="228" t="s">
        <v>1</v>
      </c>
      <c r="N4954" s="229" t="s">
        <v>38</v>
      </c>
      <c r="O4954" s="60"/>
      <c r="P4954" s="183">
        <f>O4954*H4954</f>
        <v>0</v>
      </c>
      <c r="Q4954" s="183">
        <v>0.55000000000000004</v>
      </c>
      <c r="R4954" s="183">
        <f>Q4954*H4954</f>
        <v>15.579300000000002</v>
      </c>
      <c r="S4954" s="183">
        <v>0</v>
      </c>
      <c r="T4954" s="184">
        <f>S4954*H4954</f>
        <v>0</v>
      </c>
      <c r="U4954" s="33"/>
      <c r="V4954" s="33"/>
      <c r="W4954" s="33"/>
      <c r="X4954" s="33"/>
      <c r="Y4954" s="33"/>
      <c r="Z4954" s="33"/>
      <c r="AA4954" s="33"/>
      <c r="AB4954" s="33"/>
      <c r="AC4954" s="33"/>
      <c r="AD4954" s="33"/>
      <c r="AE4954" s="33"/>
      <c r="AR4954" s="185" t="s">
        <v>647</v>
      </c>
      <c r="AT4954" s="185" t="s">
        <v>724</v>
      </c>
      <c r="AU4954" s="185" t="s">
        <v>85</v>
      </c>
      <c r="AY4954" s="18" t="s">
        <v>360</v>
      </c>
      <c r="BE4954" s="186">
        <f>IF(N4954="základná",J4954,0)</f>
        <v>0</v>
      </c>
      <c r="BF4954" s="186">
        <f>IF(N4954="znížená",J4954,0)</f>
        <v>0</v>
      </c>
      <c r="BG4954" s="186">
        <f>IF(N4954="zákl. prenesená",J4954,0)</f>
        <v>0</v>
      </c>
      <c r="BH4954" s="186">
        <f>IF(N4954="zníž. prenesená",J4954,0)</f>
        <v>0</v>
      </c>
      <c r="BI4954" s="186">
        <f>IF(N4954="nulová",J4954,0)</f>
        <v>0</v>
      </c>
      <c r="BJ4954" s="18" t="s">
        <v>85</v>
      </c>
      <c r="BK4954" s="186">
        <f>ROUND(I4954*H4954,2)</f>
        <v>0</v>
      </c>
      <c r="BL4954" s="18" t="s">
        <v>507</v>
      </c>
      <c r="BM4954" s="185" t="s">
        <v>4615</v>
      </c>
    </row>
    <row r="4955" spans="1:65" s="13" customFormat="1">
      <c r="B4955" s="187"/>
      <c r="D4955" s="188" t="s">
        <v>369</v>
      </c>
      <c r="E4955" s="189" t="s">
        <v>1</v>
      </c>
      <c r="F4955" s="190" t="s">
        <v>4616</v>
      </c>
      <c r="H4955" s="191">
        <v>0.87</v>
      </c>
      <c r="I4955" s="192"/>
      <c r="L4955" s="187"/>
      <c r="M4955" s="193"/>
      <c r="N4955" s="194"/>
      <c r="O4955" s="194"/>
      <c r="P4955" s="194"/>
      <c r="Q4955" s="194"/>
      <c r="R4955" s="194"/>
      <c r="S4955" s="194"/>
      <c r="T4955" s="195"/>
      <c r="AT4955" s="189" t="s">
        <v>369</v>
      </c>
      <c r="AU4955" s="189" t="s">
        <v>85</v>
      </c>
      <c r="AV4955" s="13" t="s">
        <v>85</v>
      </c>
      <c r="AW4955" s="13" t="s">
        <v>29</v>
      </c>
      <c r="AX4955" s="13" t="s">
        <v>72</v>
      </c>
      <c r="AY4955" s="189" t="s">
        <v>360</v>
      </c>
    </row>
    <row r="4956" spans="1:65" s="13" customFormat="1">
      <c r="B4956" s="187"/>
      <c r="D4956" s="188" t="s">
        <v>369</v>
      </c>
      <c r="E4956" s="189" t="s">
        <v>1</v>
      </c>
      <c r="F4956" s="190" t="s">
        <v>4617</v>
      </c>
      <c r="H4956" s="191">
        <v>21.93</v>
      </c>
      <c r="I4956" s="192"/>
      <c r="L4956" s="187"/>
      <c r="M4956" s="193"/>
      <c r="N4956" s="194"/>
      <c r="O4956" s="194"/>
      <c r="P4956" s="194"/>
      <c r="Q4956" s="194"/>
      <c r="R4956" s="194"/>
      <c r="S4956" s="194"/>
      <c r="T4956" s="195"/>
      <c r="AT4956" s="189" t="s">
        <v>369</v>
      </c>
      <c r="AU4956" s="189" t="s">
        <v>85</v>
      </c>
      <c r="AV4956" s="13" t="s">
        <v>85</v>
      </c>
      <c r="AW4956" s="13" t="s">
        <v>29</v>
      </c>
      <c r="AX4956" s="13" t="s">
        <v>72</v>
      </c>
      <c r="AY4956" s="189" t="s">
        <v>360</v>
      </c>
    </row>
    <row r="4957" spans="1:65" s="14" customFormat="1">
      <c r="B4957" s="196"/>
      <c r="D4957" s="188" t="s">
        <v>369</v>
      </c>
      <c r="E4957" s="197" t="s">
        <v>1</v>
      </c>
      <c r="F4957" s="198" t="s">
        <v>4618</v>
      </c>
      <c r="H4957" s="197" t="s">
        <v>1</v>
      </c>
      <c r="I4957" s="199"/>
      <c r="L4957" s="196"/>
      <c r="M4957" s="200"/>
      <c r="N4957" s="201"/>
      <c r="O4957" s="201"/>
      <c r="P4957" s="201"/>
      <c r="Q4957" s="201"/>
      <c r="R4957" s="201"/>
      <c r="S4957" s="201"/>
      <c r="T4957" s="202"/>
      <c r="AT4957" s="197" t="s">
        <v>369</v>
      </c>
      <c r="AU4957" s="197" t="s">
        <v>85</v>
      </c>
      <c r="AV4957" s="14" t="s">
        <v>79</v>
      </c>
      <c r="AW4957" s="14" t="s">
        <v>29</v>
      </c>
      <c r="AX4957" s="14" t="s">
        <v>72</v>
      </c>
      <c r="AY4957" s="197" t="s">
        <v>360</v>
      </c>
    </row>
    <row r="4958" spans="1:65" s="13" customFormat="1">
      <c r="B4958" s="187"/>
      <c r="D4958" s="188" t="s">
        <v>369</v>
      </c>
      <c r="E4958" s="189" t="s">
        <v>1</v>
      </c>
      <c r="F4958" s="190" t="s">
        <v>4619</v>
      </c>
      <c r="H4958" s="191">
        <v>5.5259999999999998</v>
      </c>
      <c r="I4958" s="192"/>
      <c r="L4958" s="187"/>
      <c r="M4958" s="193"/>
      <c r="N4958" s="194"/>
      <c r="O4958" s="194"/>
      <c r="P4958" s="194"/>
      <c r="Q4958" s="194"/>
      <c r="R4958" s="194"/>
      <c r="S4958" s="194"/>
      <c r="T4958" s="195"/>
      <c r="AT4958" s="189" t="s">
        <v>369</v>
      </c>
      <c r="AU4958" s="189" t="s">
        <v>85</v>
      </c>
      <c r="AV4958" s="13" t="s">
        <v>85</v>
      </c>
      <c r="AW4958" s="13" t="s">
        <v>29</v>
      </c>
      <c r="AX4958" s="13" t="s">
        <v>72</v>
      </c>
      <c r="AY4958" s="189" t="s">
        <v>360</v>
      </c>
    </row>
    <row r="4959" spans="1:65" s="15" customFormat="1">
      <c r="B4959" s="203"/>
      <c r="D4959" s="188" t="s">
        <v>369</v>
      </c>
      <c r="E4959" s="204" t="s">
        <v>1</v>
      </c>
      <c r="F4959" s="205" t="s">
        <v>386</v>
      </c>
      <c r="H4959" s="206">
        <v>28.326000000000001</v>
      </c>
      <c r="I4959" s="207"/>
      <c r="L4959" s="203"/>
      <c r="M4959" s="208"/>
      <c r="N4959" s="209"/>
      <c r="O4959" s="209"/>
      <c r="P4959" s="209"/>
      <c r="Q4959" s="209"/>
      <c r="R4959" s="209"/>
      <c r="S4959" s="209"/>
      <c r="T4959" s="210"/>
      <c r="AT4959" s="204" t="s">
        <v>369</v>
      </c>
      <c r="AU4959" s="204" t="s">
        <v>85</v>
      </c>
      <c r="AV4959" s="15" t="s">
        <v>367</v>
      </c>
      <c r="AW4959" s="15" t="s">
        <v>29</v>
      </c>
      <c r="AX4959" s="15" t="s">
        <v>79</v>
      </c>
      <c r="AY4959" s="204" t="s">
        <v>360</v>
      </c>
    </row>
    <row r="4960" spans="1:65" s="2" customFormat="1" ht="24.2" customHeight="1">
      <c r="A4960" s="33"/>
      <c r="B4960" s="139"/>
      <c r="C4960" s="173" t="s">
        <v>4620</v>
      </c>
      <c r="D4960" s="173" t="s">
        <v>363</v>
      </c>
      <c r="E4960" s="174" t="s">
        <v>4621</v>
      </c>
      <c r="F4960" s="175" t="s">
        <v>4622</v>
      </c>
      <c r="G4960" s="176" t="s">
        <v>366</v>
      </c>
      <c r="H4960" s="177">
        <v>448.4</v>
      </c>
      <c r="I4960" s="178"/>
      <c r="J4960" s="179">
        <f>ROUND(I4960*H4960,2)</f>
        <v>0</v>
      </c>
      <c r="K4960" s="180"/>
      <c r="L4960" s="34"/>
      <c r="M4960" s="181" t="s">
        <v>1</v>
      </c>
      <c r="N4960" s="182" t="s">
        <v>38</v>
      </c>
      <c r="O4960" s="60"/>
      <c r="P4960" s="183">
        <f>O4960*H4960</f>
        <v>0</v>
      </c>
      <c r="Q4960" s="183">
        <v>0</v>
      </c>
      <c r="R4960" s="183">
        <f>Q4960*H4960</f>
        <v>0</v>
      </c>
      <c r="S4960" s="183">
        <v>0</v>
      </c>
      <c r="T4960" s="184">
        <f>S4960*H4960</f>
        <v>0</v>
      </c>
      <c r="U4960" s="33"/>
      <c r="V4960" s="33"/>
      <c r="W4960" s="33"/>
      <c r="X4960" s="33"/>
      <c r="Y4960" s="33"/>
      <c r="Z4960" s="33"/>
      <c r="AA4960" s="33"/>
      <c r="AB4960" s="33"/>
      <c r="AC4960" s="33"/>
      <c r="AD4960" s="33"/>
      <c r="AE4960" s="33"/>
      <c r="AR4960" s="185" t="s">
        <v>507</v>
      </c>
      <c r="AT4960" s="185" t="s">
        <v>363</v>
      </c>
      <c r="AU4960" s="185" t="s">
        <v>85</v>
      </c>
      <c r="AY4960" s="18" t="s">
        <v>360</v>
      </c>
      <c r="BE4960" s="186">
        <f>IF(N4960="základná",J4960,0)</f>
        <v>0</v>
      </c>
      <c r="BF4960" s="186">
        <f>IF(N4960="znížená",J4960,0)</f>
        <v>0</v>
      </c>
      <c r="BG4960" s="186">
        <f>IF(N4960="zákl. prenesená",J4960,0)</f>
        <v>0</v>
      </c>
      <c r="BH4960" s="186">
        <f>IF(N4960="zníž. prenesená",J4960,0)</f>
        <v>0</v>
      </c>
      <c r="BI4960" s="186">
        <f>IF(N4960="nulová",J4960,0)</f>
        <v>0</v>
      </c>
      <c r="BJ4960" s="18" t="s">
        <v>85</v>
      </c>
      <c r="BK4960" s="186">
        <f>ROUND(I4960*H4960,2)</f>
        <v>0</v>
      </c>
      <c r="BL4960" s="18" t="s">
        <v>507</v>
      </c>
      <c r="BM4960" s="185" t="s">
        <v>4623</v>
      </c>
    </row>
    <row r="4961" spans="1:65" s="14" customFormat="1">
      <c r="B4961" s="196"/>
      <c r="D4961" s="188" t="s">
        <v>369</v>
      </c>
      <c r="E4961" s="197" t="s">
        <v>1</v>
      </c>
      <c r="F4961" s="198" t="s">
        <v>4624</v>
      </c>
      <c r="H4961" s="197" t="s">
        <v>1</v>
      </c>
      <c r="I4961" s="199"/>
      <c r="L4961" s="196"/>
      <c r="M4961" s="200"/>
      <c r="N4961" s="201"/>
      <c r="O4961" s="201"/>
      <c r="P4961" s="201"/>
      <c r="Q4961" s="201"/>
      <c r="R4961" s="201"/>
      <c r="S4961" s="201"/>
      <c r="T4961" s="202"/>
      <c r="AT4961" s="197" t="s">
        <v>369</v>
      </c>
      <c r="AU4961" s="197" t="s">
        <v>85</v>
      </c>
      <c r="AV4961" s="14" t="s">
        <v>79</v>
      </c>
      <c r="AW4961" s="14" t="s">
        <v>29</v>
      </c>
      <c r="AX4961" s="14" t="s">
        <v>72</v>
      </c>
      <c r="AY4961" s="197" t="s">
        <v>360</v>
      </c>
    </row>
    <row r="4962" spans="1:65" s="13" customFormat="1">
      <c r="B4962" s="187"/>
      <c r="D4962" s="188" t="s">
        <v>369</v>
      </c>
      <c r="E4962" s="189" t="s">
        <v>1</v>
      </c>
      <c r="F4962" s="190" t="s">
        <v>4625</v>
      </c>
      <c r="H4962" s="191">
        <v>8.4</v>
      </c>
      <c r="I4962" s="192"/>
      <c r="L4962" s="187"/>
      <c r="M4962" s="193"/>
      <c r="N4962" s="194"/>
      <c r="O4962" s="194"/>
      <c r="P4962" s="194"/>
      <c r="Q4962" s="194"/>
      <c r="R4962" s="194"/>
      <c r="S4962" s="194"/>
      <c r="T4962" s="195"/>
      <c r="AT4962" s="189" t="s">
        <v>369</v>
      </c>
      <c r="AU4962" s="189" t="s">
        <v>85</v>
      </c>
      <c r="AV4962" s="13" t="s">
        <v>85</v>
      </c>
      <c r="AW4962" s="13" t="s">
        <v>29</v>
      </c>
      <c r="AX4962" s="13" t="s">
        <v>72</v>
      </c>
      <c r="AY4962" s="189" t="s">
        <v>360</v>
      </c>
    </row>
    <row r="4963" spans="1:65" s="14" customFormat="1">
      <c r="B4963" s="196"/>
      <c r="D4963" s="188" t="s">
        <v>369</v>
      </c>
      <c r="E4963" s="197" t="s">
        <v>1</v>
      </c>
      <c r="F4963" s="198" t="s">
        <v>4626</v>
      </c>
      <c r="H4963" s="197" t="s">
        <v>1</v>
      </c>
      <c r="I4963" s="199"/>
      <c r="L4963" s="196"/>
      <c r="M4963" s="200"/>
      <c r="N4963" s="201"/>
      <c r="O4963" s="201"/>
      <c r="P4963" s="201"/>
      <c r="Q4963" s="201"/>
      <c r="R4963" s="201"/>
      <c r="S4963" s="201"/>
      <c r="T4963" s="202"/>
      <c r="AT4963" s="197" t="s">
        <v>369</v>
      </c>
      <c r="AU4963" s="197" t="s">
        <v>85</v>
      </c>
      <c r="AV4963" s="14" t="s">
        <v>79</v>
      </c>
      <c r="AW4963" s="14" t="s">
        <v>29</v>
      </c>
      <c r="AX4963" s="14" t="s">
        <v>72</v>
      </c>
      <c r="AY4963" s="197" t="s">
        <v>360</v>
      </c>
    </row>
    <row r="4964" spans="1:65" s="13" customFormat="1">
      <c r="B4964" s="187"/>
      <c r="D4964" s="188" t="s">
        <v>369</v>
      </c>
      <c r="E4964" s="189" t="s">
        <v>1</v>
      </c>
      <c r="F4964" s="190" t="s">
        <v>4627</v>
      </c>
      <c r="H4964" s="191">
        <v>440</v>
      </c>
      <c r="I4964" s="192"/>
      <c r="L4964" s="187"/>
      <c r="M4964" s="193"/>
      <c r="N4964" s="194"/>
      <c r="O4964" s="194"/>
      <c r="P4964" s="194"/>
      <c r="Q4964" s="194"/>
      <c r="R4964" s="194"/>
      <c r="S4964" s="194"/>
      <c r="T4964" s="195"/>
      <c r="AT4964" s="189" t="s">
        <v>369</v>
      </c>
      <c r="AU4964" s="189" t="s">
        <v>85</v>
      </c>
      <c r="AV4964" s="13" t="s">
        <v>85</v>
      </c>
      <c r="AW4964" s="13" t="s">
        <v>29</v>
      </c>
      <c r="AX4964" s="13" t="s">
        <v>72</v>
      </c>
      <c r="AY4964" s="189" t="s">
        <v>360</v>
      </c>
    </row>
    <row r="4965" spans="1:65" s="15" customFormat="1">
      <c r="B4965" s="203"/>
      <c r="D4965" s="188" t="s">
        <v>369</v>
      </c>
      <c r="E4965" s="204" t="s">
        <v>1</v>
      </c>
      <c r="F4965" s="205" t="s">
        <v>386</v>
      </c>
      <c r="H4965" s="206">
        <v>448.4</v>
      </c>
      <c r="I4965" s="207"/>
      <c r="L4965" s="203"/>
      <c r="M4965" s="208"/>
      <c r="N4965" s="209"/>
      <c r="O4965" s="209"/>
      <c r="P4965" s="209"/>
      <c r="Q4965" s="209"/>
      <c r="R4965" s="209"/>
      <c r="S4965" s="209"/>
      <c r="T4965" s="210"/>
      <c r="AT4965" s="204" t="s">
        <v>369</v>
      </c>
      <c r="AU4965" s="204" t="s">
        <v>85</v>
      </c>
      <c r="AV4965" s="15" t="s">
        <v>367</v>
      </c>
      <c r="AW4965" s="15" t="s">
        <v>29</v>
      </c>
      <c r="AX4965" s="15" t="s">
        <v>79</v>
      </c>
      <c r="AY4965" s="204" t="s">
        <v>360</v>
      </c>
    </row>
    <row r="4966" spans="1:65" s="2" customFormat="1" ht="16.5" customHeight="1">
      <c r="A4966" s="33"/>
      <c r="B4966" s="139"/>
      <c r="C4966" s="219" t="s">
        <v>4628</v>
      </c>
      <c r="D4966" s="219" t="s">
        <v>724</v>
      </c>
      <c r="E4966" s="220" t="s">
        <v>4629</v>
      </c>
      <c r="F4966" s="221" t="s">
        <v>4630</v>
      </c>
      <c r="G4966" s="222" t="s">
        <v>394</v>
      </c>
      <c r="H4966" s="223">
        <v>11.21</v>
      </c>
      <c r="I4966" s="224"/>
      <c r="J4966" s="225">
        <f>ROUND(I4966*H4966,2)</f>
        <v>0</v>
      </c>
      <c r="K4966" s="226"/>
      <c r="L4966" s="227"/>
      <c r="M4966" s="228" t="s">
        <v>1</v>
      </c>
      <c r="N4966" s="229" t="s">
        <v>38</v>
      </c>
      <c r="O4966" s="60"/>
      <c r="P4966" s="183">
        <f>O4966*H4966</f>
        <v>0</v>
      </c>
      <c r="Q4966" s="183">
        <v>0.55000000000000004</v>
      </c>
      <c r="R4966" s="183">
        <f>Q4966*H4966</f>
        <v>6.1655000000000006</v>
      </c>
      <c r="S4966" s="183">
        <v>0</v>
      </c>
      <c r="T4966" s="184">
        <f>S4966*H4966</f>
        <v>0</v>
      </c>
      <c r="U4966" s="33"/>
      <c r="V4966" s="33"/>
      <c r="W4966" s="33"/>
      <c r="X4966" s="33"/>
      <c r="Y4966" s="33"/>
      <c r="Z4966" s="33"/>
      <c r="AA4966" s="33"/>
      <c r="AB4966" s="33"/>
      <c r="AC4966" s="33"/>
      <c r="AD4966" s="33"/>
      <c r="AE4966" s="33"/>
      <c r="AR4966" s="185" t="s">
        <v>647</v>
      </c>
      <c r="AT4966" s="185" t="s">
        <v>724</v>
      </c>
      <c r="AU4966" s="185" t="s">
        <v>85</v>
      </c>
      <c r="AY4966" s="18" t="s">
        <v>360</v>
      </c>
      <c r="BE4966" s="186">
        <f>IF(N4966="základná",J4966,0)</f>
        <v>0</v>
      </c>
      <c r="BF4966" s="186">
        <f>IF(N4966="znížená",J4966,0)</f>
        <v>0</v>
      </c>
      <c r="BG4966" s="186">
        <f>IF(N4966="zákl. prenesená",J4966,0)</f>
        <v>0</v>
      </c>
      <c r="BH4966" s="186">
        <f>IF(N4966="zníž. prenesená",J4966,0)</f>
        <v>0</v>
      </c>
      <c r="BI4966" s="186">
        <f>IF(N4966="nulová",J4966,0)</f>
        <v>0</v>
      </c>
      <c r="BJ4966" s="18" t="s">
        <v>85</v>
      </c>
      <c r="BK4966" s="186">
        <f>ROUND(I4966*H4966,2)</f>
        <v>0</v>
      </c>
      <c r="BL4966" s="18" t="s">
        <v>507</v>
      </c>
      <c r="BM4966" s="185" t="s">
        <v>4631</v>
      </c>
    </row>
    <row r="4967" spans="1:65" s="14" customFormat="1">
      <c r="B4967" s="196"/>
      <c r="D4967" s="188" t="s">
        <v>369</v>
      </c>
      <c r="E4967" s="197" t="s">
        <v>1</v>
      </c>
      <c r="F4967" s="198" t="s">
        <v>4624</v>
      </c>
      <c r="H4967" s="197" t="s">
        <v>1</v>
      </c>
      <c r="I4967" s="199"/>
      <c r="L4967" s="196"/>
      <c r="M4967" s="200"/>
      <c r="N4967" s="201"/>
      <c r="O4967" s="201"/>
      <c r="P4967" s="201"/>
      <c r="Q4967" s="201"/>
      <c r="R4967" s="201"/>
      <c r="S4967" s="201"/>
      <c r="T4967" s="202"/>
      <c r="AT4967" s="197" t="s">
        <v>369</v>
      </c>
      <c r="AU4967" s="197" t="s">
        <v>85</v>
      </c>
      <c r="AV4967" s="14" t="s">
        <v>79</v>
      </c>
      <c r="AW4967" s="14" t="s">
        <v>29</v>
      </c>
      <c r="AX4967" s="14" t="s">
        <v>72</v>
      </c>
      <c r="AY4967" s="197" t="s">
        <v>360</v>
      </c>
    </row>
    <row r="4968" spans="1:65" s="13" customFormat="1">
      <c r="B4968" s="187"/>
      <c r="D4968" s="188" t="s">
        <v>369</v>
      </c>
      <c r="E4968" s="189" t="s">
        <v>1</v>
      </c>
      <c r="F4968" s="190" t="s">
        <v>4632</v>
      </c>
      <c r="H4968" s="191">
        <v>0.21</v>
      </c>
      <c r="I4968" s="192"/>
      <c r="L4968" s="187"/>
      <c r="M4968" s="193"/>
      <c r="N4968" s="194"/>
      <c r="O4968" s="194"/>
      <c r="P4968" s="194"/>
      <c r="Q4968" s="194"/>
      <c r="R4968" s="194"/>
      <c r="S4968" s="194"/>
      <c r="T4968" s="195"/>
      <c r="AT4968" s="189" t="s">
        <v>369</v>
      </c>
      <c r="AU4968" s="189" t="s">
        <v>85</v>
      </c>
      <c r="AV4968" s="13" t="s">
        <v>85</v>
      </c>
      <c r="AW4968" s="13" t="s">
        <v>29</v>
      </c>
      <c r="AX4968" s="13" t="s">
        <v>72</v>
      </c>
      <c r="AY4968" s="189" t="s">
        <v>360</v>
      </c>
    </row>
    <row r="4969" spans="1:65" s="14" customFormat="1">
      <c r="B4969" s="196"/>
      <c r="D4969" s="188" t="s">
        <v>369</v>
      </c>
      <c r="E4969" s="197" t="s">
        <v>1</v>
      </c>
      <c r="F4969" s="198" t="s">
        <v>4633</v>
      </c>
      <c r="H4969" s="197" t="s">
        <v>1</v>
      </c>
      <c r="I4969" s="199"/>
      <c r="L4969" s="196"/>
      <c r="M4969" s="200"/>
      <c r="N4969" s="201"/>
      <c r="O4969" s="201"/>
      <c r="P4969" s="201"/>
      <c r="Q4969" s="201"/>
      <c r="R4969" s="201"/>
      <c r="S4969" s="201"/>
      <c r="T4969" s="202"/>
      <c r="AT4969" s="197" t="s">
        <v>369</v>
      </c>
      <c r="AU4969" s="197" t="s">
        <v>85</v>
      </c>
      <c r="AV4969" s="14" t="s">
        <v>79</v>
      </c>
      <c r="AW4969" s="14" t="s">
        <v>29</v>
      </c>
      <c r="AX4969" s="14" t="s">
        <v>72</v>
      </c>
      <c r="AY4969" s="197" t="s">
        <v>360</v>
      </c>
    </row>
    <row r="4970" spans="1:65" s="13" customFormat="1">
      <c r="B4970" s="187"/>
      <c r="D4970" s="188" t="s">
        <v>369</v>
      </c>
      <c r="E4970" s="189" t="s">
        <v>1</v>
      </c>
      <c r="F4970" s="190" t="s">
        <v>4634</v>
      </c>
      <c r="H4970" s="191">
        <v>11</v>
      </c>
      <c r="I4970" s="192"/>
      <c r="L4970" s="187"/>
      <c r="M4970" s="193"/>
      <c r="N4970" s="194"/>
      <c r="O4970" s="194"/>
      <c r="P4970" s="194"/>
      <c r="Q4970" s="194"/>
      <c r="R4970" s="194"/>
      <c r="S4970" s="194"/>
      <c r="T4970" s="195"/>
      <c r="AT4970" s="189" t="s">
        <v>369</v>
      </c>
      <c r="AU4970" s="189" t="s">
        <v>85</v>
      </c>
      <c r="AV4970" s="13" t="s">
        <v>85</v>
      </c>
      <c r="AW4970" s="13" t="s">
        <v>29</v>
      </c>
      <c r="AX4970" s="13" t="s">
        <v>72</v>
      </c>
      <c r="AY4970" s="189" t="s">
        <v>360</v>
      </c>
    </row>
    <row r="4971" spans="1:65" s="15" customFormat="1">
      <c r="B4971" s="203"/>
      <c r="D4971" s="188" t="s">
        <v>369</v>
      </c>
      <c r="E4971" s="204" t="s">
        <v>1</v>
      </c>
      <c r="F4971" s="205" t="s">
        <v>386</v>
      </c>
      <c r="H4971" s="206">
        <v>11.21</v>
      </c>
      <c r="I4971" s="207"/>
      <c r="L4971" s="203"/>
      <c r="M4971" s="208"/>
      <c r="N4971" s="209"/>
      <c r="O4971" s="209"/>
      <c r="P4971" s="209"/>
      <c r="Q4971" s="209"/>
      <c r="R4971" s="209"/>
      <c r="S4971" s="209"/>
      <c r="T4971" s="210"/>
      <c r="AT4971" s="204" t="s">
        <v>369</v>
      </c>
      <c r="AU4971" s="204" t="s">
        <v>85</v>
      </c>
      <c r="AV4971" s="15" t="s">
        <v>367</v>
      </c>
      <c r="AW4971" s="15" t="s">
        <v>29</v>
      </c>
      <c r="AX4971" s="15" t="s">
        <v>79</v>
      </c>
      <c r="AY4971" s="204" t="s">
        <v>360</v>
      </c>
    </row>
    <row r="4972" spans="1:65" s="2" customFormat="1" ht="16.5" customHeight="1">
      <c r="A4972" s="33"/>
      <c r="B4972" s="139"/>
      <c r="C4972" s="173" t="s">
        <v>4635</v>
      </c>
      <c r="D4972" s="173" t="s">
        <v>363</v>
      </c>
      <c r="E4972" s="174" t="s">
        <v>4636</v>
      </c>
      <c r="F4972" s="175" t="s">
        <v>4637</v>
      </c>
      <c r="G4972" s="176" t="s">
        <v>795</v>
      </c>
      <c r="H4972" s="177">
        <v>451.6</v>
      </c>
      <c r="I4972" s="178"/>
      <c r="J4972" s="179">
        <f>ROUND(I4972*H4972,2)</f>
        <v>0</v>
      </c>
      <c r="K4972" s="180"/>
      <c r="L4972" s="34"/>
      <c r="M4972" s="181" t="s">
        <v>1</v>
      </c>
      <c r="N4972" s="182" t="s">
        <v>38</v>
      </c>
      <c r="O4972" s="60"/>
      <c r="P4972" s="183">
        <f>O4972*H4972</f>
        <v>0</v>
      </c>
      <c r="Q4972" s="183">
        <v>0</v>
      </c>
      <c r="R4972" s="183">
        <f>Q4972*H4972</f>
        <v>0</v>
      </c>
      <c r="S4972" s="183">
        <v>0</v>
      </c>
      <c r="T4972" s="184">
        <f>S4972*H4972</f>
        <v>0</v>
      </c>
      <c r="U4972" s="33"/>
      <c r="V4972" s="33"/>
      <c r="W4972" s="33"/>
      <c r="X4972" s="33"/>
      <c r="Y4972" s="33"/>
      <c r="Z4972" s="33"/>
      <c r="AA4972" s="33"/>
      <c r="AB4972" s="33"/>
      <c r="AC4972" s="33"/>
      <c r="AD4972" s="33"/>
      <c r="AE4972" s="33"/>
      <c r="AR4972" s="185" t="s">
        <v>507</v>
      </c>
      <c r="AT4972" s="185" t="s">
        <v>363</v>
      </c>
      <c r="AU4972" s="185" t="s">
        <v>85</v>
      </c>
      <c r="AY4972" s="18" t="s">
        <v>360</v>
      </c>
      <c r="BE4972" s="186">
        <f>IF(N4972="základná",J4972,0)</f>
        <v>0</v>
      </c>
      <c r="BF4972" s="186">
        <f>IF(N4972="znížená",J4972,0)</f>
        <v>0</v>
      </c>
      <c r="BG4972" s="186">
        <f>IF(N4972="zákl. prenesená",J4972,0)</f>
        <v>0</v>
      </c>
      <c r="BH4972" s="186">
        <f>IF(N4972="zníž. prenesená",J4972,0)</f>
        <v>0</v>
      </c>
      <c r="BI4972" s="186">
        <f>IF(N4972="nulová",J4972,0)</f>
        <v>0</v>
      </c>
      <c r="BJ4972" s="18" t="s">
        <v>85</v>
      </c>
      <c r="BK4972" s="186">
        <f>ROUND(I4972*H4972,2)</f>
        <v>0</v>
      </c>
      <c r="BL4972" s="18" t="s">
        <v>507</v>
      </c>
      <c r="BM4972" s="185" t="s">
        <v>4638</v>
      </c>
    </row>
    <row r="4973" spans="1:65" s="14" customFormat="1">
      <c r="B4973" s="196"/>
      <c r="D4973" s="188" t="s">
        <v>369</v>
      </c>
      <c r="E4973" s="197" t="s">
        <v>1</v>
      </c>
      <c r="F4973" s="198" t="s">
        <v>4543</v>
      </c>
      <c r="H4973" s="197" t="s">
        <v>1</v>
      </c>
      <c r="I4973" s="199"/>
      <c r="L4973" s="196"/>
      <c r="M4973" s="200"/>
      <c r="N4973" s="201"/>
      <c r="O4973" s="201"/>
      <c r="P4973" s="201"/>
      <c r="Q4973" s="201"/>
      <c r="R4973" s="201"/>
      <c r="S4973" s="201"/>
      <c r="T4973" s="202"/>
      <c r="AT4973" s="197" t="s">
        <v>369</v>
      </c>
      <c r="AU4973" s="197" t="s">
        <v>85</v>
      </c>
      <c r="AV4973" s="14" t="s">
        <v>79</v>
      </c>
      <c r="AW4973" s="14" t="s">
        <v>29</v>
      </c>
      <c r="AX4973" s="14" t="s">
        <v>72</v>
      </c>
      <c r="AY4973" s="197" t="s">
        <v>360</v>
      </c>
    </row>
    <row r="4974" spans="1:65" s="13" customFormat="1">
      <c r="B4974" s="187"/>
      <c r="D4974" s="188" t="s">
        <v>369</v>
      </c>
      <c r="E4974" s="189" t="s">
        <v>1</v>
      </c>
      <c r="F4974" s="190" t="s">
        <v>4639</v>
      </c>
      <c r="H4974" s="191">
        <v>33</v>
      </c>
      <c r="I4974" s="192"/>
      <c r="L4974" s="187"/>
      <c r="M4974" s="193"/>
      <c r="N4974" s="194"/>
      <c r="O4974" s="194"/>
      <c r="P4974" s="194"/>
      <c r="Q4974" s="194"/>
      <c r="R4974" s="194"/>
      <c r="S4974" s="194"/>
      <c r="T4974" s="195"/>
      <c r="AT4974" s="189" t="s">
        <v>369</v>
      </c>
      <c r="AU4974" s="189" t="s">
        <v>85</v>
      </c>
      <c r="AV4974" s="13" t="s">
        <v>85</v>
      </c>
      <c r="AW4974" s="13" t="s">
        <v>29</v>
      </c>
      <c r="AX4974" s="13" t="s">
        <v>72</v>
      </c>
      <c r="AY4974" s="189" t="s">
        <v>360</v>
      </c>
    </row>
    <row r="4975" spans="1:65" s="14" customFormat="1">
      <c r="B4975" s="196"/>
      <c r="D4975" s="188" t="s">
        <v>369</v>
      </c>
      <c r="E4975" s="197" t="s">
        <v>1</v>
      </c>
      <c r="F4975" s="198" t="s">
        <v>758</v>
      </c>
      <c r="H4975" s="197" t="s">
        <v>1</v>
      </c>
      <c r="I4975" s="199"/>
      <c r="L4975" s="196"/>
      <c r="M4975" s="200"/>
      <c r="N4975" s="201"/>
      <c r="O4975" s="201"/>
      <c r="P4975" s="201"/>
      <c r="Q4975" s="201"/>
      <c r="R4975" s="201"/>
      <c r="S4975" s="201"/>
      <c r="T4975" s="202"/>
      <c r="AT4975" s="197" t="s">
        <v>369</v>
      </c>
      <c r="AU4975" s="197" t="s">
        <v>85</v>
      </c>
      <c r="AV4975" s="14" t="s">
        <v>79</v>
      </c>
      <c r="AW4975" s="14" t="s">
        <v>29</v>
      </c>
      <c r="AX4975" s="14" t="s">
        <v>72</v>
      </c>
      <c r="AY4975" s="197" t="s">
        <v>360</v>
      </c>
    </row>
    <row r="4976" spans="1:65" s="13" customFormat="1">
      <c r="B4976" s="187"/>
      <c r="D4976" s="188" t="s">
        <v>369</v>
      </c>
      <c r="E4976" s="189" t="s">
        <v>1</v>
      </c>
      <c r="F4976" s="190" t="s">
        <v>4578</v>
      </c>
      <c r="H4976" s="191">
        <v>418.6</v>
      </c>
      <c r="I4976" s="192"/>
      <c r="L4976" s="187"/>
      <c r="M4976" s="193"/>
      <c r="N4976" s="194"/>
      <c r="O4976" s="194"/>
      <c r="P4976" s="194"/>
      <c r="Q4976" s="194"/>
      <c r="R4976" s="194"/>
      <c r="S4976" s="194"/>
      <c r="T4976" s="195"/>
      <c r="AT4976" s="189" t="s">
        <v>369</v>
      </c>
      <c r="AU4976" s="189" t="s">
        <v>85</v>
      </c>
      <c r="AV4976" s="13" t="s">
        <v>85</v>
      </c>
      <c r="AW4976" s="13" t="s">
        <v>29</v>
      </c>
      <c r="AX4976" s="13" t="s">
        <v>72</v>
      </c>
      <c r="AY4976" s="189" t="s">
        <v>360</v>
      </c>
    </row>
    <row r="4977" spans="1:65" s="15" customFormat="1">
      <c r="B4977" s="203"/>
      <c r="D4977" s="188" t="s">
        <v>369</v>
      </c>
      <c r="E4977" s="204" t="s">
        <v>1</v>
      </c>
      <c r="F4977" s="205" t="s">
        <v>386</v>
      </c>
      <c r="H4977" s="206">
        <v>451.6</v>
      </c>
      <c r="I4977" s="207"/>
      <c r="L4977" s="203"/>
      <c r="M4977" s="208"/>
      <c r="N4977" s="209"/>
      <c r="O4977" s="209"/>
      <c r="P4977" s="209"/>
      <c r="Q4977" s="209"/>
      <c r="R4977" s="209"/>
      <c r="S4977" s="209"/>
      <c r="T4977" s="210"/>
      <c r="AT4977" s="204" t="s">
        <v>369</v>
      </c>
      <c r="AU4977" s="204" t="s">
        <v>85</v>
      </c>
      <c r="AV4977" s="15" t="s">
        <v>367</v>
      </c>
      <c r="AW4977" s="15" t="s">
        <v>29</v>
      </c>
      <c r="AX4977" s="15" t="s">
        <v>79</v>
      </c>
      <c r="AY4977" s="204" t="s">
        <v>360</v>
      </c>
    </row>
    <row r="4978" spans="1:65" s="2" customFormat="1" ht="16.5" customHeight="1">
      <c r="A4978" s="33"/>
      <c r="B4978" s="139"/>
      <c r="C4978" s="219" t="s">
        <v>4640</v>
      </c>
      <c r="D4978" s="219" t="s">
        <v>724</v>
      </c>
      <c r="E4978" s="220" t="s">
        <v>4641</v>
      </c>
      <c r="F4978" s="221" t="s">
        <v>4642</v>
      </c>
      <c r="G4978" s="222" t="s">
        <v>394</v>
      </c>
      <c r="H4978" s="223">
        <v>1.7889999999999999</v>
      </c>
      <c r="I4978" s="224"/>
      <c r="J4978" s="225">
        <f>ROUND(I4978*H4978,2)</f>
        <v>0</v>
      </c>
      <c r="K4978" s="226"/>
      <c r="L4978" s="227"/>
      <c r="M4978" s="228" t="s">
        <v>1</v>
      </c>
      <c r="N4978" s="229" t="s">
        <v>38</v>
      </c>
      <c r="O4978" s="60"/>
      <c r="P4978" s="183">
        <f>O4978*H4978</f>
        <v>0</v>
      </c>
      <c r="Q4978" s="183">
        <v>0.55000000000000004</v>
      </c>
      <c r="R4978" s="183">
        <f>Q4978*H4978</f>
        <v>0.98394999999999999</v>
      </c>
      <c r="S4978" s="183">
        <v>0</v>
      </c>
      <c r="T4978" s="184">
        <f>S4978*H4978</f>
        <v>0</v>
      </c>
      <c r="U4978" s="33"/>
      <c r="V4978" s="33"/>
      <c r="W4978" s="33"/>
      <c r="X4978" s="33"/>
      <c r="Y4978" s="33"/>
      <c r="Z4978" s="33"/>
      <c r="AA4978" s="33"/>
      <c r="AB4978" s="33"/>
      <c r="AC4978" s="33"/>
      <c r="AD4978" s="33"/>
      <c r="AE4978" s="33"/>
      <c r="AR4978" s="185" t="s">
        <v>647</v>
      </c>
      <c r="AT4978" s="185" t="s">
        <v>724</v>
      </c>
      <c r="AU4978" s="185" t="s">
        <v>85</v>
      </c>
      <c r="AY4978" s="18" t="s">
        <v>360</v>
      </c>
      <c r="BE4978" s="186">
        <f>IF(N4978="základná",J4978,0)</f>
        <v>0</v>
      </c>
      <c r="BF4978" s="186">
        <f>IF(N4978="znížená",J4978,0)</f>
        <v>0</v>
      </c>
      <c r="BG4978" s="186">
        <f>IF(N4978="zákl. prenesená",J4978,0)</f>
        <v>0</v>
      </c>
      <c r="BH4978" s="186">
        <f>IF(N4978="zníž. prenesená",J4978,0)</f>
        <v>0</v>
      </c>
      <c r="BI4978" s="186">
        <f>IF(N4978="nulová",J4978,0)</f>
        <v>0</v>
      </c>
      <c r="BJ4978" s="18" t="s">
        <v>85</v>
      </c>
      <c r="BK4978" s="186">
        <f>ROUND(I4978*H4978,2)</f>
        <v>0</v>
      </c>
      <c r="BL4978" s="18" t="s">
        <v>507</v>
      </c>
      <c r="BM4978" s="185" t="s">
        <v>4643</v>
      </c>
    </row>
    <row r="4979" spans="1:65" s="14" customFormat="1">
      <c r="B4979" s="196"/>
      <c r="D4979" s="188" t="s">
        <v>369</v>
      </c>
      <c r="E4979" s="197" t="s">
        <v>1</v>
      </c>
      <c r="F4979" s="198" t="s">
        <v>4543</v>
      </c>
      <c r="H4979" s="197" t="s">
        <v>1</v>
      </c>
      <c r="I4979" s="199"/>
      <c r="L4979" s="196"/>
      <c r="M4979" s="200"/>
      <c r="N4979" s="201"/>
      <c r="O4979" s="201"/>
      <c r="P4979" s="201"/>
      <c r="Q4979" s="201"/>
      <c r="R4979" s="201"/>
      <c r="S4979" s="201"/>
      <c r="T4979" s="202"/>
      <c r="AT4979" s="197" t="s">
        <v>369</v>
      </c>
      <c r="AU4979" s="197" t="s">
        <v>85</v>
      </c>
      <c r="AV4979" s="14" t="s">
        <v>79</v>
      </c>
      <c r="AW4979" s="14" t="s">
        <v>29</v>
      </c>
      <c r="AX4979" s="14" t="s">
        <v>72</v>
      </c>
      <c r="AY4979" s="197" t="s">
        <v>360</v>
      </c>
    </row>
    <row r="4980" spans="1:65" s="13" customFormat="1">
      <c r="B4980" s="187"/>
      <c r="D4980" s="188" t="s">
        <v>369</v>
      </c>
      <c r="E4980" s="189" t="s">
        <v>1</v>
      </c>
      <c r="F4980" s="190" t="s">
        <v>4644</v>
      </c>
      <c r="H4980" s="191">
        <v>0.13100000000000001</v>
      </c>
      <c r="I4980" s="192"/>
      <c r="L4980" s="187"/>
      <c r="M4980" s="193"/>
      <c r="N4980" s="194"/>
      <c r="O4980" s="194"/>
      <c r="P4980" s="194"/>
      <c r="Q4980" s="194"/>
      <c r="R4980" s="194"/>
      <c r="S4980" s="194"/>
      <c r="T4980" s="195"/>
      <c r="AT4980" s="189" t="s">
        <v>369</v>
      </c>
      <c r="AU4980" s="189" t="s">
        <v>85</v>
      </c>
      <c r="AV4980" s="13" t="s">
        <v>85</v>
      </c>
      <c r="AW4980" s="13" t="s">
        <v>29</v>
      </c>
      <c r="AX4980" s="13" t="s">
        <v>72</v>
      </c>
      <c r="AY4980" s="189" t="s">
        <v>360</v>
      </c>
    </row>
    <row r="4981" spans="1:65" s="14" customFormat="1">
      <c r="B4981" s="196"/>
      <c r="D4981" s="188" t="s">
        <v>369</v>
      </c>
      <c r="E4981" s="197" t="s">
        <v>1</v>
      </c>
      <c r="F4981" s="198" t="s">
        <v>758</v>
      </c>
      <c r="H4981" s="197" t="s">
        <v>1</v>
      </c>
      <c r="I4981" s="199"/>
      <c r="L4981" s="196"/>
      <c r="M4981" s="200"/>
      <c r="N4981" s="201"/>
      <c r="O4981" s="201"/>
      <c r="P4981" s="201"/>
      <c r="Q4981" s="201"/>
      <c r="R4981" s="201"/>
      <c r="S4981" s="201"/>
      <c r="T4981" s="202"/>
      <c r="AT4981" s="197" t="s">
        <v>369</v>
      </c>
      <c r="AU4981" s="197" t="s">
        <v>85</v>
      </c>
      <c r="AV4981" s="14" t="s">
        <v>79</v>
      </c>
      <c r="AW4981" s="14" t="s">
        <v>29</v>
      </c>
      <c r="AX4981" s="14" t="s">
        <v>72</v>
      </c>
      <c r="AY4981" s="197" t="s">
        <v>360</v>
      </c>
    </row>
    <row r="4982" spans="1:65" s="13" customFormat="1">
      <c r="B4982" s="187"/>
      <c r="D4982" s="188" t="s">
        <v>369</v>
      </c>
      <c r="E4982" s="189" t="s">
        <v>1</v>
      </c>
      <c r="F4982" s="190" t="s">
        <v>4645</v>
      </c>
      <c r="H4982" s="191">
        <v>1.6579999999999999</v>
      </c>
      <c r="I4982" s="192"/>
      <c r="L4982" s="187"/>
      <c r="M4982" s="193"/>
      <c r="N4982" s="194"/>
      <c r="O4982" s="194"/>
      <c r="P4982" s="194"/>
      <c r="Q4982" s="194"/>
      <c r="R4982" s="194"/>
      <c r="S4982" s="194"/>
      <c r="T4982" s="195"/>
      <c r="AT4982" s="189" t="s">
        <v>369</v>
      </c>
      <c r="AU4982" s="189" t="s">
        <v>85</v>
      </c>
      <c r="AV4982" s="13" t="s">
        <v>85</v>
      </c>
      <c r="AW4982" s="13" t="s">
        <v>29</v>
      </c>
      <c r="AX4982" s="13" t="s">
        <v>72</v>
      </c>
      <c r="AY4982" s="189" t="s">
        <v>360</v>
      </c>
    </row>
    <row r="4983" spans="1:65" s="15" customFormat="1">
      <c r="B4983" s="203"/>
      <c r="D4983" s="188" t="s">
        <v>369</v>
      </c>
      <c r="E4983" s="204" t="s">
        <v>1</v>
      </c>
      <c r="F4983" s="205" t="s">
        <v>386</v>
      </c>
      <c r="H4983" s="206">
        <v>1.7889999999999999</v>
      </c>
      <c r="I4983" s="207"/>
      <c r="L4983" s="203"/>
      <c r="M4983" s="208"/>
      <c r="N4983" s="209"/>
      <c r="O4983" s="209"/>
      <c r="P4983" s="209"/>
      <c r="Q4983" s="209"/>
      <c r="R4983" s="209"/>
      <c r="S4983" s="209"/>
      <c r="T4983" s="210"/>
      <c r="AT4983" s="204" t="s">
        <v>369</v>
      </c>
      <c r="AU4983" s="204" t="s">
        <v>85</v>
      </c>
      <c r="AV4983" s="15" t="s">
        <v>367</v>
      </c>
      <c r="AW4983" s="15" t="s">
        <v>29</v>
      </c>
      <c r="AX4983" s="15" t="s">
        <v>79</v>
      </c>
      <c r="AY4983" s="204" t="s">
        <v>360</v>
      </c>
    </row>
    <row r="4984" spans="1:65" s="2" customFormat="1" ht="44.25" customHeight="1">
      <c r="A4984" s="33"/>
      <c r="B4984" s="139"/>
      <c r="C4984" s="173" t="s">
        <v>4646</v>
      </c>
      <c r="D4984" s="173" t="s">
        <v>363</v>
      </c>
      <c r="E4984" s="174" t="s">
        <v>4647</v>
      </c>
      <c r="F4984" s="175" t="s">
        <v>4648</v>
      </c>
      <c r="G4984" s="176" t="s">
        <v>394</v>
      </c>
      <c r="H4984" s="177">
        <v>41.325000000000003</v>
      </c>
      <c r="I4984" s="178"/>
      <c r="J4984" s="179">
        <f>ROUND(I4984*H4984,2)</f>
        <v>0</v>
      </c>
      <c r="K4984" s="180"/>
      <c r="L4984" s="34"/>
      <c r="M4984" s="181" t="s">
        <v>1</v>
      </c>
      <c r="N4984" s="182" t="s">
        <v>38</v>
      </c>
      <c r="O4984" s="60"/>
      <c r="P4984" s="183">
        <f>O4984*H4984</f>
        <v>0</v>
      </c>
      <c r="Q4984" s="183">
        <v>2.3099999999999999E-2</v>
      </c>
      <c r="R4984" s="183">
        <f>Q4984*H4984</f>
        <v>0.95460750000000005</v>
      </c>
      <c r="S4984" s="183">
        <v>0</v>
      </c>
      <c r="T4984" s="184">
        <f>S4984*H4984</f>
        <v>0</v>
      </c>
      <c r="U4984" s="33"/>
      <c r="V4984" s="33"/>
      <c r="W4984" s="33"/>
      <c r="X4984" s="33"/>
      <c r="Y4984" s="33"/>
      <c r="Z4984" s="33"/>
      <c r="AA4984" s="33"/>
      <c r="AB4984" s="33"/>
      <c r="AC4984" s="33"/>
      <c r="AD4984" s="33"/>
      <c r="AE4984" s="33"/>
      <c r="AR4984" s="185" t="s">
        <v>507</v>
      </c>
      <c r="AT4984" s="185" t="s">
        <v>363</v>
      </c>
      <c r="AU4984" s="185" t="s">
        <v>85</v>
      </c>
      <c r="AY4984" s="18" t="s">
        <v>360</v>
      </c>
      <c r="BE4984" s="186">
        <f>IF(N4984="základná",J4984,0)</f>
        <v>0</v>
      </c>
      <c r="BF4984" s="186">
        <f>IF(N4984="znížená",J4984,0)</f>
        <v>0</v>
      </c>
      <c r="BG4984" s="186">
        <f>IF(N4984="zákl. prenesená",J4984,0)</f>
        <v>0</v>
      </c>
      <c r="BH4984" s="186">
        <f>IF(N4984="zníž. prenesená",J4984,0)</f>
        <v>0</v>
      </c>
      <c r="BI4984" s="186">
        <f>IF(N4984="nulová",J4984,0)</f>
        <v>0</v>
      </c>
      <c r="BJ4984" s="18" t="s">
        <v>85</v>
      </c>
      <c r="BK4984" s="186">
        <f>ROUND(I4984*H4984,2)</f>
        <v>0</v>
      </c>
      <c r="BL4984" s="18" t="s">
        <v>507</v>
      </c>
      <c r="BM4984" s="185" t="s">
        <v>4649</v>
      </c>
    </row>
    <row r="4985" spans="1:65" s="13" customFormat="1">
      <c r="B4985" s="187"/>
      <c r="D4985" s="188" t="s">
        <v>369</v>
      </c>
      <c r="E4985" s="189" t="s">
        <v>1</v>
      </c>
      <c r="F4985" s="190" t="s">
        <v>4650</v>
      </c>
      <c r="H4985" s="191">
        <v>41.325000000000003</v>
      </c>
      <c r="I4985" s="192"/>
      <c r="L4985" s="187"/>
      <c r="M4985" s="193"/>
      <c r="N4985" s="194"/>
      <c r="O4985" s="194"/>
      <c r="P4985" s="194"/>
      <c r="Q4985" s="194"/>
      <c r="R4985" s="194"/>
      <c r="S4985" s="194"/>
      <c r="T4985" s="195"/>
      <c r="AT4985" s="189" t="s">
        <v>369</v>
      </c>
      <c r="AU4985" s="189" t="s">
        <v>85</v>
      </c>
      <c r="AV4985" s="13" t="s">
        <v>85</v>
      </c>
      <c r="AW4985" s="13" t="s">
        <v>29</v>
      </c>
      <c r="AX4985" s="13" t="s">
        <v>72</v>
      </c>
      <c r="AY4985" s="189" t="s">
        <v>360</v>
      </c>
    </row>
    <row r="4986" spans="1:65" s="15" customFormat="1">
      <c r="B4986" s="203"/>
      <c r="D4986" s="188" t="s">
        <v>369</v>
      </c>
      <c r="E4986" s="204" t="s">
        <v>1</v>
      </c>
      <c r="F4986" s="205" t="s">
        <v>386</v>
      </c>
      <c r="H4986" s="206">
        <v>41.325000000000003</v>
      </c>
      <c r="I4986" s="207"/>
      <c r="L4986" s="203"/>
      <c r="M4986" s="208"/>
      <c r="N4986" s="209"/>
      <c r="O4986" s="209"/>
      <c r="P4986" s="209"/>
      <c r="Q4986" s="209"/>
      <c r="R4986" s="209"/>
      <c r="S4986" s="209"/>
      <c r="T4986" s="210"/>
      <c r="AT4986" s="204" t="s">
        <v>369</v>
      </c>
      <c r="AU4986" s="204" t="s">
        <v>85</v>
      </c>
      <c r="AV4986" s="15" t="s">
        <v>367</v>
      </c>
      <c r="AW4986" s="15" t="s">
        <v>29</v>
      </c>
      <c r="AX4986" s="15" t="s">
        <v>79</v>
      </c>
      <c r="AY4986" s="204" t="s">
        <v>360</v>
      </c>
    </row>
    <row r="4987" spans="1:65" s="2" customFormat="1" ht="24.2" customHeight="1">
      <c r="A4987" s="33"/>
      <c r="B4987" s="139"/>
      <c r="C4987" s="173" t="s">
        <v>4651</v>
      </c>
      <c r="D4987" s="173" t="s">
        <v>363</v>
      </c>
      <c r="E4987" s="174" t="s">
        <v>4652</v>
      </c>
      <c r="F4987" s="175" t="s">
        <v>4653</v>
      </c>
      <c r="G4987" s="176" t="s">
        <v>375</v>
      </c>
      <c r="H4987" s="177">
        <v>3</v>
      </c>
      <c r="I4987" s="178"/>
      <c r="J4987" s="179">
        <f>ROUND(I4987*H4987,2)</f>
        <v>0</v>
      </c>
      <c r="K4987" s="180"/>
      <c r="L4987" s="34"/>
      <c r="M4987" s="181" t="s">
        <v>1</v>
      </c>
      <c r="N4987" s="182" t="s">
        <v>38</v>
      </c>
      <c r="O4987" s="60"/>
      <c r="P4987" s="183">
        <f>O4987*H4987</f>
        <v>0</v>
      </c>
      <c r="Q4987" s="183">
        <v>2.3099999999999999E-2</v>
      </c>
      <c r="R4987" s="183">
        <f>Q4987*H4987</f>
        <v>6.93E-2</v>
      </c>
      <c r="S4987" s="183">
        <v>0</v>
      </c>
      <c r="T4987" s="184">
        <f>S4987*H4987</f>
        <v>0</v>
      </c>
      <c r="U4987" s="33"/>
      <c r="V4987" s="33"/>
      <c r="W4987" s="33"/>
      <c r="X4987" s="33"/>
      <c r="Y4987" s="33"/>
      <c r="Z4987" s="33"/>
      <c r="AA4987" s="33"/>
      <c r="AB4987" s="33"/>
      <c r="AC4987" s="33"/>
      <c r="AD4987" s="33"/>
      <c r="AE4987" s="33"/>
      <c r="AR4987" s="185" t="s">
        <v>507</v>
      </c>
      <c r="AT4987" s="185" t="s">
        <v>363</v>
      </c>
      <c r="AU4987" s="185" t="s">
        <v>85</v>
      </c>
      <c r="AY4987" s="18" t="s">
        <v>360</v>
      </c>
      <c r="BE4987" s="186">
        <f>IF(N4987="základná",J4987,0)</f>
        <v>0</v>
      </c>
      <c r="BF4987" s="186">
        <f>IF(N4987="znížená",J4987,0)</f>
        <v>0</v>
      </c>
      <c r="BG4987" s="186">
        <f>IF(N4987="zákl. prenesená",J4987,0)</f>
        <v>0</v>
      </c>
      <c r="BH4987" s="186">
        <f>IF(N4987="zníž. prenesená",J4987,0)</f>
        <v>0</v>
      </c>
      <c r="BI4987" s="186">
        <f>IF(N4987="nulová",J4987,0)</f>
        <v>0</v>
      </c>
      <c r="BJ4987" s="18" t="s">
        <v>85</v>
      </c>
      <c r="BK4987" s="186">
        <f>ROUND(I4987*H4987,2)</f>
        <v>0</v>
      </c>
      <c r="BL4987" s="18" t="s">
        <v>507</v>
      </c>
      <c r="BM4987" s="185" t="s">
        <v>4654</v>
      </c>
    </row>
    <row r="4988" spans="1:65" s="2" customFormat="1" ht="33" customHeight="1">
      <c r="A4988" s="33"/>
      <c r="B4988" s="139"/>
      <c r="C4988" s="173" t="s">
        <v>4655</v>
      </c>
      <c r="D4988" s="173" t="s">
        <v>363</v>
      </c>
      <c r="E4988" s="174" t="s">
        <v>4656</v>
      </c>
      <c r="F4988" s="175" t="s">
        <v>4657</v>
      </c>
      <c r="G4988" s="176" t="s">
        <v>375</v>
      </c>
      <c r="H4988" s="177">
        <v>7</v>
      </c>
      <c r="I4988" s="178"/>
      <c r="J4988" s="179">
        <f>ROUND(I4988*H4988,2)</f>
        <v>0</v>
      </c>
      <c r="K4988" s="180"/>
      <c r="L4988" s="34"/>
      <c r="M4988" s="181" t="s">
        <v>1</v>
      </c>
      <c r="N4988" s="182" t="s">
        <v>38</v>
      </c>
      <c r="O4988" s="60"/>
      <c r="P4988" s="183">
        <f>O4988*H4988</f>
        <v>0</v>
      </c>
      <c r="Q4988" s="183">
        <v>2.3099999999999999E-2</v>
      </c>
      <c r="R4988" s="183">
        <f>Q4988*H4988</f>
        <v>0.16169999999999998</v>
      </c>
      <c r="S4988" s="183">
        <v>0</v>
      </c>
      <c r="T4988" s="184">
        <f>S4988*H4988</f>
        <v>0</v>
      </c>
      <c r="U4988" s="33"/>
      <c r="V4988" s="33"/>
      <c r="W4988" s="33"/>
      <c r="X4988" s="33"/>
      <c r="Y4988" s="33"/>
      <c r="Z4988" s="33"/>
      <c r="AA4988" s="33"/>
      <c r="AB4988" s="33"/>
      <c r="AC4988" s="33"/>
      <c r="AD4988" s="33"/>
      <c r="AE4988" s="33"/>
      <c r="AR4988" s="185" t="s">
        <v>507</v>
      </c>
      <c r="AT4988" s="185" t="s">
        <v>363</v>
      </c>
      <c r="AU4988" s="185" t="s">
        <v>85</v>
      </c>
      <c r="AY4988" s="18" t="s">
        <v>360</v>
      </c>
      <c r="BE4988" s="186">
        <f>IF(N4988="základná",J4988,0)</f>
        <v>0</v>
      </c>
      <c r="BF4988" s="186">
        <f>IF(N4988="znížená",J4988,0)</f>
        <v>0</v>
      </c>
      <c r="BG4988" s="186">
        <f>IF(N4988="zákl. prenesená",J4988,0)</f>
        <v>0</v>
      </c>
      <c r="BH4988" s="186">
        <f>IF(N4988="zníž. prenesená",J4988,0)</f>
        <v>0</v>
      </c>
      <c r="BI4988" s="186">
        <f>IF(N4988="nulová",J4988,0)</f>
        <v>0</v>
      </c>
      <c r="BJ4988" s="18" t="s">
        <v>85</v>
      </c>
      <c r="BK4988" s="186">
        <f>ROUND(I4988*H4988,2)</f>
        <v>0</v>
      </c>
      <c r="BL4988" s="18" t="s">
        <v>507</v>
      </c>
      <c r="BM4988" s="185" t="s">
        <v>4658</v>
      </c>
    </row>
    <row r="4989" spans="1:65" s="2" customFormat="1" ht="24.2" customHeight="1">
      <c r="A4989" s="33"/>
      <c r="B4989" s="139"/>
      <c r="C4989" s="173" t="s">
        <v>4659</v>
      </c>
      <c r="D4989" s="173" t="s">
        <v>363</v>
      </c>
      <c r="E4989" s="174" t="s">
        <v>4660</v>
      </c>
      <c r="F4989" s="175" t="s">
        <v>4661</v>
      </c>
      <c r="G4989" s="176" t="s">
        <v>366</v>
      </c>
      <c r="H4989" s="177">
        <v>9.6170000000000009</v>
      </c>
      <c r="I4989" s="178"/>
      <c r="J4989" s="179">
        <f>ROUND(I4989*H4989,2)</f>
        <v>0</v>
      </c>
      <c r="K4989" s="180"/>
      <c r="L4989" s="34"/>
      <c r="M4989" s="181" t="s">
        <v>1</v>
      </c>
      <c r="N4989" s="182" t="s">
        <v>38</v>
      </c>
      <c r="O4989" s="60"/>
      <c r="P4989" s="183">
        <f>O4989*H4989</f>
        <v>0</v>
      </c>
      <c r="Q4989" s="183">
        <v>0</v>
      </c>
      <c r="R4989" s="183">
        <f>Q4989*H4989</f>
        <v>0</v>
      </c>
      <c r="S4989" s="183">
        <v>0</v>
      </c>
      <c r="T4989" s="184">
        <f>S4989*H4989</f>
        <v>0</v>
      </c>
      <c r="U4989" s="33"/>
      <c r="V4989" s="33"/>
      <c r="W4989" s="33"/>
      <c r="X4989" s="33"/>
      <c r="Y4989" s="33"/>
      <c r="Z4989" s="33"/>
      <c r="AA4989" s="33"/>
      <c r="AB4989" s="33"/>
      <c r="AC4989" s="33"/>
      <c r="AD4989" s="33"/>
      <c r="AE4989" s="33"/>
      <c r="AR4989" s="185" t="s">
        <v>507</v>
      </c>
      <c r="AT4989" s="185" t="s">
        <v>363</v>
      </c>
      <c r="AU4989" s="185" t="s">
        <v>85</v>
      </c>
      <c r="AY4989" s="18" t="s">
        <v>360</v>
      </c>
      <c r="BE4989" s="186">
        <f>IF(N4989="základná",J4989,0)</f>
        <v>0</v>
      </c>
      <c r="BF4989" s="186">
        <f>IF(N4989="znížená",J4989,0)</f>
        <v>0</v>
      </c>
      <c r="BG4989" s="186">
        <f>IF(N4989="zákl. prenesená",J4989,0)</f>
        <v>0</v>
      </c>
      <c r="BH4989" s="186">
        <f>IF(N4989="zníž. prenesená",J4989,0)</f>
        <v>0</v>
      </c>
      <c r="BI4989" s="186">
        <f>IF(N4989="nulová",J4989,0)</f>
        <v>0</v>
      </c>
      <c r="BJ4989" s="18" t="s">
        <v>85</v>
      </c>
      <c r="BK4989" s="186">
        <f>ROUND(I4989*H4989,2)</f>
        <v>0</v>
      </c>
      <c r="BL4989" s="18" t="s">
        <v>507</v>
      </c>
      <c r="BM4989" s="185" t="s">
        <v>4662</v>
      </c>
    </row>
    <row r="4990" spans="1:65" s="13" customFormat="1">
      <c r="B4990" s="187"/>
      <c r="D4990" s="188" t="s">
        <v>369</v>
      </c>
      <c r="E4990" s="189" t="s">
        <v>1</v>
      </c>
      <c r="F4990" s="190" t="s">
        <v>4663</v>
      </c>
      <c r="H4990" s="191">
        <v>9.6170000000000009</v>
      </c>
      <c r="I4990" s="192"/>
      <c r="L4990" s="187"/>
      <c r="M4990" s="193"/>
      <c r="N4990" s="194"/>
      <c r="O4990" s="194"/>
      <c r="P4990" s="194"/>
      <c r="Q4990" s="194"/>
      <c r="R4990" s="194"/>
      <c r="S4990" s="194"/>
      <c r="T4990" s="195"/>
      <c r="AT4990" s="189" t="s">
        <v>369</v>
      </c>
      <c r="AU4990" s="189" t="s">
        <v>85</v>
      </c>
      <c r="AV4990" s="13" t="s">
        <v>85</v>
      </c>
      <c r="AW4990" s="13" t="s">
        <v>29</v>
      </c>
      <c r="AX4990" s="13" t="s">
        <v>72</v>
      </c>
      <c r="AY4990" s="189" t="s">
        <v>360</v>
      </c>
    </row>
    <row r="4991" spans="1:65" s="15" customFormat="1">
      <c r="B4991" s="203"/>
      <c r="D4991" s="188" t="s">
        <v>369</v>
      </c>
      <c r="E4991" s="204" t="s">
        <v>1</v>
      </c>
      <c r="F4991" s="205" t="s">
        <v>386</v>
      </c>
      <c r="H4991" s="206">
        <v>9.6170000000000009</v>
      </c>
      <c r="I4991" s="207"/>
      <c r="L4991" s="203"/>
      <c r="M4991" s="208"/>
      <c r="N4991" s="209"/>
      <c r="O4991" s="209"/>
      <c r="P4991" s="209"/>
      <c r="Q4991" s="209"/>
      <c r="R4991" s="209"/>
      <c r="S4991" s="209"/>
      <c r="T4991" s="210"/>
      <c r="AT4991" s="204" t="s">
        <v>369</v>
      </c>
      <c r="AU4991" s="204" t="s">
        <v>85</v>
      </c>
      <c r="AV4991" s="15" t="s">
        <v>367</v>
      </c>
      <c r="AW4991" s="15" t="s">
        <v>29</v>
      </c>
      <c r="AX4991" s="15" t="s">
        <v>79</v>
      </c>
      <c r="AY4991" s="204" t="s">
        <v>360</v>
      </c>
    </row>
    <row r="4992" spans="1:65" s="2" customFormat="1" ht="37.9" customHeight="1">
      <c r="A4992" s="33"/>
      <c r="B4992" s="139"/>
      <c r="C4992" s="173" t="s">
        <v>4664</v>
      </c>
      <c r="D4992" s="173" t="s">
        <v>363</v>
      </c>
      <c r="E4992" s="174" t="s">
        <v>4665</v>
      </c>
      <c r="F4992" s="175" t="s">
        <v>4666</v>
      </c>
      <c r="G4992" s="176" t="s">
        <v>366</v>
      </c>
      <c r="H4992" s="177">
        <v>248.768</v>
      </c>
      <c r="I4992" s="178"/>
      <c r="J4992" s="179">
        <f>ROUND(I4992*H4992,2)</f>
        <v>0</v>
      </c>
      <c r="K4992" s="180"/>
      <c r="L4992" s="34"/>
      <c r="M4992" s="181" t="s">
        <v>1</v>
      </c>
      <c r="N4992" s="182" t="s">
        <v>38</v>
      </c>
      <c r="O4992" s="60"/>
      <c r="P4992" s="183">
        <f>O4992*H4992</f>
        <v>0</v>
      </c>
      <c r="Q4992" s="183">
        <v>0</v>
      </c>
      <c r="R4992" s="183">
        <f>Q4992*H4992</f>
        <v>0</v>
      </c>
      <c r="S4992" s="183">
        <v>0</v>
      </c>
      <c r="T4992" s="184">
        <f>S4992*H4992</f>
        <v>0</v>
      </c>
      <c r="U4992" s="33"/>
      <c r="V4992" s="33"/>
      <c r="W4992" s="33"/>
      <c r="X4992" s="33"/>
      <c r="Y4992" s="33"/>
      <c r="Z4992" s="33"/>
      <c r="AA4992" s="33"/>
      <c r="AB4992" s="33"/>
      <c r="AC4992" s="33"/>
      <c r="AD4992" s="33"/>
      <c r="AE4992" s="33"/>
      <c r="AR4992" s="185" t="s">
        <v>507</v>
      </c>
      <c r="AT4992" s="185" t="s">
        <v>363</v>
      </c>
      <c r="AU4992" s="185" t="s">
        <v>85</v>
      </c>
      <c r="AY4992" s="18" t="s">
        <v>360</v>
      </c>
      <c r="BE4992" s="186">
        <f>IF(N4992="základná",J4992,0)</f>
        <v>0</v>
      </c>
      <c r="BF4992" s="186">
        <f>IF(N4992="znížená",J4992,0)</f>
        <v>0</v>
      </c>
      <c r="BG4992" s="186">
        <f>IF(N4992="zákl. prenesená",J4992,0)</f>
        <v>0</v>
      </c>
      <c r="BH4992" s="186">
        <f>IF(N4992="zníž. prenesená",J4992,0)</f>
        <v>0</v>
      </c>
      <c r="BI4992" s="186">
        <f>IF(N4992="nulová",J4992,0)</f>
        <v>0</v>
      </c>
      <c r="BJ4992" s="18" t="s">
        <v>85</v>
      </c>
      <c r="BK4992" s="186">
        <f>ROUND(I4992*H4992,2)</f>
        <v>0</v>
      </c>
      <c r="BL4992" s="18" t="s">
        <v>507</v>
      </c>
      <c r="BM4992" s="185" t="s">
        <v>4667</v>
      </c>
    </row>
    <row r="4993" spans="1:65" s="14" customFormat="1">
      <c r="B4993" s="196"/>
      <c r="D4993" s="188" t="s">
        <v>369</v>
      </c>
      <c r="E4993" s="197" t="s">
        <v>1</v>
      </c>
      <c r="F4993" s="198" t="s">
        <v>4668</v>
      </c>
      <c r="H4993" s="197" t="s">
        <v>1</v>
      </c>
      <c r="I4993" s="199"/>
      <c r="L4993" s="196"/>
      <c r="M4993" s="200"/>
      <c r="N4993" s="201"/>
      <c r="O4993" s="201"/>
      <c r="P4993" s="201"/>
      <c r="Q4993" s="201"/>
      <c r="R4993" s="201"/>
      <c r="S4993" s="201"/>
      <c r="T4993" s="202"/>
      <c r="AT4993" s="197" t="s">
        <v>369</v>
      </c>
      <c r="AU4993" s="197" t="s">
        <v>85</v>
      </c>
      <c r="AV4993" s="14" t="s">
        <v>79</v>
      </c>
      <c r="AW4993" s="14" t="s">
        <v>29</v>
      </c>
      <c r="AX4993" s="14" t="s">
        <v>72</v>
      </c>
      <c r="AY4993" s="197" t="s">
        <v>360</v>
      </c>
    </row>
    <row r="4994" spans="1:65" s="13" customFormat="1">
      <c r="B4994" s="187"/>
      <c r="D4994" s="188" t="s">
        <v>369</v>
      </c>
      <c r="E4994" s="189" t="s">
        <v>1</v>
      </c>
      <c r="F4994" s="190" t="s">
        <v>4669</v>
      </c>
      <c r="H4994" s="191">
        <v>248.768</v>
      </c>
      <c r="I4994" s="192"/>
      <c r="L4994" s="187"/>
      <c r="M4994" s="193"/>
      <c r="N4994" s="194"/>
      <c r="O4994" s="194"/>
      <c r="P4994" s="194"/>
      <c r="Q4994" s="194"/>
      <c r="R4994" s="194"/>
      <c r="S4994" s="194"/>
      <c r="T4994" s="195"/>
      <c r="AT4994" s="189" t="s">
        <v>369</v>
      </c>
      <c r="AU4994" s="189" t="s">
        <v>85</v>
      </c>
      <c r="AV4994" s="13" t="s">
        <v>85</v>
      </c>
      <c r="AW4994" s="13" t="s">
        <v>29</v>
      </c>
      <c r="AX4994" s="13" t="s">
        <v>72</v>
      </c>
      <c r="AY4994" s="189" t="s">
        <v>360</v>
      </c>
    </row>
    <row r="4995" spans="1:65" s="15" customFormat="1">
      <c r="B4995" s="203"/>
      <c r="D4995" s="188" t="s">
        <v>369</v>
      </c>
      <c r="E4995" s="204" t="s">
        <v>1</v>
      </c>
      <c r="F4995" s="205" t="s">
        <v>386</v>
      </c>
      <c r="H4995" s="206">
        <v>248.768</v>
      </c>
      <c r="I4995" s="207"/>
      <c r="L4995" s="203"/>
      <c r="M4995" s="208"/>
      <c r="N4995" s="209"/>
      <c r="O4995" s="209"/>
      <c r="P4995" s="209"/>
      <c r="Q4995" s="209"/>
      <c r="R4995" s="209"/>
      <c r="S4995" s="209"/>
      <c r="T4995" s="210"/>
      <c r="AT4995" s="204" t="s">
        <v>369</v>
      </c>
      <c r="AU4995" s="204" t="s">
        <v>85</v>
      </c>
      <c r="AV4995" s="15" t="s">
        <v>367</v>
      </c>
      <c r="AW4995" s="15" t="s">
        <v>29</v>
      </c>
      <c r="AX4995" s="15" t="s">
        <v>79</v>
      </c>
      <c r="AY4995" s="204" t="s">
        <v>360</v>
      </c>
    </row>
    <row r="4996" spans="1:65" s="2" customFormat="1" ht="33" customHeight="1">
      <c r="A4996" s="33"/>
      <c r="B4996" s="139"/>
      <c r="C4996" s="261" t="s">
        <v>4670</v>
      </c>
      <c r="D4996" s="261" t="s">
        <v>363</v>
      </c>
      <c r="E4996" s="262" t="s">
        <v>4671</v>
      </c>
      <c r="F4996" s="263" t="s">
        <v>4672</v>
      </c>
      <c r="G4996" s="264" t="s">
        <v>366</v>
      </c>
      <c r="H4996" s="265">
        <v>583.82299999999998</v>
      </c>
      <c r="I4996" s="266"/>
      <c r="J4996" s="266">
        <f>ROUND(I4996*H4996,2)</f>
        <v>0</v>
      </c>
      <c r="K4996" s="180"/>
      <c r="L4996" s="34"/>
      <c r="M4996" s="181" t="s">
        <v>1</v>
      </c>
      <c r="N4996" s="182" t="s">
        <v>38</v>
      </c>
      <c r="O4996" s="60"/>
      <c r="P4996" s="183">
        <f>O4996*H4996</f>
        <v>0</v>
      </c>
      <c r="Q4996" s="183">
        <v>0</v>
      </c>
      <c r="R4996" s="183">
        <f>Q4996*H4996</f>
        <v>0</v>
      </c>
      <c r="S4996" s="183">
        <v>1.6E-2</v>
      </c>
      <c r="T4996" s="184">
        <f>S4996*H4996</f>
        <v>9.3411679999999997</v>
      </c>
      <c r="U4996" s="33"/>
      <c r="V4996" s="33"/>
      <c r="W4996" s="33"/>
      <c r="X4996" s="33"/>
      <c r="Y4996" s="33"/>
      <c r="Z4996" s="33"/>
      <c r="AA4996" s="33"/>
      <c r="AB4996" s="33"/>
      <c r="AC4996" s="33"/>
      <c r="AD4996" s="33"/>
      <c r="AE4996" s="33"/>
      <c r="AR4996" s="185" t="s">
        <v>507</v>
      </c>
      <c r="AT4996" s="185" t="s">
        <v>363</v>
      </c>
      <c r="AU4996" s="185" t="s">
        <v>85</v>
      </c>
      <c r="AY4996" s="18" t="s">
        <v>360</v>
      </c>
      <c r="BE4996" s="186">
        <f>IF(N4996="základná",J4996,0)</f>
        <v>0</v>
      </c>
      <c r="BF4996" s="186">
        <f>IF(N4996="znížená",J4996,0)</f>
        <v>0</v>
      </c>
      <c r="BG4996" s="186">
        <f>IF(N4996="zákl. prenesená",J4996,0)</f>
        <v>0</v>
      </c>
      <c r="BH4996" s="186">
        <f>IF(N4996="zníž. prenesená",J4996,0)</f>
        <v>0</v>
      </c>
      <c r="BI4996" s="186">
        <f>IF(N4996="nulová",J4996,0)</f>
        <v>0</v>
      </c>
      <c r="BJ4996" s="18" t="s">
        <v>85</v>
      </c>
      <c r="BK4996" s="186">
        <f>ROUND(I4996*H4996,2)</f>
        <v>0</v>
      </c>
      <c r="BL4996" s="18" t="s">
        <v>507</v>
      </c>
      <c r="BM4996" s="185" t="s">
        <v>4673</v>
      </c>
    </row>
    <row r="4997" spans="1:65" s="14" customFormat="1">
      <c r="B4997" s="196"/>
      <c r="D4997" s="188" t="s">
        <v>369</v>
      </c>
      <c r="E4997" s="197" t="s">
        <v>1</v>
      </c>
      <c r="F4997" s="198" t="s">
        <v>3093</v>
      </c>
      <c r="H4997" s="197" t="s">
        <v>1</v>
      </c>
      <c r="I4997" s="199"/>
      <c r="L4997" s="196"/>
      <c r="M4997" s="200"/>
      <c r="N4997" s="201"/>
      <c r="O4997" s="201"/>
      <c r="P4997" s="201"/>
      <c r="Q4997" s="201"/>
      <c r="R4997" s="201"/>
      <c r="S4997" s="201"/>
      <c r="T4997" s="202"/>
      <c r="AT4997" s="197" t="s">
        <v>369</v>
      </c>
      <c r="AU4997" s="197" t="s">
        <v>85</v>
      </c>
      <c r="AV4997" s="14" t="s">
        <v>79</v>
      </c>
      <c r="AW4997" s="14" t="s">
        <v>29</v>
      </c>
      <c r="AX4997" s="14" t="s">
        <v>72</v>
      </c>
      <c r="AY4997" s="197" t="s">
        <v>360</v>
      </c>
    </row>
    <row r="4998" spans="1:65" s="13" customFormat="1">
      <c r="B4998" s="187"/>
      <c r="D4998" s="188" t="s">
        <v>369</v>
      </c>
      <c r="E4998" s="189" t="s">
        <v>1</v>
      </c>
      <c r="F4998" s="190" t="s">
        <v>4674</v>
      </c>
      <c r="H4998" s="191">
        <v>427.89699999999999</v>
      </c>
      <c r="I4998" s="192"/>
      <c r="L4998" s="187"/>
      <c r="M4998" s="193"/>
      <c r="N4998" s="194"/>
      <c r="O4998" s="194"/>
      <c r="P4998" s="194"/>
      <c r="Q4998" s="194"/>
      <c r="R4998" s="194"/>
      <c r="S4998" s="194"/>
      <c r="T4998" s="195"/>
      <c r="AT4998" s="189" t="s">
        <v>369</v>
      </c>
      <c r="AU4998" s="189" t="s">
        <v>85</v>
      </c>
      <c r="AV4998" s="13" t="s">
        <v>85</v>
      </c>
      <c r="AW4998" s="13" t="s">
        <v>29</v>
      </c>
      <c r="AX4998" s="13" t="s">
        <v>72</v>
      </c>
      <c r="AY4998" s="189" t="s">
        <v>360</v>
      </c>
    </row>
    <row r="4999" spans="1:65" s="16" customFormat="1">
      <c r="B4999" s="211"/>
      <c r="D4999" s="188" t="s">
        <v>369</v>
      </c>
      <c r="E4999" s="212" t="s">
        <v>97</v>
      </c>
      <c r="F4999" s="213" t="s">
        <v>581</v>
      </c>
      <c r="H4999" s="214">
        <v>427.89699999999999</v>
      </c>
      <c r="I4999" s="215"/>
      <c r="L4999" s="211"/>
      <c r="M4999" s="216"/>
      <c r="N4999" s="217"/>
      <c r="O4999" s="217"/>
      <c r="P4999" s="217"/>
      <c r="Q4999" s="217"/>
      <c r="R4999" s="217"/>
      <c r="S4999" s="217"/>
      <c r="T4999" s="218"/>
      <c r="AT4999" s="212" t="s">
        <v>369</v>
      </c>
      <c r="AU4999" s="212" t="s">
        <v>85</v>
      </c>
      <c r="AV4999" s="16" t="s">
        <v>282</v>
      </c>
      <c r="AW4999" s="16" t="s">
        <v>29</v>
      </c>
      <c r="AX4999" s="16" t="s">
        <v>72</v>
      </c>
      <c r="AY4999" s="212" t="s">
        <v>360</v>
      </c>
    </row>
    <row r="5000" spans="1:65" s="14" customFormat="1">
      <c r="B5000" s="196"/>
      <c r="D5000" s="188" t="s">
        <v>369</v>
      </c>
      <c r="E5000" s="197" t="s">
        <v>1</v>
      </c>
      <c r="F5000" s="198" t="s">
        <v>2579</v>
      </c>
      <c r="H5000" s="197" t="s">
        <v>1</v>
      </c>
      <c r="I5000" s="199"/>
      <c r="L5000" s="196"/>
      <c r="M5000" s="200"/>
      <c r="N5000" s="201"/>
      <c r="O5000" s="201"/>
      <c r="P5000" s="201"/>
      <c r="Q5000" s="201"/>
      <c r="R5000" s="201"/>
      <c r="S5000" s="201"/>
      <c r="T5000" s="202"/>
      <c r="AT5000" s="197" t="s">
        <v>369</v>
      </c>
      <c r="AU5000" s="197" t="s">
        <v>85</v>
      </c>
      <c r="AV5000" s="14" t="s">
        <v>79</v>
      </c>
      <c r="AW5000" s="14" t="s">
        <v>29</v>
      </c>
      <c r="AX5000" s="14" t="s">
        <v>72</v>
      </c>
      <c r="AY5000" s="197" t="s">
        <v>360</v>
      </c>
    </row>
    <row r="5001" spans="1:65" s="13" customFormat="1">
      <c r="B5001" s="187"/>
      <c r="D5001" s="188" t="s">
        <v>369</v>
      </c>
      <c r="E5001" s="189" t="s">
        <v>1</v>
      </c>
      <c r="F5001" s="190" t="s">
        <v>2580</v>
      </c>
      <c r="H5001" s="191">
        <v>135.322</v>
      </c>
      <c r="I5001" s="192"/>
      <c r="L5001" s="187"/>
      <c r="M5001" s="193"/>
      <c r="N5001" s="194"/>
      <c r="O5001" s="194"/>
      <c r="P5001" s="194"/>
      <c r="Q5001" s="194"/>
      <c r="R5001" s="194"/>
      <c r="S5001" s="194"/>
      <c r="T5001" s="195"/>
      <c r="AT5001" s="189" t="s">
        <v>369</v>
      </c>
      <c r="AU5001" s="189" t="s">
        <v>85</v>
      </c>
      <c r="AV5001" s="13" t="s">
        <v>85</v>
      </c>
      <c r="AW5001" s="13" t="s">
        <v>29</v>
      </c>
      <c r="AX5001" s="13" t="s">
        <v>72</v>
      </c>
      <c r="AY5001" s="189" t="s">
        <v>360</v>
      </c>
    </row>
    <row r="5002" spans="1:65" s="16" customFormat="1">
      <c r="B5002" s="211"/>
      <c r="D5002" s="188" t="s">
        <v>369</v>
      </c>
      <c r="E5002" s="212" t="s">
        <v>100</v>
      </c>
      <c r="F5002" s="213" t="s">
        <v>581</v>
      </c>
      <c r="H5002" s="214">
        <v>135.322</v>
      </c>
      <c r="I5002" s="215"/>
      <c r="L5002" s="211"/>
      <c r="M5002" s="216"/>
      <c r="N5002" s="217"/>
      <c r="O5002" s="217"/>
      <c r="P5002" s="217"/>
      <c r="Q5002" s="217"/>
      <c r="R5002" s="217"/>
      <c r="S5002" s="217"/>
      <c r="T5002" s="218"/>
      <c r="AT5002" s="212" t="s">
        <v>369</v>
      </c>
      <c r="AU5002" s="212" t="s">
        <v>85</v>
      </c>
      <c r="AV5002" s="16" t="s">
        <v>282</v>
      </c>
      <c r="AW5002" s="16" t="s">
        <v>29</v>
      </c>
      <c r="AX5002" s="16" t="s">
        <v>72</v>
      </c>
      <c r="AY5002" s="212" t="s">
        <v>360</v>
      </c>
    </row>
    <row r="5003" spans="1:65" s="14" customFormat="1">
      <c r="B5003" s="196"/>
      <c r="D5003" s="188" t="s">
        <v>369</v>
      </c>
      <c r="E5003" s="197" t="s">
        <v>1</v>
      </c>
      <c r="F5003" s="198" t="s">
        <v>3870</v>
      </c>
      <c r="H5003" s="197" t="s">
        <v>1</v>
      </c>
      <c r="I5003" s="199"/>
      <c r="L5003" s="196"/>
      <c r="M5003" s="200"/>
      <c r="N5003" s="201"/>
      <c r="O5003" s="201"/>
      <c r="P5003" s="201"/>
      <c r="Q5003" s="201"/>
      <c r="R5003" s="201"/>
      <c r="S5003" s="201"/>
      <c r="T5003" s="202"/>
      <c r="AT5003" s="197" t="s">
        <v>369</v>
      </c>
      <c r="AU5003" s="197" t="s">
        <v>85</v>
      </c>
      <c r="AV5003" s="14" t="s">
        <v>79</v>
      </c>
      <c r="AW5003" s="14" t="s">
        <v>29</v>
      </c>
      <c r="AX5003" s="14" t="s">
        <v>72</v>
      </c>
      <c r="AY5003" s="197" t="s">
        <v>360</v>
      </c>
    </row>
    <row r="5004" spans="1:65" s="13" customFormat="1">
      <c r="B5004" s="187"/>
      <c r="D5004" s="188" t="s">
        <v>369</v>
      </c>
      <c r="E5004" s="189" t="s">
        <v>1</v>
      </c>
      <c r="F5004" s="190" t="s">
        <v>4675</v>
      </c>
      <c r="H5004" s="191">
        <v>13.5</v>
      </c>
      <c r="I5004" s="192"/>
      <c r="L5004" s="187"/>
      <c r="M5004" s="193"/>
      <c r="N5004" s="194"/>
      <c r="O5004" s="194"/>
      <c r="P5004" s="194"/>
      <c r="Q5004" s="194"/>
      <c r="R5004" s="194"/>
      <c r="S5004" s="194"/>
      <c r="T5004" s="195"/>
      <c r="AT5004" s="189" t="s">
        <v>369</v>
      </c>
      <c r="AU5004" s="189" t="s">
        <v>85</v>
      </c>
      <c r="AV5004" s="13" t="s">
        <v>85</v>
      </c>
      <c r="AW5004" s="13" t="s">
        <v>29</v>
      </c>
      <c r="AX5004" s="13" t="s">
        <v>72</v>
      </c>
      <c r="AY5004" s="189" t="s">
        <v>360</v>
      </c>
    </row>
    <row r="5005" spans="1:65" s="13" customFormat="1">
      <c r="B5005" s="187"/>
      <c r="D5005" s="188" t="s">
        <v>369</v>
      </c>
      <c r="E5005" s="189" t="s">
        <v>1</v>
      </c>
      <c r="F5005" s="190" t="s">
        <v>4676</v>
      </c>
      <c r="H5005" s="191">
        <v>7.1040000000000001</v>
      </c>
      <c r="I5005" s="192"/>
      <c r="L5005" s="187"/>
      <c r="M5005" s="193"/>
      <c r="N5005" s="194"/>
      <c r="O5005" s="194"/>
      <c r="P5005" s="194"/>
      <c r="Q5005" s="194"/>
      <c r="R5005" s="194"/>
      <c r="S5005" s="194"/>
      <c r="T5005" s="195"/>
      <c r="AT5005" s="189" t="s">
        <v>369</v>
      </c>
      <c r="AU5005" s="189" t="s">
        <v>85</v>
      </c>
      <c r="AV5005" s="13" t="s">
        <v>85</v>
      </c>
      <c r="AW5005" s="13" t="s">
        <v>29</v>
      </c>
      <c r="AX5005" s="13" t="s">
        <v>72</v>
      </c>
      <c r="AY5005" s="189" t="s">
        <v>360</v>
      </c>
    </row>
    <row r="5006" spans="1:65" s="16" customFormat="1">
      <c r="B5006" s="211"/>
      <c r="D5006" s="188" t="s">
        <v>369</v>
      </c>
      <c r="E5006" s="212" t="s">
        <v>102</v>
      </c>
      <c r="F5006" s="213" t="s">
        <v>581</v>
      </c>
      <c r="H5006" s="214">
        <v>20.603999999999999</v>
      </c>
      <c r="I5006" s="215"/>
      <c r="L5006" s="211"/>
      <c r="M5006" s="216"/>
      <c r="N5006" s="217"/>
      <c r="O5006" s="217"/>
      <c r="P5006" s="217"/>
      <c r="Q5006" s="217"/>
      <c r="R5006" s="217"/>
      <c r="S5006" s="217"/>
      <c r="T5006" s="218"/>
      <c r="AT5006" s="212" t="s">
        <v>369</v>
      </c>
      <c r="AU5006" s="212" t="s">
        <v>85</v>
      </c>
      <c r="AV5006" s="16" t="s">
        <v>282</v>
      </c>
      <c r="AW5006" s="16" t="s">
        <v>29</v>
      </c>
      <c r="AX5006" s="16" t="s">
        <v>72</v>
      </c>
      <c r="AY5006" s="212" t="s">
        <v>360</v>
      </c>
    </row>
    <row r="5007" spans="1:65" s="15" customFormat="1">
      <c r="B5007" s="203"/>
      <c r="D5007" s="188" t="s">
        <v>369</v>
      </c>
      <c r="E5007" s="204" t="s">
        <v>1</v>
      </c>
      <c r="F5007" s="205" t="s">
        <v>386</v>
      </c>
      <c r="H5007" s="206">
        <v>583.82299999999998</v>
      </c>
      <c r="I5007" s="207"/>
      <c r="L5007" s="203"/>
      <c r="M5007" s="208"/>
      <c r="N5007" s="209"/>
      <c r="O5007" s="209"/>
      <c r="P5007" s="209"/>
      <c r="Q5007" s="209"/>
      <c r="R5007" s="209"/>
      <c r="S5007" s="209"/>
      <c r="T5007" s="210"/>
      <c r="AT5007" s="204" t="s">
        <v>369</v>
      </c>
      <c r="AU5007" s="204" t="s">
        <v>85</v>
      </c>
      <c r="AV5007" s="15" t="s">
        <v>367</v>
      </c>
      <c r="AW5007" s="15" t="s">
        <v>29</v>
      </c>
      <c r="AX5007" s="15" t="s">
        <v>79</v>
      </c>
      <c r="AY5007" s="204" t="s">
        <v>360</v>
      </c>
    </row>
    <row r="5008" spans="1:65" s="2" customFormat="1" ht="24.2" customHeight="1">
      <c r="A5008" s="33"/>
      <c r="B5008" s="139"/>
      <c r="C5008" s="261" t="s">
        <v>4677</v>
      </c>
      <c r="D5008" s="261" t="s">
        <v>363</v>
      </c>
      <c r="E5008" s="262" t="s">
        <v>4678</v>
      </c>
      <c r="F5008" s="263" t="s">
        <v>4679</v>
      </c>
      <c r="G5008" s="264" t="s">
        <v>366</v>
      </c>
      <c r="H5008" s="265">
        <v>719.71</v>
      </c>
      <c r="I5008" s="266"/>
      <c r="J5008" s="266">
        <f>ROUND(I5008*H5008,2)</f>
        <v>0</v>
      </c>
      <c r="K5008" s="180"/>
      <c r="L5008" s="34"/>
      <c r="M5008" s="181" t="s">
        <v>1</v>
      </c>
      <c r="N5008" s="182" t="s">
        <v>38</v>
      </c>
      <c r="O5008" s="60"/>
      <c r="P5008" s="183">
        <f>O5008*H5008</f>
        <v>0</v>
      </c>
      <c r="Q5008" s="183">
        <v>0</v>
      </c>
      <c r="R5008" s="183">
        <f>Q5008*H5008</f>
        <v>0</v>
      </c>
      <c r="S5008" s="183">
        <v>1.7999999999999999E-2</v>
      </c>
      <c r="T5008" s="184">
        <f>S5008*H5008</f>
        <v>12.95478</v>
      </c>
      <c r="U5008" s="33"/>
      <c r="V5008" s="33"/>
      <c r="W5008" s="33"/>
      <c r="X5008" s="33"/>
      <c r="Y5008" s="33"/>
      <c r="Z5008" s="33"/>
      <c r="AA5008" s="33"/>
      <c r="AB5008" s="33"/>
      <c r="AC5008" s="33"/>
      <c r="AD5008" s="33"/>
      <c r="AE5008" s="33"/>
      <c r="AR5008" s="185" t="s">
        <v>507</v>
      </c>
      <c r="AT5008" s="185" t="s">
        <v>363</v>
      </c>
      <c r="AU5008" s="185" t="s">
        <v>85</v>
      </c>
      <c r="AY5008" s="18" t="s">
        <v>360</v>
      </c>
      <c r="BE5008" s="186">
        <f>IF(N5008="základná",J5008,0)</f>
        <v>0</v>
      </c>
      <c r="BF5008" s="186">
        <f>IF(N5008="znížená",J5008,0)</f>
        <v>0</v>
      </c>
      <c r="BG5008" s="186">
        <f>IF(N5008="zákl. prenesená",J5008,0)</f>
        <v>0</v>
      </c>
      <c r="BH5008" s="186">
        <f>IF(N5008="zníž. prenesená",J5008,0)</f>
        <v>0</v>
      </c>
      <c r="BI5008" s="186">
        <f>IF(N5008="nulová",J5008,0)</f>
        <v>0</v>
      </c>
      <c r="BJ5008" s="18" t="s">
        <v>85</v>
      </c>
      <c r="BK5008" s="186">
        <f>ROUND(I5008*H5008,2)</f>
        <v>0</v>
      </c>
      <c r="BL5008" s="18" t="s">
        <v>507</v>
      </c>
      <c r="BM5008" s="185" t="s">
        <v>4680</v>
      </c>
    </row>
    <row r="5009" spans="1:65" s="14" customFormat="1">
      <c r="B5009" s="196"/>
      <c r="D5009" s="188" t="s">
        <v>369</v>
      </c>
      <c r="E5009" s="197" t="s">
        <v>1</v>
      </c>
      <c r="F5009" s="198" t="s">
        <v>2617</v>
      </c>
      <c r="H5009" s="197" t="s">
        <v>1</v>
      </c>
      <c r="I5009" s="199"/>
      <c r="L5009" s="196"/>
      <c r="M5009" s="200"/>
      <c r="N5009" s="201"/>
      <c r="O5009" s="201"/>
      <c r="P5009" s="201"/>
      <c r="Q5009" s="201"/>
      <c r="R5009" s="201"/>
      <c r="S5009" s="201"/>
      <c r="T5009" s="202"/>
      <c r="AT5009" s="197" t="s">
        <v>369</v>
      </c>
      <c r="AU5009" s="197" t="s">
        <v>85</v>
      </c>
      <c r="AV5009" s="14" t="s">
        <v>79</v>
      </c>
      <c r="AW5009" s="14" t="s">
        <v>29</v>
      </c>
      <c r="AX5009" s="14" t="s">
        <v>72</v>
      </c>
      <c r="AY5009" s="197" t="s">
        <v>360</v>
      </c>
    </row>
    <row r="5010" spans="1:65" s="14" customFormat="1">
      <c r="B5010" s="196"/>
      <c r="D5010" s="188" t="s">
        <v>369</v>
      </c>
      <c r="E5010" s="197" t="s">
        <v>1</v>
      </c>
      <c r="F5010" s="198" t="s">
        <v>2618</v>
      </c>
      <c r="H5010" s="197" t="s">
        <v>1</v>
      </c>
      <c r="I5010" s="199"/>
      <c r="L5010" s="196"/>
      <c r="M5010" s="200"/>
      <c r="N5010" s="201"/>
      <c r="O5010" s="201"/>
      <c r="P5010" s="201"/>
      <c r="Q5010" s="201"/>
      <c r="R5010" s="201"/>
      <c r="S5010" s="201"/>
      <c r="T5010" s="202"/>
      <c r="AT5010" s="197" t="s">
        <v>369</v>
      </c>
      <c r="AU5010" s="197" t="s">
        <v>85</v>
      </c>
      <c r="AV5010" s="14" t="s">
        <v>79</v>
      </c>
      <c r="AW5010" s="14" t="s">
        <v>29</v>
      </c>
      <c r="AX5010" s="14" t="s">
        <v>72</v>
      </c>
      <c r="AY5010" s="197" t="s">
        <v>360</v>
      </c>
    </row>
    <row r="5011" spans="1:65" s="13" customFormat="1">
      <c r="B5011" s="187"/>
      <c r="D5011" s="188" t="s">
        <v>369</v>
      </c>
      <c r="E5011" s="189" t="s">
        <v>1</v>
      </c>
      <c r="F5011" s="190" t="s">
        <v>2619</v>
      </c>
      <c r="H5011" s="191">
        <v>462.01</v>
      </c>
      <c r="I5011" s="192"/>
      <c r="L5011" s="187"/>
      <c r="M5011" s="193"/>
      <c r="N5011" s="194"/>
      <c r="O5011" s="194"/>
      <c r="P5011" s="194"/>
      <c r="Q5011" s="194"/>
      <c r="R5011" s="194"/>
      <c r="S5011" s="194"/>
      <c r="T5011" s="195"/>
      <c r="AT5011" s="189" t="s">
        <v>369</v>
      </c>
      <c r="AU5011" s="189" t="s">
        <v>85</v>
      </c>
      <c r="AV5011" s="13" t="s">
        <v>85</v>
      </c>
      <c r="AW5011" s="13" t="s">
        <v>29</v>
      </c>
      <c r="AX5011" s="13" t="s">
        <v>72</v>
      </c>
      <c r="AY5011" s="189" t="s">
        <v>360</v>
      </c>
    </row>
    <row r="5012" spans="1:65" s="14" customFormat="1">
      <c r="B5012" s="196"/>
      <c r="D5012" s="188" t="s">
        <v>369</v>
      </c>
      <c r="E5012" s="197" t="s">
        <v>1</v>
      </c>
      <c r="F5012" s="198" t="s">
        <v>2620</v>
      </c>
      <c r="H5012" s="197" t="s">
        <v>1</v>
      </c>
      <c r="I5012" s="199"/>
      <c r="L5012" s="196"/>
      <c r="M5012" s="200"/>
      <c r="N5012" s="201"/>
      <c r="O5012" s="201"/>
      <c r="P5012" s="201"/>
      <c r="Q5012" s="201"/>
      <c r="R5012" s="201"/>
      <c r="S5012" s="201"/>
      <c r="T5012" s="202"/>
      <c r="AT5012" s="197" t="s">
        <v>369</v>
      </c>
      <c r="AU5012" s="197" t="s">
        <v>85</v>
      </c>
      <c r="AV5012" s="14" t="s">
        <v>79</v>
      </c>
      <c r="AW5012" s="14" t="s">
        <v>29</v>
      </c>
      <c r="AX5012" s="14" t="s">
        <v>72</v>
      </c>
      <c r="AY5012" s="197" t="s">
        <v>360</v>
      </c>
    </row>
    <row r="5013" spans="1:65" s="13" customFormat="1">
      <c r="B5013" s="187"/>
      <c r="D5013" s="188" t="s">
        <v>369</v>
      </c>
      <c r="E5013" s="189" t="s">
        <v>1</v>
      </c>
      <c r="F5013" s="190" t="s">
        <v>2621</v>
      </c>
      <c r="H5013" s="191">
        <v>212.35</v>
      </c>
      <c r="I5013" s="192"/>
      <c r="L5013" s="187"/>
      <c r="M5013" s="193"/>
      <c r="N5013" s="194"/>
      <c r="O5013" s="194"/>
      <c r="P5013" s="194"/>
      <c r="Q5013" s="194"/>
      <c r="R5013" s="194"/>
      <c r="S5013" s="194"/>
      <c r="T5013" s="195"/>
      <c r="AT5013" s="189" t="s">
        <v>369</v>
      </c>
      <c r="AU5013" s="189" t="s">
        <v>85</v>
      </c>
      <c r="AV5013" s="13" t="s">
        <v>85</v>
      </c>
      <c r="AW5013" s="13" t="s">
        <v>29</v>
      </c>
      <c r="AX5013" s="13" t="s">
        <v>72</v>
      </c>
      <c r="AY5013" s="189" t="s">
        <v>360</v>
      </c>
    </row>
    <row r="5014" spans="1:65" s="16" customFormat="1">
      <c r="B5014" s="211"/>
      <c r="D5014" s="188" t="s">
        <v>369</v>
      </c>
      <c r="E5014" s="212" t="s">
        <v>1</v>
      </c>
      <c r="F5014" s="213" t="s">
        <v>581</v>
      </c>
      <c r="H5014" s="214">
        <v>674.36</v>
      </c>
      <c r="I5014" s="215"/>
      <c r="L5014" s="211"/>
      <c r="M5014" s="216"/>
      <c r="N5014" s="217"/>
      <c r="O5014" s="217"/>
      <c r="P5014" s="217"/>
      <c r="Q5014" s="217"/>
      <c r="R5014" s="217"/>
      <c r="S5014" s="217"/>
      <c r="T5014" s="218"/>
      <c r="AT5014" s="212" t="s">
        <v>369</v>
      </c>
      <c r="AU5014" s="212" t="s">
        <v>85</v>
      </c>
      <c r="AV5014" s="16" t="s">
        <v>282</v>
      </c>
      <c r="AW5014" s="16" t="s">
        <v>29</v>
      </c>
      <c r="AX5014" s="16" t="s">
        <v>72</v>
      </c>
      <c r="AY5014" s="212" t="s">
        <v>360</v>
      </c>
    </row>
    <row r="5015" spans="1:65" s="14" customFormat="1">
      <c r="B5015" s="196"/>
      <c r="D5015" s="188" t="s">
        <v>369</v>
      </c>
      <c r="E5015" s="197" t="s">
        <v>1</v>
      </c>
      <c r="F5015" s="198" t="s">
        <v>4681</v>
      </c>
      <c r="H5015" s="197" t="s">
        <v>1</v>
      </c>
      <c r="I5015" s="199"/>
      <c r="L5015" s="196"/>
      <c r="M5015" s="200"/>
      <c r="N5015" s="201"/>
      <c r="O5015" s="201"/>
      <c r="P5015" s="201"/>
      <c r="Q5015" s="201"/>
      <c r="R5015" s="201"/>
      <c r="S5015" s="201"/>
      <c r="T5015" s="202"/>
      <c r="AT5015" s="197" t="s">
        <v>369</v>
      </c>
      <c r="AU5015" s="197" t="s">
        <v>85</v>
      </c>
      <c r="AV5015" s="14" t="s">
        <v>79</v>
      </c>
      <c r="AW5015" s="14" t="s">
        <v>29</v>
      </c>
      <c r="AX5015" s="14" t="s">
        <v>72</v>
      </c>
      <c r="AY5015" s="197" t="s">
        <v>360</v>
      </c>
    </row>
    <row r="5016" spans="1:65" s="13" customFormat="1">
      <c r="B5016" s="187"/>
      <c r="D5016" s="188" t="s">
        <v>369</v>
      </c>
      <c r="E5016" s="189" t="s">
        <v>1</v>
      </c>
      <c r="F5016" s="190" t="s">
        <v>4682</v>
      </c>
      <c r="H5016" s="191">
        <v>8.7200000000000006</v>
      </c>
      <c r="I5016" s="192"/>
      <c r="L5016" s="187"/>
      <c r="M5016" s="193"/>
      <c r="N5016" s="194"/>
      <c r="O5016" s="194"/>
      <c r="P5016" s="194"/>
      <c r="Q5016" s="194"/>
      <c r="R5016" s="194"/>
      <c r="S5016" s="194"/>
      <c r="T5016" s="195"/>
      <c r="AT5016" s="189" t="s">
        <v>369</v>
      </c>
      <c r="AU5016" s="189" t="s">
        <v>85</v>
      </c>
      <c r="AV5016" s="13" t="s">
        <v>85</v>
      </c>
      <c r="AW5016" s="13" t="s">
        <v>29</v>
      </c>
      <c r="AX5016" s="13" t="s">
        <v>72</v>
      </c>
      <c r="AY5016" s="189" t="s">
        <v>360</v>
      </c>
    </row>
    <row r="5017" spans="1:65" s="16" customFormat="1">
      <c r="B5017" s="211"/>
      <c r="D5017" s="188" t="s">
        <v>369</v>
      </c>
      <c r="E5017" s="212" t="s">
        <v>1</v>
      </c>
      <c r="F5017" s="213" t="s">
        <v>581</v>
      </c>
      <c r="H5017" s="214">
        <v>8.7200000000000006</v>
      </c>
      <c r="I5017" s="215"/>
      <c r="L5017" s="211"/>
      <c r="M5017" s="216"/>
      <c r="N5017" s="217"/>
      <c r="O5017" s="217"/>
      <c r="P5017" s="217"/>
      <c r="Q5017" s="217"/>
      <c r="R5017" s="217"/>
      <c r="S5017" s="217"/>
      <c r="T5017" s="218"/>
      <c r="AT5017" s="212" t="s">
        <v>369</v>
      </c>
      <c r="AU5017" s="212" t="s">
        <v>85</v>
      </c>
      <c r="AV5017" s="16" t="s">
        <v>282</v>
      </c>
      <c r="AW5017" s="16" t="s">
        <v>29</v>
      </c>
      <c r="AX5017" s="16" t="s">
        <v>72</v>
      </c>
      <c r="AY5017" s="212" t="s">
        <v>360</v>
      </c>
    </row>
    <row r="5018" spans="1:65" s="14" customFormat="1">
      <c r="B5018" s="196"/>
      <c r="D5018" s="188" t="s">
        <v>369</v>
      </c>
      <c r="E5018" s="197" t="s">
        <v>1</v>
      </c>
      <c r="F5018" s="198" t="s">
        <v>4683</v>
      </c>
      <c r="H5018" s="197" t="s">
        <v>1</v>
      </c>
      <c r="I5018" s="199"/>
      <c r="L5018" s="196"/>
      <c r="M5018" s="200"/>
      <c r="N5018" s="201"/>
      <c r="O5018" s="201"/>
      <c r="P5018" s="201"/>
      <c r="Q5018" s="201"/>
      <c r="R5018" s="201"/>
      <c r="S5018" s="201"/>
      <c r="T5018" s="202"/>
      <c r="AT5018" s="197" t="s">
        <v>369</v>
      </c>
      <c r="AU5018" s="197" t="s">
        <v>85</v>
      </c>
      <c r="AV5018" s="14" t="s">
        <v>79</v>
      </c>
      <c r="AW5018" s="14" t="s">
        <v>29</v>
      </c>
      <c r="AX5018" s="14" t="s">
        <v>72</v>
      </c>
      <c r="AY5018" s="197" t="s">
        <v>360</v>
      </c>
    </row>
    <row r="5019" spans="1:65" s="13" customFormat="1">
      <c r="B5019" s="187"/>
      <c r="D5019" s="188" t="s">
        <v>369</v>
      </c>
      <c r="E5019" s="189" t="s">
        <v>1</v>
      </c>
      <c r="F5019" s="190" t="s">
        <v>4684</v>
      </c>
      <c r="H5019" s="191">
        <v>36.630000000000003</v>
      </c>
      <c r="I5019" s="192"/>
      <c r="L5019" s="187"/>
      <c r="M5019" s="193"/>
      <c r="N5019" s="194"/>
      <c r="O5019" s="194"/>
      <c r="P5019" s="194"/>
      <c r="Q5019" s="194"/>
      <c r="R5019" s="194"/>
      <c r="S5019" s="194"/>
      <c r="T5019" s="195"/>
      <c r="AT5019" s="189" t="s">
        <v>369</v>
      </c>
      <c r="AU5019" s="189" t="s">
        <v>85</v>
      </c>
      <c r="AV5019" s="13" t="s">
        <v>85</v>
      </c>
      <c r="AW5019" s="13" t="s">
        <v>29</v>
      </c>
      <c r="AX5019" s="13" t="s">
        <v>72</v>
      </c>
      <c r="AY5019" s="189" t="s">
        <v>360</v>
      </c>
    </row>
    <row r="5020" spans="1:65" s="16" customFormat="1">
      <c r="B5020" s="211"/>
      <c r="D5020" s="188" t="s">
        <v>369</v>
      </c>
      <c r="E5020" s="212" t="s">
        <v>1</v>
      </c>
      <c r="F5020" s="213" t="s">
        <v>581</v>
      </c>
      <c r="H5020" s="214">
        <v>36.630000000000003</v>
      </c>
      <c r="I5020" s="215"/>
      <c r="L5020" s="211"/>
      <c r="M5020" s="216"/>
      <c r="N5020" s="217"/>
      <c r="O5020" s="217"/>
      <c r="P5020" s="217"/>
      <c r="Q5020" s="217"/>
      <c r="R5020" s="217"/>
      <c r="S5020" s="217"/>
      <c r="T5020" s="218"/>
      <c r="AT5020" s="212" t="s">
        <v>369</v>
      </c>
      <c r="AU5020" s="212" t="s">
        <v>85</v>
      </c>
      <c r="AV5020" s="16" t="s">
        <v>282</v>
      </c>
      <c r="AW5020" s="16" t="s">
        <v>29</v>
      </c>
      <c r="AX5020" s="16" t="s">
        <v>72</v>
      </c>
      <c r="AY5020" s="212" t="s">
        <v>360</v>
      </c>
    </row>
    <row r="5021" spans="1:65" s="15" customFormat="1">
      <c r="B5021" s="203"/>
      <c r="D5021" s="188" t="s">
        <v>369</v>
      </c>
      <c r="E5021" s="204" t="s">
        <v>1</v>
      </c>
      <c r="F5021" s="205" t="s">
        <v>386</v>
      </c>
      <c r="H5021" s="206">
        <v>719.71</v>
      </c>
      <c r="I5021" s="207"/>
      <c r="L5021" s="203"/>
      <c r="M5021" s="208"/>
      <c r="N5021" s="209"/>
      <c r="O5021" s="209"/>
      <c r="P5021" s="209"/>
      <c r="Q5021" s="209"/>
      <c r="R5021" s="209"/>
      <c r="S5021" s="209"/>
      <c r="T5021" s="210"/>
      <c r="AT5021" s="204" t="s">
        <v>369</v>
      </c>
      <c r="AU5021" s="204" t="s">
        <v>85</v>
      </c>
      <c r="AV5021" s="15" t="s">
        <v>367</v>
      </c>
      <c r="AW5021" s="15" t="s">
        <v>29</v>
      </c>
      <c r="AX5021" s="15" t="s">
        <v>79</v>
      </c>
      <c r="AY5021" s="204" t="s">
        <v>360</v>
      </c>
    </row>
    <row r="5022" spans="1:65" s="2" customFormat="1" ht="24.2" customHeight="1">
      <c r="A5022" s="33"/>
      <c r="B5022" s="139"/>
      <c r="C5022" s="261" t="s">
        <v>4685</v>
      </c>
      <c r="D5022" s="261" t="s">
        <v>363</v>
      </c>
      <c r="E5022" s="262" t="s">
        <v>4686</v>
      </c>
      <c r="F5022" s="263" t="s">
        <v>4687</v>
      </c>
      <c r="G5022" s="264" t="s">
        <v>366</v>
      </c>
      <c r="H5022" s="265">
        <v>719.51</v>
      </c>
      <c r="I5022" s="266"/>
      <c r="J5022" s="266">
        <f>ROUND(I5022*H5022,2)</f>
        <v>0</v>
      </c>
      <c r="K5022" s="180"/>
      <c r="L5022" s="34"/>
      <c r="M5022" s="181" t="s">
        <v>1</v>
      </c>
      <c r="N5022" s="182" t="s">
        <v>38</v>
      </c>
      <c r="O5022" s="60"/>
      <c r="P5022" s="183">
        <f>O5022*H5022</f>
        <v>0</v>
      </c>
      <c r="Q5022" s="183">
        <v>0</v>
      </c>
      <c r="R5022" s="183">
        <f>Q5022*H5022</f>
        <v>0</v>
      </c>
      <c r="S5022" s="183">
        <v>0</v>
      </c>
      <c r="T5022" s="184">
        <f>S5022*H5022</f>
        <v>0</v>
      </c>
      <c r="U5022" s="33"/>
      <c r="V5022" s="33"/>
      <c r="W5022" s="33"/>
      <c r="X5022" s="33"/>
      <c r="Y5022" s="33"/>
      <c r="Z5022" s="33"/>
      <c r="AA5022" s="33"/>
      <c r="AB5022" s="33"/>
      <c r="AC5022" s="33"/>
      <c r="AD5022" s="33"/>
      <c r="AE5022" s="33"/>
      <c r="AR5022" s="185" t="s">
        <v>507</v>
      </c>
      <c r="AT5022" s="185" t="s">
        <v>363</v>
      </c>
      <c r="AU5022" s="185" t="s">
        <v>85</v>
      </c>
      <c r="AY5022" s="18" t="s">
        <v>360</v>
      </c>
      <c r="BE5022" s="186">
        <f>IF(N5022="základná",J5022,0)</f>
        <v>0</v>
      </c>
      <c r="BF5022" s="186">
        <f>IF(N5022="znížená",J5022,0)</f>
        <v>0</v>
      </c>
      <c r="BG5022" s="186">
        <f>IF(N5022="zákl. prenesená",J5022,0)</f>
        <v>0</v>
      </c>
      <c r="BH5022" s="186">
        <f>IF(N5022="zníž. prenesená",J5022,0)</f>
        <v>0</v>
      </c>
      <c r="BI5022" s="186">
        <f>IF(N5022="nulová",J5022,0)</f>
        <v>0</v>
      </c>
      <c r="BJ5022" s="18" t="s">
        <v>85</v>
      </c>
      <c r="BK5022" s="186">
        <f>ROUND(I5022*H5022,2)</f>
        <v>0</v>
      </c>
      <c r="BL5022" s="18" t="s">
        <v>507</v>
      </c>
      <c r="BM5022" s="185" t="s">
        <v>4688</v>
      </c>
    </row>
    <row r="5023" spans="1:65" s="13" customFormat="1">
      <c r="B5023" s="187"/>
      <c r="D5023" s="188" t="s">
        <v>369</v>
      </c>
      <c r="E5023" s="189" t="s">
        <v>1</v>
      </c>
      <c r="F5023" s="190" t="s">
        <v>212</v>
      </c>
      <c r="H5023" s="191">
        <v>719.51</v>
      </c>
      <c r="I5023" s="192"/>
      <c r="L5023" s="187"/>
      <c r="M5023" s="193"/>
      <c r="N5023" s="194"/>
      <c r="O5023" s="194"/>
      <c r="P5023" s="194"/>
      <c r="Q5023" s="194"/>
      <c r="R5023" s="194"/>
      <c r="S5023" s="194"/>
      <c r="T5023" s="195"/>
      <c r="AT5023" s="189" t="s">
        <v>369</v>
      </c>
      <c r="AU5023" s="189" t="s">
        <v>85</v>
      </c>
      <c r="AV5023" s="13" t="s">
        <v>85</v>
      </c>
      <c r="AW5023" s="13" t="s">
        <v>29</v>
      </c>
      <c r="AX5023" s="13" t="s">
        <v>79</v>
      </c>
      <c r="AY5023" s="189" t="s">
        <v>360</v>
      </c>
    </row>
    <row r="5024" spans="1:65" s="2" customFormat="1" ht="16.5" customHeight="1">
      <c r="A5024" s="33"/>
      <c r="B5024" s="139"/>
      <c r="C5024" s="274" t="s">
        <v>4689</v>
      </c>
      <c r="D5024" s="274" t="s">
        <v>724</v>
      </c>
      <c r="E5024" s="275" t="s">
        <v>4613</v>
      </c>
      <c r="F5024" s="276" t="s">
        <v>4614</v>
      </c>
      <c r="G5024" s="277" t="s">
        <v>394</v>
      </c>
      <c r="H5024" s="278">
        <v>4.476</v>
      </c>
      <c r="I5024" s="279"/>
      <c r="J5024" s="279">
        <f>ROUND(I5024*H5024,2)</f>
        <v>0</v>
      </c>
      <c r="K5024" s="226"/>
      <c r="L5024" s="227"/>
      <c r="M5024" s="228" t="s">
        <v>1</v>
      </c>
      <c r="N5024" s="229" t="s">
        <v>38</v>
      </c>
      <c r="O5024" s="60"/>
      <c r="P5024" s="183">
        <f>O5024*H5024</f>
        <v>0</v>
      </c>
      <c r="Q5024" s="183">
        <v>0.55000000000000004</v>
      </c>
      <c r="R5024" s="183">
        <f>Q5024*H5024</f>
        <v>2.4618000000000002</v>
      </c>
      <c r="S5024" s="183">
        <v>0</v>
      </c>
      <c r="T5024" s="184">
        <f>S5024*H5024</f>
        <v>0</v>
      </c>
      <c r="U5024" s="33"/>
      <c r="V5024" s="33"/>
      <c r="W5024" s="33"/>
      <c r="X5024" s="33"/>
      <c r="Y5024" s="33"/>
      <c r="Z5024" s="33"/>
      <c r="AA5024" s="33"/>
      <c r="AB5024" s="33"/>
      <c r="AC5024" s="33"/>
      <c r="AD5024" s="33"/>
      <c r="AE5024" s="33"/>
      <c r="AR5024" s="185" t="s">
        <v>647</v>
      </c>
      <c r="AT5024" s="185" t="s">
        <v>724</v>
      </c>
      <c r="AU5024" s="185" t="s">
        <v>85</v>
      </c>
      <c r="AY5024" s="18" t="s">
        <v>360</v>
      </c>
      <c r="BE5024" s="186">
        <f>IF(N5024="základná",J5024,0)</f>
        <v>0</v>
      </c>
      <c r="BF5024" s="186">
        <f>IF(N5024="znížená",J5024,0)</f>
        <v>0</v>
      </c>
      <c r="BG5024" s="186">
        <f>IF(N5024="zákl. prenesená",J5024,0)</f>
        <v>0</v>
      </c>
      <c r="BH5024" s="186">
        <f>IF(N5024="zníž. prenesená",J5024,0)</f>
        <v>0</v>
      </c>
      <c r="BI5024" s="186">
        <f>IF(N5024="nulová",J5024,0)</f>
        <v>0</v>
      </c>
      <c r="BJ5024" s="18" t="s">
        <v>85</v>
      </c>
      <c r="BK5024" s="186">
        <f>ROUND(I5024*H5024,2)</f>
        <v>0</v>
      </c>
      <c r="BL5024" s="18" t="s">
        <v>507</v>
      </c>
      <c r="BM5024" s="185" t="s">
        <v>4690</v>
      </c>
    </row>
    <row r="5025" spans="1:65" s="13" customFormat="1">
      <c r="B5025" s="187"/>
      <c r="D5025" s="188" t="s">
        <v>369</v>
      </c>
      <c r="E5025" s="189" t="s">
        <v>1</v>
      </c>
      <c r="F5025" s="190" t="s">
        <v>4691</v>
      </c>
      <c r="H5025" s="191">
        <v>4.476</v>
      </c>
      <c r="I5025" s="192"/>
      <c r="L5025" s="187"/>
      <c r="M5025" s="193"/>
      <c r="N5025" s="194"/>
      <c r="O5025" s="194"/>
      <c r="P5025" s="194"/>
      <c r="Q5025" s="194"/>
      <c r="R5025" s="194"/>
      <c r="S5025" s="194"/>
      <c r="T5025" s="195"/>
      <c r="AT5025" s="189" t="s">
        <v>369</v>
      </c>
      <c r="AU5025" s="189" t="s">
        <v>85</v>
      </c>
      <c r="AV5025" s="13" t="s">
        <v>85</v>
      </c>
      <c r="AW5025" s="13" t="s">
        <v>29</v>
      </c>
      <c r="AX5025" s="13" t="s">
        <v>79</v>
      </c>
      <c r="AY5025" s="189" t="s">
        <v>360</v>
      </c>
    </row>
    <row r="5026" spans="1:65" s="2" customFormat="1" ht="24.2" customHeight="1">
      <c r="A5026" s="33"/>
      <c r="B5026" s="139"/>
      <c r="C5026" s="261" t="s">
        <v>4692</v>
      </c>
      <c r="D5026" s="261" t="s">
        <v>363</v>
      </c>
      <c r="E5026" s="281" t="s">
        <v>6571</v>
      </c>
      <c r="F5026" s="280" t="s">
        <v>6570</v>
      </c>
      <c r="G5026" s="264" t="s">
        <v>394</v>
      </c>
      <c r="H5026" s="265">
        <v>4.1440000000000001</v>
      </c>
      <c r="I5026" s="266"/>
      <c r="J5026" s="266">
        <f>ROUND(I5026*H5026,2)</f>
        <v>0</v>
      </c>
      <c r="K5026" s="180"/>
      <c r="L5026" s="34"/>
      <c r="M5026" s="181" t="s">
        <v>1</v>
      </c>
      <c r="N5026" s="182" t="s">
        <v>38</v>
      </c>
      <c r="O5026" s="60"/>
      <c r="P5026" s="183">
        <f>O5026*H5026</f>
        <v>0</v>
      </c>
      <c r="Q5026" s="183">
        <v>2.5899999999999999E-3</v>
      </c>
      <c r="R5026" s="183">
        <f>Q5026*H5026</f>
        <v>1.073296E-2</v>
      </c>
      <c r="S5026" s="183">
        <v>0</v>
      </c>
      <c r="T5026" s="184">
        <f>S5026*H5026</f>
        <v>0</v>
      </c>
      <c r="U5026" s="33"/>
      <c r="V5026" s="33"/>
      <c r="W5026" s="33"/>
      <c r="X5026" s="33"/>
      <c r="Y5026" s="33"/>
      <c r="Z5026" s="33"/>
      <c r="AA5026" s="33"/>
      <c r="AB5026" s="33"/>
      <c r="AC5026" s="33"/>
      <c r="AD5026" s="33"/>
      <c r="AE5026" s="33"/>
      <c r="AR5026" s="185" t="s">
        <v>507</v>
      </c>
      <c r="AT5026" s="185" t="s">
        <v>363</v>
      </c>
      <c r="AU5026" s="185" t="s">
        <v>85</v>
      </c>
      <c r="AY5026" s="18" t="s">
        <v>360</v>
      </c>
      <c r="BE5026" s="186">
        <f>IF(N5026="základná",J5026,0)</f>
        <v>0</v>
      </c>
      <c r="BF5026" s="186">
        <f>IF(N5026="znížená",J5026,0)</f>
        <v>0</v>
      </c>
      <c r="BG5026" s="186">
        <f>IF(N5026="zákl. prenesená",J5026,0)</f>
        <v>0</v>
      </c>
      <c r="BH5026" s="186">
        <f>IF(N5026="zníž. prenesená",J5026,0)</f>
        <v>0</v>
      </c>
      <c r="BI5026" s="186">
        <f>IF(N5026="nulová",J5026,0)</f>
        <v>0</v>
      </c>
      <c r="BJ5026" s="18" t="s">
        <v>85</v>
      </c>
      <c r="BK5026" s="186">
        <f>ROUND(I5026*H5026,2)</f>
        <v>0</v>
      </c>
      <c r="BL5026" s="18" t="s">
        <v>507</v>
      </c>
      <c r="BM5026" s="185" t="s">
        <v>4693</v>
      </c>
    </row>
    <row r="5027" spans="1:65" s="13" customFormat="1">
      <c r="B5027" s="187"/>
      <c r="D5027" s="188" t="s">
        <v>369</v>
      </c>
      <c r="E5027" s="189" t="s">
        <v>1</v>
      </c>
      <c r="F5027" s="190" t="s">
        <v>4694</v>
      </c>
      <c r="H5027" s="191">
        <v>4.1440000000000001</v>
      </c>
      <c r="I5027" s="192"/>
      <c r="L5027" s="187"/>
      <c r="M5027" s="193"/>
      <c r="N5027" s="194"/>
      <c r="O5027" s="194"/>
      <c r="P5027" s="194"/>
      <c r="Q5027" s="194"/>
      <c r="R5027" s="194"/>
      <c r="S5027" s="194"/>
      <c r="T5027" s="195"/>
      <c r="AT5027" s="189" t="s">
        <v>369</v>
      </c>
      <c r="AU5027" s="189" t="s">
        <v>85</v>
      </c>
      <c r="AV5027" s="13" t="s">
        <v>85</v>
      </c>
      <c r="AW5027" s="13" t="s">
        <v>29</v>
      </c>
      <c r="AX5027" s="13" t="s">
        <v>79</v>
      </c>
      <c r="AY5027" s="189" t="s">
        <v>360</v>
      </c>
    </row>
    <row r="5028" spans="1:65" s="2" customFormat="1" ht="24.2" customHeight="1">
      <c r="A5028" s="33"/>
      <c r="B5028" s="139"/>
      <c r="C5028" s="261" t="s">
        <v>4695</v>
      </c>
      <c r="D5028" s="261" t="s">
        <v>363</v>
      </c>
      <c r="E5028" s="262" t="s">
        <v>4696</v>
      </c>
      <c r="F5028" s="263" t="s">
        <v>4697</v>
      </c>
      <c r="G5028" s="264" t="s">
        <v>366</v>
      </c>
      <c r="H5028" s="265">
        <v>2128.92</v>
      </c>
      <c r="I5028" s="266"/>
      <c r="J5028" s="266">
        <f>ROUND(I5028*H5028,2)</f>
        <v>0</v>
      </c>
      <c r="K5028" s="180"/>
      <c r="L5028" s="34"/>
      <c r="M5028" s="181" t="s">
        <v>1</v>
      </c>
      <c r="N5028" s="182" t="s">
        <v>38</v>
      </c>
      <c r="O5028" s="60"/>
      <c r="P5028" s="183">
        <f>O5028*H5028</f>
        <v>0</v>
      </c>
      <c r="Q5028" s="183">
        <v>1.0829999999999999E-2</v>
      </c>
      <c r="R5028" s="183">
        <f>Q5028*H5028</f>
        <v>23.0562036</v>
      </c>
      <c r="S5028" s="183">
        <v>0</v>
      </c>
      <c r="T5028" s="184">
        <f>S5028*H5028</f>
        <v>0</v>
      </c>
      <c r="U5028" s="33"/>
      <c r="V5028" s="33"/>
      <c r="W5028" s="33"/>
      <c r="X5028" s="33"/>
      <c r="Y5028" s="33"/>
      <c r="Z5028" s="33"/>
      <c r="AA5028" s="33"/>
      <c r="AB5028" s="33"/>
      <c r="AC5028" s="33"/>
      <c r="AD5028" s="33"/>
      <c r="AE5028" s="33"/>
      <c r="AR5028" s="185" t="s">
        <v>507</v>
      </c>
      <c r="AT5028" s="185" t="s">
        <v>363</v>
      </c>
      <c r="AU5028" s="185" t="s">
        <v>85</v>
      </c>
      <c r="AY5028" s="18" t="s">
        <v>360</v>
      </c>
      <c r="BE5028" s="186">
        <f>IF(N5028="základná",J5028,0)</f>
        <v>0</v>
      </c>
      <c r="BF5028" s="186">
        <f>IF(N5028="znížená",J5028,0)</f>
        <v>0</v>
      </c>
      <c r="BG5028" s="186">
        <f>IF(N5028="zákl. prenesená",J5028,0)</f>
        <v>0</v>
      </c>
      <c r="BH5028" s="186">
        <f>IF(N5028="zníž. prenesená",J5028,0)</f>
        <v>0</v>
      </c>
      <c r="BI5028" s="186">
        <f>IF(N5028="nulová",J5028,0)</f>
        <v>0</v>
      </c>
      <c r="BJ5028" s="18" t="s">
        <v>85</v>
      </c>
      <c r="BK5028" s="186">
        <f>ROUND(I5028*H5028,2)</f>
        <v>0</v>
      </c>
      <c r="BL5028" s="18" t="s">
        <v>507</v>
      </c>
      <c r="BM5028" s="185" t="s">
        <v>4698</v>
      </c>
    </row>
    <row r="5029" spans="1:65" s="13" customFormat="1">
      <c r="B5029" s="187"/>
      <c r="D5029" s="188" t="s">
        <v>369</v>
      </c>
      <c r="E5029" s="189" t="s">
        <v>1</v>
      </c>
      <c r="F5029" s="190" t="s">
        <v>212</v>
      </c>
      <c r="H5029" s="191">
        <v>719.51</v>
      </c>
      <c r="I5029" s="192"/>
      <c r="L5029" s="187"/>
      <c r="M5029" s="193"/>
      <c r="N5029" s="194"/>
      <c r="O5029" s="194"/>
      <c r="P5029" s="194"/>
      <c r="Q5029" s="194"/>
      <c r="R5029" s="194"/>
      <c r="S5029" s="194"/>
      <c r="T5029" s="195"/>
      <c r="AT5029" s="189" t="s">
        <v>369</v>
      </c>
      <c r="AU5029" s="189" t="s">
        <v>85</v>
      </c>
      <c r="AV5029" s="13" t="s">
        <v>85</v>
      </c>
      <c r="AW5029" s="13" t="s">
        <v>29</v>
      </c>
      <c r="AX5029" s="13" t="s">
        <v>72</v>
      </c>
      <c r="AY5029" s="189" t="s">
        <v>360</v>
      </c>
    </row>
    <row r="5030" spans="1:65" s="13" customFormat="1">
      <c r="B5030" s="187"/>
      <c r="D5030" s="188" t="s">
        <v>369</v>
      </c>
      <c r="E5030" s="189" t="s">
        <v>1</v>
      </c>
      <c r="F5030" s="190" t="s">
        <v>183</v>
      </c>
      <c r="H5030" s="191">
        <v>1354.08</v>
      </c>
      <c r="I5030" s="192"/>
      <c r="L5030" s="187"/>
      <c r="M5030" s="193"/>
      <c r="N5030" s="194"/>
      <c r="O5030" s="194"/>
      <c r="P5030" s="194"/>
      <c r="Q5030" s="194"/>
      <c r="R5030" s="194"/>
      <c r="S5030" s="194"/>
      <c r="T5030" s="195"/>
      <c r="AT5030" s="189" t="s">
        <v>369</v>
      </c>
      <c r="AU5030" s="189" t="s">
        <v>85</v>
      </c>
      <c r="AV5030" s="13" t="s">
        <v>85</v>
      </c>
      <c r="AW5030" s="13" t="s">
        <v>29</v>
      </c>
      <c r="AX5030" s="13" t="s">
        <v>72</v>
      </c>
      <c r="AY5030" s="189" t="s">
        <v>360</v>
      </c>
    </row>
    <row r="5031" spans="1:65" s="13" customFormat="1">
      <c r="B5031" s="187"/>
      <c r="D5031" s="188" t="s">
        <v>369</v>
      </c>
      <c r="E5031" s="189" t="s">
        <v>1</v>
      </c>
      <c r="F5031" s="190" t="s">
        <v>189</v>
      </c>
      <c r="H5031" s="191">
        <v>55.33</v>
      </c>
      <c r="I5031" s="192"/>
      <c r="L5031" s="187"/>
      <c r="M5031" s="193"/>
      <c r="N5031" s="194"/>
      <c r="O5031" s="194"/>
      <c r="P5031" s="194"/>
      <c r="Q5031" s="194"/>
      <c r="R5031" s="194"/>
      <c r="S5031" s="194"/>
      <c r="T5031" s="195"/>
      <c r="AT5031" s="189" t="s">
        <v>369</v>
      </c>
      <c r="AU5031" s="189" t="s">
        <v>85</v>
      </c>
      <c r="AV5031" s="13" t="s">
        <v>85</v>
      </c>
      <c r="AW5031" s="13" t="s">
        <v>29</v>
      </c>
      <c r="AX5031" s="13" t="s">
        <v>72</v>
      </c>
      <c r="AY5031" s="189" t="s">
        <v>360</v>
      </c>
    </row>
    <row r="5032" spans="1:65" s="15" customFormat="1">
      <c r="B5032" s="203"/>
      <c r="D5032" s="188" t="s">
        <v>369</v>
      </c>
      <c r="E5032" s="204" t="s">
        <v>1</v>
      </c>
      <c r="F5032" s="205" t="s">
        <v>386</v>
      </c>
      <c r="H5032" s="206">
        <v>2128.92</v>
      </c>
      <c r="I5032" s="207"/>
      <c r="L5032" s="203"/>
      <c r="M5032" s="208"/>
      <c r="N5032" s="209"/>
      <c r="O5032" s="209"/>
      <c r="P5032" s="209"/>
      <c r="Q5032" s="209"/>
      <c r="R5032" s="209"/>
      <c r="S5032" s="209"/>
      <c r="T5032" s="210"/>
      <c r="AT5032" s="204" t="s">
        <v>369</v>
      </c>
      <c r="AU5032" s="204" t="s">
        <v>85</v>
      </c>
      <c r="AV5032" s="15" t="s">
        <v>367</v>
      </c>
      <c r="AW5032" s="15" t="s">
        <v>29</v>
      </c>
      <c r="AX5032" s="15" t="s">
        <v>79</v>
      </c>
      <c r="AY5032" s="204" t="s">
        <v>360</v>
      </c>
    </row>
    <row r="5033" spans="1:65" s="2" customFormat="1" ht="24.2" customHeight="1">
      <c r="A5033" s="33"/>
      <c r="B5033" s="139"/>
      <c r="C5033" s="173" t="s">
        <v>4699</v>
      </c>
      <c r="D5033" s="173" t="s">
        <v>363</v>
      </c>
      <c r="E5033" s="174" t="s">
        <v>4700</v>
      </c>
      <c r="F5033" s="175" t="s">
        <v>4701</v>
      </c>
      <c r="G5033" s="176" t="s">
        <v>366</v>
      </c>
      <c r="H5033" s="177">
        <v>427.911</v>
      </c>
      <c r="I5033" s="178"/>
      <c r="J5033" s="179">
        <f>ROUND(I5033*H5033,2)</f>
        <v>0</v>
      </c>
      <c r="K5033" s="180"/>
      <c r="L5033" s="34"/>
      <c r="M5033" s="181" t="s">
        <v>1</v>
      </c>
      <c r="N5033" s="182" t="s">
        <v>38</v>
      </c>
      <c r="O5033" s="60"/>
      <c r="P5033" s="183">
        <f>O5033*H5033</f>
        <v>0</v>
      </c>
      <c r="Q5033" s="183">
        <v>1.12E-2</v>
      </c>
      <c r="R5033" s="183">
        <f>Q5033*H5033</f>
        <v>4.7926032000000003</v>
      </c>
      <c r="S5033" s="183">
        <v>0</v>
      </c>
      <c r="T5033" s="184">
        <f>S5033*H5033</f>
        <v>0</v>
      </c>
      <c r="U5033" s="33"/>
      <c r="V5033" s="33"/>
      <c r="W5033" s="33"/>
      <c r="X5033" s="33"/>
      <c r="Y5033" s="33"/>
      <c r="Z5033" s="33"/>
      <c r="AA5033" s="33"/>
      <c r="AB5033" s="33"/>
      <c r="AC5033" s="33"/>
      <c r="AD5033" s="33"/>
      <c r="AE5033" s="33"/>
      <c r="AR5033" s="185" t="s">
        <v>507</v>
      </c>
      <c r="AT5033" s="185" t="s">
        <v>363</v>
      </c>
      <c r="AU5033" s="185" t="s">
        <v>85</v>
      </c>
      <c r="AY5033" s="18" t="s">
        <v>360</v>
      </c>
      <c r="BE5033" s="186">
        <f>IF(N5033="základná",J5033,0)</f>
        <v>0</v>
      </c>
      <c r="BF5033" s="186">
        <f>IF(N5033="znížená",J5033,0)</f>
        <v>0</v>
      </c>
      <c r="BG5033" s="186">
        <f>IF(N5033="zákl. prenesená",J5033,0)</f>
        <v>0</v>
      </c>
      <c r="BH5033" s="186">
        <f>IF(N5033="zníž. prenesená",J5033,0)</f>
        <v>0</v>
      </c>
      <c r="BI5033" s="186">
        <f>IF(N5033="nulová",J5033,0)</f>
        <v>0</v>
      </c>
      <c r="BJ5033" s="18" t="s">
        <v>85</v>
      </c>
      <c r="BK5033" s="186">
        <f>ROUND(I5033*H5033,2)</f>
        <v>0</v>
      </c>
      <c r="BL5033" s="18" t="s">
        <v>507</v>
      </c>
      <c r="BM5033" s="185" t="s">
        <v>4702</v>
      </c>
    </row>
    <row r="5034" spans="1:65" s="13" customFormat="1">
      <c r="B5034" s="187"/>
      <c r="D5034" s="188" t="s">
        <v>369</v>
      </c>
      <c r="E5034" s="189" t="s">
        <v>1</v>
      </c>
      <c r="F5034" s="190" t="s">
        <v>246</v>
      </c>
      <c r="H5034" s="191">
        <v>427.911</v>
      </c>
      <c r="I5034" s="192"/>
      <c r="L5034" s="187"/>
      <c r="M5034" s="193"/>
      <c r="N5034" s="194"/>
      <c r="O5034" s="194"/>
      <c r="P5034" s="194"/>
      <c r="Q5034" s="194"/>
      <c r="R5034" s="194"/>
      <c r="S5034" s="194"/>
      <c r="T5034" s="195"/>
      <c r="AT5034" s="189" t="s">
        <v>369</v>
      </c>
      <c r="AU5034" s="189" t="s">
        <v>85</v>
      </c>
      <c r="AV5034" s="13" t="s">
        <v>85</v>
      </c>
      <c r="AW5034" s="13" t="s">
        <v>29</v>
      </c>
      <c r="AX5034" s="13" t="s">
        <v>79</v>
      </c>
      <c r="AY5034" s="189" t="s">
        <v>360</v>
      </c>
    </row>
    <row r="5035" spans="1:65" s="2" customFormat="1" ht="33" customHeight="1">
      <c r="A5035" s="33"/>
      <c r="B5035" s="139"/>
      <c r="C5035" s="173" t="s">
        <v>4703</v>
      </c>
      <c r="D5035" s="173" t="s">
        <v>363</v>
      </c>
      <c r="E5035" s="174" t="s">
        <v>4704</v>
      </c>
      <c r="F5035" s="175" t="s">
        <v>4705</v>
      </c>
      <c r="G5035" s="176" t="s">
        <v>366</v>
      </c>
      <c r="H5035" s="177">
        <v>55.33</v>
      </c>
      <c r="I5035" s="178"/>
      <c r="J5035" s="179">
        <f>ROUND(I5035*H5035,2)</f>
        <v>0</v>
      </c>
      <c r="K5035" s="180"/>
      <c r="L5035" s="34"/>
      <c r="M5035" s="181" t="s">
        <v>1</v>
      </c>
      <c r="N5035" s="182" t="s">
        <v>38</v>
      </c>
      <c r="O5035" s="60"/>
      <c r="P5035" s="183">
        <f>O5035*H5035</f>
        <v>0</v>
      </c>
      <c r="Q5035" s="183">
        <v>4.0370000000000003E-2</v>
      </c>
      <c r="R5035" s="183">
        <f>Q5035*H5035</f>
        <v>2.2336721000000002</v>
      </c>
      <c r="S5035" s="183">
        <v>0</v>
      </c>
      <c r="T5035" s="184">
        <f>S5035*H5035</f>
        <v>0</v>
      </c>
      <c r="U5035" s="33"/>
      <c r="V5035" s="33"/>
      <c r="W5035" s="33"/>
      <c r="X5035" s="33"/>
      <c r="Y5035" s="33"/>
      <c r="Z5035" s="33"/>
      <c r="AA5035" s="33"/>
      <c r="AB5035" s="33"/>
      <c r="AC5035" s="33"/>
      <c r="AD5035" s="33"/>
      <c r="AE5035" s="33"/>
      <c r="AR5035" s="185" t="s">
        <v>507</v>
      </c>
      <c r="AT5035" s="185" t="s">
        <v>363</v>
      </c>
      <c r="AU5035" s="185" t="s">
        <v>85</v>
      </c>
      <c r="AY5035" s="18" t="s">
        <v>360</v>
      </c>
      <c r="BE5035" s="186">
        <f>IF(N5035="základná",J5035,0)</f>
        <v>0</v>
      </c>
      <c r="BF5035" s="186">
        <f>IF(N5035="znížená",J5035,0)</f>
        <v>0</v>
      </c>
      <c r="BG5035" s="186">
        <f>IF(N5035="zákl. prenesená",J5035,0)</f>
        <v>0</v>
      </c>
      <c r="BH5035" s="186">
        <f>IF(N5035="zníž. prenesená",J5035,0)</f>
        <v>0</v>
      </c>
      <c r="BI5035" s="186">
        <f>IF(N5035="nulová",J5035,0)</f>
        <v>0</v>
      </c>
      <c r="BJ5035" s="18" t="s">
        <v>85</v>
      </c>
      <c r="BK5035" s="186">
        <f>ROUND(I5035*H5035,2)</f>
        <v>0</v>
      </c>
      <c r="BL5035" s="18" t="s">
        <v>507</v>
      </c>
      <c r="BM5035" s="185" t="s">
        <v>4706</v>
      </c>
    </row>
    <row r="5036" spans="1:65" s="13" customFormat="1">
      <c r="B5036" s="187"/>
      <c r="D5036" s="188" t="s">
        <v>369</v>
      </c>
      <c r="E5036" s="189" t="s">
        <v>1</v>
      </c>
      <c r="F5036" s="190" t="s">
        <v>189</v>
      </c>
      <c r="H5036" s="191">
        <v>55.33</v>
      </c>
      <c r="I5036" s="192"/>
      <c r="L5036" s="187"/>
      <c r="M5036" s="193"/>
      <c r="N5036" s="194"/>
      <c r="O5036" s="194"/>
      <c r="P5036" s="194"/>
      <c r="Q5036" s="194"/>
      <c r="R5036" s="194"/>
      <c r="S5036" s="194"/>
      <c r="T5036" s="195"/>
      <c r="AT5036" s="189" t="s">
        <v>369</v>
      </c>
      <c r="AU5036" s="189" t="s">
        <v>85</v>
      </c>
      <c r="AV5036" s="13" t="s">
        <v>85</v>
      </c>
      <c r="AW5036" s="13" t="s">
        <v>29</v>
      </c>
      <c r="AX5036" s="13" t="s">
        <v>72</v>
      </c>
      <c r="AY5036" s="189" t="s">
        <v>360</v>
      </c>
    </row>
    <row r="5037" spans="1:65" s="15" customFormat="1">
      <c r="B5037" s="203"/>
      <c r="D5037" s="188" t="s">
        <v>369</v>
      </c>
      <c r="E5037" s="204" t="s">
        <v>1</v>
      </c>
      <c r="F5037" s="205" t="s">
        <v>386</v>
      </c>
      <c r="H5037" s="206">
        <v>55.33</v>
      </c>
      <c r="I5037" s="207"/>
      <c r="L5037" s="203"/>
      <c r="M5037" s="208"/>
      <c r="N5037" s="209"/>
      <c r="O5037" s="209"/>
      <c r="P5037" s="209"/>
      <c r="Q5037" s="209"/>
      <c r="R5037" s="209"/>
      <c r="S5037" s="209"/>
      <c r="T5037" s="210"/>
      <c r="AT5037" s="204" t="s">
        <v>369</v>
      </c>
      <c r="AU5037" s="204" t="s">
        <v>85</v>
      </c>
      <c r="AV5037" s="15" t="s">
        <v>367</v>
      </c>
      <c r="AW5037" s="15" t="s">
        <v>29</v>
      </c>
      <c r="AX5037" s="15" t="s">
        <v>79</v>
      </c>
      <c r="AY5037" s="204" t="s">
        <v>360</v>
      </c>
    </row>
    <row r="5038" spans="1:65" s="2" customFormat="1" ht="21.75" customHeight="1">
      <c r="A5038" s="33"/>
      <c r="B5038" s="139"/>
      <c r="C5038" s="173" t="s">
        <v>4707</v>
      </c>
      <c r="D5038" s="173" t="s">
        <v>363</v>
      </c>
      <c r="E5038" s="174" t="s">
        <v>4708</v>
      </c>
      <c r="F5038" s="175" t="s">
        <v>4709</v>
      </c>
      <c r="G5038" s="176" t="s">
        <v>366</v>
      </c>
      <c r="H5038" s="177">
        <v>55.33</v>
      </c>
      <c r="I5038" s="178"/>
      <c r="J5038" s="179">
        <f>ROUND(I5038*H5038,2)</f>
        <v>0</v>
      </c>
      <c r="K5038" s="180"/>
      <c r="L5038" s="34"/>
      <c r="M5038" s="181" t="s">
        <v>1</v>
      </c>
      <c r="N5038" s="182" t="s">
        <v>38</v>
      </c>
      <c r="O5038" s="60"/>
      <c r="P5038" s="183">
        <f>O5038*H5038</f>
        <v>0</v>
      </c>
      <c r="Q5038" s="183">
        <v>4.0370000000000003E-2</v>
      </c>
      <c r="R5038" s="183">
        <f>Q5038*H5038</f>
        <v>2.2336721000000002</v>
      </c>
      <c r="S5038" s="183">
        <v>0</v>
      </c>
      <c r="T5038" s="184">
        <f>S5038*H5038</f>
        <v>0</v>
      </c>
      <c r="U5038" s="33"/>
      <c r="V5038" s="33"/>
      <c r="W5038" s="33"/>
      <c r="X5038" s="33"/>
      <c r="Y5038" s="33"/>
      <c r="Z5038" s="33"/>
      <c r="AA5038" s="33"/>
      <c r="AB5038" s="33"/>
      <c r="AC5038" s="33"/>
      <c r="AD5038" s="33"/>
      <c r="AE5038" s="33"/>
      <c r="AR5038" s="185" t="s">
        <v>507</v>
      </c>
      <c r="AT5038" s="185" t="s">
        <v>363</v>
      </c>
      <c r="AU5038" s="185" t="s">
        <v>85</v>
      </c>
      <c r="AY5038" s="18" t="s">
        <v>360</v>
      </c>
      <c r="BE5038" s="186">
        <f>IF(N5038="základná",J5038,0)</f>
        <v>0</v>
      </c>
      <c r="BF5038" s="186">
        <f>IF(N5038="znížená",J5038,0)</f>
        <v>0</v>
      </c>
      <c r="BG5038" s="186">
        <f>IF(N5038="zákl. prenesená",J5038,0)</f>
        <v>0</v>
      </c>
      <c r="BH5038" s="186">
        <f>IF(N5038="zníž. prenesená",J5038,0)</f>
        <v>0</v>
      </c>
      <c r="BI5038" s="186">
        <f>IF(N5038="nulová",J5038,0)</f>
        <v>0</v>
      </c>
      <c r="BJ5038" s="18" t="s">
        <v>85</v>
      </c>
      <c r="BK5038" s="186">
        <f>ROUND(I5038*H5038,2)</f>
        <v>0</v>
      </c>
      <c r="BL5038" s="18" t="s">
        <v>507</v>
      </c>
      <c r="BM5038" s="185" t="s">
        <v>4710</v>
      </c>
    </row>
    <row r="5039" spans="1:65" s="13" customFormat="1">
      <c r="B5039" s="187"/>
      <c r="D5039" s="188" t="s">
        <v>369</v>
      </c>
      <c r="E5039" s="189" t="s">
        <v>1</v>
      </c>
      <c r="F5039" s="190" t="s">
        <v>189</v>
      </c>
      <c r="H5039" s="191">
        <v>55.33</v>
      </c>
      <c r="I5039" s="192"/>
      <c r="L5039" s="187"/>
      <c r="M5039" s="193"/>
      <c r="N5039" s="194"/>
      <c r="O5039" s="194"/>
      <c r="P5039" s="194"/>
      <c r="Q5039" s="194"/>
      <c r="R5039" s="194"/>
      <c r="S5039" s="194"/>
      <c r="T5039" s="195"/>
      <c r="AT5039" s="189" t="s">
        <v>369</v>
      </c>
      <c r="AU5039" s="189" t="s">
        <v>85</v>
      </c>
      <c r="AV5039" s="13" t="s">
        <v>85</v>
      </c>
      <c r="AW5039" s="13" t="s">
        <v>29</v>
      </c>
      <c r="AX5039" s="13" t="s">
        <v>79</v>
      </c>
      <c r="AY5039" s="189" t="s">
        <v>360</v>
      </c>
    </row>
    <row r="5040" spans="1:65" s="2" customFormat="1" ht="24.2" customHeight="1">
      <c r="A5040" s="33"/>
      <c r="B5040" s="139"/>
      <c r="C5040" s="173" t="s">
        <v>4711</v>
      </c>
      <c r="D5040" s="173" t="s">
        <v>363</v>
      </c>
      <c r="E5040" s="174" t="s">
        <v>4712</v>
      </c>
      <c r="F5040" s="175" t="s">
        <v>4713</v>
      </c>
      <c r="G5040" s="176" t="s">
        <v>366</v>
      </c>
      <c r="H5040" s="177">
        <v>32.67</v>
      </c>
      <c r="I5040" s="178"/>
      <c r="J5040" s="179">
        <f>ROUND(I5040*H5040,2)</f>
        <v>0</v>
      </c>
      <c r="K5040" s="180"/>
      <c r="L5040" s="34"/>
      <c r="M5040" s="181" t="s">
        <v>1</v>
      </c>
      <c r="N5040" s="182" t="s">
        <v>38</v>
      </c>
      <c r="O5040" s="60"/>
      <c r="P5040" s="183">
        <f>O5040*H5040</f>
        <v>0</v>
      </c>
      <c r="Q5040" s="183">
        <v>0</v>
      </c>
      <c r="R5040" s="183">
        <f>Q5040*H5040</f>
        <v>0</v>
      </c>
      <c r="S5040" s="183">
        <v>1.4E-2</v>
      </c>
      <c r="T5040" s="184">
        <f>S5040*H5040</f>
        <v>0.45738000000000001</v>
      </c>
      <c r="U5040" s="33"/>
      <c r="V5040" s="33"/>
      <c r="W5040" s="33"/>
      <c r="X5040" s="33"/>
      <c r="Y5040" s="33"/>
      <c r="Z5040" s="33"/>
      <c r="AA5040" s="33"/>
      <c r="AB5040" s="33"/>
      <c r="AC5040" s="33"/>
      <c r="AD5040" s="33"/>
      <c r="AE5040" s="33"/>
      <c r="AR5040" s="185" t="s">
        <v>507</v>
      </c>
      <c r="AT5040" s="185" t="s">
        <v>363</v>
      </c>
      <c r="AU5040" s="185" t="s">
        <v>85</v>
      </c>
      <c r="AY5040" s="18" t="s">
        <v>360</v>
      </c>
      <c r="BE5040" s="186">
        <f>IF(N5040="základná",J5040,0)</f>
        <v>0</v>
      </c>
      <c r="BF5040" s="186">
        <f>IF(N5040="znížená",J5040,0)</f>
        <v>0</v>
      </c>
      <c r="BG5040" s="186">
        <f>IF(N5040="zákl. prenesená",J5040,0)</f>
        <v>0</v>
      </c>
      <c r="BH5040" s="186">
        <f>IF(N5040="zníž. prenesená",J5040,0)</f>
        <v>0</v>
      </c>
      <c r="BI5040" s="186">
        <f>IF(N5040="nulová",J5040,0)</f>
        <v>0</v>
      </c>
      <c r="BJ5040" s="18" t="s">
        <v>85</v>
      </c>
      <c r="BK5040" s="186">
        <f>ROUND(I5040*H5040,2)</f>
        <v>0</v>
      </c>
      <c r="BL5040" s="18" t="s">
        <v>507</v>
      </c>
      <c r="BM5040" s="185" t="s">
        <v>4714</v>
      </c>
    </row>
    <row r="5041" spans="1:65" s="14" customFormat="1">
      <c r="B5041" s="196"/>
      <c r="D5041" s="188" t="s">
        <v>369</v>
      </c>
      <c r="E5041" s="197" t="s">
        <v>1</v>
      </c>
      <c r="F5041" s="198" t="s">
        <v>2660</v>
      </c>
      <c r="H5041" s="197" t="s">
        <v>1</v>
      </c>
      <c r="I5041" s="199"/>
      <c r="L5041" s="196"/>
      <c r="M5041" s="200"/>
      <c r="N5041" s="201"/>
      <c r="O5041" s="201"/>
      <c r="P5041" s="201"/>
      <c r="Q5041" s="201"/>
      <c r="R5041" s="201"/>
      <c r="S5041" s="201"/>
      <c r="T5041" s="202"/>
      <c r="AT5041" s="197" t="s">
        <v>369</v>
      </c>
      <c r="AU5041" s="197" t="s">
        <v>85</v>
      </c>
      <c r="AV5041" s="14" t="s">
        <v>79</v>
      </c>
      <c r="AW5041" s="14" t="s">
        <v>29</v>
      </c>
      <c r="AX5041" s="14" t="s">
        <v>72</v>
      </c>
      <c r="AY5041" s="197" t="s">
        <v>360</v>
      </c>
    </row>
    <row r="5042" spans="1:65" s="13" customFormat="1">
      <c r="B5042" s="187"/>
      <c r="D5042" s="188" t="s">
        <v>369</v>
      </c>
      <c r="E5042" s="189" t="s">
        <v>1</v>
      </c>
      <c r="F5042" s="190" t="s">
        <v>4715</v>
      </c>
      <c r="H5042" s="191">
        <v>32.67</v>
      </c>
      <c r="I5042" s="192"/>
      <c r="L5042" s="187"/>
      <c r="M5042" s="193"/>
      <c r="N5042" s="194"/>
      <c r="O5042" s="194"/>
      <c r="P5042" s="194"/>
      <c r="Q5042" s="194"/>
      <c r="R5042" s="194"/>
      <c r="S5042" s="194"/>
      <c r="T5042" s="195"/>
      <c r="AT5042" s="189" t="s">
        <v>369</v>
      </c>
      <c r="AU5042" s="189" t="s">
        <v>85</v>
      </c>
      <c r="AV5042" s="13" t="s">
        <v>85</v>
      </c>
      <c r="AW5042" s="13" t="s">
        <v>29</v>
      </c>
      <c r="AX5042" s="13" t="s">
        <v>72</v>
      </c>
      <c r="AY5042" s="189" t="s">
        <v>360</v>
      </c>
    </row>
    <row r="5043" spans="1:65" s="15" customFormat="1">
      <c r="B5043" s="203"/>
      <c r="D5043" s="188" t="s">
        <v>369</v>
      </c>
      <c r="E5043" s="204" t="s">
        <v>1</v>
      </c>
      <c r="F5043" s="205" t="s">
        <v>386</v>
      </c>
      <c r="H5043" s="206">
        <v>32.67</v>
      </c>
      <c r="I5043" s="207"/>
      <c r="L5043" s="203"/>
      <c r="M5043" s="208"/>
      <c r="N5043" s="209"/>
      <c r="O5043" s="209"/>
      <c r="P5043" s="209"/>
      <c r="Q5043" s="209"/>
      <c r="R5043" s="209"/>
      <c r="S5043" s="209"/>
      <c r="T5043" s="210"/>
      <c r="AT5043" s="204" t="s">
        <v>369</v>
      </c>
      <c r="AU5043" s="204" t="s">
        <v>85</v>
      </c>
      <c r="AV5043" s="15" t="s">
        <v>367</v>
      </c>
      <c r="AW5043" s="15" t="s">
        <v>29</v>
      </c>
      <c r="AX5043" s="15" t="s">
        <v>79</v>
      </c>
      <c r="AY5043" s="204" t="s">
        <v>360</v>
      </c>
    </row>
    <row r="5044" spans="1:65" s="2" customFormat="1" ht="24.2" customHeight="1">
      <c r="A5044" s="33"/>
      <c r="B5044" s="139"/>
      <c r="C5044" s="173" t="s">
        <v>4716</v>
      </c>
      <c r="D5044" s="173" t="s">
        <v>363</v>
      </c>
      <c r="E5044" s="174" t="s">
        <v>4717</v>
      </c>
      <c r="F5044" s="175" t="s">
        <v>4718</v>
      </c>
      <c r="G5044" s="176" t="s">
        <v>366</v>
      </c>
      <c r="H5044" s="177">
        <v>32.67</v>
      </c>
      <c r="I5044" s="178"/>
      <c r="J5044" s="179">
        <f>ROUND(I5044*H5044,2)</f>
        <v>0</v>
      </c>
      <c r="K5044" s="180"/>
      <c r="L5044" s="34"/>
      <c r="M5044" s="181" t="s">
        <v>1</v>
      </c>
      <c r="N5044" s="182" t="s">
        <v>38</v>
      </c>
      <c r="O5044" s="60"/>
      <c r="P5044" s="183">
        <f>O5044*H5044</f>
        <v>0</v>
      </c>
      <c r="Q5044" s="183">
        <v>0</v>
      </c>
      <c r="R5044" s="183">
        <f>Q5044*H5044</f>
        <v>0</v>
      </c>
      <c r="S5044" s="183">
        <v>1.4E-2</v>
      </c>
      <c r="T5044" s="184">
        <f>S5044*H5044</f>
        <v>0.45738000000000001</v>
      </c>
      <c r="U5044" s="33"/>
      <c r="V5044" s="33"/>
      <c r="W5044" s="33"/>
      <c r="X5044" s="33"/>
      <c r="Y5044" s="33"/>
      <c r="Z5044" s="33"/>
      <c r="AA5044" s="33"/>
      <c r="AB5044" s="33"/>
      <c r="AC5044" s="33"/>
      <c r="AD5044" s="33"/>
      <c r="AE5044" s="33"/>
      <c r="AR5044" s="185" t="s">
        <v>507</v>
      </c>
      <c r="AT5044" s="185" t="s">
        <v>363</v>
      </c>
      <c r="AU5044" s="185" t="s">
        <v>85</v>
      </c>
      <c r="AY5044" s="18" t="s">
        <v>360</v>
      </c>
      <c r="BE5044" s="186">
        <f>IF(N5044="základná",J5044,0)</f>
        <v>0</v>
      </c>
      <c r="BF5044" s="186">
        <f>IF(N5044="znížená",J5044,0)</f>
        <v>0</v>
      </c>
      <c r="BG5044" s="186">
        <f>IF(N5044="zákl. prenesená",J5044,0)</f>
        <v>0</v>
      </c>
      <c r="BH5044" s="186">
        <f>IF(N5044="zníž. prenesená",J5044,0)</f>
        <v>0</v>
      </c>
      <c r="BI5044" s="186">
        <f>IF(N5044="nulová",J5044,0)</f>
        <v>0</v>
      </c>
      <c r="BJ5044" s="18" t="s">
        <v>85</v>
      </c>
      <c r="BK5044" s="186">
        <f>ROUND(I5044*H5044,2)</f>
        <v>0</v>
      </c>
      <c r="BL5044" s="18" t="s">
        <v>507</v>
      </c>
      <c r="BM5044" s="185" t="s">
        <v>4719</v>
      </c>
    </row>
    <row r="5045" spans="1:65" s="14" customFormat="1">
      <c r="B5045" s="196"/>
      <c r="D5045" s="188" t="s">
        <v>369</v>
      </c>
      <c r="E5045" s="197" t="s">
        <v>1</v>
      </c>
      <c r="F5045" s="198" t="s">
        <v>2660</v>
      </c>
      <c r="H5045" s="197" t="s">
        <v>1</v>
      </c>
      <c r="I5045" s="199"/>
      <c r="L5045" s="196"/>
      <c r="M5045" s="200"/>
      <c r="N5045" s="201"/>
      <c r="O5045" s="201"/>
      <c r="P5045" s="201"/>
      <c r="Q5045" s="201"/>
      <c r="R5045" s="201"/>
      <c r="S5045" s="201"/>
      <c r="T5045" s="202"/>
      <c r="AT5045" s="197" t="s">
        <v>369</v>
      </c>
      <c r="AU5045" s="197" t="s">
        <v>85</v>
      </c>
      <c r="AV5045" s="14" t="s">
        <v>79</v>
      </c>
      <c r="AW5045" s="14" t="s">
        <v>29</v>
      </c>
      <c r="AX5045" s="14" t="s">
        <v>72</v>
      </c>
      <c r="AY5045" s="197" t="s">
        <v>360</v>
      </c>
    </row>
    <row r="5046" spans="1:65" s="13" customFormat="1">
      <c r="B5046" s="187"/>
      <c r="D5046" s="188" t="s">
        <v>369</v>
      </c>
      <c r="E5046" s="189" t="s">
        <v>1</v>
      </c>
      <c r="F5046" s="190" t="s">
        <v>4715</v>
      </c>
      <c r="H5046" s="191">
        <v>32.67</v>
      </c>
      <c r="I5046" s="192"/>
      <c r="L5046" s="187"/>
      <c r="M5046" s="193"/>
      <c r="N5046" s="194"/>
      <c r="O5046" s="194"/>
      <c r="P5046" s="194"/>
      <c r="Q5046" s="194"/>
      <c r="R5046" s="194"/>
      <c r="S5046" s="194"/>
      <c r="T5046" s="195"/>
      <c r="AT5046" s="189" t="s">
        <v>369</v>
      </c>
      <c r="AU5046" s="189" t="s">
        <v>85</v>
      </c>
      <c r="AV5046" s="13" t="s">
        <v>85</v>
      </c>
      <c r="AW5046" s="13" t="s">
        <v>29</v>
      </c>
      <c r="AX5046" s="13" t="s">
        <v>72</v>
      </c>
      <c r="AY5046" s="189" t="s">
        <v>360</v>
      </c>
    </row>
    <row r="5047" spans="1:65" s="15" customFormat="1">
      <c r="B5047" s="203"/>
      <c r="D5047" s="188" t="s">
        <v>369</v>
      </c>
      <c r="E5047" s="204" t="s">
        <v>1</v>
      </c>
      <c r="F5047" s="205" t="s">
        <v>386</v>
      </c>
      <c r="H5047" s="206">
        <v>32.67</v>
      </c>
      <c r="I5047" s="207"/>
      <c r="L5047" s="203"/>
      <c r="M5047" s="208"/>
      <c r="N5047" s="209"/>
      <c r="O5047" s="209"/>
      <c r="P5047" s="209"/>
      <c r="Q5047" s="209"/>
      <c r="R5047" s="209"/>
      <c r="S5047" s="209"/>
      <c r="T5047" s="210"/>
      <c r="AT5047" s="204" t="s">
        <v>369</v>
      </c>
      <c r="AU5047" s="204" t="s">
        <v>85</v>
      </c>
      <c r="AV5047" s="15" t="s">
        <v>367</v>
      </c>
      <c r="AW5047" s="15" t="s">
        <v>29</v>
      </c>
      <c r="AX5047" s="15" t="s">
        <v>79</v>
      </c>
      <c r="AY5047" s="204" t="s">
        <v>360</v>
      </c>
    </row>
    <row r="5048" spans="1:65" s="2" customFormat="1" ht="33" customHeight="1">
      <c r="A5048" s="33"/>
      <c r="B5048" s="139"/>
      <c r="C5048" s="173" t="s">
        <v>4720</v>
      </c>
      <c r="D5048" s="173" t="s">
        <v>363</v>
      </c>
      <c r="E5048" s="174" t="s">
        <v>4721</v>
      </c>
      <c r="F5048" s="175" t="s">
        <v>4722</v>
      </c>
      <c r="G5048" s="176" t="s">
        <v>366</v>
      </c>
      <c r="H5048" s="177">
        <v>249.34</v>
      </c>
      <c r="I5048" s="178"/>
      <c r="J5048" s="179">
        <f>ROUND(I5048*H5048,2)</f>
        <v>0</v>
      </c>
      <c r="K5048" s="180"/>
      <c r="L5048" s="34"/>
      <c r="M5048" s="181" t="s">
        <v>1</v>
      </c>
      <c r="N5048" s="182" t="s">
        <v>38</v>
      </c>
      <c r="O5048" s="60"/>
      <c r="P5048" s="183">
        <f>O5048*H5048</f>
        <v>0</v>
      </c>
      <c r="Q5048" s="183">
        <v>0</v>
      </c>
      <c r="R5048" s="183">
        <f>Q5048*H5048</f>
        <v>0</v>
      </c>
      <c r="S5048" s="183">
        <v>0.04</v>
      </c>
      <c r="T5048" s="184">
        <f>S5048*H5048</f>
        <v>9.9736000000000011</v>
      </c>
      <c r="U5048" s="33"/>
      <c r="V5048" s="33"/>
      <c r="W5048" s="33"/>
      <c r="X5048" s="33"/>
      <c r="Y5048" s="33"/>
      <c r="Z5048" s="33"/>
      <c r="AA5048" s="33"/>
      <c r="AB5048" s="33"/>
      <c r="AC5048" s="33"/>
      <c r="AD5048" s="33"/>
      <c r="AE5048" s="33"/>
      <c r="AR5048" s="185" t="s">
        <v>507</v>
      </c>
      <c r="AT5048" s="185" t="s">
        <v>363</v>
      </c>
      <c r="AU5048" s="185" t="s">
        <v>85</v>
      </c>
      <c r="AY5048" s="18" t="s">
        <v>360</v>
      </c>
      <c r="BE5048" s="186">
        <f>IF(N5048="základná",J5048,0)</f>
        <v>0</v>
      </c>
      <c r="BF5048" s="186">
        <f>IF(N5048="znížená",J5048,0)</f>
        <v>0</v>
      </c>
      <c r="BG5048" s="186">
        <f>IF(N5048="zákl. prenesená",J5048,0)</f>
        <v>0</v>
      </c>
      <c r="BH5048" s="186">
        <f>IF(N5048="zníž. prenesená",J5048,0)</f>
        <v>0</v>
      </c>
      <c r="BI5048" s="186">
        <f>IF(N5048="nulová",J5048,0)</f>
        <v>0</v>
      </c>
      <c r="BJ5048" s="18" t="s">
        <v>85</v>
      </c>
      <c r="BK5048" s="186">
        <f>ROUND(I5048*H5048,2)</f>
        <v>0</v>
      </c>
      <c r="BL5048" s="18" t="s">
        <v>507</v>
      </c>
      <c r="BM5048" s="185" t="s">
        <v>4723</v>
      </c>
    </row>
    <row r="5049" spans="1:65" s="14" customFormat="1">
      <c r="B5049" s="196"/>
      <c r="D5049" s="188" t="s">
        <v>369</v>
      </c>
      <c r="E5049" s="197" t="s">
        <v>1</v>
      </c>
      <c r="F5049" s="198" t="s">
        <v>3093</v>
      </c>
      <c r="H5049" s="197" t="s">
        <v>1</v>
      </c>
      <c r="I5049" s="199"/>
      <c r="L5049" s="196"/>
      <c r="M5049" s="200"/>
      <c r="N5049" s="201"/>
      <c r="O5049" s="201"/>
      <c r="P5049" s="201"/>
      <c r="Q5049" s="201"/>
      <c r="R5049" s="201"/>
      <c r="S5049" s="201"/>
      <c r="T5049" s="202"/>
      <c r="AT5049" s="197" t="s">
        <v>369</v>
      </c>
      <c r="AU5049" s="197" t="s">
        <v>85</v>
      </c>
      <c r="AV5049" s="14" t="s">
        <v>79</v>
      </c>
      <c r="AW5049" s="14" t="s">
        <v>29</v>
      </c>
      <c r="AX5049" s="14" t="s">
        <v>72</v>
      </c>
      <c r="AY5049" s="197" t="s">
        <v>360</v>
      </c>
    </row>
    <row r="5050" spans="1:65" s="13" customFormat="1">
      <c r="B5050" s="187"/>
      <c r="D5050" s="188" t="s">
        <v>369</v>
      </c>
      <c r="E5050" s="189" t="s">
        <v>1</v>
      </c>
      <c r="F5050" s="190" t="s">
        <v>4724</v>
      </c>
      <c r="H5050" s="191">
        <v>249.34</v>
      </c>
      <c r="I5050" s="192"/>
      <c r="L5050" s="187"/>
      <c r="M5050" s="193"/>
      <c r="N5050" s="194"/>
      <c r="O5050" s="194"/>
      <c r="P5050" s="194"/>
      <c r="Q5050" s="194"/>
      <c r="R5050" s="194"/>
      <c r="S5050" s="194"/>
      <c r="T5050" s="195"/>
      <c r="AT5050" s="189" t="s">
        <v>369</v>
      </c>
      <c r="AU5050" s="189" t="s">
        <v>85</v>
      </c>
      <c r="AV5050" s="13" t="s">
        <v>85</v>
      </c>
      <c r="AW5050" s="13" t="s">
        <v>29</v>
      </c>
      <c r="AX5050" s="13" t="s">
        <v>72</v>
      </c>
      <c r="AY5050" s="189" t="s">
        <v>360</v>
      </c>
    </row>
    <row r="5051" spans="1:65" s="15" customFormat="1">
      <c r="B5051" s="203"/>
      <c r="D5051" s="188" t="s">
        <v>369</v>
      </c>
      <c r="E5051" s="204" t="s">
        <v>1</v>
      </c>
      <c r="F5051" s="205" t="s">
        <v>386</v>
      </c>
      <c r="H5051" s="206">
        <v>249.34</v>
      </c>
      <c r="I5051" s="207"/>
      <c r="L5051" s="203"/>
      <c r="M5051" s="208"/>
      <c r="N5051" s="209"/>
      <c r="O5051" s="209"/>
      <c r="P5051" s="209"/>
      <c r="Q5051" s="209"/>
      <c r="R5051" s="209"/>
      <c r="S5051" s="209"/>
      <c r="T5051" s="210"/>
      <c r="AT5051" s="204" t="s">
        <v>369</v>
      </c>
      <c r="AU5051" s="204" t="s">
        <v>85</v>
      </c>
      <c r="AV5051" s="15" t="s">
        <v>367</v>
      </c>
      <c r="AW5051" s="15" t="s">
        <v>29</v>
      </c>
      <c r="AX5051" s="15" t="s">
        <v>79</v>
      </c>
      <c r="AY5051" s="204" t="s">
        <v>360</v>
      </c>
    </row>
    <row r="5052" spans="1:65" s="2" customFormat="1" ht="24.2" customHeight="1">
      <c r="A5052" s="33"/>
      <c r="B5052" s="139"/>
      <c r="C5052" s="173" t="s">
        <v>4725</v>
      </c>
      <c r="D5052" s="173" t="s">
        <v>363</v>
      </c>
      <c r="E5052" s="174" t="s">
        <v>4726</v>
      </c>
      <c r="F5052" s="175" t="s">
        <v>4727</v>
      </c>
      <c r="G5052" s="176" t="s">
        <v>394</v>
      </c>
      <c r="H5052" s="177">
        <v>12.07</v>
      </c>
      <c r="I5052" s="178"/>
      <c r="J5052" s="179">
        <f>ROUND(I5052*H5052,2)</f>
        <v>0</v>
      </c>
      <c r="K5052" s="180"/>
      <c r="L5052" s="34"/>
      <c r="M5052" s="181" t="s">
        <v>1</v>
      </c>
      <c r="N5052" s="182" t="s">
        <v>38</v>
      </c>
      <c r="O5052" s="60"/>
      <c r="P5052" s="183">
        <f>O5052*H5052</f>
        <v>0</v>
      </c>
      <c r="Q5052" s="183">
        <v>2.9399999999999999E-3</v>
      </c>
      <c r="R5052" s="183">
        <f>Q5052*H5052</f>
        <v>3.5485799999999998E-2</v>
      </c>
      <c r="S5052" s="183">
        <v>0</v>
      </c>
      <c r="T5052" s="184">
        <f>S5052*H5052</f>
        <v>0</v>
      </c>
      <c r="U5052" s="33"/>
      <c r="V5052" s="33"/>
      <c r="W5052" s="33"/>
      <c r="X5052" s="33"/>
      <c r="Y5052" s="33"/>
      <c r="Z5052" s="33"/>
      <c r="AA5052" s="33"/>
      <c r="AB5052" s="33"/>
      <c r="AC5052" s="33"/>
      <c r="AD5052" s="33"/>
      <c r="AE5052" s="33"/>
      <c r="AR5052" s="185" t="s">
        <v>507</v>
      </c>
      <c r="AT5052" s="185" t="s">
        <v>363</v>
      </c>
      <c r="AU5052" s="185" t="s">
        <v>85</v>
      </c>
      <c r="AY5052" s="18" t="s">
        <v>360</v>
      </c>
      <c r="BE5052" s="186">
        <f>IF(N5052="základná",J5052,0)</f>
        <v>0</v>
      </c>
      <c r="BF5052" s="186">
        <f>IF(N5052="znížená",J5052,0)</f>
        <v>0</v>
      </c>
      <c r="BG5052" s="186">
        <f>IF(N5052="zákl. prenesená",J5052,0)</f>
        <v>0</v>
      </c>
      <c r="BH5052" s="186">
        <f>IF(N5052="zníž. prenesená",J5052,0)</f>
        <v>0</v>
      </c>
      <c r="BI5052" s="186">
        <f>IF(N5052="nulová",J5052,0)</f>
        <v>0</v>
      </c>
      <c r="BJ5052" s="18" t="s">
        <v>85</v>
      </c>
      <c r="BK5052" s="186">
        <f>ROUND(I5052*H5052,2)</f>
        <v>0</v>
      </c>
      <c r="BL5052" s="18" t="s">
        <v>507</v>
      </c>
      <c r="BM5052" s="185" t="s">
        <v>4728</v>
      </c>
    </row>
    <row r="5053" spans="1:65" s="13" customFormat="1">
      <c r="B5053" s="187"/>
      <c r="D5053" s="188" t="s">
        <v>369</v>
      </c>
      <c r="E5053" s="189" t="s">
        <v>1</v>
      </c>
      <c r="F5053" s="190" t="s">
        <v>4729</v>
      </c>
      <c r="H5053" s="191">
        <v>1.2170000000000001</v>
      </c>
      <c r="I5053" s="192"/>
      <c r="L5053" s="187"/>
      <c r="M5053" s="193"/>
      <c r="N5053" s="194"/>
      <c r="O5053" s="194"/>
      <c r="P5053" s="194"/>
      <c r="Q5053" s="194"/>
      <c r="R5053" s="194"/>
      <c r="S5053" s="194"/>
      <c r="T5053" s="195"/>
      <c r="AT5053" s="189" t="s">
        <v>369</v>
      </c>
      <c r="AU5053" s="189" t="s">
        <v>85</v>
      </c>
      <c r="AV5053" s="13" t="s">
        <v>85</v>
      </c>
      <c r="AW5053" s="13" t="s">
        <v>29</v>
      </c>
      <c r="AX5053" s="13" t="s">
        <v>72</v>
      </c>
      <c r="AY5053" s="189" t="s">
        <v>360</v>
      </c>
    </row>
    <row r="5054" spans="1:65" s="13" customFormat="1">
      <c r="B5054" s="187"/>
      <c r="D5054" s="188" t="s">
        <v>369</v>
      </c>
      <c r="E5054" s="189" t="s">
        <v>1</v>
      </c>
      <c r="F5054" s="190" t="s">
        <v>4730</v>
      </c>
      <c r="H5054" s="191">
        <v>1.4390000000000001</v>
      </c>
      <c r="I5054" s="192"/>
      <c r="L5054" s="187"/>
      <c r="M5054" s="193"/>
      <c r="N5054" s="194"/>
      <c r="O5054" s="194"/>
      <c r="P5054" s="194"/>
      <c r="Q5054" s="194"/>
      <c r="R5054" s="194"/>
      <c r="S5054" s="194"/>
      <c r="T5054" s="195"/>
      <c r="AT5054" s="189" t="s">
        <v>369</v>
      </c>
      <c r="AU5054" s="189" t="s">
        <v>85</v>
      </c>
      <c r="AV5054" s="13" t="s">
        <v>85</v>
      </c>
      <c r="AW5054" s="13" t="s">
        <v>29</v>
      </c>
      <c r="AX5054" s="13" t="s">
        <v>72</v>
      </c>
      <c r="AY5054" s="189" t="s">
        <v>360</v>
      </c>
    </row>
    <row r="5055" spans="1:65" s="13" customFormat="1">
      <c r="B5055" s="187"/>
      <c r="D5055" s="188" t="s">
        <v>369</v>
      </c>
      <c r="E5055" s="189" t="s">
        <v>1</v>
      </c>
      <c r="F5055" s="190" t="s">
        <v>4731</v>
      </c>
      <c r="H5055" s="191">
        <v>9.4139999999999997</v>
      </c>
      <c r="I5055" s="192"/>
      <c r="L5055" s="187"/>
      <c r="M5055" s="193"/>
      <c r="N5055" s="194"/>
      <c r="O5055" s="194"/>
      <c r="P5055" s="194"/>
      <c r="Q5055" s="194"/>
      <c r="R5055" s="194"/>
      <c r="S5055" s="194"/>
      <c r="T5055" s="195"/>
      <c r="AT5055" s="189" t="s">
        <v>369</v>
      </c>
      <c r="AU5055" s="189" t="s">
        <v>85</v>
      </c>
      <c r="AV5055" s="13" t="s">
        <v>85</v>
      </c>
      <c r="AW5055" s="13" t="s">
        <v>29</v>
      </c>
      <c r="AX5055" s="13" t="s">
        <v>72</v>
      </c>
      <c r="AY5055" s="189" t="s">
        <v>360</v>
      </c>
    </row>
    <row r="5056" spans="1:65" s="15" customFormat="1">
      <c r="B5056" s="203"/>
      <c r="D5056" s="188" t="s">
        <v>369</v>
      </c>
      <c r="E5056" s="204" t="s">
        <v>1</v>
      </c>
      <c r="F5056" s="205" t="s">
        <v>386</v>
      </c>
      <c r="H5056" s="206">
        <v>12.07</v>
      </c>
      <c r="I5056" s="207"/>
      <c r="L5056" s="203"/>
      <c r="M5056" s="208"/>
      <c r="N5056" s="209"/>
      <c r="O5056" s="209"/>
      <c r="P5056" s="209"/>
      <c r="Q5056" s="209"/>
      <c r="R5056" s="209"/>
      <c r="S5056" s="209"/>
      <c r="T5056" s="210"/>
      <c r="AT5056" s="204" t="s">
        <v>369</v>
      </c>
      <c r="AU5056" s="204" t="s">
        <v>85</v>
      </c>
      <c r="AV5056" s="15" t="s">
        <v>367</v>
      </c>
      <c r="AW5056" s="15" t="s">
        <v>29</v>
      </c>
      <c r="AX5056" s="15" t="s">
        <v>79</v>
      </c>
      <c r="AY5056" s="204" t="s">
        <v>360</v>
      </c>
    </row>
    <row r="5057" spans="1:65" s="2" customFormat="1" ht="24.2" customHeight="1">
      <c r="A5057" s="33"/>
      <c r="B5057" s="139"/>
      <c r="C5057" s="173" t="s">
        <v>4732</v>
      </c>
      <c r="D5057" s="173" t="s">
        <v>363</v>
      </c>
      <c r="E5057" s="174" t="s">
        <v>4733</v>
      </c>
      <c r="F5057" s="175" t="s">
        <v>4734</v>
      </c>
      <c r="G5057" s="176" t="s">
        <v>4273</v>
      </c>
      <c r="H5057" s="230"/>
      <c r="I5057" s="178"/>
      <c r="J5057" s="179">
        <f>ROUND(I5057*H5057,2)</f>
        <v>0</v>
      </c>
      <c r="K5057" s="180"/>
      <c r="L5057" s="34"/>
      <c r="M5057" s="181" t="s">
        <v>1</v>
      </c>
      <c r="N5057" s="182" t="s">
        <v>38</v>
      </c>
      <c r="O5057" s="60"/>
      <c r="P5057" s="183">
        <f>O5057*H5057</f>
        <v>0</v>
      </c>
      <c r="Q5057" s="183">
        <v>0</v>
      </c>
      <c r="R5057" s="183">
        <f>Q5057*H5057</f>
        <v>0</v>
      </c>
      <c r="S5057" s="183">
        <v>0</v>
      </c>
      <c r="T5057" s="184">
        <f>S5057*H5057</f>
        <v>0</v>
      </c>
      <c r="U5057" s="33"/>
      <c r="V5057" s="33"/>
      <c r="W5057" s="33"/>
      <c r="X5057" s="33"/>
      <c r="Y5057" s="33"/>
      <c r="Z5057" s="33"/>
      <c r="AA5057" s="33"/>
      <c r="AB5057" s="33"/>
      <c r="AC5057" s="33"/>
      <c r="AD5057" s="33"/>
      <c r="AE5057" s="33"/>
      <c r="AR5057" s="185" t="s">
        <v>507</v>
      </c>
      <c r="AT5057" s="185" t="s">
        <v>363</v>
      </c>
      <c r="AU5057" s="185" t="s">
        <v>85</v>
      </c>
      <c r="AY5057" s="18" t="s">
        <v>360</v>
      </c>
      <c r="BE5057" s="186">
        <f>IF(N5057="základná",J5057,0)</f>
        <v>0</v>
      </c>
      <c r="BF5057" s="186">
        <f>IF(N5057="znížená",J5057,0)</f>
        <v>0</v>
      </c>
      <c r="BG5057" s="186">
        <f>IF(N5057="zákl. prenesená",J5057,0)</f>
        <v>0</v>
      </c>
      <c r="BH5057" s="186">
        <f>IF(N5057="zníž. prenesená",J5057,0)</f>
        <v>0</v>
      </c>
      <c r="BI5057" s="186">
        <f>IF(N5057="nulová",J5057,0)</f>
        <v>0</v>
      </c>
      <c r="BJ5057" s="18" t="s">
        <v>85</v>
      </c>
      <c r="BK5057" s="186">
        <f>ROUND(I5057*H5057,2)</f>
        <v>0</v>
      </c>
      <c r="BL5057" s="18" t="s">
        <v>507</v>
      </c>
      <c r="BM5057" s="185" t="s">
        <v>4735</v>
      </c>
    </row>
    <row r="5058" spans="1:65" s="12" customFormat="1" ht="22.9" customHeight="1">
      <c r="B5058" s="161"/>
      <c r="D5058" s="162" t="s">
        <v>71</v>
      </c>
      <c r="E5058" s="171" t="s">
        <v>4736</v>
      </c>
      <c r="F5058" s="171" t="s">
        <v>4737</v>
      </c>
      <c r="I5058" s="164"/>
      <c r="J5058" s="172">
        <f>BK5058</f>
        <v>0</v>
      </c>
      <c r="L5058" s="161"/>
      <c r="M5058" s="165"/>
      <c r="N5058" s="166"/>
      <c r="O5058" s="166"/>
      <c r="P5058" s="167">
        <f>SUM(P5059:P5220)</f>
        <v>0</v>
      </c>
      <c r="Q5058" s="166"/>
      <c r="R5058" s="167">
        <f>SUM(R5059:R5220)</f>
        <v>95.470208109999987</v>
      </c>
      <c r="S5058" s="166"/>
      <c r="T5058" s="168">
        <f>SUM(T5059:T5220)</f>
        <v>7.7648074399999993</v>
      </c>
      <c r="AR5058" s="162" t="s">
        <v>85</v>
      </c>
      <c r="AT5058" s="169" t="s">
        <v>71</v>
      </c>
      <c r="AU5058" s="169" t="s">
        <v>79</v>
      </c>
      <c r="AY5058" s="162" t="s">
        <v>360</v>
      </c>
      <c r="BK5058" s="170">
        <f>SUM(BK5059:BK5220)</f>
        <v>0</v>
      </c>
    </row>
    <row r="5059" spans="1:65" s="2" customFormat="1" ht="24.2" customHeight="1">
      <c r="A5059" s="33"/>
      <c r="B5059" s="139"/>
      <c r="C5059" s="173" t="s">
        <v>4738</v>
      </c>
      <c r="D5059" s="173" t="s">
        <v>363</v>
      </c>
      <c r="E5059" s="174" t="s">
        <v>4739</v>
      </c>
      <c r="F5059" s="175" t="s">
        <v>4740</v>
      </c>
      <c r="G5059" s="176" t="s">
        <v>366</v>
      </c>
      <c r="H5059" s="177">
        <v>98.918999999999997</v>
      </c>
      <c r="I5059" s="178"/>
      <c r="J5059" s="179">
        <f>ROUND(I5059*H5059,2)</f>
        <v>0</v>
      </c>
      <c r="K5059" s="180"/>
      <c r="L5059" s="34"/>
      <c r="M5059" s="181" t="s">
        <v>1</v>
      </c>
      <c r="N5059" s="182" t="s">
        <v>38</v>
      </c>
      <c r="O5059" s="60"/>
      <c r="P5059" s="183">
        <f>O5059*H5059</f>
        <v>0</v>
      </c>
      <c r="Q5059" s="183">
        <v>4.326E-2</v>
      </c>
      <c r="R5059" s="183">
        <f>Q5059*H5059</f>
        <v>4.2792359399999995</v>
      </c>
      <c r="S5059" s="183">
        <v>0</v>
      </c>
      <c r="T5059" s="184">
        <f>S5059*H5059</f>
        <v>0</v>
      </c>
      <c r="U5059" s="33"/>
      <c r="V5059" s="33"/>
      <c r="W5059" s="33"/>
      <c r="X5059" s="33"/>
      <c r="Y5059" s="33"/>
      <c r="Z5059" s="33"/>
      <c r="AA5059" s="33"/>
      <c r="AB5059" s="33"/>
      <c r="AC5059" s="33"/>
      <c r="AD5059" s="33"/>
      <c r="AE5059" s="33"/>
      <c r="AR5059" s="185" t="s">
        <v>507</v>
      </c>
      <c r="AT5059" s="185" t="s">
        <v>363</v>
      </c>
      <c r="AU5059" s="185" t="s">
        <v>85</v>
      </c>
      <c r="AY5059" s="18" t="s">
        <v>360</v>
      </c>
      <c r="BE5059" s="186">
        <f>IF(N5059="základná",J5059,0)</f>
        <v>0</v>
      </c>
      <c r="BF5059" s="186">
        <f>IF(N5059="znížená",J5059,0)</f>
        <v>0</v>
      </c>
      <c r="BG5059" s="186">
        <f>IF(N5059="zákl. prenesená",J5059,0)</f>
        <v>0</v>
      </c>
      <c r="BH5059" s="186">
        <f>IF(N5059="zníž. prenesená",J5059,0)</f>
        <v>0</v>
      </c>
      <c r="BI5059" s="186">
        <f>IF(N5059="nulová",J5059,0)</f>
        <v>0</v>
      </c>
      <c r="BJ5059" s="18" t="s">
        <v>85</v>
      </c>
      <c r="BK5059" s="186">
        <f>ROUND(I5059*H5059,2)</f>
        <v>0</v>
      </c>
      <c r="BL5059" s="18" t="s">
        <v>507</v>
      </c>
      <c r="BM5059" s="185" t="s">
        <v>4741</v>
      </c>
    </row>
    <row r="5060" spans="1:65" s="14" customFormat="1">
      <c r="B5060" s="196"/>
      <c r="D5060" s="188" t="s">
        <v>369</v>
      </c>
      <c r="E5060" s="197" t="s">
        <v>1</v>
      </c>
      <c r="F5060" s="198" t="s">
        <v>762</v>
      </c>
      <c r="H5060" s="197" t="s">
        <v>1</v>
      </c>
      <c r="I5060" s="199"/>
      <c r="L5060" s="196"/>
      <c r="M5060" s="200"/>
      <c r="N5060" s="201"/>
      <c r="O5060" s="201"/>
      <c r="P5060" s="201"/>
      <c r="Q5060" s="201"/>
      <c r="R5060" s="201"/>
      <c r="S5060" s="201"/>
      <c r="T5060" s="202"/>
      <c r="AT5060" s="197" t="s">
        <v>369</v>
      </c>
      <c r="AU5060" s="197" t="s">
        <v>85</v>
      </c>
      <c r="AV5060" s="14" t="s">
        <v>79</v>
      </c>
      <c r="AW5060" s="14" t="s">
        <v>29</v>
      </c>
      <c r="AX5060" s="14" t="s">
        <v>72</v>
      </c>
      <c r="AY5060" s="197" t="s">
        <v>360</v>
      </c>
    </row>
    <row r="5061" spans="1:65" s="13" customFormat="1">
      <c r="B5061" s="187"/>
      <c r="D5061" s="188" t="s">
        <v>369</v>
      </c>
      <c r="E5061" s="189" t="s">
        <v>1</v>
      </c>
      <c r="F5061" s="190" t="s">
        <v>4742</v>
      </c>
      <c r="H5061" s="191">
        <v>51.213000000000001</v>
      </c>
      <c r="I5061" s="192"/>
      <c r="L5061" s="187"/>
      <c r="M5061" s="193"/>
      <c r="N5061" s="194"/>
      <c r="O5061" s="194"/>
      <c r="P5061" s="194"/>
      <c r="Q5061" s="194"/>
      <c r="R5061" s="194"/>
      <c r="S5061" s="194"/>
      <c r="T5061" s="195"/>
      <c r="AT5061" s="189" t="s">
        <v>369</v>
      </c>
      <c r="AU5061" s="189" t="s">
        <v>85</v>
      </c>
      <c r="AV5061" s="13" t="s">
        <v>85</v>
      </c>
      <c r="AW5061" s="13" t="s">
        <v>29</v>
      </c>
      <c r="AX5061" s="13" t="s">
        <v>72</v>
      </c>
      <c r="AY5061" s="189" t="s">
        <v>360</v>
      </c>
    </row>
    <row r="5062" spans="1:65" s="13" customFormat="1">
      <c r="B5062" s="187"/>
      <c r="D5062" s="188" t="s">
        <v>369</v>
      </c>
      <c r="E5062" s="189" t="s">
        <v>1</v>
      </c>
      <c r="F5062" s="190" t="s">
        <v>974</v>
      </c>
      <c r="H5062" s="191">
        <v>-1.8180000000000001</v>
      </c>
      <c r="I5062" s="192"/>
      <c r="L5062" s="187"/>
      <c r="M5062" s="193"/>
      <c r="N5062" s="194"/>
      <c r="O5062" s="194"/>
      <c r="P5062" s="194"/>
      <c r="Q5062" s="194"/>
      <c r="R5062" s="194"/>
      <c r="S5062" s="194"/>
      <c r="T5062" s="195"/>
      <c r="AT5062" s="189" t="s">
        <v>369</v>
      </c>
      <c r="AU5062" s="189" t="s">
        <v>85</v>
      </c>
      <c r="AV5062" s="13" t="s">
        <v>85</v>
      </c>
      <c r="AW5062" s="13" t="s">
        <v>29</v>
      </c>
      <c r="AX5062" s="13" t="s">
        <v>72</v>
      </c>
      <c r="AY5062" s="189" t="s">
        <v>360</v>
      </c>
    </row>
    <row r="5063" spans="1:65" s="13" customFormat="1">
      <c r="B5063" s="187"/>
      <c r="D5063" s="188" t="s">
        <v>369</v>
      </c>
      <c r="E5063" s="189" t="s">
        <v>1</v>
      </c>
      <c r="F5063" s="190" t="s">
        <v>4743</v>
      </c>
      <c r="H5063" s="191">
        <v>25.8</v>
      </c>
      <c r="I5063" s="192"/>
      <c r="L5063" s="187"/>
      <c r="M5063" s="193"/>
      <c r="N5063" s="194"/>
      <c r="O5063" s="194"/>
      <c r="P5063" s="194"/>
      <c r="Q5063" s="194"/>
      <c r="R5063" s="194"/>
      <c r="S5063" s="194"/>
      <c r="T5063" s="195"/>
      <c r="AT5063" s="189" t="s">
        <v>369</v>
      </c>
      <c r="AU5063" s="189" t="s">
        <v>85</v>
      </c>
      <c r="AV5063" s="13" t="s">
        <v>85</v>
      </c>
      <c r="AW5063" s="13" t="s">
        <v>29</v>
      </c>
      <c r="AX5063" s="13" t="s">
        <v>72</v>
      </c>
      <c r="AY5063" s="189" t="s">
        <v>360</v>
      </c>
    </row>
    <row r="5064" spans="1:65" s="13" customFormat="1">
      <c r="B5064" s="187"/>
      <c r="D5064" s="188" t="s">
        <v>369</v>
      </c>
      <c r="E5064" s="189" t="s">
        <v>1</v>
      </c>
      <c r="F5064" s="190" t="s">
        <v>974</v>
      </c>
      <c r="H5064" s="191">
        <v>-1.8180000000000001</v>
      </c>
      <c r="I5064" s="192"/>
      <c r="L5064" s="187"/>
      <c r="M5064" s="193"/>
      <c r="N5064" s="194"/>
      <c r="O5064" s="194"/>
      <c r="P5064" s="194"/>
      <c r="Q5064" s="194"/>
      <c r="R5064" s="194"/>
      <c r="S5064" s="194"/>
      <c r="T5064" s="195"/>
      <c r="AT5064" s="189" t="s">
        <v>369</v>
      </c>
      <c r="AU5064" s="189" t="s">
        <v>85</v>
      </c>
      <c r="AV5064" s="13" t="s">
        <v>85</v>
      </c>
      <c r="AW5064" s="13" t="s">
        <v>29</v>
      </c>
      <c r="AX5064" s="13" t="s">
        <v>72</v>
      </c>
      <c r="AY5064" s="189" t="s">
        <v>360</v>
      </c>
    </row>
    <row r="5065" spans="1:65" s="14" customFormat="1">
      <c r="B5065" s="196"/>
      <c r="D5065" s="188" t="s">
        <v>369</v>
      </c>
      <c r="E5065" s="197" t="s">
        <v>1</v>
      </c>
      <c r="F5065" s="198" t="s">
        <v>787</v>
      </c>
      <c r="H5065" s="197" t="s">
        <v>1</v>
      </c>
      <c r="I5065" s="199"/>
      <c r="L5065" s="196"/>
      <c r="M5065" s="200"/>
      <c r="N5065" s="201"/>
      <c r="O5065" s="201"/>
      <c r="P5065" s="201"/>
      <c r="Q5065" s="201"/>
      <c r="R5065" s="201"/>
      <c r="S5065" s="201"/>
      <c r="T5065" s="202"/>
      <c r="AT5065" s="197" t="s">
        <v>369</v>
      </c>
      <c r="AU5065" s="197" t="s">
        <v>85</v>
      </c>
      <c r="AV5065" s="14" t="s">
        <v>79</v>
      </c>
      <c r="AW5065" s="14" t="s">
        <v>29</v>
      </c>
      <c r="AX5065" s="14" t="s">
        <v>72</v>
      </c>
      <c r="AY5065" s="197" t="s">
        <v>360</v>
      </c>
    </row>
    <row r="5066" spans="1:65" s="13" customFormat="1">
      <c r="B5066" s="187"/>
      <c r="D5066" s="188" t="s">
        <v>369</v>
      </c>
      <c r="E5066" s="189" t="s">
        <v>1</v>
      </c>
      <c r="F5066" s="190" t="s">
        <v>4744</v>
      </c>
      <c r="H5066" s="191">
        <v>25.542000000000002</v>
      </c>
      <c r="I5066" s="192"/>
      <c r="L5066" s="187"/>
      <c r="M5066" s="193"/>
      <c r="N5066" s="194"/>
      <c r="O5066" s="194"/>
      <c r="P5066" s="194"/>
      <c r="Q5066" s="194"/>
      <c r="R5066" s="194"/>
      <c r="S5066" s="194"/>
      <c r="T5066" s="195"/>
      <c r="AT5066" s="189" t="s">
        <v>369</v>
      </c>
      <c r="AU5066" s="189" t="s">
        <v>85</v>
      </c>
      <c r="AV5066" s="13" t="s">
        <v>85</v>
      </c>
      <c r="AW5066" s="13" t="s">
        <v>29</v>
      </c>
      <c r="AX5066" s="13" t="s">
        <v>72</v>
      </c>
      <c r="AY5066" s="189" t="s">
        <v>360</v>
      </c>
    </row>
    <row r="5067" spans="1:65" s="15" customFormat="1">
      <c r="B5067" s="203"/>
      <c r="D5067" s="188" t="s">
        <v>369</v>
      </c>
      <c r="E5067" s="204" t="s">
        <v>1</v>
      </c>
      <c r="F5067" s="205" t="s">
        <v>386</v>
      </c>
      <c r="H5067" s="206">
        <v>98.918999999999997</v>
      </c>
      <c r="I5067" s="207"/>
      <c r="L5067" s="203"/>
      <c r="M5067" s="208"/>
      <c r="N5067" s="209"/>
      <c r="O5067" s="209"/>
      <c r="P5067" s="209"/>
      <c r="Q5067" s="209"/>
      <c r="R5067" s="209"/>
      <c r="S5067" s="209"/>
      <c r="T5067" s="210"/>
      <c r="AT5067" s="204" t="s">
        <v>369</v>
      </c>
      <c r="AU5067" s="204" t="s">
        <v>85</v>
      </c>
      <c r="AV5067" s="15" t="s">
        <v>367</v>
      </c>
      <c r="AW5067" s="15" t="s">
        <v>29</v>
      </c>
      <c r="AX5067" s="15" t="s">
        <v>79</v>
      </c>
      <c r="AY5067" s="204" t="s">
        <v>360</v>
      </c>
    </row>
    <row r="5068" spans="1:65" s="2" customFormat="1" ht="33" customHeight="1">
      <c r="A5068" s="33"/>
      <c r="B5068" s="139"/>
      <c r="C5068" s="173" t="s">
        <v>4745</v>
      </c>
      <c r="D5068" s="173" t="s">
        <v>363</v>
      </c>
      <c r="E5068" s="174" t="s">
        <v>4746</v>
      </c>
      <c r="F5068" s="175" t="s">
        <v>4747</v>
      </c>
      <c r="G5068" s="176" t="s">
        <v>366</v>
      </c>
      <c r="H5068" s="177">
        <v>25.478000000000002</v>
      </c>
      <c r="I5068" s="178"/>
      <c r="J5068" s="179">
        <f>ROUND(I5068*H5068,2)</f>
        <v>0</v>
      </c>
      <c r="K5068" s="180"/>
      <c r="L5068" s="34"/>
      <c r="M5068" s="181" t="s">
        <v>1</v>
      </c>
      <c r="N5068" s="182" t="s">
        <v>38</v>
      </c>
      <c r="O5068" s="60"/>
      <c r="P5068" s="183">
        <f>O5068*H5068</f>
        <v>0</v>
      </c>
      <c r="Q5068" s="183">
        <v>4.326E-2</v>
      </c>
      <c r="R5068" s="183">
        <f>Q5068*H5068</f>
        <v>1.10217828</v>
      </c>
      <c r="S5068" s="183">
        <v>0</v>
      </c>
      <c r="T5068" s="184">
        <f>S5068*H5068</f>
        <v>0</v>
      </c>
      <c r="U5068" s="33"/>
      <c r="V5068" s="33"/>
      <c r="W5068" s="33"/>
      <c r="X5068" s="33"/>
      <c r="Y5068" s="33"/>
      <c r="Z5068" s="33"/>
      <c r="AA5068" s="33"/>
      <c r="AB5068" s="33"/>
      <c r="AC5068" s="33"/>
      <c r="AD5068" s="33"/>
      <c r="AE5068" s="33"/>
      <c r="AR5068" s="185" t="s">
        <v>507</v>
      </c>
      <c r="AT5068" s="185" t="s">
        <v>363</v>
      </c>
      <c r="AU5068" s="185" t="s">
        <v>85</v>
      </c>
      <c r="AY5068" s="18" t="s">
        <v>360</v>
      </c>
      <c r="BE5068" s="186">
        <f>IF(N5068="základná",J5068,0)</f>
        <v>0</v>
      </c>
      <c r="BF5068" s="186">
        <f>IF(N5068="znížená",J5068,0)</f>
        <v>0</v>
      </c>
      <c r="BG5068" s="186">
        <f>IF(N5068="zákl. prenesená",J5068,0)</f>
        <v>0</v>
      </c>
      <c r="BH5068" s="186">
        <f>IF(N5068="zníž. prenesená",J5068,0)</f>
        <v>0</v>
      </c>
      <c r="BI5068" s="186">
        <f>IF(N5068="nulová",J5068,0)</f>
        <v>0</v>
      </c>
      <c r="BJ5068" s="18" t="s">
        <v>85</v>
      </c>
      <c r="BK5068" s="186">
        <f>ROUND(I5068*H5068,2)</f>
        <v>0</v>
      </c>
      <c r="BL5068" s="18" t="s">
        <v>507</v>
      </c>
      <c r="BM5068" s="185" t="s">
        <v>4748</v>
      </c>
    </row>
    <row r="5069" spans="1:65" s="14" customFormat="1">
      <c r="B5069" s="196"/>
      <c r="D5069" s="188" t="s">
        <v>369</v>
      </c>
      <c r="E5069" s="197" t="s">
        <v>1</v>
      </c>
      <c r="F5069" s="198" t="s">
        <v>762</v>
      </c>
      <c r="H5069" s="197" t="s">
        <v>1</v>
      </c>
      <c r="I5069" s="199"/>
      <c r="L5069" s="196"/>
      <c r="M5069" s="200"/>
      <c r="N5069" s="201"/>
      <c r="O5069" s="201"/>
      <c r="P5069" s="201"/>
      <c r="Q5069" s="201"/>
      <c r="R5069" s="201"/>
      <c r="S5069" s="201"/>
      <c r="T5069" s="202"/>
      <c r="AT5069" s="197" t="s">
        <v>369</v>
      </c>
      <c r="AU5069" s="197" t="s">
        <v>85</v>
      </c>
      <c r="AV5069" s="14" t="s">
        <v>79</v>
      </c>
      <c r="AW5069" s="14" t="s">
        <v>29</v>
      </c>
      <c r="AX5069" s="14" t="s">
        <v>72</v>
      </c>
      <c r="AY5069" s="197" t="s">
        <v>360</v>
      </c>
    </row>
    <row r="5070" spans="1:65" s="13" customFormat="1">
      <c r="B5070" s="187"/>
      <c r="D5070" s="188" t="s">
        <v>369</v>
      </c>
      <c r="E5070" s="189" t="s">
        <v>1</v>
      </c>
      <c r="F5070" s="190" t="s">
        <v>4749</v>
      </c>
      <c r="H5070" s="191">
        <v>25.478000000000002</v>
      </c>
      <c r="I5070" s="192"/>
      <c r="L5070" s="187"/>
      <c r="M5070" s="193"/>
      <c r="N5070" s="194"/>
      <c r="O5070" s="194"/>
      <c r="P5070" s="194"/>
      <c r="Q5070" s="194"/>
      <c r="R5070" s="194"/>
      <c r="S5070" s="194"/>
      <c r="T5070" s="195"/>
      <c r="AT5070" s="189" t="s">
        <v>369</v>
      </c>
      <c r="AU5070" s="189" t="s">
        <v>85</v>
      </c>
      <c r="AV5070" s="13" t="s">
        <v>85</v>
      </c>
      <c r="AW5070" s="13" t="s">
        <v>29</v>
      </c>
      <c r="AX5070" s="13" t="s">
        <v>72</v>
      </c>
      <c r="AY5070" s="189" t="s">
        <v>360</v>
      </c>
    </row>
    <row r="5071" spans="1:65" s="15" customFormat="1">
      <c r="B5071" s="203"/>
      <c r="D5071" s="188" t="s">
        <v>369</v>
      </c>
      <c r="E5071" s="204" t="s">
        <v>1</v>
      </c>
      <c r="F5071" s="205" t="s">
        <v>386</v>
      </c>
      <c r="H5071" s="206">
        <v>25.478000000000002</v>
      </c>
      <c r="I5071" s="207"/>
      <c r="L5071" s="203"/>
      <c r="M5071" s="208"/>
      <c r="N5071" s="209"/>
      <c r="O5071" s="209"/>
      <c r="P5071" s="209"/>
      <c r="Q5071" s="209"/>
      <c r="R5071" s="209"/>
      <c r="S5071" s="209"/>
      <c r="T5071" s="210"/>
      <c r="AT5071" s="204" t="s">
        <v>369</v>
      </c>
      <c r="AU5071" s="204" t="s">
        <v>85</v>
      </c>
      <c r="AV5071" s="15" t="s">
        <v>367</v>
      </c>
      <c r="AW5071" s="15" t="s">
        <v>29</v>
      </c>
      <c r="AX5071" s="15" t="s">
        <v>79</v>
      </c>
      <c r="AY5071" s="204" t="s">
        <v>360</v>
      </c>
    </row>
    <row r="5072" spans="1:65" s="2" customFormat="1" ht="24.2" customHeight="1">
      <c r="A5072" s="33"/>
      <c r="B5072" s="139"/>
      <c r="C5072" s="173" t="s">
        <v>4750</v>
      </c>
      <c r="D5072" s="173" t="s">
        <v>363</v>
      </c>
      <c r="E5072" s="174" t="s">
        <v>4751</v>
      </c>
      <c r="F5072" s="175" t="s">
        <v>4752</v>
      </c>
      <c r="G5072" s="176" t="s">
        <v>366</v>
      </c>
      <c r="H5072" s="177">
        <v>16.071999999999999</v>
      </c>
      <c r="I5072" s="178"/>
      <c r="J5072" s="179">
        <f>ROUND(I5072*H5072,2)</f>
        <v>0</v>
      </c>
      <c r="K5072" s="180"/>
      <c r="L5072" s="34"/>
      <c r="M5072" s="181" t="s">
        <v>1</v>
      </c>
      <c r="N5072" s="182" t="s">
        <v>38</v>
      </c>
      <c r="O5072" s="60"/>
      <c r="P5072" s="183">
        <f>O5072*H5072</f>
        <v>0</v>
      </c>
      <c r="Q5072" s="183">
        <v>3.1419999999999997E-2</v>
      </c>
      <c r="R5072" s="183">
        <f>Q5072*H5072</f>
        <v>0.50498223999999992</v>
      </c>
      <c r="S5072" s="183">
        <v>0</v>
      </c>
      <c r="T5072" s="184">
        <f>S5072*H5072</f>
        <v>0</v>
      </c>
      <c r="U5072" s="33"/>
      <c r="V5072" s="33"/>
      <c r="W5072" s="33"/>
      <c r="X5072" s="33"/>
      <c r="Y5072" s="33"/>
      <c r="Z5072" s="33"/>
      <c r="AA5072" s="33"/>
      <c r="AB5072" s="33"/>
      <c r="AC5072" s="33"/>
      <c r="AD5072" s="33"/>
      <c r="AE5072" s="33"/>
      <c r="AR5072" s="185" t="s">
        <v>507</v>
      </c>
      <c r="AT5072" s="185" t="s">
        <v>363</v>
      </c>
      <c r="AU5072" s="185" t="s">
        <v>85</v>
      </c>
      <c r="AY5072" s="18" t="s">
        <v>360</v>
      </c>
      <c r="BE5072" s="186">
        <f>IF(N5072="základná",J5072,0)</f>
        <v>0</v>
      </c>
      <c r="BF5072" s="186">
        <f>IF(N5072="znížená",J5072,0)</f>
        <v>0</v>
      </c>
      <c r="BG5072" s="186">
        <f>IF(N5072="zákl. prenesená",J5072,0)</f>
        <v>0</v>
      </c>
      <c r="BH5072" s="186">
        <f>IF(N5072="zníž. prenesená",J5072,0)</f>
        <v>0</v>
      </c>
      <c r="BI5072" s="186">
        <f>IF(N5072="nulová",J5072,0)</f>
        <v>0</v>
      </c>
      <c r="BJ5072" s="18" t="s">
        <v>85</v>
      </c>
      <c r="BK5072" s="186">
        <f>ROUND(I5072*H5072,2)</f>
        <v>0</v>
      </c>
      <c r="BL5072" s="18" t="s">
        <v>507</v>
      </c>
      <c r="BM5072" s="185" t="s">
        <v>4753</v>
      </c>
    </row>
    <row r="5073" spans="1:65" s="13" customFormat="1">
      <c r="B5073" s="187"/>
      <c r="D5073" s="188" t="s">
        <v>369</v>
      </c>
      <c r="E5073" s="189" t="s">
        <v>1</v>
      </c>
      <c r="F5073" s="190" t="s">
        <v>4754</v>
      </c>
      <c r="H5073" s="191">
        <v>2.1120000000000001</v>
      </c>
      <c r="I5073" s="192"/>
      <c r="L5073" s="187"/>
      <c r="M5073" s="193"/>
      <c r="N5073" s="194"/>
      <c r="O5073" s="194"/>
      <c r="P5073" s="194"/>
      <c r="Q5073" s="194"/>
      <c r="R5073" s="194"/>
      <c r="S5073" s="194"/>
      <c r="T5073" s="195"/>
      <c r="AT5073" s="189" t="s">
        <v>369</v>
      </c>
      <c r="AU5073" s="189" t="s">
        <v>85</v>
      </c>
      <c r="AV5073" s="13" t="s">
        <v>85</v>
      </c>
      <c r="AW5073" s="13" t="s">
        <v>29</v>
      </c>
      <c r="AX5073" s="13" t="s">
        <v>72</v>
      </c>
      <c r="AY5073" s="189" t="s">
        <v>360</v>
      </c>
    </row>
    <row r="5074" spans="1:65" s="13" customFormat="1">
      <c r="B5074" s="187"/>
      <c r="D5074" s="188" t="s">
        <v>369</v>
      </c>
      <c r="E5074" s="189" t="s">
        <v>1</v>
      </c>
      <c r="F5074" s="190" t="s">
        <v>4755</v>
      </c>
      <c r="H5074" s="191">
        <v>2.6269999999999998</v>
      </c>
      <c r="I5074" s="192"/>
      <c r="L5074" s="187"/>
      <c r="M5074" s="193"/>
      <c r="N5074" s="194"/>
      <c r="O5074" s="194"/>
      <c r="P5074" s="194"/>
      <c r="Q5074" s="194"/>
      <c r="R5074" s="194"/>
      <c r="S5074" s="194"/>
      <c r="T5074" s="195"/>
      <c r="AT5074" s="189" t="s">
        <v>369</v>
      </c>
      <c r="AU5074" s="189" t="s">
        <v>85</v>
      </c>
      <c r="AV5074" s="13" t="s">
        <v>85</v>
      </c>
      <c r="AW5074" s="13" t="s">
        <v>29</v>
      </c>
      <c r="AX5074" s="13" t="s">
        <v>72</v>
      </c>
      <c r="AY5074" s="189" t="s">
        <v>360</v>
      </c>
    </row>
    <row r="5075" spans="1:65" s="13" customFormat="1">
      <c r="B5075" s="187"/>
      <c r="D5075" s="188" t="s">
        <v>369</v>
      </c>
      <c r="E5075" s="189" t="s">
        <v>1</v>
      </c>
      <c r="F5075" s="190" t="s">
        <v>4756</v>
      </c>
      <c r="H5075" s="191">
        <v>2.62</v>
      </c>
      <c r="I5075" s="192"/>
      <c r="L5075" s="187"/>
      <c r="M5075" s="193"/>
      <c r="N5075" s="194"/>
      <c r="O5075" s="194"/>
      <c r="P5075" s="194"/>
      <c r="Q5075" s="194"/>
      <c r="R5075" s="194"/>
      <c r="S5075" s="194"/>
      <c r="T5075" s="195"/>
      <c r="AT5075" s="189" t="s">
        <v>369</v>
      </c>
      <c r="AU5075" s="189" t="s">
        <v>85</v>
      </c>
      <c r="AV5075" s="13" t="s">
        <v>85</v>
      </c>
      <c r="AW5075" s="13" t="s">
        <v>29</v>
      </c>
      <c r="AX5075" s="13" t="s">
        <v>72</v>
      </c>
      <c r="AY5075" s="189" t="s">
        <v>360</v>
      </c>
    </row>
    <row r="5076" spans="1:65" s="13" customFormat="1">
      <c r="B5076" s="187"/>
      <c r="D5076" s="188" t="s">
        <v>369</v>
      </c>
      <c r="E5076" s="189" t="s">
        <v>1</v>
      </c>
      <c r="F5076" s="190" t="s">
        <v>4757</v>
      </c>
      <c r="H5076" s="191">
        <v>2.48</v>
      </c>
      <c r="I5076" s="192"/>
      <c r="L5076" s="187"/>
      <c r="M5076" s="193"/>
      <c r="N5076" s="194"/>
      <c r="O5076" s="194"/>
      <c r="P5076" s="194"/>
      <c r="Q5076" s="194"/>
      <c r="R5076" s="194"/>
      <c r="S5076" s="194"/>
      <c r="T5076" s="195"/>
      <c r="AT5076" s="189" t="s">
        <v>369</v>
      </c>
      <c r="AU5076" s="189" t="s">
        <v>85</v>
      </c>
      <c r="AV5076" s="13" t="s">
        <v>85</v>
      </c>
      <c r="AW5076" s="13" t="s">
        <v>29</v>
      </c>
      <c r="AX5076" s="13" t="s">
        <v>72</v>
      </c>
      <c r="AY5076" s="189" t="s">
        <v>360</v>
      </c>
    </row>
    <row r="5077" spans="1:65" s="13" customFormat="1">
      <c r="B5077" s="187"/>
      <c r="D5077" s="188" t="s">
        <v>369</v>
      </c>
      <c r="E5077" s="189" t="s">
        <v>1</v>
      </c>
      <c r="F5077" s="190" t="s">
        <v>4758</v>
      </c>
      <c r="H5077" s="191">
        <v>3.7719999999999998</v>
      </c>
      <c r="I5077" s="192"/>
      <c r="L5077" s="187"/>
      <c r="M5077" s="193"/>
      <c r="N5077" s="194"/>
      <c r="O5077" s="194"/>
      <c r="P5077" s="194"/>
      <c r="Q5077" s="194"/>
      <c r="R5077" s="194"/>
      <c r="S5077" s="194"/>
      <c r="T5077" s="195"/>
      <c r="AT5077" s="189" t="s">
        <v>369</v>
      </c>
      <c r="AU5077" s="189" t="s">
        <v>85</v>
      </c>
      <c r="AV5077" s="13" t="s">
        <v>85</v>
      </c>
      <c r="AW5077" s="13" t="s">
        <v>29</v>
      </c>
      <c r="AX5077" s="13" t="s">
        <v>72</v>
      </c>
      <c r="AY5077" s="189" t="s">
        <v>360</v>
      </c>
    </row>
    <row r="5078" spans="1:65" s="13" customFormat="1">
      <c r="B5078" s="187"/>
      <c r="D5078" s="188" t="s">
        <v>369</v>
      </c>
      <c r="E5078" s="189" t="s">
        <v>1</v>
      </c>
      <c r="F5078" s="190" t="s">
        <v>4759</v>
      </c>
      <c r="H5078" s="191">
        <v>2.4609999999999999</v>
      </c>
      <c r="I5078" s="192"/>
      <c r="L5078" s="187"/>
      <c r="M5078" s="193"/>
      <c r="N5078" s="194"/>
      <c r="O5078" s="194"/>
      <c r="P5078" s="194"/>
      <c r="Q5078" s="194"/>
      <c r="R5078" s="194"/>
      <c r="S5078" s="194"/>
      <c r="T5078" s="195"/>
      <c r="AT5078" s="189" t="s">
        <v>369</v>
      </c>
      <c r="AU5078" s="189" t="s">
        <v>85</v>
      </c>
      <c r="AV5078" s="13" t="s">
        <v>85</v>
      </c>
      <c r="AW5078" s="13" t="s">
        <v>29</v>
      </c>
      <c r="AX5078" s="13" t="s">
        <v>72</v>
      </c>
      <c r="AY5078" s="189" t="s">
        <v>360</v>
      </c>
    </row>
    <row r="5079" spans="1:65" s="15" customFormat="1">
      <c r="B5079" s="203"/>
      <c r="D5079" s="188" t="s">
        <v>369</v>
      </c>
      <c r="E5079" s="204" t="s">
        <v>232</v>
      </c>
      <c r="F5079" s="205" t="s">
        <v>386</v>
      </c>
      <c r="H5079" s="206">
        <v>16.071999999999999</v>
      </c>
      <c r="I5079" s="207"/>
      <c r="L5079" s="203"/>
      <c r="M5079" s="208"/>
      <c r="N5079" s="209"/>
      <c r="O5079" s="209"/>
      <c r="P5079" s="209"/>
      <c r="Q5079" s="209"/>
      <c r="R5079" s="209"/>
      <c r="S5079" s="209"/>
      <c r="T5079" s="210"/>
      <c r="AT5079" s="204" t="s">
        <v>369</v>
      </c>
      <c r="AU5079" s="204" t="s">
        <v>85</v>
      </c>
      <c r="AV5079" s="15" t="s">
        <v>367</v>
      </c>
      <c r="AW5079" s="15" t="s">
        <v>29</v>
      </c>
      <c r="AX5079" s="15" t="s">
        <v>79</v>
      </c>
      <c r="AY5079" s="204" t="s">
        <v>360</v>
      </c>
    </row>
    <row r="5080" spans="1:65" s="2" customFormat="1" ht="37.9" customHeight="1">
      <c r="A5080" s="33"/>
      <c r="B5080" s="139"/>
      <c r="C5080" s="173" t="s">
        <v>4760</v>
      </c>
      <c r="D5080" s="173" t="s">
        <v>363</v>
      </c>
      <c r="E5080" s="174" t="s">
        <v>4761</v>
      </c>
      <c r="F5080" s="175" t="s">
        <v>4762</v>
      </c>
      <c r="G5080" s="176" t="s">
        <v>366</v>
      </c>
      <c r="H5080" s="177">
        <v>11.053000000000001</v>
      </c>
      <c r="I5080" s="178"/>
      <c r="J5080" s="179">
        <f>ROUND(I5080*H5080,2)</f>
        <v>0</v>
      </c>
      <c r="K5080" s="180"/>
      <c r="L5080" s="34"/>
      <c r="M5080" s="181" t="s">
        <v>1</v>
      </c>
      <c r="N5080" s="182" t="s">
        <v>38</v>
      </c>
      <c r="O5080" s="60"/>
      <c r="P5080" s="183">
        <f>O5080*H5080</f>
        <v>0</v>
      </c>
      <c r="Q5080" s="183">
        <v>2.2599999999999999E-2</v>
      </c>
      <c r="R5080" s="183">
        <f>Q5080*H5080</f>
        <v>0.24979780000000001</v>
      </c>
      <c r="S5080" s="183">
        <v>0</v>
      </c>
      <c r="T5080" s="184">
        <f>S5080*H5080</f>
        <v>0</v>
      </c>
      <c r="U5080" s="33"/>
      <c r="V5080" s="33"/>
      <c r="W5080" s="33"/>
      <c r="X5080" s="33"/>
      <c r="Y5080" s="33"/>
      <c r="Z5080" s="33"/>
      <c r="AA5080" s="33"/>
      <c r="AB5080" s="33"/>
      <c r="AC5080" s="33"/>
      <c r="AD5080" s="33"/>
      <c r="AE5080" s="33"/>
      <c r="AR5080" s="185" t="s">
        <v>507</v>
      </c>
      <c r="AT5080" s="185" t="s">
        <v>363</v>
      </c>
      <c r="AU5080" s="185" t="s">
        <v>85</v>
      </c>
      <c r="AY5080" s="18" t="s">
        <v>360</v>
      </c>
      <c r="BE5080" s="186">
        <f>IF(N5080="základná",J5080,0)</f>
        <v>0</v>
      </c>
      <c r="BF5080" s="186">
        <f>IF(N5080="znížená",J5080,0)</f>
        <v>0</v>
      </c>
      <c r="BG5080" s="186">
        <f>IF(N5080="zákl. prenesená",J5080,0)</f>
        <v>0</v>
      </c>
      <c r="BH5080" s="186">
        <f>IF(N5080="zníž. prenesená",J5080,0)</f>
        <v>0</v>
      </c>
      <c r="BI5080" s="186">
        <f>IF(N5080="nulová",J5080,0)</f>
        <v>0</v>
      </c>
      <c r="BJ5080" s="18" t="s">
        <v>85</v>
      </c>
      <c r="BK5080" s="186">
        <f>ROUND(I5080*H5080,2)</f>
        <v>0</v>
      </c>
      <c r="BL5080" s="18" t="s">
        <v>507</v>
      </c>
      <c r="BM5080" s="185" t="s">
        <v>4763</v>
      </c>
    </row>
    <row r="5081" spans="1:65" s="14" customFormat="1">
      <c r="B5081" s="196"/>
      <c r="D5081" s="188" t="s">
        <v>369</v>
      </c>
      <c r="E5081" s="197" t="s">
        <v>1</v>
      </c>
      <c r="F5081" s="198" t="s">
        <v>758</v>
      </c>
      <c r="H5081" s="197" t="s">
        <v>1</v>
      </c>
      <c r="I5081" s="199"/>
      <c r="L5081" s="196"/>
      <c r="M5081" s="200"/>
      <c r="N5081" s="201"/>
      <c r="O5081" s="201"/>
      <c r="P5081" s="201"/>
      <c r="Q5081" s="201"/>
      <c r="R5081" s="201"/>
      <c r="S5081" s="201"/>
      <c r="T5081" s="202"/>
      <c r="AT5081" s="197" t="s">
        <v>369</v>
      </c>
      <c r="AU5081" s="197" t="s">
        <v>85</v>
      </c>
      <c r="AV5081" s="14" t="s">
        <v>79</v>
      </c>
      <c r="AW5081" s="14" t="s">
        <v>29</v>
      </c>
      <c r="AX5081" s="14" t="s">
        <v>72</v>
      </c>
      <c r="AY5081" s="197" t="s">
        <v>360</v>
      </c>
    </row>
    <row r="5082" spans="1:65" s="13" customFormat="1">
      <c r="B5082" s="187"/>
      <c r="D5082" s="188" t="s">
        <v>369</v>
      </c>
      <c r="E5082" s="189" t="s">
        <v>1</v>
      </c>
      <c r="F5082" s="190" t="s">
        <v>4764</v>
      </c>
      <c r="H5082" s="191">
        <v>3.669</v>
      </c>
      <c r="I5082" s="192"/>
      <c r="L5082" s="187"/>
      <c r="M5082" s="193"/>
      <c r="N5082" s="194"/>
      <c r="O5082" s="194"/>
      <c r="P5082" s="194"/>
      <c r="Q5082" s="194"/>
      <c r="R5082" s="194"/>
      <c r="S5082" s="194"/>
      <c r="T5082" s="195"/>
      <c r="AT5082" s="189" t="s">
        <v>369</v>
      </c>
      <c r="AU5082" s="189" t="s">
        <v>85</v>
      </c>
      <c r="AV5082" s="13" t="s">
        <v>85</v>
      </c>
      <c r="AW5082" s="13" t="s">
        <v>29</v>
      </c>
      <c r="AX5082" s="13" t="s">
        <v>72</v>
      </c>
      <c r="AY5082" s="189" t="s">
        <v>360</v>
      </c>
    </row>
    <row r="5083" spans="1:65" s="14" customFormat="1">
      <c r="B5083" s="196"/>
      <c r="D5083" s="188" t="s">
        <v>369</v>
      </c>
      <c r="E5083" s="197" t="s">
        <v>1</v>
      </c>
      <c r="F5083" s="198" t="s">
        <v>762</v>
      </c>
      <c r="H5083" s="197" t="s">
        <v>1</v>
      </c>
      <c r="I5083" s="199"/>
      <c r="L5083" s="196"/>
      <c r="M5083" s="200"/>
      <c r="N5083" s="201"/>
      <c r="O5083" s="201"/>
      <c r="P5083" s="201"/>
      <c r="Q5083" s="201"/>
      <c r="R5083" s="201"/>
      <c r="S5083" s="201"/>
      <c r="T5083" s="202"/>
      <c r="AT5083" s="197" t="s">
        <v>369</v>
      </c>
      <c r="AU5083" s="197" t="s">
        <v>85</v>
      </c>
      <c r="AV5083" s="14" t="s">
        <v>79</v>
      </c>
      <c r="AW5083" s="14" t="s">
        <v>29</v>
      </c>
      <c r="AX5083" s="14" t="s">
        <v>72</v>
      </c>
      <c r="AY5083" s="197" t="s">
        <v>360</v>
      </c>
    </row>
    <row r="5084" spans="1:65" s="13" customFormat="1">
      <c r="B5084" s="187"/>
      <c r="D5084" s="188" t="s">
        <v>369</v>
      </c>
      <c r="E5084" s="189" t="s">
        <v>1</v>
      </c>
      <c r="F5084" s="190" t="s">
        <v>4765</v>
      </c>
      <c r="H5084" s="191">
        <v>3.6920000000000002</v>
      </c>
      <c r="I5084" s="192"/>
      <c r="L5084" s="187"/>
      <c r="M5084" s="193"/>
      <c r="N5084" s="194"/>
      <c r="O5084" s="194"/>
      <c r="P5084" s="194"/>
      <c r="Q5084" s="194"/>
      <c r="R5084" s="194"/>
      <c r="S5084" s="194"/>
      <c r="T5084" s="195"/>
      <c r="AT5084" s="189" t="s">
        <v>369</v>
      </c>
      <c r="AU5084" s="189" t="s">
        <v>85</v>
      </c>
      <c r="AV5084" s="13" t="s">
        <v>85</v>
      </c>
      <c r="AW5084" s="13" t="s">
        <v>29</v>
      </c>
      <c r="AX5084" s="13" t="s">
        <v>72</v>
      </c>
      <c r="AY5084" s="189" t="s">
        <v>360</v>
      </c>
    </row>
    <row r="5085" spans="1:65" s="14" customFormat="1">
      <c r="B5085" s="196"/>
      <c r="D5085" s="188" t="s">
        <v>369</v>
      </c>
      <c r="E5085" s="197" t="s">
        <v>1</v>
      </c>
      <c r="F5085" s="198" t="s">
        <v>787</v>
      </c>
      <c r="H5085" s="197" t="s">
        <v>1</v>
      </c>
      <c r="I5085" s="199"/>
      <c r="L5085" s="196"/>
      <c r="M5085" s="200"/>
      <c r="N5085" s="201"/>
      <c r="O5085" s="201"/>
      <c r="P5085" s="201"/>
      <c r="Q5085" s="201"/>
      <c r="R5085" s="201"/>
      <c r="S5085" s="201"/>
      <c r="T5085" s="202"/>
      <c r="AT5085" s="197" t="s">
        <v>369</v>
      </c>
      <c r="AU5085" s="197" t="s">
        <v>85</v>
      </c>
      <c r="AV5085" s="14" t="s">
        <v>79</v>
      </c>
      <c r="AW5085" s="14" t="s">
        <v>29</v>
      </c>
      <c r="AX5085" s="14" t="s">
        <v>72</v>
      </c>
      <c r="AY5085" s="197" t="s">
        <v>360</v>
      </c>
    </row>
    <row r="5086" spans="1:65" s="13" customFormat="1">
      <c r="B5086" s="187"/>
      <c r="D5086" s="188" t="s">
        <v>369</v>
      </c>
      <c r="E5086" s="189" t="s">
        <v>1</v>
      </c>
      <c r="F5086" s="190" t="s">
        <v>4765</v>
      </c>
      <c r="H5086" s="191">
        <v>3.6920000000000002</v>
      </c>
      <c r="I5086" s="192"/>
      <c r="L5086" s="187"/>
      <c r="M5086" s="193"/>
      <c r="N5086" s="194"/>
      <c r="O5086" s="194"/>
      <c r="P5086" s="194"/>
      <c r="Q5086" s="194"/>
      <c r="R5086" s="194"/>
      <c r="S5086" s="194"/>
      <c r="T5086" s="195"/>
      <c r="AT5086" s="189" t="s">
        <v>369</v>
      </c>
      <c r="AU5086" s="189" t="s">
        <v>85</v>
      </c>
      <c r="AV5086" s="13" t="s">
        <v>85</v>
      </c>
      <c r="AW5086" s="13" t="s">
        <v>29</v>
      </c>
      <c r="AX5086" s="13" t="s">
        <v>72</v>
      </c>
      <c r="AY5086" s="189" t="s">
        <v>360</v>
      </c>
    </row>
    <row r="5087" spans="1:65" s="15" customFormat="1">
      <c r="B5087" s="203"/>
      <c r="D5087" s="188" t="s">
        <v>369</v>
      </c>
      <c r="E5087" s="204" t="s">
        <v>1</v>
      </c>
      <c r="F5087" s="205" t="s">
        <v>386</v>
      </c>
      <c r="H5087" s="206">
        <v>11.053000000000001</v>
      </c>
      <c r="I5087" s="207"/>
      <c r="L5087" s="203"/>
      <c r="M5087" s="208"/>
      <c r="N5087" s="209"/>
      <c r="O5087" s="209"/>
      <c r="P5087" s="209"/>
      <c r="Q5087" s="209"/>
      <c r="R5087" s="209"/>
      <c r="S5087" s="209"/>
      <c r="T5087" s="210"/>
      <c r="AT5087" s="204" t="s">
        <v>369</v>
      </c>
      <c r="AU5087" s="204" t="s">
        <v>85</v>
      </c>
      <c r="AV5087" s="15" t="s">
        <v>367</v>
      </c>
      <c r="AW5087" s="15" t="s">
        <v>29</v>
      </c>
      <c r="AX5087" s="15" t="s">
        <v>79</v>
      </c>
      <c r="AY5087" s="204" t="s">
        <v>360</v>
      </c>
    </row>
    <row r="5088" spans="1:65" s="2" customFormat="1" ht="37.9" customHeight="1">
      <c r="A5088" s="33"/>
      <c r="B5088" s="139"/>
      <c r="C5088" s="173" t="s">
        <v>4766</v>
      </c>
      <c r="D5088" s="173" t="s">
        <v>363</v>
      </c>
      <c r="E5088" s="174" t="s">
        <v>4767</v>
      </c>
      <c r="F5088" s="175" t="s">
        <v>4768</v>
      </c>
      <c r="G5088" s="176" t="s">
        <v>366</v>
      </c>
      <c r="H5088" s="177">
        <v>25.52</v>
      </c>
      <c r="I5088" s="178"/>
      <c r="J5088" s="179">
        <f>ROUND(I5088*H5088,2)</f>
        <v>0</v>
      </c>
      <c r="K5088" s="180"/>
      <c r="L5088" s="34"/>
      <c r="M5088" s="181" t="s">
        <v>1</v>
      </c>
      <c r="N5088" s="182" t="s">
        <v>38</v>
      </c>
      <c r="O5088" s="60"/>
      <c r="P5088" s="183">
        <f>O5088*H5088</f>
        <v>0</v>
      </c>
      <c r="Q5088" s="183">
        <v>2.197E-2</v>
      </c>
      <c r="R5088" s="183">
        <f>Q5088*H5088</f>
        <v>0.56067440000000002</v>
      </c>
      <c r="S5088" s="183">
        <v>0</v>
      </c>
      <c r="T5088" s="184">
        <f>S5088*H5088</f>
        <v>0</v>
      </c>
      <c r="U5088" s="33"/>
      <c r="V5088" s="33"/>
      <c r="W5088" s="33"/>
      <c r="X5088" s="33"/>
      <c r="Y5088" s="33"/>
      <c r="Z5088" s="33"/>
      <c r="AA5088" s="33"/>
      <c r="AB5088" s="33"/>
      <c r="AC5088" s="33"/>
      <c r="AD5088" s="33"/>
      <c r="AE5088" s="33"/>
      <c r="AR5088" s="185" t="s">
        <v>507</v>
      </c>
      <c r="AT5088" s="185" t="s">
        <v>363</v>
      </c>
      <c r="AU5088" s="185" t="s">
        <v>85</v>
      </c>
      <c r="AY5088" s="18" t="s">
        <v>360</v>
      </c>
      <c r="BE5088" s="186">
        <f>IF(N5088="základná",J5088,0)</f>
        <v>0</v>
      </c>
      <c r="BF5088" s="186">
        <f>IF(N5088="znížená",J5088,0)</f>
        <v>0</v>
      </c>
      <c r="BG5088" s="186">
        <f>IF(N5088="zákl. prenesená",J5088,0)</f>
        <v>0</v>
      </c>
      <c r="BH5088" s="186">
        <f>IF(N5088="zníž. prenesená",J5088,0)</f>
        <v>0</v>
      </c>
      <c r="BI5088" s="186">
        <f>IF(N5088="nulová",J5088,0)</f>
        <v>0</v>
      </c>
      <c r="BJ5088" s="18" t="s">
        <v>85</v>
      </c>
      <c r="BK5088" s="186">
        <f>ROUND(I5088*H5088,2)</f>
        <v>0</v>
      </c>
      <c r="BL5088" s="18" t="s">
        <v>507</v>
      </c>
      <c r="BM5088" s="185" t="s">
        <v>4769</v>
      </c>
    </row>
    <row r="5089" spans="1:65" s="14" customFormat="1">
      <c r="B5089" s="196"/>
      <c r="D5089" s="188" t="s">
        <v>369</v>
      </c>
      <c r="E5089" s="197" t="s">
        <v>1</v>
      </c>
      <c r="F5089" s="198" t="s">
        <v>758</v>
      </c>
      <c r="H5089" s="197" t="s">
        <v>1</v>
      </c>
      <c r="I5089" s="199"/>
      <c r="L5089" s="196"/>
      <c r="M5089" s="200"/>
      <c r="N5089" s="201"/>
      <c r="O5089" s="201"/>
      <c r="P5089" s="201"/>
      <c r="Q5089" s="201"/>
      <c r="R5089" s="201"/>
      <c r="S5089" s="201"/>
      <c r="T5089" s="202"/>
      <c r="AT5089" s="197" t="s">
        <v>369</v>
      </c>
      <c r="AU5089" s="197" t="s">
        <v>85</v>
      </c>
      <c r="AV5089" s="14" t="s">
        <v>79</v>
      </c>
      <c r="AW5089" s="14" t="s">
        <v>29</v>
      </c>
      <c r="AX5089" s="14" t="s">
        <v>72</v>
      </c>
      <c r="AY5089" s="197" t="s">
        <v>360</v>
      </c>
    </row>
    <row r="5090" spans="1:65" s="13" customFormat="1">
      <c r="B5090" s="187"/>
      <c r="D5090" s="188" t="s">
        <v>369</v>
      </c>
      <c r="E5090" s="189" t="s">
        <v>1</v>
      </c>
      <c r="F5090" s="190" t="s">
        <v>4770</v>
      </c>
      <c r="H5090" s="191">
        <v>25.52</v>
      </c>
      <c r="I5090" s="192"/>
      <c r="L5090" s="187"/>
      <c r="M5090" s="193"/>
      <c r="N5090" s="194"/>
      <c r="O5090" s="194"/>
      <c r="P5090" s="194"/>
      <c r="Q5090" s="194"/>
      <c r="R5090" s="194"/>
      <c r="S5090" s="194"/>
      <c r="T5090" s="195"/>
      <c r="AT5090" s="189" t="s">
        <v>369</v>
      </c>
      <c r="AU5090" s="189" t="s">
        <v>85</v>
      </c>
      <c r="AV5090" s="13" t="s">
        <v>85</v>
      </c>
      <c r="AW5090" s="13" t="s">
        <v>29</v>
      </c>
      <c r="AX5090" s="13" t="s">
        <v>72</v>
      </c>
      <c r="AY5090" s="189" t="s">
        <v>360</v>
      </c>
    </row>
    <row r="5091" spans="1:65" s="15" customFormat="1">
      <c r="B5091" s="203"/>
      <c r="D5091" s="188" t="s">
        <v>369</v>
      </c>
      <c r="E5091" s="204" t="s">
        <v>1</v>
      </c>
      <c r="F5091" s="205" t="s">
        <v>386</v>
      </c>
      <c r="H5091" s="206">
        <v>25.52</v>
      </c>
      <c r="I5091" s="207"/>
      <c r="L5091" s="203"/>
      <c r="M5091" s="208"/>
      <c r="N5091" s="209"/>
      <c r="O5091" s="209"/>
      <c r="P5091" s="209"/>
      <c r="Q5091" s="209"/>
      <c r="R5091" s="209"/>
      <c r="S5091" s="209"/>
      <c r="T5091" s="210"/>
      <c r="AT5091" s="204" t="s">
        <v>369</v>
      </c>
      <c r="AU5091" s="204" t="s">
        <v>85</v>
      </c>
      <c r="AV5091" s="15" t="s">
        <v>367</v>
      </c>
      <c r="AW5091" s="15" t="s">
        <v>29</v>
      </c>
      <c r="AX5091" s="15" t="s">
        <v>79</v>
      </c>
      <c r="AY5091" s="204" t="s">
        <v>360</v>
      </c>
    </row>
    <row r="5092" spans="1:65" s="2" customFormat="1" ht="37.9" customHeight="1">
      <c r="A5092" s="33"/>
      <c r="B5092" s="139"/>
      <c r="C5092" s="173" t="s">
        <v>4771</v>
      </c>
      <c r="D5092" s="173" t="s">
        <v>363</v>
      </c>
      <c r="E5092" s="174" t="s">
        <v>4772</v>
      </c>
      <c r="F5092" s="175" t="s">
        <v>4773</v>
      </c>
      <c r="G5092" s="176" t="s">
        <v>366</v>
      </c>
      <c r="H5092" s="177">
        <v>17.213999999999999</v>
      </c>
      <c r="I5092" s="178"/>
      <c r="J5092" s="179">
        <f>ROUND(I5092*H5092,2)</f>
        <v>0</v>
      </c>
      <c r="K5092" s="180"/>
      <c r="L5092" s="34"/>
      <c r="M5092" s="181" t="s">
        <v>1</v>
      </c>
      <c r="N5092" s="182" t="s">
        <v>38</v>
      </c>
      <c r="O5092" s="60"/>
      <c r="P5092" s="183">
        <f>O5092*H5092</f>
        <v>0</v>
      </c>
      <c r="Q5092" s="183">
        <v>2.2599999999999999E-2</v>
      </c>
      <c r="R5092" s="183">
        <f>Q5092*H5092</f>
        <v>0.38903639999999995</v>
      </c>
      <c r="S5092" s="183">
        <v>0</v>
      </c>
      <c r="T5092" s="184">
        <f>S5092*H5092</f>
        <v>0</v>
      </c>
      <c r="U5092" s="33"/>
      <c r="V5092" s="33"/>
      <c r="W5092" s="33"/>
      <c r="X5092" s="33"/>
      <c r="Y5092" s="33"/>
      <c r="Z5092" s="33"/>
      <c r="AA5092" s="33"/>
      <c r="AB5092" s="33"/>
      <c r="AC5092" s="33"/>
      <c r="AD5092" s="33"/>
      <c r="AE5092" s="33"/>
      <c r="AR5092" s="185" t="s">
        <v>507</v>
      </c>
      <c r="AT5092" s="185" t="s">
        <v>363</v>
      </c>
      <c r="AU5092" s="185" t="s">
        <v>85</v>
      </c>
      <c r="AY5092" s="18" t="s">
        <v>360</v>
      </c>
      <c r="BE5092" s="186">
        <f>IF(N5092="základná",J5092,0)</f>
        <v>0</v>
      </c>
      <c r="BF5092" s="186">
        <f>IF(N5092="znížená",J5092,0)</f>
        <v>0</v>
      </c>
      <c r="BG5092" s="186">
        <f>IF(N5092="zákl. prenesená",J5092,0)</f>
        <v>0</v>
      </c>
      <c r="BH5092" s="186">
        <f>IF(N5092="zníž. prenesená",J5092,0)</f>
        <v>0</v>
      </c>
      <c r="BI5092" s="186">
        <f>IF(N5092="nulová",J5092,0)</f>
        <v>0</v>
      </c>
      <c r="BJ5092" s="18" t="s">
        <v>85</v>
      </c>
      <c r="BK5092" s="186">
        <f>ROUND(I5092*H5092,2)</f>
        <v>0</v>
      </c>
      <c r="BL5092" s="18" t="s">
        <v>507</v>
      </c>
      <c r="BM5092" s="185" t="s">
        <v>4774</v>
      </c>
    </row>
    <row r="5093" spans="1:65" s="14" customFormat="1">
      <c r="B5093" s="196"/>
      <c r="D5093" s="188" t="s">
        <v>369</v>
      </c>
      <c r="E5093" s="197" t="s">
        <v>1</v>
      </c>
      <c r="F5093" s="198" t="s">
        <v>758</v>
      </c>
      <c r="H5093" s="197" t="s">
        <v>1</v>
      </c>
      <c r="I5093" s="199"/>
      <c r="L5093" s="196"/>
      <c r="M5093" s="200"/>
      <c r="N5093" s="201"/>
      <c r="O5093" s="201"/>
      <c r="P5093" s="201"/>
      <c r="Q5093" s="201"/>
      <c r="R5093" s="201"/>
      <c r="S5093" s="201"/>
      <c r="T5093" s="202"/>
      <c r="AT5093" s="197" t="s">
        <v>369</v>
      </c>
      <c r="AU5093" s="197" t="s">
        <v>85</v>
      </c>
      <c r="AV5093" s="14" t="s">
        <v>79</v>
      </c>
      <c r="AW5093" s="14" t="s">
        <v>29</v>
      </c>
      <c r="AX5093" s="14" t="s">
        <v>72</v>
      </c>
      <c r="AY5093" s="197" t="s">
        <v>360</v>
      </c>
    </row>
    <row r="5094" spans="1:65" s="13" customFormat="1">
      <c r="B5094" s="187"/>
      <c r="D5094" s="188" t="s">
        <v>369</v>
      </c>
      <c r="E5094" s="189" t="s">
        <v>1</v>
      </c>
      <c r="F5094" s="190" t="s">
        <v>4775</v>
      </c>
      <c r="H5094" s="191">
        <v>18.628</v>
      </c>
      <c r="I5094" s="192"/>
      <c r="L5094" s="187"/>
      <c r="M5094" s="193"/>
      <c r="N5094" s="194"/>
      <c r="O5094" s="194"/>
      <c r="P5094" s="194"/>
      <c r="Q5094" s="194"/>
      <c r="R5094" s="194"/>
      <c r="S5094" s="194"/>
      <c r="T5094" s="195"/>
      <c r="AT5094" s="189" t="s">
        <v>369</v>
      </c>
      <c r="AU5094" s="189" t="s">
        <v>85</v>
      </c>
      <c r="AV5094" s="13" t="s">
        <v>85</v>
      </c>
      <c r="AW5094" s="13" t="s">
        <v>29</v>
      </c>
      <c r="AX5094" s="13" t="s">
        <v>72</v>
      </c>
      <c r="AY5094" s="189" t="s">
        <v>360</v>
      </c>
    </row>
    <row r="5095" spans="1:65" s="13" customFormat="1">
      <c r="B5095" s="187"/>
      <c r="D5095" s="188" t="s">
        <v>369</v>
      </c>
      <c r="E5095" s="189" t="s">
        <v>1</v>
      </c>
      <c r="F5095" s="190" t="s">
        <v>964</v>
      </c>
      <c r="H5095" s="191">
        <v>-1.4139999999999999</v>
      </c>
      <c r="I5095" s="192"/>
      <c r="L5095" s="187"/>
      <c r="M5095" s="193"/>
      <c r="N5095" s="194"/>
      <c r="O5095" s="194"/>
      <c r="P5095" s="194"/>
      <c r="Q5095" s="194"/>
      <c r="R5095" s="194"/>
      <c r="S5095" s="194"/>
      <c r="T5095" s="195"/>
      <c r="AT5095" s="189" t="s">
        <v>369</v>
      </c>
      <c r="AU5095" s="189" t="s">
        <v>85</v>
      </c>
      <c r="AV5095" s="13" t="s">
        <v>85</v>
      </c>
      <c r="AW5095" s="13" t="s">
        <v>29</v>
      </c>
      <c r="AX5095" s="13" t="s">
        <v>72</v>
      </c>
      <c r="AY5095" s="189" t="s">
        <v>360</v>
      </c>
    </row>
    <row r="5096" spans="1:65" s="15" customFormat="1">
      <c r="B5096" s="203"/>
      <c r="D5096" s="188" t="s">
        <v>369</v>
      </c>
      <c r="E5096" s="204" t="s">
        <v>1</v>
      </c>
      <c r="F5096" s="205" t="s">
        <v>386</v>
      </c>
      <c r="H5096" s="206">
        <v>17.213999999999999</v>
      </c>
      <c r="I5096" s="207"/>
      <c r="L5096" s="203"/>
      <c r="M5096" s="208"/>
      <c r="N5096" s="209"/>
      <c r="O5096" s="209"/>
      <c r="P5096" s="209"/>
      <c r="Q5096" s="209"/>
      <c r="R5096" s="209"/>
      <c r="S5096" s="209"/>
      <c r="T5096" s="210"/>
      <c r="AT5096" s="204" t="s">
        <v>369</v>
      </c>
      <c r="AU5096" s="204" t="s">
        <v>85</v>
      </c>
      <c r="AV5096" s="15" t="s">
        <v>367</v>
      </c>
      <c r="AW5096" s="15" t="s">
        <v>29</v>
      </c>
      <c r="AX5096" s="15" t="s">
        <v>79</v>
      </c>
      <c r="AY5096" s="204" t="s">
        <v>360</v>
      </c>
    </row>
    <row r="5097" spans="1:65" s="2" customFormat="1" ht="37.9" customHeight="1">
      <c r="A5097" s="33"/>
      <c r="B5097" s="139"/>
      <c r="C5097" s="173" t="s">
        <v>4776</v>
      </c>
      <c r="D5097" s="173" t="s">
        <v>363</v>
      </c>
      <c r="E5097" s="174" t="s">
        <v>4777</v>
      </c>
      <c r="F5097" s="175" t="s">
        <v>4778</v>
      </c>
      <c r="G5097" s="176" t="s">
        <v>366</v>
      </c>
      <c r="H5097" s="177">
        <v>105.40600000000001</v>
      </c>
      <c r="I5097" s="178"/>
      <c r="J5097" s="179">
        <f>ROUND(I5097*H5097,2)</f>
        <v>0</v>
      </c>
      <c r="K5097" s="180"/>
      <c r="L5097" s="34"/>
      <c r="M5097" s="181" t="s">
        <v>1</v>
      </c>
      <c r="N5097" s="182" t="s">
        <v>38</v>
      </c>
      <c r="O5097" s="60"/>
      <c r="P5097" s="183">
        <f>O5097*H5097</f>
        <v>0</v>
      </c>
      <c r="Q5097" s="183">
        <v>4.4519999999999997E-2</v>
      </c>
      <c r="R5097" s="183">
        <f>Q5097*H5097</f>
        <v>4.6926751199999996</v>
      </c>
      <c r="S5097" s="183">
        <v>0</v>
      </c>
      <c r="T5097" s="184">
        <f>S5097*H5097</f>
        <v>0</v>
      </c>
      <c r="U5097" s="33"/>
      <c r="V5097" s="33"/>
      <c r="W5097" s="33"/>
      <c r="X5097" s="33"/>
      <c r="Y5097" s="33"/>
      <c r="Z5097" s="33"/>
      <c r="AA5097" s="33"/>
      <c r="AB5097" s="33"/>
      <c r="AC5097" s="33"/>
      <c r="AD5097" s="33"/>
      <c r="AE5097" s="33"/>
      <c r="AR5097" s="185" t="s">
        <v>507</v>
      </c>
      <c r="AT5097" s="185" t="s">
        <v>363</v>
      </c>
      <c r="AU5097" s="185" t="s">
        <v>85</v>
      </c>
      <c r="AY5097" s="18" t="s">
        <v>360</v>
      </c>
      <c r="BE5097" s="186">
        <f>IF(N5097="základná",J5097,0)</f>
        <v>0</v>
      </c>
      <c r="BF5097" s="186">
        <f>IF(N5097="znížená",J5097,0)</f>
        <v>0</v>
      </c>
      <c r="BG5097" s="186">
        <f>IF(N5097="zákl. prenesená",J5097,0)</f>
        <v>0</v>
      </c>
      <c r="BH5097" s="186">
        <f>IF(N5097="zníž. prenesená",J5097,0)</f>
        <v>0</v>
      </c>
      <c r="BI5097" s="186">
        <f>IF(N5097="nulová",J5097,0)</f>
        <v>0</v>
      </c>
      <c r="BJ5097" s="18" t="s">
        <v>85</v>
      </c>
      <c r="BK5097" s="186">
        <f>ROUND(I5097*H5097,2)</f>
        <v>0</v>
      </c>
      <c r="BL5097" s="18" t="s">
        <v>507</v>
      </c>
      <c r="BM5097" s="185" t="s">
        <v>4779</v>
      </c>
    </row>
    <row r="5098" spans="1:65" s="14" customFormat="1">
      <c r="B5098" s="196"/>
      <c r="D5098" s="188" t="s">
        <v>369</v>
      </c>
      <c r="E5098" s="197" t="s">
        <v>1</v>
      </c>
      <c r="F5098" s="198" t="s">
        <v>758</v>
      </c>
      <c r="H5098" s="197" t="s">
        <v>1</v>
      </c>
      <c r="I5098" s="199"/>
      <c r="L5098" s="196"/>
      <c r="M5098" s="200"/>
      <c r="N5098" s="201"/>
      <c r="O5098" s="201"/>
      <c r="P5098" s="201"/>
      <c r="Q5098" s="201"/>
      <c r="R5098" s="201"/>
      <c r="S5098" s="201"/>
      <c r="T5098" s="202"/>
      <c r="AT5098" s="197" t="s">
        <v>369</v>
      </c>
      <c r="AU5098" s="197" t="s">
        <v>85</v>
      </c>
      <c r="AV5098" s="14" t="s">
        <v>79</v>
      </c>
      <c r="AW5098" s="14" t="s">
        <v>29</v>
      </c>
      <c r="AX5098" s="14" t="s">
        <v>72</v>
      </c>
      <c r="AY5098" s="197" t="s">
        <v>360</v>
      </c>
    </row>
    <row r="5099" spans="1:65" s="13" customFormat="1">
      <c r="B5099" s="187"/>
      <c r="D5099" s="188" t="s">
        <v>369</v>
      </c>
      <c r="E5099" s="189" t="s">
        <v>1</v>
      </c>
      <c r="F5099" s="190" t="s">
        <v>4780</v>
      </c>
      <c r="H5099" s="191">
        <v>25.248000000000001</v>
      </c>
      <c r="I5099" s="192"/>
      <c r="L5099" s="187"/>
      <c r="M5099" s="193"/>
      <c r="N5099" s="194"/>
      <c r="O5099" s="194"/>
      <c r="P5099" s="194"/>
      <c r="Q5099" s="194"/>
      <c r="R5099" s="194"/>
      <c r="S5099" s="194"/>
      <c r="T5099" s="195"/>
      <c r="AT5099" s="189" t="s">
        <v>369</v>
      </c>
      <c r="AU5099" s="189" t="s">
        <v>85</v>
      </c>
      <c r="AV5099" s="13" t="s">
        <v>85</v>
      </c>
      <c r="AW5099" s="13" t="s">
        <v>29</v>
      </c>
      <c r="AX5099" s="13" t="s">
        <v>72</v>
      </c>
      <c r="AY5099" s="189" t="s">
        <v>360</v>
      </c>
    </row>
    <row r="5100" spans="1:65" s="14" customFormat="1">
      <c r="B5100" s="196"/>
      <c r="D5100" s="188" t="s">
        <v>369</v>
      </c>
      <c r="E5100" s="197" t="s">
        <v>1</v>
      </c>
      <c r="F5100" s="198" t="s">
        <v>762</v>
      </c>
      <c r="H5100" s="197" t="s">
        <v>1</v>
      </c>
      <c r="I5100" s="199"/>
      <c r="L5100" s="196"/>
      <c r="M5100" s="200"/>
      <c r="N5100" s="201"/>
      <c r="O5100" s="201"/>
      <c r="P5100" s="201"/>
      <c r="Q5100" s="201"/>
      <c r="R5100" s="201"/>
      <c r="S5100" s="201"/>
      <c r="T5100" s="202"/>
      <c r="AT5100" s="197" t="s">
        <v>369</v>
      </c>
      <c r="AU5100" s="197" t="s">
        <v>85</v>
      </c>
      <c r="AV5100" s="14" t="s">
        <v>79</v>
      </c>
      <c r="AW5100" s="14" t="s">
        <v>29</v>
      </c>
      <c r="AX5100" s="14" t="s">
        <v>72</v>
      </c>
      <c r="AY5100" s="197" t="s">
        <v>360</v>
      </c>
    </row>
    <row r="5101" spans="1:65" s="13" customFormat="1">
      <c r="B5101" s="187"/>
      <c r="D5101" s="188" t="s">
        <v>369</v>
      </c>
      <c r="E5101" s="189" t="s">
        <v>1</v>
      </c>
      <c r="F5101" s="190" t="s">
        <v>4781</v>
      </c>
      <c r="H5101" s="191">
        <v>13.48</v>
      </c>
      <c r="I5101" s="192"/>
      <c r="L5101" s="187"/>
      <c r="M5101" s="193"/>
      <c r="N5101" s="194"/>
      <c r="O5101" s="194"/>
      <c r="P5101" s="194"/>
      <c r="Q5101" s="194"/>
      <c r="R5101" s="194"/>
      <c r="S5101" s="194"/>
      <c r="T5101" s="195"/>
      <c r="AT5101" s="189" t="s">
        <v>369</v>
      </c>
      <c r="AU5101" s="189" t="s">
        <v>85</v>
      </c>
      <c r="AV5101" s="13" t="s">
        <v>85</v>
      </c>
      <c r="AW5101" s="13" t="s">
        <v>29</v>
      </c>
      <c r="AX5101" s="13" t="s">
        <v>72</v>
      </c>
      <c r="AY5101" s="189" t="s">
        <v>360</v>
      </c>
    </row>
    <row r="5102" spans="1:65" s="13" customFormat="1">
      <c r="B5102" s="187"/>
      <c r="D5102" s="188" t="s">
        <v>369</v>
      </c>
      <c r="E5102" s="189" t="s">
        <v>1</v>
      </c>
      <c r="F5102" s="190" t="s">
        <v>4782</v>
      </c>
      <c r="H5102" s="191">
        <v>26.599</v>
      </c>
      <c r="I5102" s="192"/>
      <c r="L5102" s="187"/>
      <c r="M5102" s="193"/>
      <c r="N5102" s="194"/>
      <c r="O5102" s="194"/>
      <c r="P5102" s="194"/>
      <c r="Q5102" s="194"/>
      <c r="R5102" s="194"/>
      <c r="S5102" s="194"/>
      <c r="T5102" s="195"/>
      <c r="AT5102" s="189" t="s">
        <v>369</v>
      </c>
      <c r="AU5102" s="189" t="s">
        <v>85</v>
      </c>
      <c r="AV5102" s="13" t="s">
        <v>85</v>
      </c>
      <c r="AW5102" s="13" t="s">
        <v>29</v>
      </c>
      <c r="AX5102" s="13" t="s">
        <v>72</v>
      </c>
      <c r="AY5102" s="189" t="s">
        <v>360</v>
      </c>
    </row>
    <row r="5103" spans="1:65" s="14" customFormat="1">
      <c r="B5103" s="196"/>
      <c r="D5103" s="188" t="s">
        <v>369</v>
      </c>
      <c r="E5103" s="197" t="s">
        <v>1</v>
      </c>
      <c r="F5103" s="198" t="s">
        <v>787</v>
      </c>
      <c r="H5103" s="197" t="s">
        <v>1</v>
      </c>
      <c r="I5103" s="199"/>
      <c r="L5103" s="196"/>
      <c r="M5103" s="200"/>
      <c r="N5103" s="201"/>
      <c r="O5103" s="201"/>
      <c r="P5103" s="201"/>
      <c r="Q5103" s="201"/>
      <c r="R5103" s="201"/>
      <c r="S5103" s="201"/>
      <c r="T5103" s="202"/>
      <c r="AT5103" s="197" t="s">
        <v>369</v>
      </c>
      <c r="AU5103" s="197" t="s">
        <v>85</v>
      </c>
      <c r="AV5103" s="14" t="s">
        <v>79</v>
      </c>
      <c r="AW5103" s="14" t="s">
        <v>29</v>
      </c>
      <c r="AX5103" s="14" t="s">
        <v>72</v>
      </c>
      <c r="AY5103" s="197" t="s">
        <v>360</v>
      </c>
    </row>
    <row r="5104" spans="1:65" s="13" customFormat="1">
      <c r="B5104" s="187"/>
      <c r="D5104" s="188" t="s">
        <v>369</v>
      </c>
      <c r="E5104" s="189" t="s">
        <v>1</v>
      </c>
      <c r="F5104" s="190" t="s">
        <v>4783</v>
      </c>
      <c r="H5104" s="191">
        <v>13.48</v>
      </c>
      <c r="I5104" s="192"/>
      <c r="L5104" s="187"/>
      <c r="M5104" s="193"/>
      <c r="N5104" s="194"/>
      <c r="O5104" s="194"/>
      <c r="P5104" s="194"/>
      <c r="Q5104" s="194"/>
      <c r="R5104" s="194"/>
      <c r="S5104" s="194"/>
      <c r="T5104" s="195"/>
      <c r="AT5104" s="189" t="s">
        <v>369</v>
      </c>
      <c r="AU5104" s="189" t="s">
        <v>85</v>
      </c>
      <c r="AV5104" s="13" t="s">
        <v>85</v>
      </c>
      <c r="AW5104" s="13" t="s">
        <v>29</v>
      </c>
      <c r="AX5104" s="13" t="s">
        <v>72</v>
      </c>
      <c r="AY5104" s="189" t="s">
        <v>360</v>
      </c>
    </row>
    <row r="5105" spans="1:65" s="13" customFormat="1">
      <c r="B5105" s="187"/>
      <c r="D5105" s="188" t="s">
        <v>369</v>
      </c>
      <c r="E5105" s="189" t="s">
        <v>1</v>
      </c>
      <c r="F5105" s="190" t="s">
        <v>4784</v>
      </c>
      <c r="H5105" s="191">
        <v>26.599</v>
      </c>
      <c r="I5105" s="192"/>
      <c r="L5105" s="187"/>
      <c r="M5105" s="193"/>
      <c r="N5105" s="194"/>
      <c r="O5105" s="194"/>
      <c r="P5105" s="194"/>
      <c r="Q5105" s="194"/>
      <c r="R5105" s="194"/>
      <c r="S5105" s="194"/>
      <c r="T5105" s="195"/>
      <c r="AT5105" s="189" t="s">
        <v>369</v>
      </c>
      <c r="AU5105" s="189" t="s">
        <v>85</v>
      </c>
      <c r="AV5105" s="13" t="s">
        <v>85</v>
      </c>
      <c r="AW5105" s="13" t="s">
        <v>29</v>
      </c>
      <c r="AX5105" s="13" t="s">
        <v>72</v>
      </c>
      <c r="AY5105" s="189" t="s">
        <v>360</v>
      </c>
    </row>
    <row r="5106" spans="1:65" s="15" customFormat="1">
      <c r="B5106" s="203"/>
      <c r="D5106" s="188" t="s">
        <v>369</v>
      </c>
      <c r="E5106" s="204" t="s">
        <v>1</v>
      </c>
      <c r="F5106" s="205" t="s">
        <v>386</v>
      </c>
      <c r="H5106" s="206">
        <v>105.40600000000001</v>
      </c>
      <c r="I5106" s="207"/>
      <c r="L5106" s="203"/>
      <c r="M5106" s="208"/>
      <c r="N5106" s="209"/>
      <c r="O5106" s="209"/>
      <c r="P5106" s="209"/>
      <c r="Q5106" s="209"/>
      <c r="R5106" s="209"/>
      <c r="S5106" s="209"/>
      <c r="T5106" s="210"/>
      <c r="AT5106" s="204" t="s">
        <v>369</v>
      </c>
      <c r="AU5106" s="204" t="s">
        <v>85</v>
      </c>
      <c r="AV5106" s="15" t="s">
        <v>367</v>
      </c>
      <c r="AW5106" s="15" t="s">
        <v>29</v>
      </c>
      <c r="AX5106" s="15" t="s">
        <v>79</v>
      </c>
      <c r="AY5106" s="204" t="s">
        <v>360</v>
      </c>
    </row>
    <row r="5107" spans="1:65" s="2" customFormat="1" ht="37.9" customHeight="1">
      <c r="A5107" s="33"/>
      <c r="B5107" s="139"/>
      <c r="C5107" s="173" t="s">
        <v>4785</v>
      </c>
      <c r="D5107" s="173" t="s">
        <v>363</v>
      </c>
      <c r="E5107" s="174" t="s">
        <v>4786</v>
      </c>
      <c r="F5107" s="175" t="s">
        <v>4787</v>
      </c>
      <c r="G5107" s="176" t="s">
        <v>366</v>
      </c>
      <c r="H5107" s="177">
        <v>12.782999999999999</v>
      </c>
      <c r="I5107" s="178"/>
      <c r="J5107" s="179">
        <f>ROUND(I5107*H5107,2)</f>
        <v>0</v>
      </c>
      <c r="K5107" s="180"/>
      <c r="L5107" s="34"/>
      <c r="M5107" s="181" t="s">
        <v>1</v>
      </c>
      <c r="N5107" s="182" t="s">
        <v>38</v>
      </c>
      <c r="O5107" s="60"/>
      <c r="P5107" s="183">
        <f>O5107*H5107</f>
        <v>0</v>
      </c>
      <c r="Q5107" s="183">
        <v>4.4519999999999997E-2</v>
      </c>
      <c r="R5107" s="183">
        <f>Q5107*H5107</f>
        <v>0.56909915999999994</v>
      </c>
      <c r="S5107" s="183">
        <v>0</v>
      </c>
      <c r="T5107" s="184">
        <f>S5107*H5107</f>
        <v>0</v>
      </c>
      <c r="U5107" s="33"/>
      <c r="V5107" s="33"/>
      <c r="W5107" s="33"/>
      <c r="X5107" s="33"/>
      <c r="Y5107" s="33"/>
      <c r="Z5107" s="33"/>
      <c r="AA5107" s="33"/>
      <c r="AB5107" s="33"/>
      <c r="AC5107" s="33"/>
      <c r="AD5107" s="33"/>
      <c r="AE5107" s="33"/>
      <c r="AR5107" s="185" t="s">
        <v>507</v>
      </c>
      <c r="AT5107" s="185" t="s">
        <v>363</v>
      </c>
      <c r="AU5107" s="185" t="s">
        <v>85</v>
      </c>
      <c r="AY5107" s="18" t="s">
        <v>360</v>
      </c>
      <c r="BE5107" s="186">
        <f>IF(N5107="základná",J5107,0)</f>
        <v>0</v>
      </c>
      <c r="BF5107" s="186">
        <f>IF(N5107="znížená",J5107,0)</f>
        <v>0</v>
      </c>
      <c r="BG5107" s="186">
        <f>IF(N5107="zákl. prenesená",J5107,0)</f>
        <v>0</v>
      </c>
      <c r="BH5107" s="186">
        <f>IF(N5107="zníž. prenesená",J5107,0)</f>
        <v>0</v>
      </c>
      <c r="BI5107" s="186">
        <f>IF(N5107="nulová",J5107,0)</f>
        <v>0</v>
      </c>
      <c r="BJ5107" s="18" t="s">
        <v>85</v>
      </c>
      <c r="BK5107" s="186">
        <f>ROUND(I5107*H5107,2)</f>
        <v>0</v>
      </c>
      <c r="BL5107" s="18" t="s">
        <v>507</v>
      </c>
      <c r="BM5107" s="185" t="s">
        <v>4788</v>
      </c>
    </row>
    <row r="5108" spans="1:65" s="14" customFormat="1">
      <c r="B5108" s="196"/>
      <c r="D5108" s="188" t="s">
        <v>369</v>
      </c>
      <c r="E5108" s="197" t="s">
        <v>1</v>
      </c>
      <c r="F5108" s="198" t="s">
        <v>758</v>
      </c>
      <c r="H5108" s="197" t="s">
        <v>1</v>
      </c>
      <c r="I5108" s="199"/>
      <c r="L5108" s="196"/>
      <c r="M5108" s="200"/>
      <c r="N5108" s="201"/>
      <c r="O5108" s="201"/>
      <c r="P5108" s="201"/>
      <c r="Q5108" s="201"/>
      <c r="R5108" s="201"/>
      <c r="S5108" s="201"/>
      <c r="T5108" s="202"/>
      <c r="AT5108" s="197" t="s">
        <v>369</v>
      </c>
      <c r="AU5108" s="197" t="s">
        <v>85</v>
      </c>
      <c r="AV5108" s="14" t="s">
        <v>79</v>
      </c>
      <c r="AW5108" s="14" t="s">
        <v>29</v>
      </c>
      <c r="AX5108" s="14" t="s">
        <v>72</v>
      </c>
      <c r="AY5108" s="197" t="s">
        <v>360</v>
      </c>
    </row>
    <row r="5109" spans="1:65" s="13" customFormat="1">
      <c r="B5109" s="187"/>
      <c r="D5109" s="188" t="s">
        <v>369</v>
      </c>
      <c r="E5109" s="189" t="s">
        <v>1</v>
      </c>
      <c r="F5109" s="190" t="s">
        <v>4789</v>
      </c>
      <c r="H5109" s="191">
        <v>12.782999999999999</v>
      </c>
      <c r="I5109" s="192"/>
      <c r="L5109" s="187"/>
      <c r="M5109" s="193"/>
      <c r="N5109" s="194"/>
      <c r="O5109" s="194"/>
      <c r="P5109" s="194"/>
      <c r="Q5109" s="194"/>
      <c r="R5109" s="194"/>
      <c r="S5109" s="194"/>
      <c r="T5109" s="195"/>
      <c r="AT5109" s="189" t="s">
        <v>369</v>
      </c>
      <c r="AU5109" s="189" t="s">
        <v>85</v>
      </c>
      <c r="AV5109" s="13" t="s">
        <v>85</v>
      </c>
      <c r="AW5109" s="13" t="s">
        <v>29</v>
      </c>
      <c r="AX5109" s="13" t="s">
        <v>72</v>
      </c>
      <c r="AY5109" s="189" t="s">
        <v>360</v>
      </c>
    </row>
    <row r="5110" spans="1:65" s="15" customFormat="1">
      <c r="B5110" s="203"/>
      <c r="D5110" s="188" t="s">
        <v>369</v>
      </c>
      <c r="E5110" s="204" t="s">
        <v>1</v>
      </c>
      <c r="F5110" s="205" t="s">
        <v>386</v>
      </c>
      <c r="H5110" s="206">
        <v>12.782999999999999</v>
      </c>
      <c r="I5110" s="207"/>
      <c r="L5110" s="203"/>
      <c r="M5110" s="208"/>
      <c r="N5110" s="209"/>
      <c r="O5110" s="209"/>
      <c r="P5110" s="209"/>
      <c r="Q5110" s="209"/>
      <c r="R5110" s="209"/>
      <c r="S5110" s="209"/>
      <c r="T5110" s="210"/>
      <c r="AT5110" s="204" t="s">
        <v>369</v>
      </c>
      <c r="AU5110" s="204" t="s">
        <v>85</v>
      </c>
      <c r="AV5110" s="15" t="s">
        <v>367</v>
      </c>
      <c r="AW5110" s="15" t="s">
        <v>29</v>
      </c>
      <c r="AX5110" s="15" t="s">
        <v>79</v>
      </c>
      <c r="AY5110" s="204" t="s">
        <v>360</v>
      </c>
    </row>
    <row r="5111" spans="1:65" s="2" customFormat="1" ht="24.2" customHeight="1">
      <c r="A5111" s="33"/>
      <c r="B5111" s="139"/>
      <c r="C5111" s="173" t="s">
        <v>4790</v>
      </c>
      <c r="D5111" s="173" t="s">
        <v>363</v>
      </c>
      <c r="E5111" s="174" t="s">
        <v>4791</v>
      </c>
      <c r="F5111" s="175" t="s">
        <v>4792</v>
      </c>
      <c r="G5111" s="176" t="s">
        <v>366</v>
      </c>
      <c r="H5111" s="177">
        <v>6.3849999999999998</v>
      </c>
      <c r="I5111" s="178"/>
      <c r="J5111" s="179">
        <f>ROUND(I5111*H5111,2)</f>
        <v>0</v>
      </c>
      <c r="K5111" s="180"/>
      <c r="L5111" s="34"/>
      <c r="M5111" s="181" t="s">
        <v>1</v>
      </c>
      <c r="N5111" s="182" t="s">
        <v>38</v>
      </c>
      <c r="O5111" s="60"/>
      <c r="P5111" s="183">
        <f>O5111*H5111</f>
        <v>0</v>
      </c>
      <c r="Q5111" s="183">
        <v>1.652E-2</v>
      </c>
      <c r="R5111" s="183">
        <f>Q5111*H5111</f>
        <v>0.1054802</v>
      </c>
      <c r="S5111" s="183">
        <v>0</v>
      </c>
      <c r="T5111" s="184">
        <f>S5111*H5111</f>
        <v>0</v>
      </c>
      <c r="U5111" s="33"/>
      <c r="V5111" s="33"/>
      <c r="W5111" s="33"/>
      <c r="X5111" s="33"/>
      <c r="Y5111" s="33"/>
      <c r="Z5111" s="33"/>
      <c r="AA5111" s="33"/>
      <c r="AB5111" s="33"/>
      <c r="AC5111" s="33"/>
      <c r="AD5111" s="33"/>
      <c r="AE5111" s="33"/>
      <c r="AR5111" s="185" t="s">
        <v>507</v>
      </c>
      <c r="AT5111" s="185" t="s">
        <v>363</v>
      </c>
      <c r="AU5111" s="185" t="s">
        <v>85</v>
      </c>
      <c r="AY5111" s="18" t="s">
        <v>360</v>
      </c>
      <c r="BE5111" s="186">
        <f>IF(N5111="základná",J5111,0)</f>
        <v>0</v>
      </c>
      <c r="BF5111" s="186">
        <f>IF(N5111="znížená",J5111,0)</f>
        <v>0</v>
      </c>
      <c r="BG5111" s="186">
        <f>IF(N5111="zákl. prenesená",J5111,0)</f>
        <v>0</v>
      </c>
      <c r="BH5111" s="186">
        <f>IF(N5111="zníž. prenesená",J5111,0)</f>
        <v>0</v>
      </c>
      <c r="BI5111" s="186">
        <f>IF(N5111="nulová",J5111,0)</f>
        <v>0</v>
      </c>
      <c r="BJ5111" s="18" t="s">
        <v>85</v>
      </c>
      <c r="BK5111" s="186">
        <f>ROUND(I5111*H5111,2)</f>
        <v>0</v>
      </c>
      <c r="BL5111" s="18" t="s">
        <v>507</v>
      </c>
      <c r="BM5111" s="185" t="s">
        <v>4793</v>
      </c>
    </row>
    <row r="5112" spans="1:65" s="14" customFormat="1">
      <c r="B5112" s="196"/>
      <c r="D5112" s="188" t="s">
        <v>369</v>
      </c>
      <c r="E5112" s="197" t="s">
        <v>1</v>
      </c>
      <c r="F5112" s="198" t="s">
        <v>754</v>
      </c>
      <c r="H5112" s="197" t="s">
        <v>1</v>
      </c>
      <c r="I5112" s="199"/>
      <c r="L5112" s="196"/>
      <c r="M5112" s="200"/>
      <c r="N5112" s="201"/>
      <c r="O5112" s="201"/>
      <c r="P5112" s="201"/>
      <c r="Q5112" s="201"/>
      <c r="R5112" s="201"/>
      <c r="S5112" s="201"/>
      <c r="T5112" s="202"/>
      <c r="AT5112" s="197" t="s">
        <v>369</v>
      </c>
      <c r="AU5112" s="197" t="s">
        <v>85</v>
      </c>
      <c r="AV5112" s="14" t="s">
        <v>79</v>
      </c>
      <c r="AW5112" s="14" t="s">
        <v>29</v>
      </c>
      <c r="AX5112" s="14" t="s">
        <v>72</v>
      </c>
      <c r="AY5112" s="197" t="s">
        <v>360</v>
      </c>
    </row>
    <row r="5113" spans="1:65" s="13" customFormat="1">
      <c r="B5113" s="187"/>
      <c r="D5113" s="188" t="s">
        <v>369</v>
      </c>
      <c r="E5113" s="189" t="s">
        <v>1</v>
      </c>
      <c r="F5113" s="190" t="s">
        <v>4794</v>
      </c>
      <c r="H5113" s="191">
        <v>0.54</v>
      </c>
      <c r="I5113" s="192"/>
      <c r="L5113" s="187"/>
      <c r="M5113" s="193"/>
      <c r="N5113" s="194"/>
      <c r="O5113" s="194"/>
      <c r="P5113" s="194"/>
      <c r="Q5113" s="194"/>
      <c r="R5113" s="194"/>
      <c r="S5113" s="194"/>
      <c r="T5113" s="195"/>
      <c r="AT5113" s="189" t="s">
        <v>369</v>
      </c>
      <c r="AU5113" s="189" t="s">
        <v>85</v>
      </c>
      <c r="AV5113" s="13" t="s">
        <v>85</v>
      </c>
      <c r="AW5113" s="13" t="s">
        <v>29</v>
      </c>
      <c r="AX5113" s="13" t="s">
        <v>72</v>
      </c>
      <c r="AY5113" s="189" t="s">
        <v>360</v>
      </c>
    </row>
    <row r="5114" spans="1:65" s="13" customFormat="1">
      <c r="B5114" s="187"/>
      <c r="D5114" s="188" t="s">
        <v>369</v>
      </c>
      <c r="E5114" s="189" t="s">
        <v>1</v>
      </c>
      <c r="F5114" s="190" t="s">
        <v>4795</v>
      </c>
      <c r="H5114" s="191">
        <v>0.245</v>
      </c>
      <c r="I5114" s="192"/>
      <c r="L5114" s="187"/>
      <c r="M5114" s="193"/>
      <c r="N5114" s="194"/>
      <c r="O5114" s="194"/>
      <c r="P5114" s="194"/>
      <c r="Q5114" s="194"/>
      <c r="R5114" s="194"/>
      <c r="S5114" s="194"/>
      <c r="T5114" s="195"/>
      <c r="AT5114" s="189" t="s">
        <v>369</v>
      </c>
      <c r="AU5114" s="189" t="s">
        <v>85</v>
      </c>
      <c r="AV5114" s="13" t="s">
        <v>85</v>
      </c>
      <c r="AW5114" s="13" t="s">
        <v>29</v>
      </c>
      <c r="AX5114" s="13" t="s">
        <v>72</v>
      </c>
      <c r="AY5114" s="189" t="s">
        <v>360</v>
      </c>
    </row>
    <row r="5115" spans="1:65" s="13" customFormat="1">
      <c r="B5115" s="187"/>
      <c r="D5115" s="188" t="s">
        <v>369</v>
      </c>
      <c r="E5115" s="189" t="s">
        <v>1</v>
      </c>
      <c r="F5115" s="190" t="s">
        <v>4796</v>
      </c>
      <c r="H5115" s="191">
        <v>0.128</v>
      </c>
      <c r="I5115" s="192"/>
      <c r="L5115" s="187"/>
      <c r="M5115" s="193"/>
      <c r="N5115" s="194"/>
      <c r="O5115" s="194"/>
      <c r="P5115" s="194"/>
      <c r="Q5115" s="194"/>
      <c r="R5115" s="194"/>
      <c r="S5115" s="194"/>
      <c r="T5115" s="195"/>
      <c r="AT5115" s="189" t="s">
        <v>369</v>
      </c>
      <c r="AU5115" s="189" t="s">
        <v>85</v>
      </c>
      <c r="AV5115" s="13" t="s">
        <v>85</v>
      </c>
      <c r="AW5115" s="13" t="s">
        <v>29</v>
      </c>
      <c r="AX5115" s="13" t="s">
        <v>72</v>
      </c>
      <c r="AY5115" s="189" t="s">
        <v>360</v>
      </c>
    </row>
    <row r="5116" spans="1:65" s="13" customFormat="1">
      <c r="B5116" s="187"/>
      <c r="D5116" s="188" t="s">
        <v>369</v>
      </c>
      <c r="E5116" s="189" t="s">
        <v>1</v>
      </c>
      <c r="F5116" s="190" t="s">
        <v>4797</v>
      </c>
      <c r="H5116" s="191">
        <v>0.49399999999999999</v>
      </c>
      <c r="I5116" s="192"/>
      <c r="L5116" s="187"/>
      <c r="M5116" s="193"/>
      <c r="N5116" s="194"/>
      <c r="O5116" s="194"/>
      <c r="P5116" s="194"/>
      <c r="Q5116" s="194"/>
      <c r="R5116" s="194"/>
      <c r="S5116" s="194"/>
      <c r="T5116" s="195"/>
      <c r="AT5116" s="189" t="s">
        <v>369</v>
      </c>
      <c r="AU5116" s="189" t="s">
        <v>85</v>
      </c>
      <c r="AV5116" s="13" t="s">
        <v>85</v>
      </c>
      <c r="AW5116" s="13" t="s">
        <v>29</v>
      </c>
      <c r="AX5116" s="13" t="s">
        <v>72</v>
      </c>
      <c r="AY5116" s="189" t="s">
        <v>360</v>
      </c>
    </row>
    <row r="5117" spans="1:65" s="13" customFormat="1">
      <c r="B5117" s="187"/>
      <c r="D5117" s="188" t="s">
        <v>369</v>
      </c>
      <c r="E5117" s="189" t="s">
        <v>1</v>
      </c>
      <c r="F5117" s="190" t="s">
        <v>4798</v>
      </c>
      <c r="H5117" s="191">
        <v>2.181</v>
      </c>
      <c r="I5117" s="192"/>
      <c r="L5117" s="187"/>
      <c r="M5117" s="193"/>
      <c r="N5117" s="194"/>
      <c r="O5117" s="194"/>
      <c r="P5117" s="194"/>
      <c r="Q5117" s="194"/>
      <c r="R5117" s="194"/>
      <c r="S5117" s="194"/>
      <c r="T5117" s="195"/>
      <c r="AT5117" s="189" t="s">
        <v>369</v>
      </c>
      <c r="AU5117" s="189" t="s">
        <v>85</v>
      </c>
      <c r="AV5117" s="13" t="s">
        <v>85</v>
      </c>
      <c r="AW5117" s="13" t="s">
        <v>29</v>
      </c>
      <c r="AX5117" s="13" t="s">
        <v>72</v>
      </c>
      <c r="AY5117" s="189" t="s">
        <v>360</v>
      </c>
    </row>
    <row r="5118" spans="1:65" s="13" customFormat="1">
      <c r="B5118" s="187"/>
      <c r="D5118" s="188" t="s">
        <v>369</v>
      </c>
      <c r="E5118" s="189" t="s">
        <v>1</v>
      </c>
      <c r="F5118" s="190" t="s">
        <v>4799</v>
      </c>
      <c r="H5118" s="191">
        <v>0.13400000000000001</v>
      </c>
      <c r="I5118" s="192"/>
      <c r="L5118" s="187"/>
      <c r="M5118" s="193"/>
      <c r="N5118" s="194"/>
      <c r="O5118" s="194"/>
      <c r="P5118" s="194"/>
      <c r="Q5118" s="194"/>
      <c r="R5118" s="194"/>
      <c r="S5118" s="194"/>
      <c r="T5118" s="195"/>
      <c r="AT5118" s="189" t="s">
        <v>369</v>
      </c>
      <c r="AU5118" s="189" t="s">
        <v>85</v>
      </c>
      <c r="AV5118" s="13" t="s">
        <v>85</v>
      </c>
      <c r="AW5118" s="13" t="s">
        <v>29</v>
      </c>
      <c r="AX5118" s="13" t="s">
        <v>72</v>
      </c>
      <c r="AY5118" s="189" t="s">
        <v>360</v>
      </c>
    </row>
    <row r="5119" spans="1:65" s="13" customFormat="1">
      <c r="B5119" s="187"/>
      <c r="D5119" s="188" t="s">
        <v>369</v>
      </c>
      <c r="E5119" s="189" t="s">
        <v>1</v>
      </c>
      <c r="F5119" s="190" t="s">
        <v>4800</v>
      </c>
      <c r="H5119" s="191">
        <v>0.125</v>
      </c>
      <c r="I5119" s="192"/>
      <c r="L5119" s="187"/>
      <c r="M5119" s="193"/>
      <c r="N5119" s="194"/>
      <c r="O5119" s="194"/>
      <c r="P5119" s="194"/>
      <c r="Q5119" s="194"/>
      <c r="R5119" s="194"/>
      <c r="S5119" s="194"/>
      <c r="T5119" s="195"/>
      <c r="AT5119" s="189" t="s">
        <v>369</v>
      </c>
      <c r="AU5119" s="189" t="s">
        <v>85</v>
      </c>
      <c r="AV5119" s="13" t="s">
        <v>85</v>
      </c>
      <c r="AW5119" s="13" t="s">
        <v>29</v>
      </c>
      <c r="AX5119" s="13" t="s">
        <v>72</v>
      </c>
      <c r="AY5119" s="189" t="s">
        <v>360</v>
      </c>
    </row>
    <row r="5120" spans="1:65" s="16" customFormat="1">
      <c r="B5120" s="211"/>
      <c r="D5120" s="188" t="s">
        <v>369</v>
      </c>
      <c r="E5120" s="212" t="s">
        <v>1</v>
      </c>
      <c r="F5120" s="213" t="s">
        <v>581</v>
      </c>
      <c r="H5120" s="214">
        <v>3.847</v>
      </c>
      <c r="I5120" s="215"/>
      <c r="L5120" s="211"/>
      <c r="M5120" s="216"/>
      <c r="N5120" s="217"/>
      <c r="O5120" s="217"/>
      <c r="P5120" s="217"/>
      <c r="Q5120" s="217"/>
      <c r="R5120" s="217"/>
      <c r="S5120" s="217"/>
      <c r="T5120" s="218"/>
      <c r="AT5120" s="212" t="s">
        <v>369</v>
      </c>
      <c r="AU5120" s="212" t="s">
        <v>85</v>
      </c>
      <c r="AV5120" s="16" t="s">
        <v>282</v>
      </c>
      <c r="AW5120" s="16" t="s">
        <v>29</v>
      </c>
      <c r="AX5120" s="16" t="s">
        <v>72</v>
      </c>
      <c r="AY5120" s="212" t="s">
        <v>360</v>
      </c>
    </row>
    <row r="5121" spans="1:65" s="14" customFormat="1">
      <c r="B5121" s="196"/>
      <c r="D5121" s="188" t="s">
        <v>369</v>
      </c>
      <c r="E5121" s="197" t="s">
        <v>1</v>
      </c>
      <c r="F5121" s="198" t="s">
        <v>758</v>
      </c>
      <c r="H5121" s="197" t="s">
        <v>1</v>
      </c>
      <c r="I5121" s="199"/>
      <c r="L5121" s="196"/>
      <c r="M5121" s="200"/>
      <c r="N5121" s="201"/>
      <c r="O5121" s="201"/>
      <c r="P5121" s="201"/>
      <c r="Q5121" s="201"/>
      <c r="R5121" s="201"/>
      <c r="S5121" s="201"/>
      <c r="T5121" s="202"/>
      <c r="AT5121" s="197" t="s">
        <v>369</v>
      </c>
      <c r="AU5121" s="197" t="s">
        <v>85</v>
      </c>
      <c r="AV5121" s="14" t="s">
        <v>79</v>
      </c>
      <c r="AW5121" s="14" t="s">
        <v>29</v>
      </c>
      <c r="AX5121" s="14" t="s">
        <v>72</v>
      </c>
      <c r="AY5121" s="197" t="s">
        <v>360</v>
      </c>
    </row>
    <row r="5122" spans="1:65" s="13" customFormat="1">
      <c r="B5122" s="187"/>
      <c r="D5122" s="188" t="s">
        <v>369</v>
      </c>
      <c r="E5122" s="189" t="s">
        <v>1</v>
      </c>
      <c r="F5122" s="190" t="s">
        <v>4801</v>
      </c>
      <c r="H5122" s="191">
        <v>0.55500000000000005</v>
      </c>
      <c r="I5122" s="192"/>
      <c r="L5122" s="187"/>
      <c r="M5122" s="193"/>
      <c r="N5122" s="194"/>
      <c r="O5122" s="194"/>
      <c r="P5122" s="194"/>
      <c r="Q5122" s="194"/>
      <c r="R5122" s="194"/>
      <c r="S5122" s="194"/>
      <c r="T5122" s="195"/>
      <c r="AT5122" s="189" t="s">
        <v>369</v>
      </c>
      <c r="AU5122" s="189" t="s">
        <v>85</v>
      </c>
      <c r="AV5122" s="13" t="s">
        <v>85</v>
      </c>
      <c r="AW5122" s="13" t="s">
        <v>29</v>
      </c>
      <c r="AX5122" s="13" t="s">
        <v>72</v>
      </c>
      <c r="AY5122" s="189" t="s">
        <v>360</v>
      </c>
    </row>
    <row r="5123" spans="1:65" s="13" customFormat="1">
      <c r="B5123" s="187"/>
      <c r="D5123" s="188" t="s">
        <v>369</v>
      </c>
      <c r="E5123" s="189" t="s">
        <v>1</v>
      </c>
      <c r="F5123" s="190" t="s">
        <v>4802</v>
      </c>
      <c r="H5123" s="191">
        <v>0.246</v>
      </c>
      <c r="I5123" s="192"/>
      <c r="L5123" s="187"/>
      <c r="M5123" s="193"/>
      <c r="N5123" s="194"/>
      <c r="O5123" s="194"/>
      <c r="P5123" s="194"/>
      <c r="Q5123" s="194"/>
      <c r="R5123" s="194"/>
      <c r="S5123" s="194"/>
      <c r="T5123" s="195"/>
      <c r="AT5123" s="189" t="s">
        <v>369</v>
      </c>
      <c r="AU5123" s="189" t="s">
        <v>85</v>
      </c>
      <c r="AV5123" s="13" t="s">
        <v>85</v>
      </c>
      <c r="AW5123" s="13" t="s">
        <v>29</v>
      </c>
      <c r="AX5123" s="13" t="s">
        <v>72</v>
      </c>
      <c r="AY5123" s="189" t="s">
        <v>360</v>
      </c>
    </row>
    <row r="5124" spans="1:65" s="13" customFormat="1">
      <c r="B5124" s="187"/>
      <c r="D5124" s="188" t="s">
        <v>369</v>
      </c>
      <c r="E5124" s="189" t="s">
        <v>1</v>
      </c>
      <c r="F5124" s="190" t="s">
        <v>4803</v>
      </c>
      <c r="H5124" s="191">
        <v>0.13500000000000001</v>
      </c>
      <c r="I5124" s="192"/>
      <c r="L5124" s="187"/>
      <c r="M5124" s="193"/>
      <c r="N5124" s="194"/>
      <c r="O5124" s="194"/>
      <c r="P5124" s="194"/>
      <c r="Q5124" s="194"/>
      <c r="R5124" s="194"/>
      <c r="S5124" s="194"/>
      <c r="T5124" s="195"/>
      <c r="AT5124" s="189" t="s">
        <v>369</v>
      </c>
      <c r="AU5124" s="189" t="s">
        <v>85</v>
      </c>
      <c r="AV5124" s="13" t="s">
        <v>85</v>
      </c>
      <c r="AW5124" s="13" t="s">
        <v>29</v>
      </c>
      <c r="AX5124" s="13" t="s">
        <v>72</v>
      </c>
      <c r="AY5124" s="189" t="s">
        <v>360</v>
      </c>
    </row>
    <row r="5125" spans="1:65" s="16" customFormat="1">
      <c r="B5125" s="211"/>
      <c r="D5125" s="188" t="s">
        <v>369</v>
      </c>
      <c r="E5125" s="212" t="s">
        <v>1</v>
      </c>
      <c r="F5125" s="213" t="s">
        <v>581</v>
      </c>
      <c r="H5125" s="214">
        <v>0.93600000000000005</v>
      </c>
      <c r="I5125" s="215"/>
      <c r="L5125" s="211"/>
      <c r="M5125" s="216"/>
      <c r="N5125" s="217"/>
      <c r="O5125" s="217"/>
      <c r="P5125" s="217"/>
      <c r="Q5125" s="217"/>
      <c r="R5125" s="217"/>
      <c r="S5125" s="217"/>
      <c r="T5125" s="218"/>
      <c r="AT5125" s="212" t="s">
        <v>369</v>
      </c>
      <c r="AU5125" s="212" t="s">
        <v>85</v>
      </c>
      <c r="AV5125" s="16" t="s">
        <v>282</v>
      </c>
      <c r="AW5125" s="16" t="s">
        <v>29</v>
      </c>
      <c r="AX5125" s="16" t="s">
        <v>72</v>
      </c>
      <c r="AY5125" s="212" t="s">
        <v>360</v>
      </c>
    </row>
    <row r="5126" spans="1:65" s="14" customFormat="1">
      <c r="B5126" s="196"/>
      <c r="D5126" s="188" t="s">
        <v>369</v>
      </c>
      <c r="E5126" s="197" t="s">
        <v>1</v>
      </c>
      <c r="F5126" s="198" t="s">
        <v>762</v>
      </c>
      <c r="H5126" s="197" t="s">
        <v>1</v>
      </c>
      <c r="I5126" s="199"/>
      <c r="L5126" s="196"/>
      <c r="M5126" s="200"/>
      <c r="N5126" s="201"/>
      <c r="O5126" s="201"/>
      <c r="P5126" s="201"/>
      <c r="Q5126" s="201"/>
      <c r="R5126" s="201"/>
      <c r="S5126" s="201"/>
      <c r="T5126" s="202"/>
      <c r="AT5126" s="197" t="s">
        <v>369</v>
      </c>
      <c r="AU5126" s="197" t="s">
        <v>85</v>
      </c>
      <c r="AV5126" s="14" t="s">
        <v>79</v>
      </c>
      <c r="AW5126" s="14" t="s">
        <v>29</v>
      </c>
      <c r="AX5126" s="14" t="s">
        <v>72</v>
      </c>
      <c r="AY5126" s="197" t="s">
        <v>360</v>
      </c>
    </row>
    <row r="5127" spans="1:65" s="13" customFormat="1">
      <c r="B5127" s="187"/>
      <c r="D5127" s="188" t="s">
        <v>369</v>
      </c>
      <c r="E5127" s="189" t="s">
        <v>1</v>
      </c>
      <c r="F5127" s="190" t="s">
        <v>4804</v>
      </c>
      <c r="H5127" s="191">
        <v>0.55500000000000005</v>
      </c>
      <c r="I5127" s="192"/>
      <c r="L5127" s="187"/>
      <c r="M5127" s="193"/>
      <c r="N5127" s="194"/>
      <c r="O5127" s="194"/>
      <c r="P5127" s="194"/>
      <c r="Q5127" s="194"/>
      <c r="R5127" s="194"/>
      <c r="S5127" s="194"/>
      <c r="T5127" s="195"/>
      <c r="AT5127" s="189" t="s">
        <v>369</v>
      </c>
      <c r="AU5127" s="189" t="s">
        <v>85</v>
      </c>
      <c r="AV5127" s="13" t="s">
        <v>85</v>
      </c>
      <c r="AW5127" s="13" t="s">
        <v>29</v>
      </c>
      <c r="AX5127" s="13" t="s">
        <v>72</v>
      </c>
      <c r="AY5127" s="189" t="s">
        <v>360</v>
      </c>
    </row>
    <row r="5128" spans="1:65" s="13" customFormat="1">
      <c r="B5128" s="187"/>
      <c r="D5128" s="188" t="s">
        <v>369</v>
      </c>
      <c r="E5128" s="189" t="s">
        <v>1</v>
      </c>
      <c r="F5128" s="190" t="s">
        <v>4805</v>
      </c>
      <c r="H5128" s="191">
        <v>0.246</v>
      </c>
      <c r="I5128" s="192"/>
      <c r="L5128" s="187"/>
      <c r="M5128" s="193"/>
      <c r="N5128" s="194"/>
      <c r="O5128" s="194"/>
      <c r="P5128" s="194"/>
      <c r="Q5128" s="194"/>
      <c r="R5128" s="194"/>
      <c r="S5128" s="194"/>
      <c r="T5128" s="195"/>
      <c r="AT5128" s="189" t="s">
        <v>369</v>
      </c>
      <c r="AU5128" s="189" t="s">
        <v>85</v>
      </c>
      <c r="AV5128" s="13" t="s">
        <v>85</v>
      </c>
      <c r="AW5128" s="13" t="s">
        <v>29</v>
      </c>
      <c r="AX5128" s="13" t="s">
        <v>72</v>
      </c>
      <c r="AY5128" s="189" t="s">
        <v>360</v>
      </c>
    </row>
    <row r="5129" spans="1:65" s="16" customFormat="1">
      <c r="B5129" s="211"/>
      <c r="D5129" s="188" t="s">
        <v>369</v>
      </c>
      <c r="E5129" s="212" t="s">
        <v>1</v>
      </c>
      <c r="F5129" s="213" t="s">
        <v>581</v>
      </c>
      <c r="H5129" s="214">
        <v>0.80100000000000005</v>
      </c>
      <c r="I5129" s="215"/>
      <c r="L5129" s="211"/>
      <c r="M5129" s="216"/>
      <c r="N5129" s="217"/>
      <c r="O5129" s="217"/>
      <c r="P5129" s="217"/>
      <c r="Q5129" s="217"/>
      <c r="R5129" s="217"/>
      <c r="S5129" s="217"/>
      <c r="T5129" s="218"/>
      <c r="AT5129" s="212" t="s">
        <v>369</v>
      </c>
      <c r="AU5129" s="212" t="s">
        <v>85</v>
      </c>
      <c r="AV5129" s="16" t="s">
        <v>282</v>
      </c>
      <c r="AW5129" s="16" t="s">
        <v>29</v>
      </c>
      <c r="AX5129" s="16" t="s">
        <v>72</v>
      </c>
      <c r="AY5129" s="212" t="s">
        <v>360</v>
      </c>
    </row>
    <row r="5130" spans="1:65" s="14" customFormat="1">
      <c r="B5130" s="196"/>
      <c r="D5130" s="188" t="s">
        <v>369</v>
      </c>
      <c r="E5130" s="197" t="s">
        <v>1</v>
      </c>
      <c r="F5130" s="198" t="s">
        <v>787</v>
      </c>
      <c r="H5130" s="197" t="s">
        <v>1</v>
      </c>
      <c r="I5130" s="199"/>
      <c r="L5130" s="196"/>
      <c r="M5130" s="200"/>
      <c r="N5130" s="201"/>
      <c r="O5130" s="201"/>
      <c r="P5130" s="201"/>
      <c r="Q5130" s="201"/>
      <c r="R5130" s="201"/>
      <c r="S5130" s="201"/>
      <c r="T5130" s="202"/>
      <c r="AT5130" s="197" t="s">
        <v>369</v>
      </c>
      <c r="AU5130" s="197" t="s">
        <v>85</v>
      </c>
      <c r="AV5130" s="14" t="s">
        <v>79</v>
      </c>
      <c r="AW5130" s="14" t="s">
        <v>29</v>
      </c>
      <c r="AX5130" s="14" t="s">
        <v>72</v>
      </c>
      <c r="AY5130" s="197" t="s">
        <v>360</v>
      </c>
    </row>
    <row r="5131" spans="1:65" s="13" customFormat="1">
      <c r="B5131" s="187"/>
      <c r="D5131" s="188" t="s">
        <v>369</v>
      </c>
      <c r="E5131" s="189" t="s">
        <v>1</v>
      </c>
      <c r="F5131" s="190" t="s">
        <v>4806</v>
      </c>
      <c r="H5131" s="191">
        <v>0.55500000000000005</v>
      </c>
      <c r="I5131" s="192"/>
      <c r="L5131" s="187"/>
      <c r="M5131" s="193"/>
      <c r="N5131" s="194"/>
      <c r="O5131" s="194"/>
      <c r="P5131" s="194"/>
      <c r="Q5131" s="194"/>
      <c r="R5131" s="194"/>
      <c r="S5131" s="194"/>
      <c r="T5131" s="195"/>
      <c r="AT5131" s="189" t="s">
        <v>369</v>
      </c>
      <c r="AU5131" s="189" t="s">
        <v>85</v>
      </c>
      <c r="AV5131" s="13" t="s">
        <v>85</v>
      </c>
      <c r="AW5131" s="13" t="s">
        <v>29</v>
      </c>
      <c r="AX5131" s="13" t="s">
        <v>72</v>
      </c>
      <c r="AY5131" s="189" t="s">
        <v>360</v>
      </c>
    </row>
    <row r="5132" spans="1:65" s="13" customFormat="1">
      <c r="B5132" s="187"/>
      <c r="D5132" s="188" t="s">
        <v>369</v>
      </c>
      <c r="E5132" s="189" t="s">
        <v>1</v>
      </c>
      <c r="F5132" s="190" t="s">
        <v>4807</v>
      </c>
      <c r="H5132" s="191">
        <v>0.246</v>
      </c>
      <c r="I5132" s="192"/>
      <c r="L5132" s="187"/>
      <c r="M5132" s="193"/>
      <c r="N5132" s="194"/>
      <c r="O5132" s="194"/>
      <c r="P5132" s="194"/>
      <c r="Q5132" s="194"/>
      <c r="R5132" s="194"/>
      <c r="S5132" s="194"/>
      <c r="T5132" s="195"/>
      <c r="AT5132" s="189" t="s">
        <v>369</v>
      </c>
      <c r="AU5132" s="189" t="s">
        <v>85</v>
      </c>
      <c r="AV5132" s="13" t="s">
        <v>85</v>
      </c>
      <c r="AW5132" s="13" t="s">
        <v>29</v>
      </c>
      <c r="AX5132" s="13" t="s">
        <v>72</v>
      </c>
      <c r="AY5132" s="189" t="s">
        <v>360</v>
      </c>
    </row>
    <row r="5133" spans="1:65" s="16" customFormat="1">
      <c r="B5133" s="211"/>
      <c r="D5133" s="188" t="s">
        <v>369</v>
      </c>
      <c r="E5133" s="212" t="s">
        <v>1</v>
      </c>
      <c r="F5133" s="213" t="s">
        <v>581</v>
      </c>
      <c r="H5133" s="214">
        <v>0.80100000000000005</v>
      </c>
      <c r="I5133" s="215"/>
      <c r="L5133" s="211"/>
      <c r="M5133" s="216"/>
      <c r="N5133" s="217"/>
      <c r="O5133" s="217"/>
      <c r="P5133" s="217"/>
      <c r="Q5133" s="217"/>
      <c r="R5133" s="217"/>
      <c r="S5133" s="217"/>
      <c r="T5133" s="218"/>
      <c r="AT5133" s="212" t="s">
        <v>369</v>
      </c>
      <c r="AU5133" s="212" t="s">
        <v>85</v>
      </c>
      <c r="AV5133" s="16" t="s">
        <v>282</v>
      </c>
      <c r="AW5133" s="16" t="s">
        <v>29</v>
      </c>
      <c r="AX5133" s="16" t="s">
        <v>72</v>
      </c>
      <c r="AY5133" s="212" t="s">
        <v>360</v>
      </c>
    </row>
    <row r="5134" spans="1:65" s="15" customFormat="1">
      <c r="B5134" s="203"/>
      <c r="D5134" s="188" t="s">
        <v>369</v>
      </c>
      <c r="E5134" s="204" t="s">
        <v>1</v>
      </c>
      <c r="F5134" s="205" t="s">
        <v>386</v>
      </c>
      <c r="H5134" s="206">
        <v>6.3849999999999998</v>
      </c>
      <c r="I5134" s="207"/>
      <c r="L5134" s="203"/>
      <c r="M5134" s="208"/>
      <c r="N5134" s="209"/>
      <c r="O5134" s="209"/>
      <c r="P5134" s="209"/>
      <c r="Q5134" s="209"/>
      <c r="R5134" s="209"/>
      <c r="S5134" s="209"/>
      <c r="T5134" s="210"/>
      <c r="AT5134" s="204" t="s">
        <v>369</v>
      </c>
      <c r="AU5134" s="204" t="s">
        <v>85</v>
      </c>
      <c r="AV5134" s="15" t="s">
        <v>367</v>
      </c>
      <c r="AW5134" s="15" t="s">
        <v>29</v>
      </c>
      <c r="AX5134" s="15" t="s">
        <v>79</v>
      </c>
      <c r="AY5134" s="204" t="s">
        <v>360</v>
      </c>
    </row>
    <row r="5135" spans="1:65" s="14" customFormat="1" ht="22.5">
      <c r="B5135" s="196"/>
      <c r="D5135" s="188" t="s">
        <v>369</v>
      </c>
      <c r="E5135" s="197" t="s">
        <v>1</v>
      </c>
      <c r="F5135" s="198" t="s">
        <v>4808</v>
      </c>
      <c r="H5135" s="197" t="s">
        <v>1</v>
      </c>
      <c r="I5135" s="199"/>
      <c r="L5135" s="196"/>
      <c r="M5135" s="200"/>
      <c r="N5135" s="201"/>
      <c r="O5135" s="201"/>
      <c r="P5135" s="201"/>
      <c r="Q5135" s="201"/>
      <c r="R5135" s="201"/>
      <c r="S5135" s="201"/>
      <c r="T5135" s="202"/>
      <c r="AT5135" s="197" t="s">
        <v>369</v>
      </c>
      <c r="AU5135" s="197" t="s">
        <v>85</v>
      </c>
      <c r="AV5135" s="14" t="s">
        <v>79</v>
      </c>
      <c r="AW5135" s="14" t="s">
        <v>29</v>
      </c>
      <c r="AX5135" s="14" t="s">
        <v>72</v>
      </c>
      <c r="AY5135" s="197" t="s">
        <v>360</v>
      </c>
    </row>
    <row r="5136" spans="1:65" s="2" customFormat="1" ht="24.2" customHeight="1">
      <c r="A5136" s="33"/>
      <c r="B5136" s="139"/>
      <c r="C5136" s="173" t="s">
        <v>4809</v>
      </c>
      <c r="D5136" s="173" t="s">
        <v>363</v>
      </c>
      <c r="E5136" s="174" t="s">
        <v>4810</v>
      </c>
      <c r="F5136" s="175" t="s">
        <v>4811</v>
      </c>
      <c r="G5136" s="176" t="s">
        <v>366</v>
      </c>
      <c r="H5136" s="177">
        <v>51.066000000000003</v>
      </c>
      <c r="I5136" s="178"/>
      <c r="J5136" s="179">
        <f>ROUND(I5136*H5136,2)</f>
        <v>0</v>
      </c>
      <c r="K5136" s="180"/>
      <c r="L5136" s="34"/>
      <c r="M5136" s="181" t="s">
        <v>1</v>
      </c>
      <c r="N5136" s="182" t="s">
        <v>38</v>
      </c>
      <c r="O5136" s="60"/>
      <c r="P5136" s="183">
        <f>O5136*H5136</f>
        <v>0</v>
      </c>
      <c r="Q5136" s="183">
        <v>1.652E-2</v>
      </c>
      <c r="R5136" s="183">
        <f>Q5136*H5136</f>
        <v>0.84361032000000002</v>
      </c>
      <c r="S5136" s="183">
        <v>0</v>
      </c>
      <c r="T5136" s="184">
        <f>S5136*H5136</f>
        <v>0</v>
      </c>
      <c r="U5136" s="33"/>
      <c r="V5136" s="33"/>
      <c r="W5136" s="33"/>
      <c r="X5136" s="33"/>
      <c r="Y5136" s="33"/>
      <c r="Z5136" s="33"/>
      <c r="AA5136" s="33"/>
      <c r="AB5136" s="33"/>
      <c r="AC5136" s="33"/>
      <c r="AD5136" s="33"/>
      <c r="AE5136" s="33"/>
      <c r="AR5136" s="185" t="s">
        <v>507</v>
      </c>
      <c r="AT5136" s="185" t="s">
        <v>363</v>
      </c>
      <c r="AU5136" s="185" t="s">
        <v>85</v>
      </c>
      <c r="AY5136" s="18" t="s">
        <v>360</v>
      </c>
      <c r="BE5136" s="186">
        <f>IF(N5136="základná",J5136,0)</f>
        <v>0</v>
      </c>
      <c r="BF5136" s="186">
        <f>IF(N5136="znížená",J5136,0)</f>
        <v>0</v>
      </c>
      <c r="BG5136" s="186">
        <f>IF(N5136="zákl. prenesená",J5136,0)</f>
        <v>0</v>
      </c>
      <c r="BH5136" s="186">
        <f>IF(N5136="zníž. prenesená",J5136,0)</f>
        <v>0</v>
      </c>
      <c r="BI5136" s="186">
        <f>IF(N5136="nulová",J5136,0)</f>
        <v>0</v>
      </c>
      <c r="BJ5136" s="18" t="s">
        <v>85</v>
      </c>
      <c r="BK5136" s="186">
        <f>ROUND(I5136*H5136,2)</f>
        <v>0</v>
      </c>
      <c r="BL5136" s="18" t="s">
        <v>507</v>
      </c>
      <c r="BM5136" s="185" t="s">
        <v>4812</v>
      </c>
    </row>
    <row r="5137" spans="2:51" s="14" customFormat="1">
      <c r="B5137" s="196"/>
      <c r="D5137" s="188" t="s">
        <v>369</v>
      </c>
      <c r="E5137" s="197" t="s">
        <v>1</v>
      </c>
      <c r="F5137" s="198" t="s">
        <v>754</v>
      </c>
      <c r="H5137" s="197" t="s">
        <v>1</v>
      </c>
      <c r="I5137" s="199"/>
      <c r="L5137" s="196"/>
      <c r="M5137" s="200"/>
      <c r="N5137" s="201"/>
      <c r="O5137" s="201"/>
      <c r="P5137" s="201"/>
      <c r="Q5137" s="201"/>
      <c r="R5137" s="201"/>
      <c r="S5137" s="201"/>
      <c r="T5137" s="202"/>
      <c r="AT5137" s="197" t="s">
        <v>369</v>
      </c>
      <c r="AU5137" s="197" t="s">
        <v>85</v>
      </c>
      <c r="AV5137" s="14" t="s">
        <v>79</v>
      </c>
      <c r="AW5137" s="14" t="s">
        <v>29</v>
      </c>
      <c r="AX5137" s="14" t="s">
        <v>72</v>
      </c>
      <c r="AY5137" s="197" t="s">
        <v>360</v>
      </c>
    </row>
    <row r="5138" spans="2:51" s="13" customFormat="1">
      <c r="B5138" s="187"/>
      <c r="D5138" s="188" t="s">
        <v>369</v>
      </c>
      <c r="E5138" s="189" t="s">
        <v>1</v>
      </c>
      <c r="F5138" s="190" t="s">
        <v>4813</v>
      </c>
      <c r="H5138" s="191">
        <v>4.32</v>
      </c>
      <c r="I5138" s="192"/>
      <c r="L5138" s="187"/>
      <c r="M5138" s="193"/>
      <c r="N5138" s="194"/>
      <c r="O5138" s="194"/>
      <c r="P5138" s="194"/>
      <c r="Q5138" s="194"/>
      <c r="R5138" s="194"/>
      <c r="S5138" s="194"/>
      <c r="T5138" s="195"/>
      <c r="AT5138" s="189" t="s">
        <v>369</v>
      </c>
      <c r="AU5138" s="189" t="s">
        <v>85</v>
      </c>
      <c r="AV5138" s="13" t="s">
        <v>85</v>
      </c>
      <c r="AW5138" s="13" t="s">
        <v>29</v>
      </c>
      <c r="AX5138" s="13" t="s">
        <v>72</v>
      </c>
      <c r="AY5138" s="189" t="s">
        <v>360</v>
      </c>
    </row>
    <row r="5139" spans="2:51" s="13" customFormat="1">
      <c r="B5139" s="187"/>
      <c r="D5139" s="188" t="s">
        <v>369</v>
      </c>
      <c r="E5139" s="189" t="s">
        <v>1</v>
      </c>
      <c r="F5139" s="190" t="s">
        <v>4814</v>
      </c>
      <c r="H5139" s="191">
        <v>1.956</v>
      </c>
      <c r="I5139" s="192"/>
      <c r="L5139" s="187"/>
      <c r="M5139" s="193"/>
      <c r="N5139" s="194"/>
      <c r="O5139" s="194"/>
      <c r="P5139" s="194"/>
      <c r="Q5139" s="194"/>
      <c r="R5139" s="194"/>
      <c r="S5139" s="194"/>
      <c r="T5139" s="195"/>
      <c r="AT5139" s="189" t="s">
        <v>369</v>
      </c>
      <c r="AU5139" s="189" t="s">
        <v>85</v>
      </c>
      <c r="AV5139" s="13" t="s">
        <v>85</v>
      </c>
      <c r="AW5139" s="13" t="s">
        <v>29</v>
      </c>
      <c r="AX5139" s="13" t="s">
        <v>72</v>
      </c>
      <c r="AY5139" s="189" t="s">
        <v>360</v>
      </c>
    </row>
    <row r="5140" spans="2:51" s="13" customFormat="1">
      <c r="B5140" s="187"/>
      <c r="D5140" s="188" t="s">
        <v>369</v>
      </c>
      <c r="E5140" s="189" t="s">
        <v>1</v>
      </c>
      <c r="F5140" s="190" t="s">
        <v>4815</v>
      </c>
      <c r="H5140" s="191">
        <v>1.02</v>
      </c>
      <c r="I5140" s="192"/>
      <c r="L5140" s="187"/>
      <c r="M5140" s="193"/>
      <c r="N5140" s="194"/>
      <c r="O5140" s="194"/>
      <c r="P5140" s="194"/>
      <c r="Q5140" s="194"/>
      <c r="R5140" s="194"/>
      <c r="S5140" s="194"/>
      <c r="T5140" s="195"/>
      <c r="AT5140" s="189" t="s">
        <v>369</v>
      </c>
      <c r="AU5140" s="189" t="s">
        <v>85</v>
      </c>
      <c r="AV5140" s="13" t="s">
        <v>85</v>
      </c>
      <c r="AW5140" s="13" t="s">
        <v>29</v>
      </c>
      <c r="AX5140" s="13" t="s">
        <v>72</v>
      </c>
      <c r="AY5140" s="189" t="s">
        <v>360</v>
      </c>
    </row>
    <row r="5141" spans="2:51" s="13" customFormat="1">
      <c r="B5141" s="187"/>
      <c r="D5141" s="188" t="s">
        <v>369</v>
      </c>
      <c r="E5141" s="189" t="s">
        <v>1</v>
      </c>
      <c r="F5141" s="190" t="s">
        <v>4816</v>
      </c>
      <c r="H5141" s="191">
        <v>3.9540000000000002</v>
      </c>
      <c r="I5141" s="192"/>
      <c r="L5141" s="187"/>
      <c r="M5141" s="193"/>
      <c r="N5141" s="194"/>
      <c r="O5141" s="194"/>
      <c r="P5141" s="194"/>
      <c r="Q5141" s="194"/>
      <c r="R5141" s="194"/>
      <c r="S5141" s="194"/>
      <c r="T5141" s="195"/>
      <c r="AT5141" s="189" t="s">
        <v>369</v>
      </c>
      <c r="AU5141" s="189" t="s">
        <v>85</v>
      </c>
      <c r="AV5141" s="13" t="s">
        <v>85</v>
      </c>
      <c r="AW5141" s="13" t="s">
        <v>29</v>
      </c>
      <c r="AX5141" s="13" t="s">
        <v>72</v>
      </c>
      <c r="AY5141" s="189" t="s">
        <v>360</v>
      </c>
    </row>
    <row r="5142" spans="2:51" s="13" customFormat="1">
      <c r="B5142" s="187"/>
      <c r="D5142" s="188" t="s">
        <v>369</v>
      </c>
      <c r="E5142" s="189" t="s">
        <v>1</v>
      </c>
      <c r="F5142" s="190" t="s">
        <v>4817</v>
      </c>
      <c r="H5142" s="191">
        <v>17.448</v>
      </c>
      <c r="I5142" s="192"/>
      <c r="L5142" s="187"/>
      <c r="M5142" s="193"/>
      <c r="N5142" s="194"/>
      <c r="O5142" s="194"/>
      <c r="P5142" s="194"/>
      <c r="Q5142" s="194"/>
      <c r="R5142" s="194"/>
      <c r="S5142" s="194"/>
      <c r="T5142" s="195"/>
      <c r="AT5142" s="189" t="s">
        <v>369</v>
      </c>
      <c r="AU5142" s="189" t="s">
        <v>85</v>
      </c>
      <c r="AV5142" s="13" t="s">
        <v>85</v>
      </c>
      <c r="AW5142" s="13" t="s">
        <v>29</v>
      </c>
      <c r="AX5142" s="13" t="s">
        <v>72</v>
      </c>
      <c r="AY5142" s="189" t="s">
        <v>360</v>
      </c>
    </row>
    <row r="5143" spans="2:51" s="13" customFormat="1">
      <c r="B5143" s="187"/>
      <c r="D5143" s="188" t="s">
        <v>369</v>
      </c>
      <c r="E5143" s="189" t="s">
        <v>1</v>
      </c>
      <c r="F5143" s="190" t="s">
        <v>4818</v>
      </c>
      <c r="H5143" s="191">
        <v>1.0680000000000001</v>
      </c>
      <c r="I5143" s="192"/>
      <c r="L5143" s="187"/>
      <c r="M5143" s="193"/>
      <c r="N5143" s="194"/>
      <c r="O5143" s="194"/>
      <c r="P5143" s="194"/>
      <c r="Q5143" s="194"/>
      <c r="R5143" s="194"/>
      <c r="S5143" s="194"/>
      <c r="T5143" s="195"/>
      <c r="AT5143" s="189" t="s">
        <v>369</v>
      </c>
      <c r="AU5143" s="189" t="s">
        <v>85</v>
      </c>
      <c r="AV5143" s="13" t="s">
        <v>85</v>
      </c>
      <c r="AW5143" s="13" t="s">
        <v>29</v>
      </c>
      <c r="AX5143" s="13" t="s">
        <v>72</v>
      </c>
      <c r="AY5143" s="189" t="s">
        <v>360</v>
      </c>
    </row>
    <row r="5144" spans="2:51" s="13" customFormat="1">
      <c r="B5144" s="187"/>
      <c r="D5144" s="188" t="s">
        <v>369</v>
      </c>
      <c r="E5144" s="189" t="s">
        <v>1</v>
      </c>
      <c r="F5144" s="190" t="s">
        <v>4819</v>
      </c>
      <c r="H5144" s="191">
        <v>0.996</v>
      </c>
      <c r="I5144" s="192"/>
      <c r="L5144" s="187"/>
      <c r="M5144" s="193"/>
      <c r="N5144" s="194"/>
      <c r="O5144" s="194"/>
      <c r="P5144" s="194"/>
      <c r="Q5144" s="194"/>
      <c r="R5144" s="194"/>
      <c r="S5144" s="194"/>
      <c r="T5144" s="195"/>
      <c r="AT5144" s="189" t="s">
        <v>369</v>
      </c>
      <c r="AU5144" s="189" t="s">
        <v>85</v>
      </c>
      <c r="AV5144" s="13" t="s">
        <v>85</v>
      </c>
      <c r="AW5144" s="13" t="s">
        <v>29</v>
      </c>
      <c r="AX5144" s="13" t="s">
        <v>72</v>
      </c>
      <c r="AY5144" s="189" t="s">
        <v>360</v>
      </c>
    </row>
    <row r="5145" spans="2:51" s="16" customFormat="1">
      <c r="B5145" s="211"/>
      <c r="D5145" s="188" t="s">
        <v>369</v>
      </c>
      <c r="E5145" s="212" t="s">
        <v>1</v>
      </c>
      <c r="F5145" s="213" t="s">
        <v>581</v>
      </c>
      <c r="H5145" s="214">
        <v>30.762</v>
      </c>
      <c r="I5145" s="215"/>
      <c r="L5145" s="211"/>
      <c r="M5145" s="216"/>
      <c r="N5145" s="217"/>
      <c r="O5145" s="217"/>
      <c r="P5145" s="217"/>
      <c r="Q5145" s="217"/>
      <c r="R5145" s="217"/>
      <c r="S5145" s="217"/>
      <c r="T5145" s="218"/>
      <c r="AT5145" s="212" t="s">
        <v>369</v>
      </c>
      <c r="AU5145" s="212" t="s">
        <v>85</v>
      </c>
      <c r="AV5145" s="16" t="s">
        <v>282</v>
      </c>
      <c r="AW5145" s="16" t="s">
        <v>29</v>
      </c>
      <c r="AX5145" s="16" t="s">
        <v>72</v>
      </c>
      <c r="AY5145" s="212" t="s">
        <v>360</v>
      </c>
    </row>
    <row r="5146" spans="2:51" s="14" customFormat="1">
      <c r="B5146" s="196"/>
      <c r="D5146" s="188" t="s">
        <v>369</v>
      </c>
      <c r="E5146" s="197" t="s">
        <v>1</v>
      </c>
      <c r="F5146" s="198" t="s">
        <v>758</v>
      </c>
      <c r="H5146" s="197" t="s">
        <v>1</v>
      </c>
      <c r="I5146" s="199"/>
      <c r="L5146" s="196"/>
      <c r="M5146" s="200"/>
      <c r="N5146" s="201"/>
      <c r="O5146" s="201"/>
      <c r="P5146" s="201"/>
      <c r="Q5146" s="201"/>
      <c r="R5146" s="201"/>
      <c r="S5146" s="201"/>
      <c r="T5146" s="202"/>
      <c r="AT5146" s="197" t="s">
        <v>369</v>
      </c>
      <c r="AU5146" s="197" t="s">
        <v>85</v>
      </c>
      <c r="AV5146" s="14" t="s">
        <v>79</v>
      </c>
      <c r="AW5146" s="14" t="s">
        <v>29</v>
      </c>
      <c r="AX5146" s="14" t="s">
        <v>72</v>
      </c>
      <c r="AY5146" s="197" t="s">
        <v>360</v>
      </c>
    </row>
    <row r="5147" spans="2:51" s="13" customFormat="1">
      <c r="B5147" s="187"/>
      <c r="D5147" s="188" t="s">
        <v>369</v>
      </c>
      <c r="E5147" s="189" t="s">
        <v>1</v>
      </c>
      <c r="F5147" s="190" t="s">
        <v>4820</v>
      </c>
      <c r="H5147" s="191">
        <v>4.4400000000000004</v>
      </c>
      <c r="I5147" s="192"/>
      <c r="L5147" s="187"/>
      <c r="M5147" s="193"/>
      <c r="N5147" s="194"/>
      <c r="O5147" s="194"/>
      <c r="P5147" s="194"/>
      <c r="Q5147" s="194"/>
      <c r="R5147" s="194"/>
      <c r="S5147" s="194"/>
      <c r="T5147" s="195"/>
      <c r="AT5147" s="189" t="s">
        <v>369</v>
      </c>
      <c r="AU5147" s="189" t="s">
        <v>85</v>
      </c>
      <c r="AV5147" s="13" t="s">
        <v>85</v>
      </c>
      <c r="AW5147" s="13" t="s">
        <v>29</v>
      </c>
      <c r="AX5147" s="13" t="s">
        <v>72</v>
      </c>
      <c r="AY5147" s="189" t="s">
        <v>360</v>
      </c>
    </row>
    <row r="5148" spans="2:51" s="13" customFormat="1">
      <c r="B5148" s="187"/>
      <c r="D5148" s="188" t="s">
        <v>369</v>
      </c>
      <c r="E5148" s="189" t="s">
        <v>1</v>
      </c>
      <c r="F5148" s="190" t="s">
        <v>4821</v>
      </c>
      <c r="H5148" s="191">
        <v>1.968</v>
      </c>
      <c r="I5148" s="192"/>
      <c r="L5148" s="187"/>
      <c r="M5148" s="193"/>
      <c r="N5148" s="194"/>
      <c r="O5148" s="194"/>
      <c r="P5148" s="194"/>
      <c r="Q5148" s="194"/>
      <c r="R5148" s="194"/>
      <c r="S5148" s="194"/>
      <c r="T5148" s="195"/>
      <c r="AT5148" s="189" t="s">
        <v>369</v>
      </c>
      <c r="AU5148" s="189" t="s">
        <v>85</v>
      </c>
      <c r="AV5148" s="13" t="s">
        <v>85</v>
      </c>
      <c r="AW5148" s="13" t="s">
        <v>29</v>
      </c>
      <c r="AX5148" s="13" t="s">
        <v>72</v>
      </c>
      <c r="AY5148" s="189" t="s">
        <v>360</v>
      </c>
    </row>
    <row r="5149" spans="2:51" s="13" customFormat="1">
      <c r="B5149" s="187"/>
      <c r="D5149" s="188" t="s">
        <v>369</v>
      </c>
      <c r="E5149" s="189" t="s">
        <v>1</v>
      </c>
      <c r="F5149" s="190" t="s">
        <v>4822</v>
      </c>
      <c r="H5149" s="191">
        <v>1.08</v>
      </c>
      <c r="I5149" s="192"/>
      <c r="L5149" s="187"/>
      <c r="M5149" s="193"/>
      <c r="N5149" s="194"/>
      <c r="O5149" s="194"/>
      <c r="P5149" s="194"/>
      <c r="Q5149" s="194"/>
      <c r="R5149" s="194"/>
      <c r="S5149" s="194"/>
      <c r="T5149" s="195"/>
      <c r="AT5149" s="189" t="s">
        <v>369</v>
      </c>
      <c r="AU5149" s="189" t="s">
        <v>85</v>
      </c>
      <c r="AV5149" s="13" t="s">
        <v>85</v>
      </c>
      <c r="AW5149" s="13" t="s">
        <v>29</v>
      </c>
      <c r="AX5149" s="13" t="s">
        <v>72</v>
      </c>
      <c r="AY5149" s="189" t="s">
        <v>360</v>
      </c>
    </row>
    <row r="5150" spans="2:51" s="16" customFormat="1">
      <c r="B5150" s="211"/>
      <c r="D5150" s="188" t="s">
        <v>369</v>
      </c>
      <c r="E5150" s="212" t="s">
        <v>1</v>
      </c>
      <c r="F5150" s="213" t="s">
        <v>581</v>
      </c>
      <c r="H5150" s="214">
        <v>7.4880000000000004</v>
      </c>
      <c r="I5150" s="215"/>
      <c r="L5150" s="211"/>
      <c r="M5150" s="216"/>
      <c r="N5150" s="217"/>
      <c r="O5150" s="217"/>
      <c r="P5150" s="217"/>
      <c r="Q5150" s="217"/>
      <c r="R5150" s="217"/>
      <c r="S5150" s="217"/>
      <c r="T5150" s="218"/>
      <c r="AT5150" s="212" t="s">
        <v>369</v>
      </c>
      <c r="AU5150" s="212" t="s">
        <v>85</v>
      </c>
      <c r="AV5150" s="16" t="s">
        <v>282</v>
      </c>
      <c r="AW5150" s="16" t="s">
        <v>29</v>
      </c>
      <c r="AX5150" s="16" t="s">
        <v>72</v>
      </c>
      <c r="AY5150" s="212" t="s">
        <v>360</v>
      </c>
    </row>
    <row r="5151" spans="2:51" s="14" customFormat="1">
      <c r="B5151" s="196"/>
      <c r="D5151" s="188" t="s">
        <v>369</v>
      </c>
      <c r="E5151" s="197" t="s">
        <v>1</v>
      </c>
      <c r="F5151" s="198" t="s">
        <v>762</v>
      </c>
      <c r="H5151" s="197" t="s">
        <v>1</v>
      </c>
      <c r="I5151" s="199"/>
      <c r="L5151" s="196"/>
      <c r="M5151" s="200"/>
      <c r="N5151" s="201"/>
      <c r="O5151" s="201"/>
      <c r="P5151" s="201"/>
      <c r="Q5151" s="201"/>
      <c r="R5151" s="201"/>
      <c r="S5151" s="201"/>
      <c r="T5151" s="202"/>
      <c r="AT5151" s="197" t="s">
        <v>369</v>
      </c>
      <c r="AU5151" s="197" t="s">
        <v>85</v>
      </c>
      <c r="AV5151" s="14" t="s">
        <v>79</v>
      </c>
      <c r="AW5151" s="14" t="s">
        <v>29</v>
      </c>
      <c r="AX5151" s="14" t="s">
        <v>72</v>
      </c>
      <c r="AY5151" s="197" t="s">
        <v>360</v>
      </c>
    </row>
    <row r="5152" spans="2:51" s="13" customFormat="1">
      <c r="B5152" s="187"/>
      <c r="D5152" s="188" t="s">
        <v>369</v>
      </c>
      <c r="E5152" s="189" t="s">
        <v>1</v>
      </c>
      <c r="F5152" s="190" t="s">
        <v>4823</v>
      </c>
      <c r="H5152" s="191">
        <v>4.4400000000000004</v>
      </c>
      <c r="I5152" s="192"/>
      <c r="L5152" s="187"/>
      <c r="M5152" s="193"/>
      <c r="N5152" s="194"/>
      <c r="O5152" s="194"/>
      <c r="P5152" s="194"/>
      <c r="Q5152" s="194"/>
      <c r="R5152" s="194"/>
      <c r="S5152" s="194"/>
      <c r="T5152" s="195"/>
      <c r="AT5152" s="189" t="s">
        <v>369</v>
      </c>
      <c r="AU5152" s="189" t="s">
        <v>85</v>
      </c>
      <c r="AV5152" s="13" t="s">
        <v>85</v>
      </c>
      <c r="AW5152" s="13" t="s">
        <v>29</v>
      </c>
      <c r="AX5152" s="13" t="s">
        <v>72</v>
      </c>
      <c r="AY5152" s="189" t="s">
        <v>360</v>
      </c>
    </row>
    <row r="5153" spans="1:65" s="13" customFormat="1">
      <c r="B5153" s="187"/>
      <c r="D5153" s="188" t="s">
        <v>369</v>
      </c>
      <c r="E5153" s="189" t="s">
        <v>1</v>
      </c>
      <c r="F5153" s="190" t="s">
        <v>4824</v>
      </c>
      <c r="H5153" s="191">
        <v>1.968</v>
      </c>
      <c r="I5153" s="192"/>
      <c r="L5153" s="187"/>
      <c r="M5153" s="193"/>
      <c r="N5153" s="194"/>
      <c r="O5153" s="194"/>
      <c r="P5153" s="194"/>
      <c r="Q5153" s="194"/>
      <c r="R5153" s="194"/>
      <c r="S5153" s="194"/>
      <c r="T5153" s="195"/>
      <c r="AT5153" s="189" t="s">
        <v>369</v>
      </c>
      <c r="AU5153" s="189" t="s">
        <v>85</v>
      </c>
      <c r="AV5153" s="13" t="s">
        <v>85</v>
      </c>
      <c r="AW5153" s="13" t="s">
        <v>29</v>
      </c>
      <c r="AX5153" s="13" t="s">
        <v>72</v>
      </c>
      <c r="AY5153" s="189" t="s">
        <v>360</v>
      </c>
    </row>
    <row r="5154" spans="1:65" s="16" customFormat="1">
      <c r="B5154" s="211"/>
      <c r="D5154" s="188" t="s">
        <v>369</v>
      </c>
      <c r="E5154" s="212" t="s">
        <v>1</v>
      </c>
      <c r="F5154" s="213" t="s">
        <v>581</v>
      </c>
      <c r="H5154" s="214">
        <v>6.4080000000000004</v>
      </c>
      <c r="I5154" s="215"/>
      <c r="L5154" s="211"/>
      <c r="M5154" s="216"/>
      <c r="N5154" s="217"/>
      <c r="O5154" s="217"/>
      <c r="P5154" s="217"/>
      <c r="Q5154" s="217"/>
      <c r="R5154" s="217"/>
      <c r="S5154" s="217"/>
      <c r="T5154" s="218"/>
      <c r="AT5154" s="212" t="s">
        <v>369</v>
      </c>
      <c r="AU5154" s="212" t="s">
        <v>85</v>
      </c>
      <c r="AV5154" s="16" t="s">
        <v>282</v>
      </c>
      <c r="AW5154" s="16" t="s">
        <v>29</v>
      </c>
      <c r="AX5154" s="16" t="s">
        <v>72</v>
      </c>
      <c r="AY5154" s="212" t="s">
        <v>360</v>
      </c>
    </row>
    <row r="5155" spans="1:65" s="14" customFormat="1">
      <c r="B5155" s="196"/>
      <c r="D5155" s="188" t="s">
        <v>369</v>
      </c>
      <c r="E5155" s="197" t="s">
        <v>1</v>
      </c>
      <c r="F5155" s="198" t="s">
        <v>787</v>
      </c>
      <c r="H5155" s="197" t="s">
        <v>1</v>
      </c>
      <c r="I5155" s="199"/>
      <c r="L5155" s="196"/>
      <c r="M5155" s="200"/>
      <c r="N5155" s="201"/>
      <c r="O5155" s="201"/>
      <c r="P5155" s="201"/>
      <c r="Q5155" s="201"/>
      <c r="R5155" s="201"/>
      <c r="S5155" s="201"/>
      <c r="T5155" s="202"/>
      <c r="AT5155" s="197" t="s">
        <v>369</v>
      </c>
      <c r="AU5155" s="197" t="s">
        <v>85</v>
      </c>
      <c r="AV5155" s="14" t="s">
        <v>79</v>
      </c>
      <c r="AW5155" s="14" t="s">
        <v>29</v>
      </c>
      <c r="AX5155" s="14" t="s">
        <v>72</v>
      </c>
      <c r="AY5155" s="197" t="s">
        <v>360</v>
      </c>
    </row>
    <row r="5156" spans="1:65" s="13" customFormat="1">
      <c r="B5156" s="187"/>
      <c r="D5156" s="188" t="s">
        <v>369</v>
      </c>
      <c r="E5156" s="189" t="s">
        <v>1</v>
      </c>
      <c r="F5156" s="190" t="s">
        <v>4825</v>
      </c>
      <c r="H5156" s="191">
        <v>4.4400000000000004</v>
      </c>
      <c r="I5156" s="192"/>
      <c r="L5156" s="187"/>
      <c r="M5156" s="193"/>
      <c r="N5156" s="194"/>
      <c r="O5156" s="194"/>
      <c r="P5156" s="194"/>
      <c r="Q5156" s="194"/>
      <c r="R5156" s="194"/>
      <c r="S5156" s="194"/>
      <c r="T5156" s="195"/>
      <c r="AT5156" s="189" t="s">
        <v>369</v>
      </c>
      <c r="AU5156" s="189" t="s">
        <v>85</v>
      </c>
      <c r="AV5156" s="13" t="s">
        <v>85</v>
      </c>
      <c r="AW5156" s="13" t="s">
        <v>29</v>
      </c>
      <c r="AX5156" s="13" t="s">
        <v>72</v>
      </c>
      <c r="AY5156" s="189" t="s">
        <v>360</v>
      </c>
    </row>
    <row r="5157" spans="1:65" s="13" customFormat="1">
      <c r="B5157" s="187"/>
      <c r="D5157" s="188" t="s">
        <v>369</v>
      </c>
      <c r="E5157" s="189" t="s">
        <v>1</v>
      </c>
      <c r="F5157" s="190" t="s">
        <v>4826</v>
      </c>
      <c r="H5157" s="191">
        <v>1.968</v>
      </c>
      <c r="I5157" s="192"/>
      <c r="L5157" s="187"/>
      <c r="M5157" s="193"/>
      <c r="N5157" s="194"/>
      <c r="O5157" s="194"/>
      <c r="P5157" s="194"/>
      <c r="Q5157" s="194"/>
      <c r="R5157" s="194"/>
      <c r="S5157" s="194"/>
      <c r="T5157" s="195"/>
      <c r="AT5157" s="189" t="s">
        <v>369</v>
      </c>
      <c r="AU5157" s="189" t="s">
        <v>85</v>
      </c>
      <c r="AV5157" s="13" t="s">
        <v>85</v>
      </c>
      <c r="AW5157" s="13" t="s">
        <v>29</v>
      </c>
      <c r="AX5157" s="13" t="s">
        <v>72</v>
      </c>
      <c r="AY5157" s="189" t="s">
        <v>360</v>
      </c>
    </row>
    <row r="5158" spans="1:65" s="16" customFormat="1">
      <c r="B5158" s="211"/>
      <c r="D5158" s="188" t="s">
        <v>369</v>
      </c>
      <c r="E5158" s="212" t="s">
        <v>1</v>
      </c>
      <c r="F5158" s="213" t="s">
        <v>581</v>
      </c>
      <c r="H5158" s="214">
        <v>6.4080000000000004</v>
      </c>
      <c r="I5158" s="215"/>
      <c r="L5158" s="211"/>
      <c r="M5158" s="216"/>
      <c r="N5158" s="217"/>
      <c r="O5158" s="217"/>
      <c r="P5158" s="217"/>
      <c r="Q5158" s="217"/>
      <c r="R5158" s="217"/>
      <c r="S5158" s="217"/>
      <c r="T5158" s="218"/>
      <c r="AT5158" s="212" t="s">
        <v>369</v>
      </c>
      <c r="AU5158" s="212" t="s">
        <v>85</v>
      </c>
      <c r="AV5158" s="16" t="s">
        <v>282</v>
      </c>
      <c r="AW5158" s="16" t="s">
        <v>29</v>
      </c>
      <c r="AX5158" s="16" t="s">
        <v>72</v>
      </c>
      <c r="AY5158" s="212" t="s">
        <v>360</v>
      </c>
    </row>
    <row r="5159" spans="1:65" s="15" customFormat="1">
      <c r="B5159" s="203"/>
      <c r="D5159" s="188" t="s">
        <v>369</v>
      </c>
      <c r="E5159" s="204" t="s">
        <v>1</v>
      </c>
      <c r="F5159" s="205" t="s">
        <v>386</v>
      </c>
      <c r="H5159" s="206">
        <v>51.066000000000003</v>
      </c>
      <c r="I5159" s="207"/>
      <c r="L5159" s="203"/>
      <c r="M5159" s="208"/>
      <c r="N5159" s="209"/>
      <c r="O5159" s="209"/>
      <c r="P5159" s="209"/>
      <c r="Q5159" s="209"/>
      <c r="R5159" s="209"/>
      <c r="S5159" s="209"/>
      <c r="T5159" s="210"/>
      <c r="AT5159" s="204" t="s">
        <v>369</v>
      </c>
      <c r="AU5159" s="204" t="s">
        <v>85</v>
      </c>
      <c r="AV5159" s="15" t="s">
        <v>367</v>
      </c>
      <c r="AW5159" s="15" t="s">
        <v>29</v>
      </c>
      <c r="AX5159" s="15" t="s">
        <v>79</v>
      </c>
      <c r="AY5159" s="204" t="s">
        <v>360</v>
      </c>
    </row>
    <row r="5160" spans="1:65" s="14" customFormat="1" ht="22.5">
      <c r="B5160" s="196"/>
      <c r="D5160" s="188" t="s">
        <v>369</v>
      </c>
      <c r="E5160" s="197" t="s">
        <v>1</v>
      </c>
      <c r="F5160" s="198" t="s">
        <v>4808</v>
      </c>
      <c r="H5160" s="197" t="s">
        <v>1</v>
      </c>
      <c r="I5160" s="199"/>
      <c r="L5160" s="196"/>
      <c r="M5160" s="200"/>
      <c r="N5160" s="201"/>
      <c r="O5160" s="201"/>
      <c r="P5160" s="201"/>
      <c r="Q5160" s="201"/>
      <c r="R5160" s="201"/>
      <c r="S5160" s="201"/>
      <c r="T5160" s="202"/>
      <c r="AT5160" s="197" t="s">
        <v>369</v>
      </c>
      <c r="AU5160" s="197" t="s">
        <v>85</v>
      </c>
      <c r="AV5160" s="14" t="s">
        <v>79</v>
      </c>
      <c r="AW5160" s="14" t="s">
        <v>29</v>
      </c>
      <c r="AX5160" s="14" t="s">
        <v>72</v>
      </c>
      <c r="AY5160" s="197" t="s">
        <v>360</v>
      </c>
    </row>
    <row r="5161" spans="1:65" s="2" customFormat="1" ht="37.9" customHeight="1">
      <c r="A5161" s="33"/>
      <c r="B5161" s="139"/>
      <c r="C5161" s="173" t="s">
        <v>4827</v>
      </c>
      <c r="D5161" s="173" t="s">
        <v>363</v>
      </c>
      <c r="E5161" s="174" t="s">
        <v>4828</v>
      </c>
      <c r="F5161" s="175" t="s">
        <v>4829</v>
      </c>
      <c r="G5161" s="176" t="s">
        <v>366</v>
      </c>
      <c r="H5161" s="177">
        <v>55.33</v>
      </c>
      <c r="I5161" s="178"/>
      <c r="J5161" s="179">
        <f>ROUND(I5161*H5161,2)</f>
        <v>0</v>
      </c>
      <c r="K5161" s="180"/>
      <c r="L5161" s="34"/>
      <c r="M5161" s="181" t="s">
        <v>1</v>
      </c>
      <c r="N5161" s="182" t="s">
        <v>38</v>
      </c>
      <c r="O5161" s="60"/>
      <c r="P5161" s="183">
        <f>O5161*H5161</f>
        <v>0</v>
      </c>
      <c r="Q5161" s="183">
        <v>0</v>
      </c>
      <c r="R5161" s="183">
        <f>Q5161*H5161</f>
        <v>0</v>
      </c>
      <c r="S5161" s="183">
        <v>0</v>
      </c>
      <c r="T5161" s="184">
        <f>S5161*H5161</f>
        <v>0</v>
      </c>
      <c r="U5161" s="33"/>
      <c r="V5161" s="33"/>
      <c r="W5161" s="33"/>
      <c r="X5161" s="33"/>
      <c r="Y5161" s="33"/>
      <c r="Z5161" s="33"/>
      <c r="AA5161" s="33"/>
      <c r="AB5161" s="33"/>
      <c r="AC5161" s="33"/>
      <c r="AD5161" s="33"/>
      <c r="AE5161" s="33"/>
      <c r="AR5161" s="185" t="s">
        <v>507</v>
      </c>
      <c r="AT5161" s="185" t="s">
        <v>363</v>
      </c>
      <c r="AU5161" s="185" t="s">
        <v>85</v>
      </c>
      <c r="AY5161" s="18" t="s">
        <v>360</v>
      </c>
      <c r="BE5161" s="186">
        <f>IF(N5161="základná",J5161,0)</f>
        <v>0</v>
      </c>
      <c r="BF5161" s="186">
        <f>IF(N5161="znížená",J5161,0)</f>
        <v>0</v>
      </c>
      <c r="BG5161" s="186">
        <f>IF(N5161="zákl. prenesená",J5161,0)</f>
        <v>0</v>
      </c>
      <c r="BH5161" s="186">
        <f>IF(N5161="zníž. prenesená",J5161,0)</f>
        <v>0</v>
      </c>
      <c r="BI5161" s="186">
        <f>IF(N5161="nulová",J5161,0)</f>
        <v>0</v>
      </c>
      <c r="BJ5161" s="18" t="s">
        <v>85</v>
      </c>
      <c r="BK5161" s="186">
        <f>ROUND(I5161*H5161,2)</f>
        <v>0</v>
      </c>
      <c r="BL5161" s="18" t="s">
        <v>507</v>
      </c>
      <c r="BM5161" s="185" t="s">
        <v>4830</v>
      </c>
    </row>
    <row r="5162" spans="1:65" s="13" customFormat="1">
      <c r="B5162" s="187"/>
      <c r="D5162" s="188" t="s">
        <v>369</v>
      </c>
      <c r="E5162" s="189" t="s">
        <v>1</v>
      </c>
      <c r="F5162" s="190" t="s">
        <v>189</v>
      </c>
      <c r="H5162" s="191">
        <v>55.33</v>
      </c>
      <c r="I5162" s="192"/>
      <c r="L5162" s="187"/>
      <c r="M5162" s="193"/>
      <c r="N5162" s="194"/>
      <c r="O5162" s="194"/>
      <c r="P5162" s="194"/>
      <c r="Q5162" s="194"/>
      <c r="R5162" s="194"/>
      <c r="S5162" s="194"/>
      <c r="T5162" s="195"/>
      <c r="AT5162" s="189" t="s">
        <v>369</v>
      </c>
      <c r="AU5162" s="189" t="s">
        <v>85</v>
      </c>
      <c r="AV5162" s="13" t="s">
        <v>85</v>
      </c>
      <c r="AW5162" s="13" t="s">
        <v>29</v>
      </c>
      <c r="AX5162" s="13" t="s">
        <v>72</v>
      </c>
      <c r="AY5162" s="189" t="s">
        <v>360</v>
      </c>
    </row>
    <row r="5163" spans="1:65" s="15" customFormat="1">
      <c r="B5163" s="203"/>
      <c r="D5163" s="188" t="s">
        <v>369</v>
      </c>
      <c r="E5163" s="204" t="s">
        <v>1</v>
      </c>
      <c r="F5163" s="205" t="s">
        <v>386</v>
      </c>
      <c r="H5163" s="206">
        <v>55.33</v>
      </c>
      <c r="I5163" s="207"/>
      <c r="L5163" s="203"/>
      <c r="M5163" s="208"/>
      <c r="N5163" s="209"/>
      <c r="O5163" s="209"/>
      <c r="P5163" s="209"/>
      <c r="Q5163" s="209"/>
      <c r="R5163" s="209"/>
      <c r="S5163" s="209"/>
      <c r="T5163" s="210"/>
      <c r="AT5163" s="204" t="s">
        <v>369</v>
      </c>
      <c r="AU5163" s="204" t="s">
        <v>85</v>
      </c>
      <c r="AV5163" s="15" t="s">
        <v>367</v>
      </c>
      <c r="AW5163" s="15" t="s">
        <v>29</v>
      </c>
      <c r="AX5163" s="15" t="s">
        <v>79</v>
      </c>
      <c r="AY5163" s="204" t="s">
        <v>360</v>
      </c>
    </row>
    <row r="5164" spans="1:65" s="2" customFormat="1" ht="37.9" customHeight="1">
      <c r="A5164" s="33"/>
      <c r="B5164" s="139"/>
      <c r="C5164" s="173" t="s">
        <v>4831</v>
      </c>
      <c r="D5164" s="173" t="s">
        <v>363</v>
      </c>
      <c r="E5164" s="174" t="s">
        <v>4832</v>
      </c>
      <c r="F5164" s="175" t="s">
        <v>4833</v>
      </c>
      <c r="G5164" s="176" t="s">
        <v>366</v>
      </c>
      <c r="H5164" s="177">
        <v>141.84</v>
      </c>
      <c r="I5164" s="178"/>
      <c r="J5164" s="179">
        <f>ROUND(I5164*H5164,2)</f>
        <v>0</v>
      </c>
      <c r="K5164" s="180"/>
      <c r="L5164" s="34"/>
      <c r="M5164" s="181" t="s">
        <v>1</v>
      </c>
      <c r="N5164" s="182" t="s">
        <v>38</v>
      </c>
      <c r="O5164" s="60"/>
      <c r="P5164" s="183">
        <f>O5164*H5164</f>
        <v>0</v>
      </c>
      <c r="Q5164" s="183">
        <v>1.3469999999999999E-2</v>
      </c>
      <c r="R5164" s="183">
        <f>Q5164*H5164</f>
        <v>1.9105847999999999</v>
      </c>
      <c r="S5164" s="183">
        <v>0</v>
      </c>
      <c r="T5164" s="184">
        <f>S5164*H5164</f>
        <v>0</v>
      </c>
      <c r="U5164" s="33"/>
      <c r="V5164" s="33"/>
      <c r="W5164" s="33"/>
      <c r="X5164" s="33"/>
      <c r="Y5164" s="33"/>
      <c r="Z5164" s="33"/>
      <c r="AA5164" s="33"/>
      <c r="AB5164" s="33"/>
      <c r="AC5164" s="33"/>
      <c r="AD5164" s="33"/>
      <c r="AE5164" s="33"/>
      <c r="AR5164" s="185" t="s">
        <v>507</v>
      </c>
      <c r="AT5164" s="185" t="s">
        <v>363</v>
      </c>
      <c r="AU5164" s="185" t="s">
        <v>85</v>
      </c>
      <c r="AY5164" s="18" t="s">
        <v>360</v>
      </c>
      <c r="BE5164" s="186">
        <f>IF(N5164="základná",J5164,0)</f>
        <v>0</v>
      </c>
      <c r="BF5164" s="186">
        <f>IF(N5164="znížená",J5164,0)</f>
        <v>0</v>
      </c>
      <c r="BG5164" s="186">
        <f>IF(N5164="zákl. prenesená",J5164,0)</f>
        <v>0</v>
      </c>
      <c r="BH5164" s="186">
        <f>IF(N5164="zníž. prenesená",J5164,0)</f>
        <v>0</v>
      </c>
      <c r="BI5164" s="186">
        <f>IF(N5164="nulová",J5164,0)</f>
        <v>0</v>
      </c>
      <c r="BJ5164" s="18" t="s">
        <v>85</v>
      </c>
      <c r="BK5164" s="186">
        <f>ROUND(I5164*H5164,2)</f>
        <v>0</v>
      </c>
      <c r="BL5164" s="18" t="s">
        <v>507</v>
      </c>
      <c r="BM5164" s="185" t="s">
        <v>4834</v>
      </c>
    </row>
    <row r="5165" spans="1:65" s="14" customFormat="1">
      <c r="B5165" s="196"/>
      <c r="D5165" s="188" t="s">
        <v>369</v>
      </c>
      <c r="E5165" s="197" t="s">
        <v>1</v>
      </c>
      <c r="F5165" s="198" t="s">
        <v>4835</v>
      </c>
      <c r="H5165" s="197" t="s">
        <v>1</v>
      </c>
      <c r="I5165" s="199"/>
      <c r="L5165" s="196"/>
      <c r="M5165" s="200"/>
      <c r="N5165" s="201"/>
      <c r="O5165" s="201"/>
      <c r="P5165" s="201"/>
      <c r="Q5165" s="201"/>
      <c r="R5165" s="201"/>
      <c r="S5165" s="201"/>
      <c r="T5165" s="202"/>
      <c r="AT5165" s="197" t="s">
        <v>369</v>
      </c>
      <c r="AU5165" s="197" t="s">
        <v>85</v>
      </c>
      <c r="AV5165" s="14" t="s">
        <v>79</v>
      </c>
      <c r="AW5165" s="14" t="s">
        <v>29</v>
      </c>
      <c r="AX5165" s="14" t="s">
        <v>72</v>
      </c>
      <c r="AY5165" s="197" t="s">
        <v>360</v>
      </c>
    </row>
    <row r="5166" spans="1:65" s="13" customFormat="1">
      <c r="B5166" s="187"/>
      <c r="D5166" s="188" t="s">
        <v>369</v>
      </c>
      <c r="E5166" s="189" t="s">
        <v>1</v>
      </c>
      <c r="F5166" s="190" t="s">
        <v>4836</v>
      </c>
      <c r="H5166" s="191">
        <v>141.84</v>
      </c>
      <c r="I5166" s="192"/>
      <c r="L5166" s="187"/>
      <c r="M5166" s="193"/>
      <c r="N5166" s="194"/>
      <c r="O5166" s="194"/>
      <c r="P5166" s="194"/>
      <c r="Q5166" s="194"/>
      <c r="R5166" s="194"/>
      <c r="S5166" s="194"/>
      <c r="T5166" s="195"/>
      <c r="AT5166" s="189" t="s">
        <v>369</v>
      </c>
      <c r="AU5166" s="189" t="s">
        <v>85</v>
      </c>
      <c r="AV5166" s="13" t="s">
        <v>85</v>
      </c>
      <c r="AW5166" s="13" t="s">
        <v>29</v>
      </c>
      <c r="AX5166" s="13" t="s">
        <v>72</v>
      </c>
      <c r="AY5166" s="189" t="s">
        <v>360</v>
      </c>
    </row>
    <row r="5167" spans="1:65" s="15" customFormat="1">
      <c r="B5167" s="203"/>
      <c r="D5167" s="188" t="s">
        <v>369</v>
      </c>
      <c r="E5167" s="204" t="s">
        <v>242</v>
      </c>
      <c r="F5167" s="205" t="s">
        <v>386</v>
      </c>
      <c r="H5167" s="206">
        <v>141.84</v>
      </c>
      <c r="I5167" s="207"/>
      <c r="L5167" s="203"/>
      <c r="M5167" s="208"/>
      <c r="N5167" s="209"/>
      <c r="O5167" s="209"/>
      <c r="P5167" s="209"/>
      <c r="Q5167" s="209"/>
      <c r="R5167" s="209"/>
      <c r="S5167" s="209"/>
      <c r="T5167" s="210"/>
      <c r="AT5167" s="204" t="s">
        <v>369</v>
      </c>
      <c r="AU5167" s="204" t="s">
        <v>85</v>
      </c>
      <c r="AV5167" s="15" t="s">
        <v>367</v>
      </c>
      <c r="AW5167" s="15" t="s">
        <v>29</v>
      </c>
      <c r="AX5167" s="15" t="s">
        <v>79</v>
      </c>
      <c r="AY5167" s="204" t="s">
        <v>360</v>
      </c>
    </row>
    <row r="5168" spans="1:65" s="14" customFormat="1" ht="22.5">
      <c r="B5168" s="196"/>
      <c r="D5168" s="188" t="s">
        <v>369</v>
      </c>
      <c r="E5168" s="197" t="s">
        <v>1</v>
      </c>
      <c r="F5168" s="198" t="s">
        <v>4837</v>
      </c>
      <c r="H5168" s="197" t="s">
        <v>1</v>
      </c>
      <c r="I5168" s="199"/>
      <c r="L5168" s="196"/>
      <c r="M5168" s="200"/>
      <c r="N5168" s="201"/>
      <c r="O5168" s="201"/>
      <c r="P5168" s="201"/>
      <c r="Q5168" s="201"/>
      <c r="R5168" s="201"/>
      <c r="S5168" s="201"/>
      <c r="T5168" s="202"/>
      <c r="AT5168" s="197" t="s">
        <v>369</v>
      </c>
      <c r="AU5168" s="197" t="s">
        <v>85</v>
      </c>
      <c r="AV5168" s="14" t="s">
        <v>79</v>
      </c>
      <c r="AW5168" s="14" t="s">
        <v>29</v>
      </c>
      <c r="AX5168" s="14" t="s">
        <v>72</v>
      </c>
      <c r="AY5168" s="197" t="s">
        <v>360</v>
      </c>
    </row>
    <row r="5169" spans="1:65" s="2" customFormat="1" ht="33" customHeight="1">
      <c r="A5169" s="33"/>
      <c r="B5169" s="139"/>
      <c r="C5169" s="173" t="s">
        <v>4838</v>
      </c>
      <c r="D5169" s="173" t="s">
        <v>363</v>
      </c>
      <c r="E5169" s="174" t="s">
        <v>4839</v>
      </c>
      <c r="F5169" s="175" t="s">
        <v>4840</v>
      </c>
      <c r="G5169" s="176" t="s">
        <v>366</v>
      </c>
      <c r="H5169" s="177">
        <v>1197.9100000000001</v>
      </c>
      <c r="I5169" s="178"/>
      <c r="J5169" s="179">
        <f>ROUND(I5169*H5169,2)</f>
        <v>0</v>
      </c>
      <c r="K5169" s="180"/>
      <c r="L5169" s="34"/>
      <c r="M5169" s="181" t="s">
        <v>1</v>
      </c>
      <c r="N5169" s="182" t="s">
        <v>38</v>
      </c>
      <c r="O5169" s="60"/>
      <c r="P5169" s="183">
        <f>O5169*H5169</f>
        <v>0</v>
      </c>
      <c r="Q5169" s="183">
        <v>1.3469999999999999E-2</v>
      </c>
      <c r="R5169" s="183">
        <f>Q5169*H5169</f>
        <v>16.135847699999999</v>
      </c>
      <c r="S5169" s="183">
        <v>0</v>
      </c>
      <c r="T5169" s="184">
        <f>S5169*H5169</f>
        <v>0</v>
      </c>
      <c r="U5169" s="33"/>
      <c r="V5169" s="33"/>
      <c r="W5169" s="33"/>
      <c r="X5169" s="33"/>
      <c r="Y5169" s="33"/>
      <c r="Z5169" s="33"/>
      <c r="AA5169" s="33"/>
      <c r="AB5169" s="33"/>
      <c r="AC5169" s="33"/>
      <c r="AD5169" s="33"/>
      <c r="AE5169" s="33"/>
      <c r="AR5169" s="185" t="s">
        <v>507</v>
      </c>
      <c r="AT5169" s="185" t="s">
        <v>363</v>
      </c>
      <c r="AU5169" s="185" t="s">
        <v>85</v>
      </c>
      <c r="AY5169" s="18" t="s">
        <v>360</v>
      </c>
      <c r="BE5169" s="186">
        <f>IF(N5169="základná",J5169,0)</f>
        <v>0</v>
      </c>
      <c r="BF5169" s="186">
        <f>IF(N5169="znížená",J5169,0)</f>
        <v>0</v>
      </c>
      <c r="BG5169" s="186">
        <f>IF(N5169="zákl. prenesená",J5169,0)</f>
        <v>0</v>
      </c>
      <c r="BH5169" s="186">
        <f>IF(N5169="zníž. prenesená",J5169,0)</f>
        <v>0</v>
      </c>
      <c r="BI5169" s="186">
        <f>IF(N5169="nulová",J5169,0)</f>
        <v>0</v>
      </c>
      <c r="BJ5169" s="18" t="s">
        <v>85</v>
      </c>
      <c r="BK5169" s="186">
        <f>ROUND(I5169*H5169,2)</f>
        <v>0</v>
      </c>
      <c r="BL5169" s="18" t="s">
        <v>507</v>
      </c>
      <c r="BM5169" s="185" t="s">
        <v>4841</v>
      </c>
    </row>
    <row r="5170" spans="1:65" s="14" customFormat="1">
      <c r="B5170" s="196"/>
      <c r="D5170" s="188" t="s">
        <v>369</v>
      </c>
      <c r="E5170" s="197" t="s">
        <v>1</v>
      </c>
      <c r="F5170" s="198" t="s">
        <v>754</v>
      </c>
      <c r="H5170" s="197" t="s">
        <v>1</v>
      </c>
      <c r="I5170" s="199"/>
      <c r="L5170" s="196"/>
      <c r="M5170" s="200"/>
      <c r="N5170" s="201"/>
      <c r="O5170" s="201"/>
      <c r="P5170" s="201"/>
      <c r="Q5170" s="201"/>
      <c r="R5170" s="201"/>
      <c r="S5170" s="201"/>
      <c r="T5170" s="202"/>
      <c r="AT5170" s="197" t="s">
        <v>369</v>
      </c>
      <c r="AU5170" s="197" t="s">
        <v>85</v>
      </c>
      <c r="AV5170" s="14" t="s">
        <v>79</v>
      </c>
      <c r="AW5170" s="14" t="s">
        <v>29</v>
      </c>
      <c r="AX5170" s="14" t="s">
        <v>72</v>
      </c>
      <c r="AY5170" s="197" t="s">
        <v>360</v>
      </c>
    </row>
    <row r="5171" spans="1:65" s="13" customFormat="1">
      <c r="B5171" s="187"/>
      <c r="D5171" s="188" t="s">
        <v>369</v>
      </c>
      <c r="E5171" s="189" t="s">
        <v>1</v>
      </c>
      <c r="F5171" s="190" t="s">
        <v>4842</v>
      </c>
      <c r="H5171" s="191">
        <v>39.450000000000003</v>
      </c>
      <c r="I5171" s="192"/>
      <c r="L5171" s="187"/>
      <c r="M5171" s="193"/>
      <c r="N5171" s="194"/>
      <c r="O5171" s="194"/>
      <c r="P5171" s="194"/>
      <c r="Q5171" s="194"/>
      <c r="R5171" s="194"/>
      <c r="S5171" s="194"/>
      <c r="T5171" s="195"/>
      <c r="AT5171" s="189" t="s">
        <v>369</v>
      </c>
      <c r="AU5171" s="189" t="s">
        <v>85</v>
      </c>
      <c r="AV5171" s="13" t="s">
        <v>85</v>
      </c>
      <c r="AW5171" s="13" t="s">
        <v>29</v>
      </c>
      <c r="AX5171" s="13" t="s">
        <v>72</v>
      </c>
      <c r="AY5171" s="189" t="s">
        <v>360</v>
      </c>
    </row>
    <row r="5172" spans="1:65" s="13" customFormat="1">
      <c r="B5172" s="187"/>
      <c r="D5172" s="188" t="s">
        <v>369</v>
      </c>
      <c r="E5172" s="189" t="s">
        <v>1</v>
      </c>
      <c r="F5172" s="190" t="s">
        <v>4843</v>
      </c>
      <c r="H5172" s="191">
        <v>319.39999999999998</v>
      </c>
      <c r="I5172" s="192"/>
      <c r="L5172" s="187"/>
      <c r="M5172" s="193"/>
      <c r="N5172" s="194"/>
      <c r="O5172" s="194"/>
      <c r="P5172" s="194"/>
      <c r="Q5172" s="194"/>
      <c r="R5172" s="194"/>
      <c r="S5172" s="194"/>
      <c r="T5172" s="195"/>
      <c r="AT5172" s="189" t="s">
        <v>369</v>
      </c>
      <c r="AU5172" s="189" t="s">
        <v>85</v>
      </c>
      <c r="AV5172" s="13" t="s">
        <v>85</v>
      </c>
      <c r="AW5172" s="13" t="s">
        <v>29</v>
      </c>
      <c r="AX5172" s="13" t="s">
        <v>72</v>
      </c>
      <c r="AY5172" s="189" t="s">
        <v>360</v>
      </c>
    </row>
    <row r="5173" spans="1:65" s="14" customFormat="1">
      <c r="B5173" s="196"/>
      <c r="D5173" s="188" t="s">
        <v>369</v>
      </c>
      <c r="E5173" s="197" t="s">
        <v>1</v>
      </c>
      <c r="F5173" s="198" t="s">
        <v>758</v>
      </c>
      <c r="H5173" s="197" t="s">
        <v>1</v>
      </c>
      <c r="I5173" s="199"/>
      <c r="L5173" s="196"/>
      <c r="M5173" s="200"/>
      <c r="N5173" s="201"/>
      <c r="O5173" s="201"/>
      <c r="P5173" s="201"/>
      <c r="Q5173" s="201"/>
      <c r="R5173" s="201"/>
      <c r="S5173" s="201"/>
      <c r="T5173" s="202"/>
      <c r="AT5173" s="197" t="s">
        <v>369</v>
      </c>
      <c r="AU5173" s="197" t="s">
        <v>85</v>
      </c>
      <c r="AV5173" s="14" t="s">
        <v>79</v>
      </c>
      <c r="AW5173" s="14" t="s">
        <v>29</v>
      </c>
      <c r="AX5173" s="14" t="s">
        <v>72</v>
      </c>
      <c r="AY5173" s="197" t="s">
        <v>360</v>
      </c>
    </row>
    <row r="5174" spans="1:65" s="13" customFormat="1">
      <c r="B5174" s="187"/>
      <c r="D5174" s="188" t="s">
        <v>369</v>
      </c>
      <c r="E5174" s="189" t="s">
        <v>1</v>
      </c>
      <c r="F5174" s="190" t="s">
        <v>4844</v>
      </c>
      <c r="H5174" s="191">
        <v>254.55</v>
      </c>
      <c r="I5174" s="192"/>
      <c r="L5174" s="187"/>
      <c r="M5174" s="193"/>
      <c r="N5174" s="194"/>
      <c r="O5174" s="194"/>
      <c r="P5174" s="194"/>
      <c r="Q5174" s="194"/>
      <c r="R5174" s="194"/>
      <c r="S5174" s="194"/>
      <c r="T5174" s="195"/>
      <c r="AT5174" s="189" t="s">
        <v>369</v>
      </c>
      <c r="AU5174" s="189" t="s">
        <v>85</v>
      </c>
      <c r="AV5174" s="13" t="s">
        <v>85</v>
      </c>
      <c r="AW5174" s="13" t="s">
        <v>29</v>
      </c>
      <c r="AX5174" s="13" t="s">
        <v>72</v>
      </c>
      <c r="AY5174" s="189" t="s">
        <v>360</v>
      </c>
    </row>
    <row r="5175" spans="1:65" s="13" customFormat="1">
      <c r="B5175" s="187"/>
      <c r="D5175" s="188" t="s">
        <v>369</v>
      </c>
      <c r="E5175" s="189" t="s">
        <v>1</v>
      </c>
      <c r="F5175" s="190" t="s">
        <v>4845</v>
      </c>
      <c r="H5175" s="191">
        <v>4.68</v>
      </c>
      <c r="I5175" s="192"/>
      <c r="L5175" s="187"/>
      <c r="M5175" s="193"/>
      <c r="N5175" s="194"/>
      <c r="O5175" s="194"/>
      <c r="P5175" s="194"/>
      <c r="Q5175" s="194"/>
      <c r="R5175" s="194"/>
      <c r="S5175" s="194"/>
      <c r="T5175" s="195"/>
      <c r="AT5175" s="189" t="s">
        <v>369</v>
      </c>
      <c r="AU5175" s="189" t="s">
        <v>85</v>
      </c>
      <c r="AV5175" s="13" t="s">
        <v>85</v>
      </c>
      <c r="AW5175" s="13" t="s">
        <v>29</v>
      </c>
      <c r="AX5175" s="13" t="s">
        <v>72</v>
      </c>
      <c r="AY5175" s="189" t="s">
        <v>360</v>
      </c>
    </row>
    <row r="5176" spans="1:65" s="14" customFormat="1">
      <c r="B5176" s="196"/>
      <c r="D5176" s="188" t="s">
        <v>369</v>
      </c>
      <c r="E5176" s="197" t="s">
        <v>1</v>
      </c>
      <c r="F5176" s="198" t="s">
        <v>762</v>
      </c>
      <c r="H5176" s="197" t="s">
        <v>1</v>
      </c>
      <c r="I5176" s="199"/>
      <c r="L5176" s="196"/>
      <c r="M5176" s="200"/>
      <c r="N5176" s="201"/>
      <c r="O5176" s="201"/>
      <c r="P5176" s="201"/>
      <c r="Q5176" s="201"/>
      <c r="R5176" s="201"/>
      <c r="S5176" s="201"/>
      <c r="T5176" s="202"/>
      <c r="AT5176" s="197" t="s">
        <v>369</v>
      </c>
      <c r="AU5176" s="197" t="s">
        <v>85</v>
      </c>
      <c r="AV5176" s="14" t="s">
        <v>79</v>
      </c>
      <c r="AW5176" s="14" t="s">
        <v>29</v>
      </c>
      <c r="AX5176" s="14" t="s">
        <v>72</v>
      </c>
      <c r="AY5176" s="197" t="s">
        <v>360</v>
      </c>
    </row>
    <row r="5177" spans="1:65" s="13" customFormat="1">
      <c r="B5177" s="187"/>
      <c r="D5177" s="188" t="s">
        <v>369</v>
      </c>
      <c r="E5177" s="189" t="s">
        <v>1</v>
      </c>
      <c r="F5177" s="190" t="s">
        <v>4846</v>
      </c>
      <c r="H5177" s="191">
        <v>258.94</v>
      </c>
      <c r="I5177" s="192"/>
      <c r="L5177" s="187"/>
      <c r="M5177" s="193"/>
      <c r="N5177" s="194"/>
      <c r="O5177" s="194"/>
      <c r="P5177" s="194"/>
      <c r="Q5177" s="194"/>
      <c r="R5177" s="194"/>
      <c r="S5177" s="194"/>
      <c r="T5177" s="195"/>
      <c r="AT5177" s="189" t="s">
        <v>369</v>
      </c>
      <c r="AU5177" s="189" t="s">
        <v>85</v>
      </c>
      <c r="AV5177" s="13" t="s">
        <v>85</v>
      </c>
      <c r="AW5177" s="13" t="s">
        <v>29</v>
      </c>
      <c r="AX5177" s="13" t="s">
        <v>72</v>
      </c>
      <c r="AY5177" s="189" t="s">
        <v>360</v>
      </c>
    </row>
    <row r="5178" spans="1:65" s="13" customFormat="1">
      <c r="B5178" s="187"/>
      <c r="D5178" s="188" t="s">
        <v>369</v>
      </c>
      <c r="E5178" s="189" t="s">
        <v>1</v>
      </c>
      <c r="F5178" s="190" t="s">
        <v>4847</v>
      </c>
      <c r="H5178" s="191">
        <v>72.56</v>
      </c>
      <c r="I5178" s="192"/>
      <c r="L5178" s="187"/>
      <c r="M5178" s="193"/>
      <c r="N5178" s="194"/>
      <c r="O5178" s="194"/>
      <c r="P5178" s="194"/>
      <c r="Q5178" s="194"/>
      <c r="R5178" s="194"/>
      <c r="S5178" s="194"/>
      <c r="T5178" s="195"/>
      <c r="AT5178" s="189" t="s">
        <v>369</v>
      </c>
      <c r="AU5178" s="189" t="s">
        <v>85</v>
      </c>
      <c r="AV5178" s="13" t="s">
        <v>85</v>
      </c>
      <c r="AW5178" s="13" t="s">
        <v>29</v>
      </c>
      <c r="AX5178" s="13" t="s">
        <v>72</v>
      </c>
      <c r="AY5178" s="189" t="s">
        <v>360</v>
      </c>
    </row>
    <row r="5179" spans="1:65" s="13" customFormat="1">
      <c r="B5179" s="187"/>
      <c r="D5179" s="188" t="s">
        <v>369</v>
      </c>
      <c r="E5179" s="189" t="s">
        <v>1</v>
      </c>
      <c r="F5179" s="190" t="s">
        <v>4848</v>
      </c>
      <c r="H5179" s="191">
        <v>37.74</v>
      </c>
      <c r="I5179" s="192"/>
      <c r="L5179" s="187"/>
      <c r="M5179" s="193"/>
      <c r="N5179" s="194"/>
      <c r="O5179" s="194"/>
      <c r="P5179" s="194"/>
      <c r="Q5179" s="194"/>
      <c r="R5179" s="194"/>
      <c r="S5179" s="194"/>
      <c r="T5179" s="195"/>
      <c r="AT5179" s="189" t="s">
        <v>369</v>
      </c>
      <c r="AU5179" s="189" t="s">
        <v>85</v>
      </c>
      <c r="AV5179" s="13" t="s">
        <v>85</v>
      </c>
      <c r="AW5179" s="13" t="s">
        <v>29</v>
      </c>
      <c r="AX5179" s="13" t="s">
        <v>72</v>
      </c>
      <c r="AY5179" s="189" t="s">
        <v>360</v>
      </c>
    </row>
    <row r="5180" spans="1:65" s="13" customFormat="1">
      <c r="B5180" s="187"/>
      <c r="D5180" s="188" t="s">
        <v>369</v>
      </c>
      <c r="E5180" s="189" t="s">
        <v>1</v>
      </c>
      <c r="F5180" s="190" t="s">
        <v>4849</v>
      </c>
      <c r="H5180" s="191">
        <v>126.01</v>
      </c>
      <c r="I5180" s="192"/>
      <c r="L5180" s="187"/>
      <c r="M5180" s="193"/>
      <c r="N5180" s="194"/>
      <c r="O5180" s="194"/>
      <c r="P5180" s="194"/>
      <c r="Q5180" s="194"/>
      <c r="R5180" s="194"/>
      <c r="S5180" s="194"/>
      <c r="T5180" s="195"/>
      <c r="AT5180" s="189" t="s">
        <v>369</v>
      </c>
      <c r="AU5180" s="189" t="s">
        <v>85</v>
      </c>
      <c r="AV5180" s="13" t="s">
        <v>85</v>
      </c>
      <c r="AW5180" s="13" t="s">
        <v>29</v>
      </c>
      <c r="AX5180" s="13" t="s">
        <v>72</v>
      </c>
      <c r="AY5180" s="189" t="s">
        <v>360</v>
      </c>
    </row>
    <row r="5181" spans="1:65" s="13" customFormat="1">
      <c r="B5181" s="187"/>
      <c r="D5181" s="188" t="s">
        <v>369</v>
      </c>
      <c r="E5181" s="189" t="s">
        <v>1</v>
      </c>
      <c r="F5181" s="190" t="s">
        <v>4850</v>
      </c>
      <c r="H5181" s="191">
        <v>84.58</v>
      </c>
      <c r="I5181" s="192"/>
      <c r="L5181" s="187"/>
      <c r="M5181" s="193"/>
      <c r="N5181" s="194"/>
      <c r="O5181" s="194"/>
      <c r="P5181" s="194"/>
      <c r="Q5181" s="194"/>
      <c r="R5181" s="194"/>
      <c r="S5181" s="194"/>
      <c r="T5181" s="195"/>
      <c r="AT5181" s="189" t="s">
        <v>369</v>
      </c>
      <c r="AU5181" s="189" t="s">
        <v>85</v>
      </c>
      <c r="AV5181" s="13" t="s">
        <v>85</v>
      </c>
      <c r="AW5181" s="13" t="s">
        <v>29</v>
      </c>
      <c r="AX5181" s="13" t="s">
        <v>72</v>
      </c>
      <c r="AY5181" s="189" t="s">
        <v>360</v>
      </c>
    </row>
    <row r="5182" spans="1:65" s="15" customFormat="1">
      <c r="B5182" s="203"/>
      <c r="D5182" s="188" t="s">
        <v>369</v>
      </c>
      <c r="E5182" s="204" t="s">
        <v>238</v>
      </c>
      <c r="F5182" s="205" t="s">
        <v>386</v>
      </c>
      <c r="H5182" s="206">
        <v>1197.9100000000001</v>
      </c>
      <c r="I5182" s="207"/>
      <c r="L5182" s="203"/>
      <c r="M5182" s="208"/>
      <c r="N5182" s="209"/>
      <c r="O5182" s="209"/>
      <c r="P5182" s="209"/>
      <c r="Q5182" s="209"/>
      <c r="R5182" s="209"/>
      <c r="S5182" s="209"/>
      <c r="T5182" s="210"/>
      <c r="AT5182" s="204" t="s">
        <v>369</v>
      </c>
      <c r="AU5182" s="204" t="s">
        <v>85</v>
      </c>
      <c r="AV5182" s="15" t="s">
        <v>367</v>
      </c>
      <c r="AW5182" s="15" t="s">
        <v>29</v>
      </c>
      <c r="AX5182" s="15" t="s">
        <v>79</v>
      </c>
      <c r="AY5182" s="204" t="s">
        <v>360</v>
      </c>
    </row>
    <row r="5183" spans="1:65" s="14" customFormat="1" ht="22.5">
      <c r="B5183" s="196"/>
      <c r="D5183" s="188" t="s">
        <v>369</v>
      </c>
      <c r="E5183" s="197" t="s">
        <v>1</v>
      </c>
      <c r="F5183" s="198" t="s">
        <v>4851</v>
      </c>
      <c r="H5183" s="197" t="s">
        <v>1</v>
      </c>
      <c r="I5183" s="199"/>
      <c r="L5183" s="196"/>
      <c r="M5183" s="200"/>
      <c r="N5183" s="201"/>
      <c r="O5183" s="201"/>
      <c r="P5183" s="201"/>
      <c r="Q5183" s="201"/>
      <c r="R5183" s="201"/>
      <c r="S5183" s="201"/>
      <c r="T5183" s="202"/>
      <c r="AT5183" s="197" t="s">
        <v>369</v>
      </c>
      <c r="AU5183" s="197" t="s">
        <v>85</v>
      </c>
      <c r="AV5183" s="14" t="s">
        <v>79</v>
      </c>
      <c r="AW5183" s="14" t="s">
        <v>29</v>
      </c>
      <c r="AX5183" s="14" t="s">
        <v>72</v>
      </c>
      <c r="AY5183" s="197" t="s">
        <v>360</v>
      </c>
    </row>
    <row r="5184" spans="1:65" s="2" customFormat="1" ht="37.9" customHeight="1">
      <c r="A5184" s="33"/>
      <c r="B5184" s="139"/>
      <c r="C5184" s="173" t="s">
        <v>4852</v>
      </c>
      <c r="D5184" s="173" t="s">
        <v>363</v>
      </c>
      <c r="E5184" s="174" t="s">
        <v>4853</v>
      </c>
      <c r="F5184" s="175" t="s">
        <v>4854</v>
      </c>
      <c r="G5184" s="176" t="s">
        <v>366</v>
      </c>
      <c r="H5184" s="177">
        <v>170.13</v>
      </c>
      <c r="I5184" s="178"/>
      <c r="J5184" s="179">
        <f>ROUND(I5184*H5184,2)</f>
        <v>0</v>
      </c>
      <c r="K5184" s="180"/>
      <c r="L5184" s="34"/>
      <c r="M5184" s="181" t="s">
        <v>1</v>
      </c>
      <c r="N5184" s="182" t="s">
        <v>38</v>
      </c>
      <c r="O5184" s="60"/>
      <c r="P5184" s="183">
        <f>O5184*H5184</f>
        <v>0</v>
      </c>
      <c r="Q5184" s="183">
        <v>1.3469999999999999E-2</v>
      </c>
      <c r="R5184" s="183">
        <f>Q5184*H5184</f>
        <v>2.2916510999999997</v>
      </c>
      <c r="S5184" s="183">
        <v>0</v>
      </c>
      <c r="T5184" s="184">
        <f>S5184*H5184</f>
        <v>0</v>
      </c>
      <c r="U5184" s="33"/>
      <c r="V5184" s="33"/>
      <c r="W5184" s="33"/>
      <c r="X5184" s="33"/>
      <c r="Y5184" s="33"/>
      <c r="Z5184" s="33"/>
      <c r="AA5184" s="33"/>
      <c r="AB5184" s="33"/>
      <c r="AC5184" s="33"/>
      <c r="AD5184" s="33"/>
      <c r="AE5184" s="33"/>
      <c r="AR5184" s="185" t="s">
        <v>507</v>
      </c>
      <c r="AT5184" s="185" t="s">
        <v>363</v>
      </c>
      <c r="AU5184" s="185" t="s">
        <v>85</v>
      </c>
      <c r="AY5184" s="18" t="s">
        <v>360</v>
      </c>
      <c r="BE5184" s="186">
        <f>IF(N5184="základná",J5184,0)</f>
        <v>0</v>
      </c>
      <c r="BF5184" s="186">
        <f>IF(N5184="znížená",J5184,0)</f>
        <v>0</v>
      </c>
      <c r="BG5184" s="186">
        <f>IF(N5184="zákl. prenesená",J5184,0)</f>
        <v>0</v>
      </c>
      <c r="BH5184" s="186">
        <f>IF(N5184="zníž. prenesená",J5184,0)</f>
        <v>0</v>
      </c>
      <c r="BI5184" s="186">
        <f>IF(N5184="nulová",J5184,0)</f>
        <v>0</v>
      </c>
      <c r="BJ5184" s="18" t="s">
        <v>85</v>
      </c>
      <c r="BK5184" s="186">
        <f>ROUND(I5184*H5184,2)</f>
        <v>0</v>
      </c>
      <c r="BL5184" s="18" t="s">
        <v>507</v>
      </c>
      <c r="BM5184" s="185" t="s">
        <v>4855</v>
      </c>
    </row>
    <row r="5185" spans="1:65" s="14" customFormat="1">
      <c r="B5185" s="196"/>
      <c r="D5185" s="188" t="s">
        <v>369</v>
      </c>
      <c r="E5185" s="197" t="s">
        <v>1</v>
      </c>
      <c r="F5185" s="198" t="s">
        <v>754</v>
      </c>
      <c r="H5185" s="197" t="s">
        <v>1</v>
      </c>
      <c r="I5185" s="199"/>
      <c r="L5185" s="196"/>
      <c r="M5185" s="200"/>
      <c r="N5185" s="201"/>
      <c r="O5185" s="201"/>
      <c r="P5185" s="201"/>
      <c r="Q5185" s="201"/>
      <c r="R5185" s="201"/>
      <c r="S5185" s="201"/>
      <c r="T5185" s="202"/>
      <c r="AT5185" s="197" t="s">
        <v>369</v>
      </c>
      <c r="AU5185" s="197" t="s">
        <v>85</v>
      </c>
      <c r="AV5185" s="14" t="s">
        <v>79</v>
      </c>
      <c r="AW5185" s="14" t="s">
        <v>29</v>
      </c>
      <c r="AX5185" s="14" t="s">
        <v>72</v>
      </c>
      <c r="AY5185" s="197" t="s">
        <v>360</v>
      </c>
    </row>
    <row r="5186" spans="1:65" s="13" customFormat="1">
      <c r="B5186" s="187"/>
      <c r="D5186" s="188" t="s">
        <v>369</v>
      </c>
      <c r="E5186" s="189" t="s">
        <v>1</v>
      </c>
      <c r="F5186" s="190" t="s">
        <v>4856</v>
      </c>
      <c r="H5186" s="191">
        <v>51.54</v>
      </c>
      <c r="I5186" s="192"/>
      <c r="L5186" s="187"/>
      <c r="M5186" s="193"/>
      <c r="N5186" s="194"/>
      <c r="O5186" s="194"/>
      <c r="P5186" s="194"/>
      <c r="Q5186" s="194"/>
      <c r="R5186" s="194"/>
      <c r="S5186" s="194"/>
      <c r="T5186" s="195"/>
      <c r="AT5186" s="189" t="s">
        <v>369</v>
      </c>
      <c r="AU5186" s="189" t="s">
        <v>85</v>
      </c>
      <c r="AV5186" s="13" t="s">
        <v>85</v>
      </c>
      <c r="AW5186" s="13" t="s">
        <v>29</v>
      </c>
      <c r="AX5186" s="13" t="s">
        <v>72</v>
      </c>
      <c r="AY5186" s="189" t="s">
        <v>360</v>
      </c>
    </row>
    <row r="5187" spans="1:65" s="13" customFormat="1">
      <c r="B5187" s="187"/>
      <c r="D5187" s="188" t="s">
        <v>369</v>
      </c>
      <c r="E5187" s="189" t="s">
        <v>1</v>
      </c>
      <c r="F5187" s="190" t="s">
        <v>4857</v>
      </c>
      <c r="H5187" s="191">
        <v>20</v>
      </c>
      <c r="I5187" s="192"/>
      <c r="L5187" s="187"/>
      <c r="M5187" s="193"/>
      <c r="N5187" s="194"/>
      <c r="O5187" s="194"/>
      <c r="P5187" s="194"/>
      <c r="Q5187" s="194"/>
      <c r="R5187" s="194"/>
      <c r="S5187" s="194"/>
      <c r="T5187" s="195"/>
      <c r="AT5187" s="189" t="s">
        <v>369</v>
      </c>
      <c r="AU5187" s="189" t="s">
        <v>85</v>
      </c>
      <c r="AV5187" s="13" t="s">
        <v>85</v>
      </c>
      <c r="AW5187" s="13" t="s">
        <v>29</v>
      </c>
      <c r="AX5187" s="13" t="s">
        <v>72</v>
      </c>
      <c r="AY5187" s="189" t="s">
        <v>360</v>
      </c>
    </row>
    <row r="5188" spans="1:65" s="14" customFormat="1">
      <c r="B5188" s="196"/>
      <c r="D5188" s="188" t="s">
        <v>369</v>
      </c>
      <c r="E5188" s="197" t="s">
        <v>1</v>
      </c>
      <c r="F5188" s="198" t="s">
        <v>758</v>
      </c>
      <c r="H5188" s="197" t="s">
        <v>1</v>
      </c>
      <c r="I5188" s="199"/>
      <c r="L5188" s="196"/>
      <c r="M5188" s="200"/>
      <c r="N5188" s="201"/>
      <c r="O5188" s="201"/>
      <c r="P5188" s="201"/>
      <c r="Q5188" s="201"/>
      <c r="R5188" s="201"/>
      <c r="S5188" s="201"/>
      <c r="T5188" s="202"/>
      <c r="AT5188" s="197" t="s">
        <v>369</v>
      </c>
      <c r="AU5188" s="197" t="s">
        <v>85</v>
      </c>
      <c r="AV5188" s="14" t="s">
        <v>79</v>
      </c>
      <c r="AW5188" s="14" t="s">
        <v>29</v>
      </c>
      <c r="AX5188" s="14" t="s">
        <v>72</v>
      </c>
      <c r="AY5188" s="197" t="s">
        <v>360</v>
      </c>
    </row>
    <row r="5189" spans="1:65" s="13" customFormat="1">
      <c r="B5189" s="187"/>
      <c r="D5189" s="188" t="s">
        <v>369</v>
      </c>
      <c r="E5189" s="189" t="s">
        <v>1</v>
      </c>
      <c r="F5189" s="190" t="s">
        <v>4858</v>
      </c>
      <c r="H5189" s="191">
        <v>22.49</v>
      </c>
      <c r="I5189" s="192"/>
      <c r="L5189" s="187"/>
      <c r="M5189" s="193"/>
      <c r="N5189" s="194"/>
      <c r="O5189" s="194"/>
      <c r="P5189" s="194"/>
      <c r="Q5189" s="194"/>
      <c r="R5189" s="194"/>
      <c r="S5189" s="194"/>
      <c r="T5189" s="195"/>
      <c r="AT5189" s="189" t="s">
        <v>369</v>
      </c>
      <c r="AU5189" s="189" t="s">
        <v>85</v>
      </c>
      <c r="AV5189" s="13" t="s">
        <v>85</v>
      </c>
      <c r="AW5189" s="13" t="s">
        <v>29</v>
      </c>
      <c r="AX5189" s="13" t="s">
        <v>72</v>
      </c>
      <c r="AY5189" s="189" t="s">
        <v>360</v>
      </c>
    </row>
    <row r="5190" spans="1:65" s="14" customFormat="1">
      <c r="B5190" s="196"/>
      <c r="D5190" s="188" t="s">
        <v>369</v>
      </c>
      <c r="E5190" s="197" t="s">
        <v>1</v>
      </c>
      <c r="F5190" s="198" t="s">
        <v>762</v>
      </c>
      <c r="H5190" s="197" t="s">
        <v>1</v>
      </c>
      <c r="I5190" s="199"/>
      <c r="L5190" s="196"/>
      <c r="M5190" s="200"/>
      <c r="N5190" s="201"/>
      <c r="O5190" s="201"/>
      <c r="P5190" s="201"/>
      <c r="Q5190" s="201"/>
      <c r="R5190" s="201"/>
      <c r="S5190" s="201"/>
      <c r="T5190" s="202"/>
      <c r="AT5190" s="197" t="s">
        <v>369</v>
      </c>
      <c r="AU5190" s="197" t="s">
        <v>85</v>
      </c>
      <c r="AV5190" s="14" t="s">
        <v>79</v>
      </c>
      <c r="AW5190" s="14" t="s">
        <v>29</v>
      </c>
      <c r="AX5190" s="14" t="s">
        <v>72</v>
      </c>
      <c r="AY5190" s="197" t="s">
        <v>360</v>
      </c>
    </row>
    <row r="5191" spans="1:65" s="13" customFormat="1">
      <c r="B5191" s="187"/>
      <c r="D5191" s="188" t="s">
        <v>369</v>
      </c>
      <c r="E5191" s="189" t="s">
        <v>1</v>
      </c>
      <c r="F5191" s="190" t="s">
        <v>4859</v>
      </c>
      <c r="H5191" s="191">
        <v>16.16</v>
      </c>
      <c r="I5191" s="192"/>
      <c r="L5191" s="187"/>
      <c r="M5191" s="193"/>
      <c r="N5191" s="194"/>
      <c r="O5191" s="194"/>
      <c r="P5191" s="194"/>
      <c r="Q5191" s="194"/>
      <c r="R5191" s="194"/>
      <c r="S5191" s="194"/>
      <c r="T5191" s="195"/>
      <c r="AT5191" s="189" t="s">
        <v>369</v>
      </c>
      <c r="AU5191" s="189" t="s">
        <v>85</v>
      </c>
      <c r="AV5191" s="13" t="s">
        <v>85</v>
      </c>
      <c r="AW5191" s="13" t="s">
        <v>29</v>
      </c>
      <c r="AX5191" s="13" t="s">
        <v>72</v>
      </c>
      <c r="AY5191" s="189" t="s">
        <v>360</v>
      </c>
    </row>
    <row r="5192" spans="1:65" s="13" customFormat="1">
      <c r="B5192" s="187"/>
      <c r="D5192" s="188" t="s">
        <v>369</v>
      </c>
      <c r="E5192" s="189" t="s">
        <v>1</v>
      </c>
      <c r="F5192" s="190" t="s">
        <v>4860</v>
      </c>
      <c r="H5192" s="191">
        <v>21.92</v>
      </c>
      <c r="I5192" s="192"/>
      <c r="L5192" s="187"/>
      <c r="M5192" s="193"/>
      <c r="N5192" s="194"/>
      <c r="O5192" s="194"/>
      <c r="P5192" s="194"/>
      <c r="Q5192" s="194"/>
      <c r="R5192" s="194"/>
      <c r="S5192" s="194"/>
      <c r="T5192" s="195"/>
      <c r="AT5192" s="189" t="s">
        <v>369</v>
      </c>
      <c r="AU5192" s="189" t="s">
        <v>85</v>
      </c>
      <c r="AV5192" s="13" t="s">
        <v>85</v>
      </c>
      <c r="AW5192" s="13" t="s">
        <v>29</v>
      </c>
      <c r="AX5192" s="13" t="s">
        <v>72</v>
      </c>
      <c r="AY5192" s="189" t="s">
        <v>360</v>
      </c>
    </row>
    <row r="5193" spans="1:65" s="14" customFormat="1">
      <c r="B5193" s="196"/>
      <c r="D5193" s="188" t="s">
        <v>369</v>
      </c>
      <c r="E5193" s="197" t="s">
        <v>1</v>
      </c>
      <c r="F5193" s="198" t="s">
        <v>787</v>
      </c>
      <c r="H5193" s="197" t="s">
        <v>1</v>
      </c>
      <c r="I5193" s="199"/>
      <c r="L5193" s="196"/>
      <c r="M5193" s="200"/>
      <c r="N5193" s="201"/>
      <c r="O5193" s="201"/>
      <c r="P5193" s="201"/>
      <c r="Q5193" s="201"/>
      <c r="R5193" s="201"/>
      <c r="S5193" s="201"/>
      <c r="T5193" s="202"/>
      <c r="AT5193" s="197" t="s">
        <v>369</v>
      </c>
      <c r="AU5193" s="197" t="s">
        <v>85</v>
      </c>
      <c r="AV5193" s="14" t="s">
        <v>79</v>
      </c>
      <c r="AW5193" s="14" t="s">
        <v>29</v>
      </c>
      <c r="AX5193" s="14" t="s">
        <v>72</v>
      </c>
      <c r="AY5193" s="197" t="s">
        <v>360</v>
      </c>
    </row>
    <row r="5194" spans="1:65" s="13" customFormat="1">
      <c r="B5194" s="187"/>
      <c r="D5194" s="188" t="s">
        <v>369</v>
      </c>
      <c r="E5194" s="189" t="s">
        <v>1</v>
      </c>
      <c r="F5194" s="190" t="s">
        <v>4861</v>
      </c>
      <c r="H5194" s="191">
        <v>16.16</v>
      </c>
      <c r="I5194" s="192"/>
      <c r="L5194" s="187"/>
      <c r="M5194" s="193"/>
      <c r="N5194" s="194"/>
      <c r="O5194" s="194"/>
      <c r="P5194" s="194"/>
      <c r="Q5194" s="194"/>
      <c r="R5194" s="194"/>
      <c r="S5194" s="194"/>
      <c r="T5194" s="195"/>
      <c r="AT5194" s="189" t="s">
        <v>369</v>
      </c>
      <c r="AU5194" s="189" t="s">
        <v>85</v>
      </c>
      <c r="AV5194" s="13" t="s">
        <v>85</v>
      </c>
      <c r="AW5194" s="13" t="s">
        <v>29</v>
      </c>
      <c r="AX5194" s="13" t="s">
        <v>72</v>
      </c>
      <c r="AY5194" s="189" t="s">
        <v>360</v>
      </c>
    </row>
    <row r="5195" spans="1:65" s="13" customFormat="1">
      <c r="B5195" s="187"/>
      <c r="D5195" s="188" t="s">
        <v>369</v>
      </c>
      <c r="E5195" s="189" t="s">
        <v>1</v>
      </c>
      <c r="F5195" s="190" t="s">
        <v>4862</v>
      </c>
      <c r="H5195" s="191">
        <v>21.86</v>
      </c>
      <c r="I5195" s="192"/>
      <c r="L5195" s="187"/>
      <c r="M5195" s="193"/>
      <c r="N5195" s="194"/>
      <c r="O5195" s="194"/>
      <c r="P5195" s="194"/>
      <c r="Q5195" s="194"/>
      <c r="R5195" s="194"/>
      <c r="S5195" s="194"/>
      <c r="T5195" s="195"/>
      <c r="AT5195" s="189" t="s">
        <v>369</v>
      </c>
      <c r="AU5195" s="189" t="s">
        <v>85</v>
      </c>
      <c r="AV5195" s="13" t="s">
        <v>85</v>
      </c>
      <c r="AW5195" s="13" t="s">
        <v>29</v>
      </c>
      <c r="AX5195" s="13" t="s">
        <v>72</v>
      </c>
      <c r="AY5195" s="189" t="s">
        <v>360</v>
      </c>
    </row>
    <row r="5196" spans="1:65" s="15" customFormat="1">
      <c r="B5196" s="203"/>
      <c r="D5196" s="188" t="s">
        <v>369</v>
      </c>
      <c r="E5196" s="204" t="s">
        <v>240</v>
      </c>
      <c r="F5196" s="205" t="s">
        <v>386</v>
      </c>
      <c r="H5196" s="206">
        <v>170.13</v>
      </c>
      <c r="I5196" s="207"/>
      <c r="L5196" s="203"/>
      <c r="M5196" s="208"/>
      <c r="N5196" s="209"/>
      <c r="O5196" s="209"/>
      <c r="P5196" s="209"/>
      <c r="Q5196" s="209"/>
      <c r="R5196" s="209"/>
      <c r="S5196" s="209"/>
      <c r="T5196" s="210"/>
      <c r="AT5196" s="204" t="s">
        <v>369</v>
      </c>
      <c r="AU5196" s="204" t="s">
        <v>85</v>
      </c>
      <c r="AV5196" s="15" t="s">
        <v>367</v>
      </c>
      <c r="AW5196" s="15" t="s">
        <v>29</v>
      </c>
      <c r="AX5196" s="15" t="s">
        <v>79</v>
      </c>
      <c r="AY5196" s="204" t="s">
        <v>360</v>
      </c>
    </row>
    <row r="5197" spans="1:65" s="14" customFormat="1" ht="22.5">
      <c r="B5197" s="196"/>
      <c r="D5197" s="188" t="s">
        <v>369</v>
      </c>
      <c r="E5197" s="197" t="s">
        <v>1</v>
      </c>
      <c r="F5197" s="198" t="s">
        <v>4851</v>
      </c>
      <c r="H5197" s="197" t="s">
        <v>1</v>
      </c>
      <c r="I5197" s="199"/>
      <c r="L5197" s="196"/>
      <c r="M5197" s="200"/>
      <c r="N5197" s="201"/>
      <c r="O5197" s="201"/>
      <c r="P5197" s="201"/>
      <c r="Q5197" s="201"/>
      <c r="R5197" s="201"/>
      <c r="S5197" s="201"/>
      <c r="T5197" s="202"/>
      <c r="AT5197" s="197" t="s">
        <v>369</v>
      </c>
      <c r="AU5197" s="197" t="s">
        <v>85</v>
      </c>
      <c r="AV5197" s="14" t="s">
        <v>79</v>
      </c>
      <c r="AW5197" s="14" t="s">
        <v>29</v>
      </c>
      <c r="AX5197" s="14" t="s">
        <v>72</v>
      </c>
      <c r="AY5197" s="197" t="s">
        <v>360</v>
      </c>
    </row>
    <row r="5198" spans="1:65" s="2" customFormat="1" ht="44.25" customHeight="1">
      <c r="A5198" s="33"/>
      <c r="B5198" s="139"/>
      <c r="C5198" s="173" t="s">
        <v>4863</v>
      </c>
      <c r="D5198" s="173" t="s">
        <v>363</v>
      </c>
      <c r="E5198" s="174" t="s">
        <v>4864</v>
      </c>
      <c r="F5198" s="175" t="s">
        <v>4865</v>
      </c>
      <c r="G5198" s="176" t="s">
        <v>366</v>
      </c>
      <c r="H5198" s="177">
        <v>350.68299999999999</v>
      </c>
      <c r="I5198" s="178"/>
      <c r="J5198" s="179">
        <f>ROUND(I5198*H5198,2)</f>
        <v>0</v>
      </c>
      <c r="K5198" s="180"/>
      <c r="L5198" s="34"/>
      <c r="M5198" s="181" t="s">
        <v>1</v>
      </c>
      <c r="N5198" s="182" t="s">
        <v>38</v>
      </c>
      <c r="O5198" s="60"/>
      <c r="P5198" s="183">
        <f>O5198*H5198</f>
        <v>0</v>
      </c>
      <c r="Q5198" s="183">
        <v>2.785E-2</v>
      </c>
      <c r="R5198" s="183">
        <f>Q5198*H5198</f>
        <v>9.7665215500000002</v>
      </c>
      <c r="S5198" s="183">
        <v>0</v>
      </c>
      <c r="T5198" s="184">
        <f>S5198*H5198</f>
        <v>0</v>
      </c>
      <c r="U5198" s="33"/>
      <c r="V5198" s="33"/>
      <c r="W5198" s="33"/>
      <c r="X5198" s="33"/>
      <c r="Y5198" s="33"/>
      <c r="Z5198" s="33"/>
      <c r="AA5198" s="33"/>
      <c r="AB5198" s="33"/>
      <c r="AC5198" s="33"/>
      <c r="AD5198" s="33"/>
      <c r="AE5198" s="33"/>
      <c r="AR5198" s="185" t="s">
        <v>507</v>
      </c>
      <c r="AT5198" s="185" t="s">
        <v>363</v>
      </c>
      <c r="AU5198" s="185" t="s">
        <v>85</v>
      </c>
      <c r="AY5198" s="18" t="s">
        <v>360</v>
      </c>
      <c r="BE5198" s="186">
        <f>IF(N5198="základná",J5198,0)</f>
        <v>0</v>
      </c>
      <c r="BF5198" s="186">
        <f>IF(N5198="znížená",J5198,0)</f>
        <v>0</v>
      </c>
      <c r="BG5198" s="186">
        <f>IF(N5198="zákl. prenesená",J5198,0)</f>
        <v>0</v>
      </c>
      <c r="BH5198" s="186">
        <f>IF(N5198="zníž. prenesená",J5198,0)</f>
        <v>0</v>
      </c>
      <c r="BI5198" s="186">
        <f>IF(N5198="nulová",J5198,0)</f>
        <v>0</v>
      </c>
      <c r="BJ5198" s="18" t="s">
        <v>85</v>
      </c>
      <c r="BK5198" s="186">
        <f>ROUND(I5198*H5198,2)</f>
        <v>0</v>
      </c>
      <c r="BL5198" s="18" t="s">
        <v>507</v>
      </c>
      <c r="BM5198" s="185" t="s">
        <v>4866</v>
      </c>
    </row>
    <row r="5199" spans="1:65" s="14" customFormat="1">
      <c r="B5199" s="196"/>
      <c r="D5199" s="188" t="s">
        <v>369</v>
      </c>
      <c r="E5199" s="197" t="s">
        <v>1</v>
      </c>
      <c r="F5199" s="198" t="s">
        <v>4867</v>
      </c>
      <c r="H5199" s="197" t="s">
        <v>1</v>
      </c>
      <c r="I5199" s="199"/>
      <c r="L5199" s="196"/>
      <c r="M5199" s="200"/>
      <c r="N5199" s="201"/>
      <c r="O5199" s="201"/>
      <c r="P5199" s="201"/>
      <c r="Q5199" s="201"/>
      <c r="R5199" s="201"/>
      <c r="S5199" s="201"/>
      <c r="T5199" s="202"/>
      <c r="AT5199" s="197" t="s">
        <v>369</v>
      </c>
      <c r="AU5199" s="197" t="s">
        <v>85</v>
      </c>
      <c r="AV5199" s="14" t="s">
        <v>79</v>
      </c>
      <c r="AW5199" s="14" t="s">
        <v>29</v>
      </c>
      <c r="AX5199" s="14" t="s">
        <v>72</v>
      </c>
      <c r="AY5199" s="197" t="s">
        <v>360</v>
      </c>
    </row>
    <row r="5200" spans="1:65" s="13" customFormat="1">
      <c r="B5200" s="187"/>
      <c r="D5200" s="188" t="s">
        <v>369</v>
      </c>
      <c r="E5200" s="189" t="s">
        <v>1</v>
      </c>
      <c r="F5200" s="190" t="s">
        <v>4868</v>
      </c>
      <c r="H5200" s="191">
        <v>350.68299999999999</v>
      </c>
      <c r="I5200" s="192"/>
      <c r="L5200" s="187"/>
      <c r="M5200" s="193"/>
      <c r="N5200" s="194"/>
      <c r="O5200" s="194"/>
      <c r="P5200" s="194"/>
      <c r="Q5200" s="194"/>
      <c r="R5200" s="194"/>
      <c r="S5200" s="194"/>
      <c r="T5200" s="195"/>
      <c r="AT5200" s="189" t="s">
        <v>369</v>
      </c>
      <c r="AU5200" s="189" t="s">
        <v>85</v>
      </c>
      <c r="AV5200" s="13" t="s">
        <v>85</v>
      </c>
      <c r="AW5200" s="13" t="s">
        <v>29</v>
      </c>
      <c r="AX5200" s="13" t="s">
        <v>72</v>
      </c>
      <c r="AY5200" s="189" t="s">
        <v>360</v>
      </c>
    </row>
    <row r="5201" spans="1:65" s="15" customFormat="1">
      <c r="B5201" s="203"/>
      <c r="D5201" s="188" t="s">
        <v>369</v>
      </c>
      <c r="E5201" s="204" t="s">
        <v>234</v>
      </c>
      <c r="F5201" s="205" t="s">
        <v>386</v>
      </c>
      <c r="H5201" s="206">
        <v>350.68299999999999</v>
      </c>
      <c r="I5201" s="207"/>
      <c r="L5201" s="203"/>
      <c r="M5201" s="208"/>
      <c r="N5201" s="209"/>
      <c r="O5201" s="209"/>
      <c r="P5201" s="209"/>
      <c r="Q5201" s="209"/>
      <c r="R5201" s="209"/>
      <c r="S5201" s="209"/>
      <c r="T5201" s="210"/>
      <c r="AT5201" s="204" t="s">
        <v>369</v>
      </c>
      <c r="AU5201" s="204" t="s">
        <v>85</v>
      </c>
      <c r="AV5201" s="15" t="s">
        <v>367</v>
      </c>
      <c r="AW5201" s="15" t="s">
        <v>29</v>
      </c>
      <c r="AX5201" s="15" t="s">
        <v>79</v>
      </c>
      <c r="AY5201" s="204" t="s">
        <v>360</v>
      </c>
    </row>
    <row r="5202" spans="1:65" s="14" customFormat="1">
      <c r="B5202" s="196"/>
      <c r="D5202" s="188" t="s">
        <v>369</v>
      </c>
      <c r="E5202" s="197" t="s">
        <v>1</v>
      </c>
      <c r="F5202" s="198" t="s">
        <v>4869</v>
      </c>
      <c r="H5202" s="197" t="s">
        <v>1</v>
      </c>
      <c r="I5202" s="199"/>
      <c r="L5202" s="196"/>
      <c r="M5202" s="200"/>
      <c r="N5202" s="201"/>
      <c r="O5202" s="201"/>
      <c r="P5202" s="201"/>
      <c r="Q5202" s="201"/>
      <c r="R5202" s="201"/>
      <c r="S5202" s="201"/>
      <c r="T5202" s="202"/>
      <c r="AT5202" s="197" t="s">
        <v>369</v>
      </c>
      <c r="AU5202" s="197" t="s">
        <v>85</v>
      </c>
      <c r="AV5202" s="14" t="s">
        <v>79</v>
      </c>
      <c r="AW5202" s="14" t="s">
        <v>29</v>
      </c>
      <c r="AX5202" s="14" t="s">
        <v>72</v>
      </c>
      <c r="AY5202" s="197" t="s">
        <v>360</v>
      </c>
    </row>
    <row r="5203" spans="1:65" s="2" customFormat="1" ht="33" customHeight="1">
      <c r="A5203" s="33"/>
      <c r="B5203" s="139"/>
      <c r="C5203" s="261" t="s">
        <v>4870</v>
      </c>
      <c r="D5203" s="261" t="s">
        <v>363</v>
      </c>
      <c r="E5203" s="262" t="s">
        <v>4871</v>
      </c>
      <c r="F5203" s="263" t="s">
        <v>4872</v>
      </c>
      <c r="G5203" s="264" t="s">
        <v>366</v>
      </c>
      <c r="H5203" s="265">
        <v>238.57</v>
      </c>
      <c r="I5203" s="266"/>
      <c r="J5203" s="266">
        <f>ROUND(I5203*H5203,2)</f>
        <v>0</v>
      </c>
      <c r="K5203" s="180"/>
      <c r="L5203" s="34"/>
      <c r="M5203" s="181" t="s">
        <v>1</v>
      </c>
      <c r="N5203" s="182" t="s">
        <v>38</v>
      </c>
      <c r="O5203" s="60"/>
      <c r="P5203" s="183">
        <f>O5203*H5203</f>
        <v>0</v>
      </c>
      <c r="Q5203" s="183">
        <v>5.2109999999999997E-2</v>
      </c>
      <c r="R5203" s="183">
        <f>Q5203*H5203</f>
        <v>12.431882699999999</v>
      </c>
      <c r="S5203" s="183">
        <v>0</v>
      </c>
      <c r="T5203" s="184">
        <f>S5203*H5203</f>
        <v>0</v>
      </c>
      <c r="U5203" s="33"/>
      <c r="V5203" s="33"/>
      <c r="W5203" s="33"/>
      <c r="X5203" s="33"/>
      <c r="Y5203" s="33"/>
      <c r="Z5203" s="33"/>
      <c r="AA5203" s="33"/>
      <c r="AB5203" s="33"/>
      <c r="AC5203" s="33"/>
      <c r="AD5203" s="33"/>
      <c r="AE5203" s="33"/>
      <c r="AR5203" s="185" t="s">
        <v>507</v>
      </c>
      <c r="AT5203" s="185" t="s">
        <v>363</v>
      </c>
      <c r="AU5203" s="185" t="s">
        <v>85</v>
      </c>
      <c r="AY5203" s="18" t="s">
        <v>360</v>
      </c>
      <c r="BE5203" s="186">
        <f>IF(N5203="základná",J5203,0)</f>
        <v>0</v>
      </c>
      <c r="BF5203" s="186">
        <f>IF(N5203="znížená",J5203,0)</f>
        <v>0</v>
      </c>
      <c r="BG5203" s="186">
        <f>IF(N5203="zákl. prenesená",J5203,0)</f>
        <v>0</v>
      </c>
      <c r="BH5203" s="186">
        <f>IF(N5203="zníž. prenesená",J5203,0)</f>
        <v>0</v>
      </c>
      <c r="BI5203" s="186">
        <f>IF(N5203="nulová",J5203,0)</f>
        <v>0</v>
      </c>
      <c r="BJ5203" s="18" t="s">
        <v>85</v>
      </c>
      <c r="BK5203" s="186">
        <f>ROUND(I5203*H5203,2)</f>
        <v>0</v>
      </c>
      <c r="BL5203" s="18" t="s">
        <v>507</v>
      </c>
      <c r="BM5203" s="185" t="s">
        <v>4873</v>
      </c>
    </row>
    <row r="5204" spans="1:65" s="13" customFormat="1">
      <c r="B5204" s="187"/>
      <c r="D5204" s="188" t="s">
        <v>369</v>
      </c>
      <c r="E5204" s="189" t="s">
        <v>1</v>
      </c>
      <c r="F5204" s="190" t="s">
        <v>208</v>
      </c>
      <c r="H5204" s="191">
        <v>238.57</v>
      </c>
      <c r="I5204" s="192"/>
      <c r="L5204" s="187"/>
      <c r="M5204" s="193"/>
      <c r="N5204" s="194"/>
      <c r="O5204" s="194"/>
      <c r="P5204" s="194"/>
      <c r="Q5204" s="194"/>
      <c r="R5204" s="194"/>
      <c r="S5204" s="194"/>
      <c r="T5204" s="195"/>
      <c r="AT5204" s="189" t="s">
        <v>369</v>
      </c>
      <c r="AU5204" s="189" t="s">
        <v>85</v>
      </c>
      <c r="AV5204" s="13" t="s">
        <v>85</v>
      </c>
      <c r="AW5204" s="13" t="s">
        <v>29</v>
      </c>
      <c r="AX5204" s="13" t="s">
        <v>72</v>
      </c>
      <c r="AY5204" s="189" t="s">
        <v>360</v>
      </c>
    </row>
    <row r="5205" spans="1:65" s="15" customFormat="1">
      <c r="B5205" s="203"/>
      <c r="D5205" s="188" t="s">
        <v>369</v>
      </c>
      <c r="E5205" s="204" t="s">
        <v>1</v>
      </c>
      <c r="F5205" s="205" t="s">
        <v>386</v>
      </c>
      <c r="H5205" s="206">
        <v>238.57</v>
      </c>
      <c r="I5205" s="207"/>
      <c r="L5205" s="203"/>
      <c r="M5205" s="208"/>
      <c r="N5205" s="209"/>
      <c r="O5205" s="209"/>
      <c r="P5205" s="209"/>
      <c r="Q5205" s="209"/>
      <c r="R5205" s="209"/>
      <c r="S5205" s="209"/>
      <c r="T5205" s="210"/>
      <c r="AT5205" s="204" t="s">
        <v>369</v>
      </c>
      <c r="AU5205" s="204" t="s">
        <v>85</v>
      </c>
      <c r="AV5205" s="15" t="s">
        <v>367</v>
      </c>
      <c r="AW5205" s="15" t="s">
        <v>29</v>
      </c>
      <c r="AX5205" s="15" t="s">
        <v>79</v>
      </c>
      <c r="AY5205" s="204" t="s">
        <v>360</v>
      </c>
    </row>
    <row r="5206" spans="1:65" s="2" customFormat="1" ht="33" customHeight="1">
      <c r="A5206" s="33"/>
      <c r="B5206" s="139"/>
      <c r="C5206" s="173" t="s">
        <v>4874</v>
      </c>
      <c r="D5206" s="173" t="s">
        <v>363</v>
      </c>
      <c r="E5206" s="174" t="s">
        <v>4875</v>
      </c>
      <c r="F5206" s="175" t="s">
        <v>4876</v>
      </c>
      <c r="G5206" s="176" t="s">
        <v>366</v>
      </c>
      <c r="H5206" s="177">
        <v>760.64</v>
      </c>
      <c r="I5206" s="178"/>
      <c r="J5206" s="179">
        <f>ROUND(I5206*H5206,2)</f>
        <v>0</v>
      </c>
      <c r="K5206" s="180"/>
      <c r="L5206" s="34"/>
      <c r="M5206" s="181" t="s">
        <v>1</v>
      </c>
      <c r="N5206" s="182" t="s">
        <v>38</v>
      </c>
      <c r="O5206" s="60"/>
      <c r="P5206" s="183">
        <f>O5206*H5206</f>
        <v>0</v>
      </c>
      <c r="Q5206" s="183">
        <v>5.2109999999999997E-2</v>
      </c>
      <c r="R5206" s="183">
        <f>Q5206*H5206</f>
        <v>39.636950399999996</v>
      </c>
      <c r="S5206" s="183">
        <v>0</v>
      </c>
      <c r="T5206" s="184">
        <f>S5206*H5206</f>
        <v>0</v>
      </c>
      <c r="U5206" s="33"/>
      <c r="V5206" s="33"/>
      <c r="W5206" s="33"/>
      <c r="X5206" s="33"/>
      <c r="Y5206" s="33"/>
      <c r="Z5206" s="33"/>
      <c r="AA5206" s="33"/>
      <c r="AB5206" s="33"/>
      <c r="AC5206" s="33"/>
      <c r="AD5206" s="33"/>
      <c r="AE5206" s="33"/>
      <c r="AR5206" s="185" t="s">
        <v>507</v>
      </c>
      <c r="AT5206" s="185" t="s">
        <v>363</v>
      </c>
      <c r="AU5206" s="185" t="s">
        <v>85</v>
      </c>
      <c r="AY5206" s="18" t="s">
        <v>360</v>
      </c>
      <c r="BE5206" s="186">
        <f>IF(N5206="základná",J5206,0)</f>
        <v>0</v>
      </c>
      <c r="BF5206" s="186">
        <f>IF(N5206="znížená",J5206,0)</f>
        <v>0</v>
      </c>
      <c r="BG5206" s="186">
        <f>IF(N5206="zákl. prenesená",J5206,0)</f>
        <v>0</v>
      </c>
      <c r="BH5206" s="186">
        <f>IF(N5206="zníž. prenesená",J5206,0)</f>
        <v>0</v>
      </c>
      <c r="BI5206" s="186">
        <f>IF(N5206="nulová",J5206,0)</f>
        <v>0</v>
      </c>
      <c r="BJ5206" s="18" t="s">
        <v>85</v>
      </c>
      <c r="BK5206" s="186">
        <f>ROUND(I5206*H5206,2)</f>
        <v>0</v>
      </c>
      <c r="BL5206" s="18" t="s">
        <v>507</v>
      </c>
      <c r="BM5206" s="185" t="s">
        <v>4877</v>
      </c>
    </row>
    <row r="5207" spans="1:65" s="13" customFormat="1">
      <c r="B5207" s="187"/>
      <c r="D5207" s="188" t="s">
        <v>369</v>
      </c>
      <c r="E5207" s="189" t="s">
        <v>1</v>
      </c>
      <c r="F5207" s="190" t="s">
        <v>4878</v>
      </c>
      <c r="H5207" s="191">
        <v>760.64</v>
      </c>
      <c r="I5207" s="192"/>
      <c r="L5207" s="187"/>
      <c r="M5207" s="193"/>
      <c r="N5207" s="194"/>
      <c r="O5207" s="194"/>
      <c r="P5207" s="194"/>
      <c r="Q5207" s="194"/>
      <c r="R5207" s="194"/>
      <c r="S5207" s="194"/>
      <c r="T5207" s="195"/>
      <c r="AT5207" s="189" t="s">
        <v>369</v>
      </c>
      <c r="AU5207" s="189" t="s">
        <v>85</v>
      </c>
      <c r="AV5207" s="13" t="s">
        <v>85</v>
      </c>
      <c r="AW5207" s="13" t="s">
        <v>29</v>
      </c>
      <c r="AX5207" s="13" t="s">
        <v>72</v>
      </c>
      <c r="AY5207" s="189" t="s">
        <v>360</v>
      </c>
    </row>
    <row r="5208" spans="1:65" s="15" customFormat="1">
      <c r="B5208" s="203"/>
      <c r="D5208" s="188" t="s">
        <v>369</v>
      </c>
      <c r="E5208" s="204" t="s">
        <v>1</v>
      </c>
      <c r="F5208" s="205" t="s">
        <v>386</v>
      </c>
      <c r="H5208" s="206">
        <v>760.64</v>
      </c>
      <c r="I5208" s="207"/>
      <c r="L5208" s="203"/>
      <c r="M5208" s="208"/>
      <c r="N5208" s="209"/>
      <c r="O5208" s="209"/>
      <c r="P5208" s="209"/>
      <c r="Q5208" s="209"/>
      <c r="R5208" s="209"/>
      <c r="S5208" s="209"/>
      <c r="T5208" s="210"/>
      <c r="AT5208" s="204" t="s">
        <v>369</v>
      </c>
      <c r="AU5208" s="204" t="s">
        <v>85</v>
      </c>
      <c r="AV5208" s="15" t="s">
        <v>367</v>
      </c>
      <c r="AW5208" s="15" t="s">
        <v>29</v>
      </c>
      <c r="AX5208" s="15" t="s">
        <v>79</v>
      </c>
      <c r="AY5208" s="204" t="s">
        <v>360</v>
      </c>
    </row>
    <row r="5209" spans="1:65" s="2" customFormat="1" ht="33" customHeight="1">
      <c r="A5209" s="33"/>
      <c r="B5209" s="139"/>
      <c r="C5209" s="173" t="s">
        <v>4879</v>
      </c>
      <c r="D5209" s="173" t="s">
        <v>363</v>
      </c>
      <c r="E5209" s="174" t="s">
        <v>4880</v>
      </c>
      <c r="F5209" s="175" t="s">
        <v>4881</v>
      </c>
      <c r="G5209" s="176" t="s">
        <v>366</v>
      </c>
      <c r="H5209" s="177">
        <v>142.55199999999999</v>
      </c>
      <c r="I5209" s="178"/>
      <c r="J5209" s="179">
        <f>ROUND(I5209*H5209,2)</f>
        <v>0</v>
      </c>
      <c r="K5209" s="180"/>
      <c r="L5209" s="34"/>
      <c r="M5209" s="181" t="s">
        <v>1</v>
      </c>
      <c r="N5209" s="182" t="s">
        <v>38</v>
      </c>
      <c r="O5209" s="60"/>
      <c r="P5209" s="183">
        <f>O5209*H5209</f>
        <v>0</v>
      </c>
      <c r="Q5209" s="183">
        <v>0</v>
      </c>
      <c r="R5209" s="183">
        <f>Q5209*H5209</f>
        <v>0</v>
      </c>
      <c r="S5209" s="183">
        <v>5.4469999999999998E-2</v>
      </c>
      <c r="T5209" s="184">
        <f>S5209*H5209</f>
        <v>7.7648074399999993</v>
      </c>
      <c r="U5209" s="33"/>
      <c r="V5209" s="33"/>
      <c r="W5209" s="33"/>
      <c r="X5209" s="33"/>
      <c r="Y5209" s="33"/>
      <c r="Z5209" s="33"/>
      <c r="AA5209" s="33"/>
      <c r="AB5209" s="33"/>
      <c r="AC5209" s="33"/>
      <c r="AD5209" s="33"/>
      <c r="AE5209" s="33"/>
      <c r="AR5209" s="185" t="s">
        <v>507</v>
      </c>
      <c r="AT5209" s="185" t="s">
        <v>363</v>
      </c>
      <c r="AU5209" s="185" t="s">
        <v>85</v>
      </c>
      <c r="AY5209" s="18" t="s">
        <v>360</v>
      </c>
      <c r="BE5209" s="186">
        <f>IF(N5209="základná",J5209,0)</f>
        <v>0</v>
      </c>
      <c r="BF5209" s="186">
        <f>IF(N5209="znížená",J5209,0)</f>
        <v>0</v>
      </c>
      <c r="BG5209" s="186">
        <f>IF(N5209="zákl. prenesená",J5209,0)</f>
        <v>0</v>
      </c>
      <c r="BH5209" s="186">
        <f>IF(N5209="zníž. prenesená",J5209,0)</f>
        <v>0</v>
      </c>
      <c r="BI5209" s="186">
        <f>IF(N5209="nulová",J5209,0)</f>
        <v>0</v>
      </c>
      <c r="BJ5209" s="18" t="s">
        <v>85</v>
      </c>
      <c r="BK5209" s="186">
        <f>ROUND(I5209*H5209,2)</f>
        <v>0</v>
      </c>
      <c r="BL5209" s="18" t="s">
        <v>507</v>
      </c>
      <c r="BM5209" s="185" t="s">
        <v>4882</v>
      </c>
    </row>
    <row r="5210" spans="1:65" s="14" customFormat="1">
      <c r="B5210" s="196"/>
      <c r="D5210" s="188" t="s">
        <v>369</v>
      </c>
      <c r="E5210" s="197" t="s">
        <v>1</v>
      </c>
      <c r="F5210" s="198" t="s">
        <v>2805</v>
      </c>
      <c r="H5210" s="197" t="s">
        <v>1</v>
      </c>
      <c r="I5210" s="199"/>
      <c r="L5210" s="196"/>
      <c r="M5210" s="200"/>
      <c r="N5210" s="201"/>
      <c r="O5210" s="201"/>
      <c r="P5210" s="201"/>
      <c r="Q5210" s="201"/>
      <c r="R5210" s="201"/>
      <c r="S5210" s="201"/>
      <c r="T5210" s="202"/>
      <c r="AT5210" s="197" t="s">
        <v>369</v>
      </c>
      <c r="AU5210" s="197" t="s">
        <v>85</v>
      </c>
      <c r="AV5210" s="14" t="s">
        <v>79</v>
      </c>
      <c r="AW5210" s="14" t="s">
        <v>29</v>
      </c>
      <c r="AX5210" s="14" t="s">
        <v>72</v>
      </c>
      <c r="AY5210" s="197" t="s">
        <v>360</v>
      </c>
    </row>
    <row r="5211" spans="1:65" s="14" customFormat="1">
      <c r="B5211" s="196"/>
      <c r="D5211" s="188" t="s">
        <v>369</v>
      </c>
      <c r="E5211" s="197" t="s">
        <v>1</v>
      </c>
      <c r="F5211" s="198" t="s">
        <v>758</v>
      </c>
      <c r="H5211" s="197" t="s">
        <v>1</v>
      </c>
      <c r="I5211" s="199"/>
      <c r="L5211" s="196"/>
      <c r="M5211" s="200"/>
      <c r="N5211" s="201"/>
      <c r="O5211" s="201"/>
      <c r="P5211" s="201"/>
      <c r="Q5211" s="201"/>
      <c r="R5211" s="201"/>
      <c r="S5211" s="201"/>
      <c r="T5211" s="202"/>
      <c r="AT5211" s="197" t="s">
        <v>369</v>
      </c>
      <c r="AU5211" s="197" t="s">
        <v>85</v>
      </c>
      <c r="AV5211" s="14" t="s">
        <v>79</v>
      </c>
      <c r="AW5211" s="14" t="s">
        <v>29</v>
      </c>
      <c r="AX5211" s="14" t="s">
        <v>72</v>
      </c>
      <c r="AY5211" s="197" t="s">
        <v>360</v>
      </c>
    </row>
    <row r="5212" spans="1:65" s="13" customFormat="1">
      <c r="B5212" s="187"/>
      <c r="D5212" s="188" t="s">
        <v>369</v>
      </c>
      <c r="E5212" s="189" t="s">
        <v>1</v>
      </c>
      <c r="F5212" s="190" t="s">
        <v>4883</v>
      </c>
      <c r="H5212" s="191">
        <v>75.98</v>
      </c>
      <c r="I5212" s="192"/>
      <c r="L5212" s="187"/>
      <c r="M5212" s="193"/>
      <c r="N5212" s="194"/>
      <c r="O5212" s="194"/>
      <c r="P5212" s="194"/>
      <c r="Q5212" s="194"/>
      <c r="R5212" s="194"/>
      <c r="S5212" s="194"/>
      <c r="T5212" s="195"/>
      <c r="AT5212" s="189" t="s">
        <v>369</v>
      </c>
      <c r="AU5212" s="189" t="s">
        <v>85</v>
      </c>
      <c r="AV5212" s="13" t="s">
        <v>85</v>
      </c>
      <c r="AW5212" s="13" t="s">
        <v>29</v>
      </c>
      <c r="AX5212" s="13" t="s">
        <v>72</v>
      </c>
      <c r="AY5212" s="189" t="s">
        <v>360</v>
      </c>
    </row>
    <row r="5213" spans="1:65" s="13" customFormat="1">
      <c r="B5213" s="187"/>
      <c r="D5213" s="188" t="s">
        <v>369</v>
      </c>
      <c r="E5213" s="189" t="s">
        <v>1</v>
      </c>
      <c r="F5213" s="190" t="s">
        <v>2505</v>
      </c>
      <c r="H5213" s="191">
        <v>-5.4539999999999997</v>
      </c>
      <c r="I5213" s="192"/>
      <c r="L5213" s="187"/>
      <c r="M5213" s="193"/>
      <c r="N5213" s="194"/>
      <c r="O5213" s="194"/>
      <c r="P5213" s="194"/>
      <c r="Q5213" s="194"/>
      <c r="R5213" s="194"/>
      <c r="S5213" s="194"/>
      <c r="T5213" s="195"/>
      <c r="AT5213" s="189" t="s">
        <v>369</v>
      </c>
      <c r="AU5213" s="189" t="s">
        <v>85</v>
      </c>
      <c r="AV5213" s="13" t="s">
        <v>85</v>
      </c>
      <c r="AW5213" s="13" t="s">
        <v>29</v>
      </c>
      <c r="AX5213" s="13" t="s">
        <v>72</v>
      </c>
      <c r="AY5213" s="189" t="s">
        <v>360</v>
      </c>
    </row>
    <row r="5214" spans="1:65" s="14" customFormat="1">
      <c r="B5214" s="196"/>
      <c r="D5214" s="188" t="s">
        <v>369</v>
      </c>
      <c r="E5214" s="197" t="s">
        <v>1</v>
      </c>
      <c r="F5214" s="198" t="s">
        <v>762</v>
      </c>
      <c r="H5214" s="197" t="s">
        <v>1</v>
      </c>
      <c r="I5214" s="199"/>
      <c r="L5214" s="196"/>
      <c r="M5214" s="200"/>
      <c r="N5214" s="201"/>
      <c r="O5214" s="201"/>
      <c r="P5214" s="201"/>
      <c r="Q5214" s="201"/>
      <c r="R5214" s="201"/>
      <c r="S5214" s="201"/>
      <c r="T5214" s="202"/>
      <c r="AT5214" s="197" t="s">
        <v>369</v>
      </c>
      <c r="AU5214" s="197" t="s">
        <v>85</v>
      </c>
      <c r="AV5214" s="14" t="s">
        <v>79</v>
      </c>
      <c r="AW5214" s="14" t="s">
        <v>29</v>
      </c>
      <c r="AX5214" s="14" t="s">
        <v>72</v>
      </c>
      <c r="AY5214" s="197" t="s">
        <v>360</v>
      </c>
    </row>
    <row r="5215" spans="1:65" s="13" customFormat="1">
      <c r="B5215" s="187"/>
      <c r="D5215" s="188" t="s">
        <v>369</v>
      </c>
      <c r="E5215" s="189" t="s">
        <v>1</v>
      </c>
      <c r="F5215" s="190" t="s">
        <v>4884</v>
      </c>
      <c r="H5215" s="191">
        <v>14</v>
      </c>
      <c r="I5215" s="192"/>
      <c r="L5215" s="187"/>
      <c r="M5215" s="193"/>
      <c r="N5215" s="194"/>
      <c r="O5215" s="194"/>
      <c r="P5215" s="194"/>
      <c r="Q5215" s="194"/>
      <c r="R5215" s="194"/>
      <c r="S5215" s="194"/>
      <c r="T5215" s="195"/>
      <c r="AT5215" s="189" t="s">
        <v>369</v>
      </c>
      <c r="AU5215" s="189" t="s">
        <v>85</v>
      </c>
      <c r="AV5215" s="13" t="s">
        <v>85</v>
      </c>
      <c r="AW5215" s="13" t="s">
        <v>29</v>
      </c>
      <c r="AX5215" s="13" t="s">
        <v>72</v>
      </c>
      <c r="AY5215" s="189" t="s">
        <v>360</v>
      </c>
    </row>
    <row r="5216" spans="1:65" s="14" customFormat="1">
      <c r="B5216" s="196"/>
      <c r="D5216" s="188" t="s">
        <v>369</v>
      </c>
      <c r="E5216" s="197" t="s">
        <v>1</v>
      </c>
      <c r="F5216" s="198" t="s">
        <v>787</v>
      </c>
      <c r="H5216" s="197" t="s">
        <v>1</v>
      </c>
      <c r="I5216" s="199"/>
      <c r="L5216" s="196"/>
      <c r="M5216" s="200"/>
      <c r="N5216" s="201"/>
      <c r="O5216" s="201"/>
      <c r="P5216" s="201"/>
      <c r="Q5216" s="201"/>
      <c r="R5216" s="201"/>
      <c r="S5216" s="201"/>
      <c r="T5216" s="202"/>
      <c r="AT5216" s="197" t="s">
        <v>369</v>
      </c>
      <c r="AU5216" s="197" t="s">
        <v>85</v>
      </c>
      <c r="AV5216" s="14" t="s">
        <v>79</v>
      </c>
      <c r="AW5216" s="14" t="s">
        <v>29</v>
      </c>
      <c r="AX5216" s="14" t="s">
        <v>72</v>
      </c>
      <c r="AY5216" s="197" t="s">
        <v>360</v>
      </c>
    </row>
    <row r="5217" spans="1:65" s="13" customFormat="1">
      <c r="B5217" s="187"/>
      <c r="D5217" s="188" t="s">
        <v>369</v>
      </c>
      <c r="E5217" s="189" t="s">
        <v>1</v>
      </c>
      <c r="F5217" s="190" t="s">
        <v>4885</v>
      </c>
      <c r="H5217" s="191">
        <v>63.48</v>
      </c>
      <c r="I5217" s="192"/>
      <c r="L5217" s="187"/>
      <c r="M5217" s="193"/>
      <c r="N5217" s="194"/>
      <c r="O5217" s="194"/>
      <c r="P5217" s="194"/>
      <c r="Q5217" s="194"/>
      <c r="R5217" s="194"/>
      <c r="S5217" s="194"/>
      <c r="T5217" s="195"/>
      <c r="AT5217" s="189" t="s">
        <v>369</v>
      </c>
      <c r="AU5217" s="189" t="s">
        <v>85</v>
      </c>
      <c r="AV5217" s="13" t="s">
        <v>85</v>
      </c>
      <c r="AW5217" s="13" t="s">
        <v>29</v>
      </c>
      <c r="AX5217" s="13" t="s">
        <v>72</v>
      </c>
      <c r="AY5217" s="189" t="s">
        <v>360</v>
      </c>
    </row>
    <row r="5218" spans="1:65" s="13" customFormat="1">
      <c r="B5218" s="187"/>
      <c r="D5218" s="188" t="s">
        <v>369</v>
      </c>
      <c r="E5218" s="189" t="s">
        <v>1</v>
      </c>
      <c r="F5218" s="190" t="s">
        <v>2505</v>
      </c>
      <c r="H5218" s="191">
        <v>-5.4539999999999997</v>
      </c>
      <c r="I5218" s="192"/>
      <c r="L5218" s="187"/>
      <c r="M5218" s="193"/>
      <c r="N5218" s="194"/>
      <c r="O5218" s="194"/>
      <c r="P5218" s="194"/>
      <c r="Q5218" s="194"/>
      <c r="R5218" s="194"/>
      <c r="S5218" s="194"/>
      <c r="T5218" s="195"/>
      <c r="AT5218" s="189" t="s">
        <v>369</v>
      </c>
      <c r="AU5218" s="189" t="s">
        <v>85</v>
      </c>
      <c r="AV5218" s="13" t="s">
        <v>85</v>
      </c>
      <c r="AW5218" s="13" t="s">
        <v>29</v>
      </c>
      <c r="AX5218" s="13" t="s">
        <v>72</v>
      </c>
      <c r="AY5218" s="189" t="s">
        <v>360</v>
      </c>
    </row>
    <row r="5219" spans="1:65" s="15" customFormat="1">
      <c r="B5219" s="203"/>
      <c r="D5219" s="188" t="s">
        <v>369</v>
      </c>
      <c r="E5219" s="204" t="s">
        <v>1</v>
      </c>
      <c r="F5219" s="205" t="s">
        <v>386</v>
      </c>
      <c r="H5219" s="206">
        <v>142.55199999999999</v>
      </c>
      <c r="I5219" s="207"/>
      <c r="L5219" s="203"/>
      <c r="M5219" s="208"/>
      <c r="N5219" s="209"/>
      <c r="O5219" s="209"/>
      <c r="P5219" s="209"/>
      <c r="Q5219" s="209"/>
      <c r="R5219" s="209"/>
      <c r="S5219" s="209"/>
      <c r="T5219" s="210"/>
      <c r="AT5219" s="204" t="s">
        <v>369</v>
      </c>
      <c r="AU5219" s="204" t="s">
        <v>85</v>
      </c>
      <c r="AV5219" s="15" t="s">
        <v>367</v>
      </c>
      <c r="AW5219" s="15" t="s">
        <v>29</v>
      </c>
      <c r="AX5219" s="15" t="s">
        <v>79</v>
      </c>
      <c r="AY5219" s="204" t="s">
        <v>360</v>
      </c>
    </row>
    <row r="5220" spans="1:65" s="2" customFormat="1" ht="24.2" customHeight="1">
      <c r="A5220" s="33"/>
      <c r="B5220" s="139"/>
      <c r="C5220" s="173" t="s">
        <v>4886</v>
      </c>
      <c r="D5220" s="173" t="s">
        <v>363</v>
      </c>
      <c r="E5220" s="174" t="s">
        <v>4887</v>
      </c>
      <c r="F5220" s="175" t="s">
        <v>4888</v>
      </c>
      <c r="G5220" s="176" t="s">
        <v>4273</v>
      </c>
      <c r="H5220" s="230"/>
      <c r="I5220" s="178"/>
      <c r="J5220" s="179">
        <f>ROUND(I5220*H5220,2)</f>
        <v>0</v>
      </c>
      <c r="K5220" s="180"/>
      <c r="L5220" s="34"/>
      <c r="M5220" s="181" t="s">
        <v>1</v>
      </c>
      <c r="N5220" s="182" t="s">
        <v>38</v>
      </c>
      <c r="O5220" s="60"/>
      <c r="P5220" s="183">
        <f>O5220*H5220</f>
        <v>0</v>
      </c>
      <c r="Q5220" s="183">
        <v>0</v>
      </c>
      <c r="R5220" s="183">
        <f>Q5220*H5220</f>
        <v>0</v>
      </c>
      <c r="S5220" s="183">
        <v>0</v>
      </c>
      <c r="T5220" s="184">
        <f>S5220*H5220</f>
        <v>0</v>
      </c>
      <c r="U5220" s="33"/>
      <c r="V5220" s="33"/>
      <c r="W5220" s="33"/>
      <c r="X5220" s="33"/>
      <c r="Y5220" s="33"/>
      <c r="Z5220" s="33"/>
      <c r="AA5220" s="33"/>
      <c r="AB5220" s="33"/>
      <c r="AC5220" s="33"/>
      <c r="AD5220" s="33"/>
      <c r="AE5220" s="33"/>
      <c r="AR5220" s="185" t="s">
        <v>507</v>
      </c>
      <c r="AT5220" s="185" t="s">
        <v>363</v>
      </c>
      <c r="AU5220" s="185" t="s">
        <v>85</v>
      </c>
      <c r="AY5220" s="18" t="s">
        <v>360</v>
      </c>
      <c r="BE5220" s="186">
        <f>IF(N5220="základná",J5220,0)</f>
        <v>0</v>
      </c>
      <c r="BF5220" s="186">
        <f>IF(N5220="znížená",J5220,0)</f>
        <v>0</v>
      </c>
      <c r="BG5220" s="186">
        <f>IF(N5220="zákl. prenesená",J5220,0)</f>
        <v>0</v>
      </c>
      <c r="BH5220" s="186">
        <f>IF(N5220="zníž. prenesená",J5220,0)</f>
        <v>0</v>
      </c>
      <c r="BI5220" s="186">
        <f>IF(N5220="nulová",J5220,0)</f>
        <v>0</v>
      </c>
      <c r="BJ5220" s="18" t="s">
        <v>85</v>
      </c>
      <c r="BK5220" s="186">
        <f>ROUND(I5220*H5220,2)</f>
        <v>0</v>
      </c>
      <c r="BL5220" s="18" t="s">
        <v>507</v>
      </c>
      <c r="BM5220" s="185" t="s">
        <v>4889</v>
      </c>
    </row>
    <row r="5221" spans="1:65" s="12" customFormat="1" ht="22.9" customHeight="1">
      <c r="B5221" s="161"/>
      <c r="D5221" s="162" t="s">
        <v>71</v>
      </c>
      <c r="E5221" s="171" t="s">
        <v>4890</v>
      </c>
      <c r="F5221" s="171" t="s">
        <v>4891</v>
      </c>
      <c r="I5221" s="164"/>
      <c r="J5221" s="172">
        <f>BK5221</f>
        <v>0</v>
      </c>
      <c r="L5221" s="161"/>
      <c r="M5221" s="165"/>
      <c r="N5221" s="166"/>
      <c r="O5221" s="166"/>
      <c r="P5221" s="167">
        <f>SUM(P5222:P5328)</f>
        <v>0</v>
      </c>
      <c r="Q5221" s="166"/>
      <c r="R5221" s="167">
        <f>SUM(R5222:R5328)</f>
        <v>5.6517467800000007</v>
      </c>
      <c r="S5221" s="166"/>
      <c r="T5221" s="168">
        <f>SUM(T5222:T5328)</f>
        <v>7.3958779100000003</v>
      </c>
      <c r="AR5221" s="162" t="s">
        <v>85</v>
      </c>
      <c r="AT5221" s="169" t="s">
        <v>71</v>
      </c>
      <c r="AU5221" s="169" t="s">
        <v>79</v>
      </c>
      <c r="AY5221" s="162" t="s">
        <v>360</v>
      </c>
      <c r="BK5221" s="170">
        <f>SUM(BK5222:BK5328)</f>
        <v>0</v>
      </c>
    </row>
    <row r="5222" spans="1:65" s="2" customFormat="1" ht="37.9" customHeight="1">
      <c r="A5222" s="33"/>
      <c r="B5222" s="139"/>
      <c r="C5222" s="173" t="s">
        <v>4892</v>
      </c>
      <c r="D5222" s="173" t="s">
        <v>363</v>
      </c>
      <c r="E5222" s="174" t="s">
        <v>4893</v>
      </c>
      <c r="F5222" s="175" t="s">
        <v>4894</v>
      </c>
      <c r="G5222" s="176" t="s">
        <v>366</v>
      </c>
      <c r="H5222" s="177">
        <v>10.047000000000001</v>
      </c>
      <c r="I5222" s="178"/>
      <c r="J5222" s="179">
        <f>ROUND(I5222*H5222,2)</f>
        <v>0</v>
      </c>
      <c r="K5222" s="180"/>
      <c r="L5222" s="34"/>
      <c r="M5222" s="181" t="s">
        <v>1</v>
      </c>
      <c r="N5222" s="182" t="s">
        <v>38</v>
      </c>
      <c r="O5222" s="60"/>
      <c r="P5222" s="183">
        <f>O5222*H5222</f>
        <v>0</v>
      </c>
      <c r="Q5222" s="183">
        <v>6.3600000000000002E-3</v>
      </c>
      <c r="R5222" s="183">
        <f>Q5222*H5222</f>
        <v>6.3898920000000012E-2</v>
      </c>
      <c r="S5222" s="183">
        <v>0</v>
      </c>
      <c r="T5222" s="184">
        <f>S5222*H5222</f>
        <v>0</v>
      </c>
      <c r="U5222" s="33"/>
      <c r="V5222" s="33"/>
      <c r="W5222" s="33"/>
      <c r="X5222" s="33"/>
      <c r="Y5222" s="33"/>
      <c r="Z5222" s="33"/>
      <c r="AA5222" s="33"/>
      <c r="AB5222" s="33"/>
      <c r="AC5222" s="33"/>
      <c r="AD5222" s="33"/>
      <c r="AE5222" s="33"/>
      <c r="AR5222" s="185" t="s">
        <v>507</v>
      </c>
      <c r="AT5222" s="185" t="s">
        <v>363</v>
      </c>
      <c r="AU5222" s="185" t="s">
        <v>85</v>
      </c>
      <c r="AY5222" s="18" t="s">
        <v>360</v>
      </c>
      <c r="BE5222" s="186">
        <f>IF(N5222="základná",J5222,0)</f>
        <v>0</v>
      </c>
      <c r="BF5222" s="186">
        <f>IF(N5222="znížená",J5222,0)</f>
        <v>0</v>
      </c>
      <c r="BG5222" s="186">
        <f>IF(N5222="zákl. prenesená",J5222,0)</f>
        <v>0</v>
      </c>
      <c r="BH5222" s="186">
        <f>IF(N5222="zníž. prenesená",J5222,0)</f>
        <v>0</v>
      </c>
      <c r="BI5222" s="186">
        <f>IF(N5222="nulová",J5222,0)</f>
        <v>0</v>
      </c>
      <c r="BJ5222" s="18" t="s">
        <v>85</v>
      </c>
      <c r="BK5222" s="186">
        <f>ROUND(I5222*H5222,2)</f>
        <v>0</v>
      </c>
      <c r="BL5222" s="18" t="s">
        <v>507</v>
      </c>
      <c r="BM5222" s="185" t="s">
        <v>4895</v>
      </c>
    </row>
    <row r="5223" spans="1:65" s="14" customFormat="1">
      <c r="B5223" s="196"/>
      <c r="D5223" s="188" t="s">
        <v>369</v>
      </c>
      <c r="E5223" s="197" t="s">
        <v>1</v>
      </c>
      <c r="F5223" s="198" t="s">
        <v>4896</v>
      </c>
      <c r="H5223" s="197" t="s">
        <v>1</v>
      </c>
      <c r="I5223" s="199"/>
      <c r="L5223" s="196"/>
      <c r="M5223" s="200"/>
      <c r="N5223" s="201"/>
      <c r="O5223" s="201"/>
      <c r="P5223" s="201"/>
      <c r="Q5223" s="201"/>
      <c r="R5223" s="201"/>
      <c r="S5223" s="201"/>
      <c r="T5223" s="202"/>
      <c r="AT5223" s="197" t="s">
        <v>369</v>
      </c>
      <c r="AU5223" s="197" t="s">
        <v>85</v>
      </c>
      <c r="AV5223" s="14" t="s">
        <v>79</v>
      </c>
      <c r="AW5223" s="14" t="s">
        <v>29</v>
      </c>
      <c r="AX5223" s="14" t="s">
        <v>72</v>
      </c>
      <c r="AY5223" s="197" t="s">
        <v>360</v>
      </c>
    </row>
    <row r="5224" spans="1:65" s="13" customFormat="1">
      <c r="B5224" s="187"/>
      <c r="D5224" s="188" t="s">
        <v>369</v>
      </c>
      <c r="E5224" s="189" t="s">
        <v>1</v>
      </c>
      <c r="F5224" s="190" t="s">
        <v>4897</v>
      </c>
      <c r="H5224" s="191">
        <v>10.047000000000001</v>
      </c>
      <c r="I5224" s="192"/>
      <c r="L5224" s="187"/>
      <c r="M5224" s="193"/>
      <c r="N5224" s="194"/>
      <c r="O5224" s="194"/>
      <c r="P5224" s="194"/>
      <c r="Q5224" s="194"/>
      <c r="R5224" s="194"/>
      <c r="S5224" s="194"/>
      <c r="T5224" s="195"/>
      <c r="AT5224" s="189" t="s">
        <v>369</v>
      </c>
      <c r="AU5224" s="189" t="s">
        <v>85</v>
      </c>
      <c r="AV5224" s="13" t="s">
        <v>85</v>
      </c>
      <c r="AW5224" s="13" t="s">
        <v>29</v>
      </c>
      <c r="AX5224" s="13" t="s">
        <v>72</v>
      </c>
      <c r="AY5224" s="189" t="s">
        <v>360</v>
      </c>
    </row>
    <row r="5225" spans="1:65" s="15" customFormat="1">
      <c r="B5225" s="203"/>
      <c r="D5225" s="188" t="s">
        <v>369</v>
      </c>
      <c r="E5225" s="204" t="s">
        <v>1</v>
      </c>
      <c r="F5225" s="205" t="s">
        <v>386</v>
      </c>
      <c r="H5225" s="206">
        <v>10.047000000000001</v>
      </c>
      <c r="I5225" s="207"/>
      <c r="L5225" s="203"/>
      <c r="M5225" s="208"/>
      <c r="N5225" s="209"/>
      <c r="O5225" s="209"/>
      <c r="P5225" s="209"/>
      <c r="Q5225" s="209"/>
      <c r="R5225" s="209"/>
      <c r="S5225" s="209"/>
      <c r="T5225" s="210"/>
      <c r="AT5225" s="204" t="s">
        <v>369</v>
      </c>
      <c r="AU5225" s="204" t="s">
        <v>85</v>
      </c>
      <c r="AV5225" s="15" t="s">
        <v>367</v>
      </c>
      <c r="AW5225" s="15" t="s">
        <v>29</v>
      </c>
      <c r="AX5225" s="15" t="s">
        <v>79</v>
      </c>
      <c r="AY5225" s="204" t="s">
        <v>360</v>
      </c>
    </row>
    <row r="5226" spans="1:65" s="2" customFormat="1" ht="37.9" customHeight="1">
      <c r="A5226" s="33"/>
      <c r="B5226" s="139"/>
      <c r="C5226" s="173" t="s">
        <v>4898</v>
      </c>
      <c r="D5226" s="173" t="s">
        <v>363</v>
      </c>
      <c r="E5226" s="174" t="s">
        <v>4899</v>
      </c>
      <c r="F5226" s="175" t="s">
        <v>4900</v>
      </c>
      <c r="G5226" s="176" t="s">
        <v>366</v>
      </c>
      <c r="H5226" s="177">
        <v>427.911</v>
      </c>
      <c r="I5226" s="178"/>
      <c r="J5226" s="179">
        <f>ROUND(I5226*H5226,2)</f>
        <v>0</v>
      </c>
      <c r="K5226" s="180"/>
      <c r="L5226" s="34"/>
      <c r="M5226" s="181" t="s">
        <v>1</v>
      </c>
      <c r="N5226" s="182" t="s">
        <v>38</v>
      </c>
      <c r="O5226" s="60"/>
      <c r="P5226" s="183">
        <f>O5226*H5226</f>
        <v>0</v>
      </c>
      <c r="Q5226" s="183">
        <v>4.0999999999999999E-4</v>
      </c>
      <c r="R5226" s="183">
        <f>Q5226*H5226</f>
        <v>0.17544351</v>
      </c>
      <c r="S5226" s="183">
        <v>0</v>
      </c>
      <c r="T5226" s="184">
        <f>S5226*H5226</f>
        <v>0</v>
      </c>
      <c r="U5226" s="33"/>
      <c r="V5226" s="33"/>
      <c r="W5226" s="33"/>
      <c r="X5226" s="33"/>
      <c r="Y5226" s="33"/>
      <c r="Z5226" s="33"/>
      <c r="AA5226" s="33"/>
      <c r="AB5226" s="33"/>
      <c r="AC5226" s="33"/>
      <c r="AD5226" s="33"/>
      <c r="AE5226" s="33"/>
      <c r="AR5226" s="185" t="s">
        <v>507</v>
      </c>
      <c r="AT5226" s="185" t="s">
        <v>363</v>
      </c>
      <c r="AU5226" s="185" t="s">
        <v>85</v>
      </c>
      <c r="AY5226" s="18" t="s">
        <v>360</v>
      </c>
      <c r="BE5226" s="186">
        <f>IF(N5226="základná",J5226,0)</f>
        <v>0</v>
      </c>
      <c r="BF5226" s="186">
        <f>IF(N5226="znížená",J5226,0)</f>
        <v>0</v>
      </c>
      <c r="BG5226" s="186">
        <f>IF(N5226="zákl. prenesená",J5226,0)</f>
        <v>0</v>
      </c>
      <c r="BH5226" s="186">
        <f>IF(N5226="zníž. prenesená",J5226,0)</f>
        <v>0</v>
      </c>
      <c r="BI5226" s="186">
        <f>IF(N5226="nulová",J5226,0)</f>
        <v>0</v>
      </c>
      <c r="BJ5226" s="18" t="s">
        <v>85</v>
      </c>
      <c r="BK5226" s="186">
        <f>ROUND(I5226*H5226,2)</f>
        <v>0</v>
      </c>
      <c r="BL5226" s="18" t="s">
        <v>507</v>
      </c>
      <c r="BM5226" s="185" t="s">
        <v>4901</v>
      </c>
    </row>
    <row r="5227" spans="1:65" s="14" customFormat="1">
      <c r="B5227" s="196"/>
      <c r="D5227" s="188" t="s">
        <v>369</v>
      </c>
      <c r="E5227" s="197" t="s">
        <v>1</v>
      </c>
      <c r="F5227" s="198" t="s">
        <v>4902</v>
      </c>
      <c r="H5227" s="197" t="s">
        <v>1</v>
      </c>
      <c r="I5227" s="199"/>
      <c r="L5227" s="196"/>
      <c r="M5227" s="200"/>
      <c r="N5227" s="201"/>
      <c r="O5227" s="201"/>
      <c r="P5227" s="201"/>
      <c r="Q5227" s="201"/>
      <c r="R5227" s="201"/>
      <c r="S5227" s="201"/>
      <c r="T5227" s="202"/>
      <c r="AT5227" s="197" t="s">
        <v>369</v>
      </c>
      <c r="AU5227" s="197" t="s">
        <v>85</v>
      </c>
      <c r="AV5227" s="14" t="s">
        <v>79</v>
      </c>
      <c r="AW5227" s="14" t="s">
        <v>29</v>
      </c>
      <c r="AX5227" s="14" t="s">
        <v>72</v>
      </c>
      <c r="AY5227" s="197" t="s">
        <v>360</v>
      </c>
    </row>
    <row r="5228" spans="1:65" s="13" customFormat="1">
      <c r="B5228" s="187"/>
      <c r="D5228" s="188" t="s">
        <v>369</v>
      </c>
      <c r="E5228" s="189" t="s">
        <v>1</v>
      </c>
      <c r="F5228" s="190" t="s">
        <v>4903</v>
      </c>
      <c r="H5228" s="191">
        <v>427.911</v>
      </c>
      <c r="I5228" s="192"/>
      <c r="L5228" s="187"/>
      <c r="M5228" s="193"/>
      <c r="N5228" s="194"/>
      <c r="O5228" s="194"/>
      <c r="P5228" s="194"/>
      <c r="Q5228" s="194"/>
      <c r="R5228" s="194"/>
      <c r="S5228" s="194"/>
      <c r="T5228" s="195"/>
      <c r="AT5228" s="189" t="s">
        <v>369</v>
      </c>
      <c r="AU5228" s="189" t="s">
        <v>85</v>
      </c>
      <c r="AV5228" s="13" t="s">
        <v>85</v>
      </c>
      <c r="AW5228" s="13" t="s">
        <v>29</v>
      </c>
      <c r="AX5228" s="13" t="s">
        <v>72</v>
      </c>
      <c r="AY5228" s="189" t="s">
        <v>360</v>
      </c>
    </row>
    <row r="5229" spans="1:65" s="16" customFormat="1">
      <c r="B5229" s="211"/>
      <c r="D5229" s="188" t="s">
        <v>369</v>
      </c>
      <c r="E5229" s="212" t="s">
        <v>246</v>
      </c>
      <c r="F5229" s="213" t="s">
        <v>581</v>
      </c>
      <c r="H5229" s="214">
        <v>427.911</v>
      </c>
      <c r="I5229" s="215"/>
      <c r="L5229" s="211"/>
      <c r="M5229" s="216"/>
      <c r="N5229" s="217"/>
      <c r="O5229" s="217"/>
      <c r="P5229" s="217"/>
      <c r="Q5229" s="217"/>
      <c r="R5229" s="217"/>
      <c r="S5229" s="217"/>
      <c r="T5229" s="218"/>
      <c r="AT5229" s="212" t="s">
        <v>369</v>
      </c>
      <c r="AU5229" s="212" t="s">
        <v>85</v>
      </c>
      <c r="AV5229" s="16" t="s">
        <v>282</v>
      </c>
      <c r="AW5229" s="16" t="s">
        <v>29</v>
      </c>
      <c r="AX5229" s="16" t="s">
        <v>72</v>
      </c>
      <c r="AY5229" s="212" t="s">
        <v>360</v>
      </c>
    </row>
    <row r="5230" spans="1:65" s="15" customFormat="1">
      <c r="B5230" s="203"/>
      <c r="D5230" s="188" t="s">
        <v>369</v>
      </c>
      <c r="E5230" s="204" t="s">
        <v>1</v>
      </c>
      <c r="F5230" s="205" t="s">
        <v>386</v>
      </c>
      <c r="H5230" s="206">
        <v>427.911</v>
      </c>
      <c r="I5230" s="207"/>
      <c r="L5230" s="203"/>
      <c r="M5230" s="208"/>
      <c r="N5230" s="209"/>
      <c r="O5230" s="209"/>
      <c r="P5230" s="209"/>
      <c r="Q5230" s="209"/>
      <c r="R5230" s="209"/>
      <c r="S5230" s="209"/>
      <c r="T5230" s="210"/>
      <c r="AT5230" s="204" t="s">
        <v>369</v>
      </c>
      <c r="AU5230" s="204" t="s">
        <v>85</v>
      </c>
      <c r="AV5230" s="15" t="s">
        <v>367</v>
      </c>
      <c r="AW5230" s="15" t="s">
        <v>29</v>
      </c>
      <c r="AX5230" s="15" t="s">
        <v>79</v>
      </c>
      <c r="AY5230" s="204" t="s">
        <v>360</v>
      </c>
    </row>
    <row r="5231" spans="1:65" s="2" customFormat="1" ht="24.2" customHeight="1">
      <c r="A5231" s="33"/>
      <c r="B5231" s="139"/>
      <c r="C5231" s="173" t="s">
        <v>4904</v>
      </c>
      <c r="D5231" s="173" t="s">
        <v>363</v>
      </c>
      <c r="E5231" s="174" t="s">
        <v>4905</v>
      </c>
      <c r="F5231" s="175" t="s">
        <v>4906</v>
      </c>
      <c r="G5231" s="176" t="s">
        <v>366</v>
      </c>
      <c r="H5231" s="177">
        <v>427.89699999999999</v>
      </c>
      <c r="I5231" s="178"/>
      <c r="J5231" s="179">
        <f>ROUND(I5231*H5231,2)</f>
        <v>0</v>
      </c>
      <c r="K5231" s="180"/>
      <c r="L5231" s="34"/>
      <c r="M5231" s="181" t="s">
        <v>1</v>
      </c>
      <c r="N5231" s="182" t="s">
        <v>38</v>
      </c>
      <c r="O5231" s="60"/>
      <c r="P5231" s="183">
        <f>O5231*H5231</f>
        <v>0</v>
      </c>
      <c r="Q5231" s="183">
        <v>0</v>
      </c>
      <c r="R5231" s="183">
        <f>Q5231*H5231</f>
        <v>0</v>
      </c>
      <c r="S5231" s="183">
        <v>0</v>
      </c>
      <c r="T5231" s="184">
        <f>S5231*H5231</f>
        <v>0</v>
      </c>
      <c r="U5231" s="33"/>
      <c r="V5231" s="33"/>
      <c r="W5231" s="33"/>
      <c r="X5231" s="33"/>
      <c r="Y5231" s="33"/>
      <c r="Z5231" s="33"/>
      <c r="AA5231" s="33"/>
      <c r="AB5231" s="33"/>
      <c r="AC5231" s="33"/>
      <c r="AD5231" s="33"/>
      <c r="AE5231" s="33"/>
      <c r="AR5231" s="185" t="s">
        <v>507</v>
      </c>
      <c r="AT5231" s="185" t="s">
        <v>363</v>
      </c>
      <c r="AU5231" s="185" t="s">
        <v>85</v>
      </c>
      <c r="AY5231" s="18" t="s">
        <v>360</v>
      </c>
      <c r="BE5231" s="186">
        <f>IF(N5231="základná",J5231,0)</f>
        <v>0</v>
      </c>
      <c r="BF5231" s="186">
        <f>IF(N5231="znížená",J5231,0)</f>
        <v>0</v>
      </c>
      <c r="BG5231" s="186">
        <f>IF(N5231="zákl. prenesená",J5231,0)</f>
        <v>0</v>
      </c>
      <c r="BH5231" s="186">
        <f>IF(N5231="zníž. prenesená",J5231,0)</f>
        <v>0</v>
      </c>
      <c r="BI5231" s="186">
        <f>IF(N5231="nulová",J5231,0)</f>
        <v>0</v>
      </c>
      <c r="BJ5231" s="18" t="s">
        <v>85</v>
      </c>
      <c r="BK5231" s="186">
        <f>ROUND(I5231*H5231,2)</f>
        <v>0</v>
      </c>
      <c r="BL5231" s="18" t="s">
        <v>507</v>
      </c>
      <c r="BM5231" s="185" t="s">
        <v>4907</v>
      </c>
    </row>
    <row r="5232" spans="1:65" s="13" customFormat="1">
      <c r="B5232" s="187"/>
      <c r="D5232" s="188" t="s">
        <v>369</v>
      </c>
      <c r="E5232" s="189" t="s">
        <v>1</v>
      </c>
      <c r="F5232" s="190" t="s">
        <v>97</v>
      </c>
      <c r="H5232" s="191">
        <v>427.89699999999999</v>
      </c>
      <c r="I5232" s="192"/>
      <c r="L5232" s="187"/>
      <c r="M5232" s="193"/>
      <c r="N5232" s="194"/>
      <c r="O5232" s="194"/>
      <c r="P5232" s="194"/>
      <c r="Q5232" s="194"/>
      <c r="R5232" s="194"/>
      <c r="S5232" s="194"/>
      <c r="T5232" s="195"/>
      <c r="AT5232" s="189" t="s">
        <v>369</v>
      </c>
      <c r="AU5232" s="189" t="s">
        <v>85</v>
      </c>
      <c r="AV5232" s="13" t="s">
        <v>85</v>
      </c>
      <c r="AW5232" s="13" t="s">
        <v>29</v>
      </c>
      <c r="AX5232" s="13" t="s">
        <v>79</v>
      </c>
      <c r="AY5232" s="189" t="s">
        <v>360</v>
      </c>
    </row>
    <row r="5233" spans="1:65" s="2" customFormat="1" ht="44.25" customHeight="1">
      <c r="A5233" s="33"/>
      <c r="B5233" s="139"/>
      <c r="C5233" s="173" t="s">
        <v>4908</v>
      </c>
      <c r="D5233" s="173" t="s">
        <v>363</v>
      </c>
      <c r="E5233" s="174" t="s">
        <v>4909</v>
      </c>
      <c r="F5233" s="175" t="s">
        <v>4910</v>
      </c>
      <c r="G5233" s="176" t="s">
        <v>366</v>
      </c>
      <c r="H5233" s="177">
        <v>583.82299999999998</v>
      </c>
      <c r="I5233" s="178"/>
      <c r="J5233" s="179">
        <f>ROUND(I5233*H5233,2)</f>
        <v>0</v>
      </c>
      <c r="K5233" s="180"/>
      <c r="L5233" s="34"/>
      <c r="M5233" s="181" t="s">
        <v>1</v>
      </c>
      <c r="N5233" s="182" t="s">
        <v>38</v>
      </c>
      <c r="O5233" s="60"/>
      <c r="P5233" s="183">
        <f>O5233*H5233</f>
        <v>0</v>
      </c>
      <c r="Q5233" s="183">
        <v>0</v>
      </c>
      <c r="R5233" s="183">
        <f>Q5233*H5233</f>
        <v>0</v>
      </c>
      <c r="S5233" s="183">
        <v>7.5100000000000002E-3</v>
      </c>
      <c r="T5233" s="184">
        <f>S5233*H5233</f>
        <v>4.3845107299999997</v>
      </c>
      <c r="U5233" s="33"/>
      <c r="V5233" s="33"/>
      <c r="W5233" s="33"/>
      <c r="X5233" s="33"/>
      <c r="Y5233" s="33"/>
      <c r="Z5233" s="33"/>
      <c r="AA5233" s="33"/>
      <c r="AB5233" s="33"/>
      <c r="AC5233" s="33"/>
      <c r="AD5233" s="33"/>
      <c r="AE5233" s="33"/>
      <c r="AR5233" s="185" t="s">
        <v>507</v>
      </c>
      <c r="AT5233" s="185" t="s">
        <v>363</v>
      </c>
      <c r="AU5233" s="185" t="s">
        <v>85</v>
      </c>
      <c r="AY5233" s="18" t="s">
        <v>360</v>
      </c>
      <c r="BE5233" s="186">
        <f>IF(N5233="základná",J5233,0)</f>
        <v>0</v>
      </c>
      <c r="BF5233" s="186">
        <f>IF(N5233="znížená",J5233,0)</f>
        <v>0</v>
      </c>
      <c r="BG5233" s="186">
        <f>IF(N5233="zákl. prenesená",J5233,0)</f>
        <v>0</v>
      </c>
      <c r="BH5233" s="186">
        <f>IF(N5233="zníž. prenesená",J5233,0)</f>
        <v>0</v>
      </c>
      <c r="BI5233" s="186">
        <f>IF(N5233="nulová",J5233,0)</f>
        <v>0</v>
      </c>
      <c r="BJ5233" s="18" t="s">
        <v>85</v>
      </c>
      <c r="BK5233" s="186">
        <f>ROUND(I5233*H5233,2)</f>
        <v>0</v>
      </c>
      <c r="BL5233" s="18" t="s">
        <v>507</v>
      </c>
      <c r="BM5233" s="185" t="s">
        <v>4911</v>
      </c>
    </row>
    <row r="5234" spans="1:65" s="13" customFormat="1">
      <c r="B5234" s="187"/>
      <c r="D5234" s="188" t="s">
        <v>369</v>
      </c>
      <c r="E5234" s="189" t="s">
        <v>1</v>
      </c>
      <c r="F5234" s="190" t="s">
        <v>97</v>
      </c>
      <c r="H5234" s="191">
        <v>427.89699999999999</v>
      </c>
      <c r="I5234" s="192"/>
      <c r="L5234" s="187"/>
      <c r="M5234" s="193"/>
      <c r="N5234" s="194"/>
      <c r="O5234" s="194"/>
      <c r="P5234" s="194"/>
      <c r="Q5234" s="194"/>
      <c r="R5234" s="194"/>
      <c r="S5234" s="194"/>
      <c r="T5234" s="195"/>
      <c r="AT5234" s="189" t="s">
        <v>369</v>
      </c>
      <c r="AU5234" s="189" t="s">
        <v>85</v>
      </c>
      <c r="AV5234" s="13" t="s">
        <v>85</v>
      </c>
      <c r="AW5234" s="13" t="s">
        <v>29</v>
      </c>
      <c r="AX5234" s="13" t="s">
        <v>72</v>
      </c>
      <c r="AY5234" s="189" t="s">
        <v>360</v>
      </c>
    </row>
    <row r="5235" spans="1:65" s="13" customFormat="1">
      <c r="B5235" s="187"/>
      <c r="D5235" s="188" t="s">
        <v>369</v>
      </c>
      <c r="E5235" s="189" t="s">
        <v>1</v>
      </c>
      <c r="F5235" s="190" t="s">
        <v>100</v>
      </c>
      <c r="H5235" s="191">
        <v>135.322</v>
      </c>
      <c r="I5235" s="192"/>
      <c r="L5235" s="187"/>
      <c r="M5235" s="193"/>
      <c r="N5235" s="194"/>
      <c r="O5235" s="194"/>
      <c r="P5235" s="194"/>
      <c r="Q5235" s="194"/>
      <c r="R5235" s="194"/>
      <c r="S5235" s="194"/>
      <c r="T5235" s="195"/>
      <c r="AT5235" s="189" t="s">
        <v>369</v>
      </c>
      <c r="AU5235" s="189" t="s">
        <v>85</v>
      </c>
      <c r="AV5235" s="13" t="s">
        <v>85</v>
      </c>
      <c r="AW5235" s="13" t="s">
        <v>29</v>
      </c>
      <c r="AX5235" s="13" t="s">
        <v>72</v>
      </c>
      <c r="AY5235" s="189" t="s">
        <v>360</v>
      </c>
    </row>
    <row r="5236" spans="1:65" s="13" customFormat="1">
      <c r="B5236" s="187"/>
      <c r="D5236" s="188" t="s">
        <v>369</v>
      </c>
      <c r="E5236" s="189" t="s">
        <v>1</v>
      </c>
      <c r="F5236" s="190" t="s">
        <v>102</v>
      </c>
      <c r="H5236" s="191">
        <v>20.603999999999999</v>
      </c>
      <c r="I5236" s="192"/>
      <c r="L5236" s="187"/>
      <c r="M5236" s="193"/>
      <c r="N5236" s="194"/>
      <c r="O5236" s="194"/>
      <c r="P5236" s="194"/>
      <c r="Q5236" s="194"/>
      <c r="R5236" s="194"/>
      <c r="S5236" s="194"/>
      <c r="T5236" s="195"/>
      <c r="AT5236" s="189" t="s">
        <v>369</v>
      </c>
      <c r="AU5236" s="189" t="s">
        <v>85</v>
      </c>
      <c r="AV5236" s="13" t="s">
        <v>85</v>
      </c>
      <c r="AW5236" s="13" t="s">
        <v>29</v>
      </c>
      <c r="AX5236" s="13" t="s">
        <v>72</v>
      </c>
      <c r="AY5236" s="189" t="s">
        <v>360</v>
      </c>
    </row>
    <row r="5237" spans="1:65" s="15" customFormat="1">
      <c r="B5237" s="203"/>
      <c r="D5237" s="188" t="s">
        <v>369</v>
      </c>
      <c r="E5237" s="204" t="s">
        <v>1</v>
      </c>
      <c r="F5237" s="205" t="s">
        <v>386</v>
      </c>
      <c r="H5237" s="206">
        <v>583.82299999999998</v>
      </c>
      <c r="I5237" s="207"/>
      <c r="L5237" s="203"/>
      <c r="M5237" s="208"/>
      <c r="N5237" s="209"/>
      <c r="O5237" s="209"/>
      <c r="P5237" s="209"/>
      <c r="Q5237" s="209"/>
      <c r="R5237" s="209"/>
      <c r="S5237" s="209"/>
      <c r="T5237" s="210"/>
      <c r="AT5237" s="204" t="s">
        <v>369</v>
      </c>
      <c r="AU5237" s="204" t="s">
        <v>85</v>
      </c>
      <c r="AV5237" s="15" t="s">
        <v>367</v>
      </c>
      <c r="AW5237" s="15" t="s">
        <v>29</v>
      </c>
      <c r="AX5237" s="15" t="s">
        <v>79</v>
      </c>
      <c r="AY5237" s="204" t="s">
        <v>360</v>
      </c>
    </row>
    <row r="5238" spans="1:65" s="2" customFormat="1" ht="24.2" customHeight="1">
      <c r="A5238" s="33"/>
      <c r="B5238" s="139"/>
      <c r="C5238" s="173" t="s">
        <v>4912</v>
      </c>
      <c r="D5238" s="173" t="s">
        <v>363</v>
      </c>
      <c r="E5238" s="174" t="s">
        <v>4913</v>
      </c>
      <c r="F5238" s="175" t="s">
        <v>4914</v>
      </c>
      <c r="G5238" s="176" t="s">
        <v>366</v>
      </c>
      <c r="H5238" s="177">
        <v>427.911</v>
      </c>
      <c r="I5238" s="178"/>
      <c r="J5238" s="179">
        <f>ROUND(I5238*H5238,2)</f>
        <v>0</v>
      </c>
      <c r="K5238" s="180"/>
      <c r="L5238" s="34"/>
      <c r="M5238" s="181" t="s">
        <v>1</v>
      </c>
      <c r="N5238" s="182" t="s">
        <v>38</v>
      </c>
      <c r="O5238" s="60"/>
      <c r="P5238" s="183">
        <f>O5238*H5238</f>
        <v>0</v>
      </c>
      <c r="Q5238" s="183">
        <v>5.0000000000000002E-5</v>
      </c>
      <c r="R5238" s="183">
        <f>Q5238*H5238</f>
        <v>2.1395550000000003E-2</v>
      </c>
      <c r="S5238" s="183">
        <v>0</v>
      </c>
      <c r="T5238" s="184">
        <f>S5238*H5238</f>
        <v>0</v>
      </c>
      <c r="U5238" s="33"/>
      <c r="V5238" s="33"/>
      <c r="W5238" s="33"/>
      <c r="X5238" s="33"/>
      <c r="Y5238" s="33"/>
      <c r="Z5238" s="33"/>
      <c r="AA5238" s="33"/>
      <c r="AB5238" s="33"/>
      <c r="AC5238" s="33"/>
      <c r="AD5238" s="33"/>
      <c r="AE5238" s="33"/>
      <c r="AR5238" s="185" t="s">
        <v>507</v>
      </c>
      <c r="AT5238" s="185" t="s">
        <v>363</v>
      </c>
      <c r="AU5238" s="185" t="s">
        <v>85</v>
      </c>
      <c r="AY5238" s="18" t="s">
        <v>360</v>
      </c>
      <c r="BE5238" s="186">
        <f>IF(N5238="základná",J5238,0)</f>
        <v>0</v>
      </c>
      <c r="BF5238" s="186">
        <f>IF(N5238="znížená",J5238,0)</f>
        <v>0</v>
      </c>
      <c r="BG5238" s="186">
        <f>IF(N5238="zákl. prenesená",J5238,0)</f>
        <v>0</v>
      </c>
      <c r="BH5238" s="186">
        <f>IF(N5238="zníž. prenesená",J5238,0)</f>
        <v>0</v>
      </c>
      <c r="BI5238" s="186">
        <f>IF(N5238="nulová",J5238,0)</f>
        <v>0</v>
      </c>
      <c r="BJ5238" s="18" t="s">
        <v>85</v>
      </c>
      <c r="BK5238" s="186">
        <f>ROUND(I5238*H5238,2)</f>
        <v>0</v>
      </c>
      <c r="BL5238" s="18" t="s">
        <v>507</v>
      </c>
      <c r="BM5238" s="185" t="s">
        <v>4915</v>
      </c>
    </row>
    <row r="5239" spans="1:65" s="13" customFormat="1">
      <c r="B5239" s="187"/>
      <c r="D5239" s="188" t="s">
        <v>369</v>
      </c>
      <c r="E5239" s="189" t="s">
        <v>1</v>
      </c>
      <c r="F5239" s="190" t="s">
        <v>246</v>
      </c>
      <c r="H5239" s="191">
        <v>427.911</v>
      </c>
      <c r="I5239" s="192"/>
      <c r="L5239" s="187"/>
      <c r="M5239" s="193"/>
      <c r="N5239" s="194"/>
      <c r="O5239" s="194"/>
      <c r="P5239" s="194"/>
      <c r="Q5239" s="194"/>
      <c r="R5239" s="194"/>
      <c r="S5239" s="194"/>
      <c r="T5239" s="195"/>
      <c r="AT5239" s="189" t="s">
        <v>369</v>
      </c>
      <c r="AU5239" s="189" t="s">
        <v>85</v>
      </c>
      <c r="AV5239" s="13" t="s">
        <v>85</v>
      </c>
      <c r="AW5239" s="13" t="s">
        <v>29</v>
      </c>
      <c r="AX5239" s="13" t="s">
        <v>72</v>
      </c>
      <c r="AY5239" s="189" t="s">
        <v>360</v>
      </c>
    </row>
    <row r="5240" spans="1:65" s="15" customFormat="1">
      <c r="B5240" s="203"/>
      <c r="D5240" s="188" t="s">
        <v>369</v>
      </c>
      <c r="E5240" s="204" t="s">
        <v>1</v>
      </c>
      <c r="F5240" s="205" t="s">
        <v>386</v>
      </c>
      <c r="H5240" s="206">
        <v>427.911</v>
      </c>
      <c r="I5240" s="207"/>
      <c r="L5240" s="203"/>
      <c r="M5240" s="208"/>
      <c r="N5240" s="209"/>
      <c r="O5240" s="209"/>
      <c r="P5240" s="209"/>
      <c r="Q5240" s="209"/>
      <c r="R5240" s="209"/>
      <c r="S5240" s="209"/>
      <c r="T5240" s="210"/>
      <c r="AT5240" s="204" t="s">
        <v>369</v>
      </c>
      <c r="AU5240" s="204" t="s">
        <v>85</v>
      </c>
      <c r="AV5240" s="15" t="s">
        <v>367</v>
      </c>
      <c r="AW5240" s="15" t="s">
        <v>29</v>
      </c>
      <c r="AX5240" s="15" t="s">
        <v>79</v>
      </c>
      <c r="AY5240" s="204" t="s">
        <v>360</v>
      </c>
    </row>
    <row r="5241" spans="1:65" s="2" customFormat="1" ht="37.9" customHeight="1">
      <c r="A5241" s="33"/>
      <c r="B5241" s="139"/>
      <c r="C5241" s="173" t="s">
        <v>4916</v>
      </c>
      <c r="D5241" s="173" t="s">
        <v>363</v>
      </c>
      <c r="E5241" s="174" t="s">
        <v>4917</v>
      </c>
      <c r="F5241" s="175" t="s">
        <v>4918</v>
      </c>
      <c r="G5241" s="176" t="s">
        <v>795</v>
      </c>
      <c r="H5241" s="177">
        <v>519.95000000000005</v>
      </c>
      <c r="I5241" s="178"/>
      <c r="J5241" s="179">
        <f>ROUND(I5241*H5241,2)</f>
        <v>0</v>
      </c>
      <c r="K5241" s="180"/>
      <c r="L5241" s="34"/>
      <c r="M5241" s="181" t="s">
        <v>1</v>
      </c>
      <c r="N5241" s="182" t="s">
        <v>38</v>
      </c>
      <c r="O5241" s="60"/>
      <c r="P5241" s="183">
        <f>O5241*H5241</f>
        <v>0</v>
      </c>
      <c r="Q5241" s="183">
        <v>1.83E-3</v>
      </c>
      <c r="R5241" s="183">
        <f>Q5241*H5241</f>
        <v>0.95150850000000009</v>
      </c>
      <c r="S5241" s="183">
        <v>0</v>
      </c>
      <c r="T5241" s="184">
        <f>S5241*H5241</f>
        <v>0</v>
      </c>
      <c r="U5241" s="33"/>
      <c r="V5241" s="33"/>
      <c r="W5241" s="33"/>
      <c r="X5241" s="33"/>
      <c r="Y5241" s="33"/>
      <c r="Z5241" s="33"/>
      <c r="AA5241" s="33"/>
      <c r="AB5241" s="33"/>
      <c r="AC5241" s="33"/>
      <c r="AD5241" s="33"/>
      <c r="AE5241" s="33"/>
      <c r="AR5241" s="185" t="s">
        <v>507</v>
      </c>
      <c r="AT5241" s="185" t="s">
        <v>363</v>
      </c>
      <c r="AU5241" s="185" t="s">
        <v>85</v>
      </c>
      <c r="AY5241" s="18" t="s">
        <v>360</v>
      </c>
      <c r="BE5241" s="186">
        <f>IF(N5241="základná",J5241,0)</f>
        <v>0</v>
      </c>
      <c r="BF5241" s="186">
        <f>IF(N5241="znížená",J5241,0)</f>
        <v>0</v>
      </c>
      <c r="BG5241" s="186">
        <f>IF(N5241="zákl. prenesená",J5241,0)</f>
        <v>0</v>
      </c>
      <c r="BH5241" s="186">
        <f>IF(N5241="zníž. prenesená",J5241,0)</f>
        <v>0</v>
      </c>
      <c r="BI5241" s="186">
        <f>IF(N5241="nulová",J5241,0)</f>
        <v>0</v>
      </c>
      <c r="BJ5241" s="18" t="s">
        <v>85</v>
      </c>
      <c r="BK5241" s="186">
        <f>ROUND(I5241*H5241,2)</f>
        <v>0</v>
      </c>
      <c r="BL5241" s="18" t="s">
        <v>507</v>
      </c>
      <c r="BM5241" s="185" t="s">
        <v>4919</v>
      </c>
    </row>
    <row r="5242" spans="1:65" s="14" customFormat="1">
      <c r="B5242" s="196"/>
      <c r="D5242" s="188" t="s">
        <v>369</v>
      </c>
      <c r="E5242" s="197" t="s">
        <v>1</v>
      </c>
      <c r="F5242" s="198" t="s">
        <v>4920</v>
      </c>
      <c r="H5242" s="197" t="s">
        <v>1</v>
      </c>
      <c r="I5242" s="199"/>
      <c r="L5242" s="196"/>
      <c r="M5242" s="200"/>
      <c r="N5242" s="201"/>
      <c r="O5242" s="201"/>
      <c r="P5242" s="201"/>
      <c r="Q5242" s="201"/>
      <c r="R5242" s="201"/>
      <c r="S5242" s="201"/>
      <c r="T5242" s="202"/>
      <c r="AT5242" s="197" t="s">
        <v>369</v>
      </c>
      <c r="AU5242" s="197" t="s">
        <v>85</v>
      </c>
      <c r="AV5242" s="14" t="s">
        <v>79</v>
      </c>
      <c r="AW5242" s="14" t="s">
        <v>29</v>
      </c>
      <c r="AX5242" s="14" t="s">
        <v>72</v>
      </c>
      <c r="AY5242" s="197" t="s">
        <v>360</v>
      </c>
    </row>
    <row r="5243" spans="1:65" s="13" customFormat="1">
      <c r="B5243" s="187"/>
      <c r="D5243" s="188" t="s">
        <v>369</v>
      </c>
      <c r="E5243" s="189" t="s">
        <v>1</v>
      </c>
      <c r="F5243" s="190" t="s">
        <v>4921</v>
      </c>
      <c r="H5243" s="191">
        <v>230.95</v>
      </c>
      <c r="I5243" s="192"/>
      <c r="L5243" s="187"/>
      <c r="M5243" s="193"/>
      <c r="N5243" s="194"/>
      <c r="O5243" s="194"/>
      <c r="P5243" s="194"/>
      <c r="Q5243" s="194"/>
      <c r="R5243" s="194"/>
      <c r="S5243" s="194"/>
      <c r="T5243" s="195"/>
      <c r="AT5243" s="189" t="s">
        <v>369</v>
      </c>
      <c r="AU5243" s="189" t="s">
        <v>85</v>
      </c>
      <c r="AV5243" s="13" t="s">
        <v>85</v>
      </c>
      <c r="AW5243" s="13" t="s">
        <v>29</v>
      </c>
      <c r="AX5243" s="13" t="s">
        <v>72</v>
      </c>
      <c r="AY5243" s="189" t="s">
        <v>360</v>
      </c>
    </row>
    <row r="5244" spans="1:65" s="14" customFormat="1">
      <c r="B5244" s="196"/>
      <c r="D5244" s="188" t="s">
        <v>369</v>
      </c>
      <c r="E5244" s="197" t="s">
        <v>1</v>
      </c>
      <c r="F5244" s="198" t="s">
        <v>4922</v>
      </c>
      <c r="H5244" s="197" t="s">
        <v>1</v>
      </c>
      <c r="I5244" s="199"/>
      <c r="L5244" s="196"/>
      <c r="M5244" s="200"/>
      <c r="N5244" s="201"/>
      <c r="O5244" s="201"/>
      <c r="P5244" s="201"/>
      <c r="Q5244" s="201"/>
      <c r="R5244" s="201"/>
      <c r="S5244" s="201"/>
      <c r="T5244" s="202"/>
      <c r="AT5244" s="197" t="s">
        <v>369</v>
      </c>
      <c r="AU5244" s="197" t="s">
        <v>85</v>
      </c>
      <c r="AV5244" s="14" t="s">
        <v>79</v>
      </c>
      <c r="AW5244" s="14" t="s">
        <v>29</v>
      </c>
      <c r="AX5244" s="14" t="s">
        <v>72</v>
      </c>
      <c r="AY5244" s="197" t="s">
        <v>360</v>
      </c>
    </row>
    <row r="5245" spans="1:65" s="13" customFormat="1">
      <c r="B5245" s="187"/>
      <c r="D5245" s="188" t="s">
        <v>369</v>
      </c>
      <c r="E5245" s="189" t="s">
        <v>1</v>
      </c>
      <c r="F5245" s="190" t="s">
        <v>4103</v>
      </c>
      <c r="H5245" s="191">
        <v>289</v>
      </c>
      <c r="I5245" s="192"/>
      <c r="L5245" s="187"/>
      <c r="M5245" s="193"/>
      <c r="N5245" s="194"/>
      <c r="O5245" s="194"/>
      <c r="P5245" s="194"/>
      <c r="Q5245" s="194"/>
      <c r="R5245" s="194"/>
      <c r="S5245" s="194"/>
      <c r="T5245" s="195"/>
      <c r="AT5245" s="189" t="s">
        <v>369</v>
      </c>
      <c r="AU5245" s="189" t="s">
        <v>85</v>
      </c>
      <c r="AV5245" s="13" t="s">
        <v>85</v>
      </c>
      <c r="AW5245" s="13" t="s">
        <v>29</v>
      </c>
      <c r="AX5245" s="13" t="s">
        <v>72</v>
      </c>
      <c r="AY5245" s="189" t="s">
        <v>360</v>
      </c>
    </row>
    <row r="5246" spans="1:65" s="15" customFormat="1">
      <c r="B5246" s="203"/>
      <c r="D5246" s="188" t="s">
        <v>369</v>
      </c>
      <c r="E5246" s="204" t="s">
        <v>1</v>
      </c>
      <c r="F5246" s="205" t="s">
        <v>386</v>
      </c>
      <c r="H5246" s="206">
        <v>519.95000000000005</v>
      </c>
      <c r="I5246" s="207"/>
      <c r="L5246" s="203"/>
      <c r="M5246" s="208"/>
      <c r="N5246" s="209"/>
      <c r="O5246" s="209"/>
      <c r="P5246" s="209"/>
      <c r="Q5246" s="209"/>
      <c r="R5246" s="209"/>
      <c r="S5246" s="209"/>
      <c r="T5246" s="210"/>
      <c r="AT5246" s="204" t="s">
        <v>369</v>
      </c>
      <c r="AU5246" s="204" t="s">
        <v>85</v>
      </c>
      <c r="AV5246" s="15" t="s">
        <v>367</v>
      </c>
      <c r="AW5246" s="15" t="s">
        <v>29</v>
      </c>
      <c r="AX5246" s="15" t="s">
        <v>79</v>
      </c>
      <c r="AY5246" s="204" t="s">
        <v>360</v>
      </c>
    </row>
    <row r="5247" spans="1:65" s="2" customFormat="1" ht="24.2" customHeight="1">
      <c r="A5247" s="33"/>
      <c r="B5247" s="139"/>
      <c r="C5247" s="173" t="s">
        <v>4923</v>
      </c>
      <c r="D5247" s="173" t="s">
        <v>363</v>
      </c>
      <c r="E5247" s="174" t="s">
        <v>4924</v>
      </c>
      <c r="F5247" s="175" t="s">
        <v>4925</v>
      </c>
      <c r="G5247" s="176" t="s">
        <v>795</v>
      </c>
      <c r="H5247" s="177">
        <v>230.95099999999999</v>
      </c>
      <c r="I5247" s="178"/>
      <c r="J5247" s="179">
        <f>ROUND(I5247*H5247,2)</f>
        <v>0</v>
      </c>
      <c r="K5247" s="180"/>
      <c r="L5247" s="34"/>
      <c r="M5247" s="181" t="s">
        <v>1</v>
      </c>
      <c r="N5247" s="182" t="s">
        <v>38</v>
      </c>
      <c r="O5247" s="60"/>
      <c r="P5247" s="183">
        <f>O5247*H5247</f>
        <v>0</v>
      </c>
      <c r="Q5247" s="183">
        <v>0</v>
      </c>
      <c r="R5247" s="183">
        <f>Q5247*H5247</f>
        <v>0</v>
      </c>
      <c r="S5247" s="183">
        <v>3.3E-3</v>
      </c>
      <c r="T5247" s="184">
        <f>S5247*H5247</f>
        <v>0.76213829999999994</v>
      </c>
      <c r="U5247" s="33"/>
      <c r="V5247" s="33"/>
      <c r="W5247" s="33"/>
      <c r="X5247" s="33"/>
      <c r="Y5247" s="33"/>
      <c r="Z5247" s="33"/>
      <c r="AA5247" s="33"/>
      <c r="AB5247" s="33"/>
      <c r="AC5247" s="33"/>
      <c r="AD5247" s="33"/>
      <c r="AE5247" s="33"/>
      <c r="AR5247" s="185" t="s">
        <v>507</v>
      </c>
      <c r="AT5247" s="185" t="s">
        <v>363</v>
      </c>
      <c r="AU5247" s="185" t="s">
        <v>85</v>
      </c>
      <c r="AY5247" s="18" t="s">
        <v>360</v>
      </c>
      <c r="BE5247" s="186">
        <f>IF(N5247="základná",J5247,0)</f>
        <v>0</v>
      </c>
      <c r="BF5247" s="186">
        <f>IF(N5247="znížená",J5247,0)</f>
        <v>0</v>
      </c>
      <c r="BG5247" s="186">
        <f>IF(N5247="zákl. prenesená",J5247,0)</f>
        <v>0</v>
      </c>
      <c r="BH5247" s="186">
        <f>IF(N5247="zníž. prenesená",J5247,0)</f>
        <v>0</v>
      </c>
      <c r="BI5247" s="186">
        <f>IF(N5247="nulová",J5247,0)</f>
        <v>0</v>
      </c>
      <c r="BJ5247" s="18" t="s">
        <v>85</v>
      </c>
      <c r="BK5247" s="186">
        <f>ROUND(I5247*H5247,2)</f>
        <v>0</v>
      </c>
      <c r="BL5247" s="18" t="s">
        <v>507</v>
      </c>
      <c r="BM5247" s="185" t="s">
        <v>4926</v>
      </c>
    </row>
    <row r="5248" spans="1:65" s="14" customFormat="1">
      <c r="B5248" s="196"/>
      <c r="D5248" s="188" t="s">
        <v>369</v>
      </c>
      <c r="E5248" s="197" t="s">
        <v>1</v>
      </c>
      <c r="F5248" s="198" t="s">
        <v>4927</v>
      </c>
      <c r="H5248" s="197" t="s">
        <v>1</v>
      </c>
      <c r="I5248" s="199"/>
      <c r="L5248" s="196"/>
      <c r="M5248" s="200"/>
      <c r="N5248" s="201"/>
      <c r="O5248" s="201"/>
      <c r="P5248" s="201"/>
      <c r="Q5248" s="201"/>
      <c r="R5248" s="201"/>
      <c r="S5248" s="201"/>
      <c r="T5248" s="202"/>
      <c r="AT5248" s="197" t="s">
        <v>369</v>
      </c>
      <c r="AU5248" s="197" t="s">
        <v>85</v>
      </c>
      <c r="AV5248" s="14" t="s">
        <v>79</v>
      </c>
      <c r="AW5248" s="14" t="s">
        <v>29</v>
      </c>
      <c r="AX5248" s="14" t="s">
        <v>72</v>
      </c>
      <c r="AY5248" s="197" t="s">
        <v>360</v>
      </c>
    </row>
    <row r="5249" spans="1:65" s="13" customFormat="1" ht="22.5">
      <c r="B5249" s="187"/>
      <c r="D5249" s="188" t="s">
        <v>369</v>
      </c>
      <c r="E5249" s="189" t="s">
        <v>1</v>
      </c>
      <c r="F5249" s="190" t="s">
        <v>4928</v>
      </c>
      <c r="H5249" s="191">
        <v>230.95099999999999</v>
      </c>
      <c r="I5249" s="192"/>
      <c r="L5249" s="187"/>
      <c r="M5249" s="193"/>
      <c r="N5249" s="194"/>
      <c r="O5249" s="194"/>
      <c r="P5249" s="194"/>
      <c r="Q5249" s="194"/>
      <c r="R5249" s="194"/>
      <c r="S5249" s="194"/>
      <c r="T5249" s="195"/>
      <c r="AT5249" s="189" t="s">
        <v>369</v>
      </c>
      <c r="AU5249" s="189" t="s">
        <v>85</v>
      </c>
      <c r="AV5249" s="13" t="s">
        <v>85</v>
      </c>
      <c r="AW5249" s="13" t="s">
        <v>29</v>
      </c>
      <c r="AX5249" s="13" t="s">
        <v>72</v>
      </c>
      <c r="AY5249" s="189" t="s">
        <v>360</v>
      </c>
    </row>
    <row r="5250" spans="1:65" s="15" customFormat="1">
      <c r="B5250" s="203"/>
      <c r="D5250" s="188" t="s">
        <v>369</v>
      </c>
      <c r="E5250" s="204" t="s">
        <v>1</v>
      </c>
      <c r="F5250" s="205" t="s">
        <v>386</v>
      </c>
      <c r="H5250" s="206">
        <v>230.95099999999999</v>
      </c>
      <c r="I5250" s="207"/>
      <c r="L5250" s="203"/>
      <c r="M5250" s="208"/>
      <c r="N5250" s="209"/>
      <c r="O5250" s="209"/>
      <c r="P5250" s="209"/>
      <c r="Q5250" s="209"/>
      <c r="R5250" s="209"/>
      <c r="S5250" s="209"/>
      <c r="T5250" s="210"/>
      <c r="AT5250" s="204" t="s">
        <v>369</v>
      </c>
      <c r="AU5250" s="204" t="s">
        <v>85</v>
      </c>
      <c r="AV5250" s="15" t="s">
        <v>367</v>
      </c>
      <c r="AW5250" s="15" t="s">
        <v>29</v>
      </c>
      <c r="AX5250" s="15" t="s">
        <v>79</v>
      </c>
      <c r="AY5250" s="204" t="s">
        <v>360</v>
      </c>
    </row>
    <row r="5251" spans="1:65" s="2" customFormat="1" ht="24.2" customHeight="1">
      <c r="A5251" s="33"/>
      <c r="B5251" s="139"/>
      <c r="C5251" s="173" t="s">
        <v>4929</v>
      </c>
      <c r="D5251" s="173" t="s">
        <v>363</v>
      </c>
      <c r="E5251" s="174" t="s">
        <v>4930</v>
      </c>
      <c r="F5251" s="175" t="s">
        <v>4931</v>
      </c>
      <c r="G5251" s="176" t="s">
        <v>375</v>
      </c>
      <c r="H5251" s="177">
        <v>18</v>
      </c>
      <c r="I5251" s="178"/>
      <c r="J5251" s="179">
        <f>ROUND(I5251*H5251,2)</f>
        <v>0</v>
      </c>
      <c r="K5251" s="180"/>
      <c r="L5251" s="34"/>
      <c r="M5251" s="181" t="s">
        <v>1</v>
      </c>
      <c r="N5251" s="182" t="s">
        <v>38</v>
      </c>
      <c r="O5251" s="60"/>
      <c r="P5251" s="183">
        <f>O5251*H5251</f>
        <v>0</v>
      </c>
      <c r="Q5251" s="183">
        <v>0</v>
      </c>
      <c r="R5251" s="183">
        <f>Q5251*H5251</f>
        <v>0</v>
      </c>
      <c r="S5251" s="183">
        <v>1.1000000000000001E-3</v>
      </c>
      <c r="T5251" s="184">
        <f>S5251*H5251</f>
        <v>1.9800000000000002E-2</v>
      </c>
      <c r="U5251" s="33"/>
      <c r="V5251" s="33"/>
      <c r="W5251" s="33"/>
      <c r="X5251" s="33"/>
      <c r="Y5251" s="33"/>
      <c r="Z5251" s="33"/>
      <c r="AA5251" s="33"/>
      <c r="AB5251" s="33"/>
      <c r="AC5251" s="33"/>
      <c r="AD5251" s="33"/>
      <c r="AE5251" s="33"/>
      <c r="AR5251" s="185" t="s">
        <v>507</v>
      </c>
      <c r="AT5251" s="185" t="s">
        <v>363</v>
      </c>
      <c r="AU5251" s="185" t="s">
        <v>85</v>
      </c>
      <c r="AY5251" s="18" t="s">
        <v>360</v>
      </c>
      <c r="BE5251" s="186">
        <f>IF(N5251="základná",J5251,0)</f>
        <v>0</v>
      </c>
      <c r="BF5251" s="186">
        <f>IF(N5251="znížená",J5251,0)</f>
        <v>0</v>
      </c>
      <c r="BG5251" s="186">
        <f>IF(N5251="zákl. prenesená",J5251,0)</f>
        <v>0</v>
      </c>
      <c r="BH5251" s="186">
        <f>IF(N5251="zníž. prenesená",J5251,0)</f>
        <v>0</v>
      </c>
      <c r="BI5251" s="186">
        <f>IF(N5251="nulová",J5251,0)</f>
        <v>0</v>
      </c>
      <c r="BJ5251" s="18" t="s">
        <v>85</v>
      </c>
      <c r="BK5251" s="186">
        <f>ROUND(I5251*H5251,2)</f>
        <v>0</v>
      </c>
      <c r="BL5251" s="18" t="s">
        <v>507</v>
      </c>
      <c r="BM5251" s="185" t="s">
        <v>4932</v>
      </c>
    </row>
    <row r="5252" spans="1:65" s="2" customFormat="1" ht="16.5" customHeight="1">
      <c r="A5252" s="33"/>
      <c r="B5252" s="139"/>
      <c r="C5252" s="173" t="s">
        <v>4933</v>
      </c>
      <c r="D5252" s="173" t="s">
        <v>363</v>
      </c>
      <c r="E5252" s="174" t="s">
        <v>4934</v>
      </c>
      <c r="F5252" s="175" t="s">
        <v>4935</v>
      </c>
      <c r="G5252" s="176" t="s">
        <v>795</v>
      </c>
      <c r="H5252" s="177">
        <v>475.29399999999998</v>
      </c>
      <c r="I5252" s="178"/>
      <c r="J5252" s="179">
        <f>ROUND(I5252*H5252,2)</f>
        <v>0</v>
      </c>
      <c r="K5252" s="180"/>
      <c r="L5252" s="34"/>
      <c r="M5252" s="181" t="s">
        <v>1</v>
      </c>
      <c r="N5252" s="182" t="s">
        <v>38</v>
      </c>
      <c r="O5252" s="60"/>
      <c r="P5252" s="183">
        <f>O5252*H5252</f>
        <v>0</v>
      </c>
      <c r="Q5252" s="183">
        <v>0</v>
      </c>
      <c r="R5252" s="183">
        <f>Q5252*H5252</f>
        <v>0</v>
      </c>
      <c r="S5252" s="183">
        <v>2.5200000000000001E-3</v>
      </c>
      <c r="T5252" s="184">
        <f>S5252*H5252</f>
        <v>1.19774088</v>
      </c>
      <c r="U5252" s="33"/>
      <c r="V5252" s="33"/>
      <c r="W5252" s="33"/>
      <c r="X5252" s="33"/>
      <c r="Y5252" s="33"/>
      <c r="Z5252" s="33"/>
      <c r="AA5252" s="33"/>
      <c r="AB5252" s="33"/>
      <c r="AC5252" s="33"/>
      <c r="AD5252" s="33"/>
      <c r="AE5252" s="33"/>
      <c r="AR5252" s="185" t="s">
        <v>507</v>
      </c>
      <c r="AT5252" s="185" t="s">
        <v>363</v>
      </c>
      <c r="AU5252" s="185" t="s">
        <v>85</v>
      </c>
      <c r="AY5252" s="18" t="s">
        <v>360</v>
      </c>
      <c r="BE5252" s="186">
        <f>IF(N5252="základná",J5252,0)</f>
        <v>0</v>
      </c>
      <c r="BF5252" s="186">
        <f>IF(N5252="znížená",J5252,0)</f>
        <v>0</v>
      </c>
      <c r="BG5252" s="186">
        <f>IF(N5252="zákl. prenesená",J5252,0)</f>
        <v>0</v>
      </c>
      <c r="BH5252" s="186">
        <f>IF(N5252="zníž. prenesená",J5252,0)</f>
        <v>0</v>
      </c>
      <c r="BI5252" s="186">
        <f>IF(N5252="nulová",J5252,0)</f>
        <v>0</v>
      </c>
      <c r="BJ5252" s="18" t="s">
        <v>85</v>
      </c>
      <c r="BK5252" s="186">
        <f>ROUND(I5252*H5252,2)</f>
        <v>0</v>
      </c>
      <c r="BL5252" s="18" t="s">
        <v>507</v>
      </c>
      <c r="BM5252" s="185" t="s">
        <v>4936</v>
      </c>
    </row>
    <row r="5253" spans="1:65" s="14" customFormat="1">
      <c r="B5253" s="196"/>
      <c r="D5253" s="188" t="s">
        <v>369</v>
      </c>
      <c r="E5253" s="197" t="s">
        <v>1</v>
      </c>
      <c r="F5253" s="198" t="s">
        <v>4937</v>
      </c>
      <c r="H5253" s="197" t="s">
        <v>1</v>
      </c>
      <c r="I5253" s="199"/>
      <c r="L5253" s="196"/>
      <c r="M5253" s="200"/>
      <c r="N5253" s="201"/>
      <c r="O5253" s="201"/>
      <c r="P5253" s="201"/>
      <c r="Q5253" s="201"/>
      <c r="R5253" s="201"/>
      <c r="S5253" s="201"/>
      <c r="T5253" s="202"/>
      <c r="AT5253" s="197" t="s">
        <v>369</v>
      </c>
      <c r="AU5253" s="197" t="s">
        <v>85</v>
      </c>
      <c r="AV5253" s="14" t="s">
        <v>79</v>
      </c>
      <c r="AW5253" s="14" t="s">
        <v>29</v>
      </c>
      <c r="AX5253" s="14" t="s">
        <v>72</v>
      </c>
      <c r="AY5253" s="197" t="s">
        <v>360</v>
      </c>
    </row>
    <row r="5254" spans="1:65" s="14" customFormat="1">
      <c r="B5254" s="196"/>
      <c r="D5254" s="188" t="s">
        <v>369</v>
      </c>
      <c r="E5254" s="197" t="s">
        <v>1</v>
      </c>
      <c r="F5254" s="198" t="s">
        <v>4938</v>
      </c>
      <c r="H5254" s="197" t="s">
        <v>1</v>
      </c>
      <c r="I5254" s="199"/>
      <c r="L5254" s="196"/>
      <c r="M5254" s="200"/>
      <c r="N5254" s="201"/>
      <c r="O5254" s="201"/>
      <c r="P5254" s="201"/>
      <c r="Q5254" s="201"/>
      <c r="R5254" s="201"/>
      <c r="S5254" s="201"/>
      <c r="T5254" s="202"/>
      <c r="AT5254" s="197" t="s">
        <v>369</v>
      </c>
      <c r="AU5254" s="197" t="s">
        <v>85</v>
      </c>
      <c r="AV5254" s="14" t="s">
        <v>79</v>
      </c>
      <c r="AW5254" s="14" t="s">
        <v>29</v>
      </c>
      <c r="AX5254" s="14" t="s">
        <v>72</v>
      </c>
      <c r="AY5254" s="197" t="s">
        <v>360</v>
      </c>
    </row>
    <row r="5255" spans="1:65" s="13" customFormat="1">
      <c r="B5255" s="187"/>
      <c r="D5255" s="188" t="s">
        <v>369</v>
      </c>
      <c r="E5255" s="189" t="s">
        <v>1</v>
      </c>
      <c r="F5255" s="190" t="s">
        <v>4939</v>
      </c>
      <c r="H5255" s="191">
        <v>462.09399999999999</v>
      </c>
      <c r="I5255" s="192"/>
      <c r="L5255" s="187"/>
      <c r="M5255" s="193"/>
      <c r="N5255" s="194"/>
      <c r="O5255" s="194"/>
      <c r="P5255" s="194"/>
      <c r="Q5255" s="194"/>
      <c r="R5255" s="194"/>
      <c r="S5255" s="194"/>
      <c r="T5255" s="195"/>
      <c r="AT5255" s="189" t="s">
        <v>369</v>
      </c>
      <c r="AU5255" s="189" t="s">
        <v>85</v>
      </c>
      <c r="AV5255" s="13" t="s">
        <v>85</v>
      </c>
      <c r="AW5255" s="13" t="s">
        <v>29</v>
      </c>
      <c r="AX5255" s="13" t="s">
        <v>72</v>
      </c>
      <c r="AY5255" s="189" t="s">
        <v>360</v>
      </c>
    </row>
    <row r="5256" spans="1:65" s="14" customFormat="1">
      <c r="B5256" s="196"/>
      <c r="D5256" s="188" t="s">
        <v>369</v>
      </c>
      <c r="E5256" s="197" t="s">
        <v>1</v>
      </c>
      <c r="F5256" s="198" t="s">
        <v>4940</v>
      </c>
      <c r="H5256" s="197" t="s">
        <v>1</v>
      </c>
      <c r="I5256" s="199"/>
      <c r="L5256" s="196"/>
      <c r="M5256" s="200"/>
      <c r="N5256" s="201"/>
      <c r="O5256" s="201"/>
      <c r="P5256" s="201"/>
      <c r="Q5256" s="201"/>
      <c r="R5256" s="201"/>
      <c r="S5256" s="201"/>
      <c r="T5256" s="202"/>
      <c r="AT5256" s="197" t="s">
        <v>369</v>
      </c>
      <c r="AU5256" s="197" t="s">
        <v>85</v>
      </c>
      <c r="AV5256" s="14" t="s">
        <v>79</v>
      </c>
      <c r="AW5256" s="14" t="s">
        <v>29</v>
      </c>
      <c r="AX5256" s="14" t="s">
        <v>72</v>
      </c>
      <c r="AY5256" s="197" t="s">
        <v>360</v>
      </c>
    </row>
    <row r="5257" spans="1:65" s="13" customFormat="1">
      <c r="B5257" s="187"/>
      <c r="D5257" s="188" t="s">
        <v>369</v>
      </c>
      <c r="E5257" s="189" t="s">
        <v>1</v>
      </c>
      <c r="F5257" s="190" t="s">
        <v>4941</v>
      </c>
      <c r="H5257" s="191">
        <v>13.2</v>
      </c>
      <c r="I5257" s="192"/>
      <c r="L5257" s="187"/>
      <c r="M5257" s="193"/>
      <c r="N5257" s="194"/>
      <c r="O5257" s="194"/>
      <c r="P5257" s="194"/>
      <c r="Q5257" s="194"/>
      <c r="R5257" s="194"/>
      <c r="S5257" s="194"/>
      <c r="T5257" s="195"/>
      <c r="AT5257" s="189" t="s">
        <v>369</v>
      </c>
      <c r="AU5257" s="189" t="s">
        <v>85</v>
      </c>
      <c r="AV5257" s="13" t="s">
        <v>85</v>
      </c>
      <c r="AW5257" s="13" t="s">
        <v>29</v>
      </c>
      <c r="AX5257" s="13" t="s">
        <v>72</v>
      </c>
      <c r="AY5257" s="189" t="s">
        <v>360</v>
      </c>
    </row>
    <row r="5258" spans="1:65" s="15" customFormat="1">
      <c r="B5258" s="203"/>
      <c r="D5258" s="188" t="s">
        <v>369</v>
      </c>
      <c r="E5258" s="204" t="s">
        <v>1</v>
      </c>
      <c r="F5258" s="205" t="s">
        <v>386</v>
      </c>
      <c r="H5258" s="206">
        <v>475.29399999999998</v>
      </c>
      <c r="I5258" s="207"/>
      <c r="L5258" s="203"/>
      <c r="M5258" s="208"/>
      <c r="N5258" s="209"/>
      <c r="O5258" s="209"/>
      <c r="P5258" s="209"/>
      <c r="Q5258" s="209"/>
      <c r="R5258" s="209"/>
      <c r="S5258" s="209"/>
      <c r="T5258" s="210"/>
      <c r="AT5258" s="204" t="s">
        <v>369</v>
      </c>
      <c r="AU5258" s="204" t="s">
        <v>85</v>
      </c>
      <c r="AV5258" s="15" t="s">
        <v>367</v>
      </c>
      <c r="AW5258" s="15" t="s">
        <v>29</v>
      </c>
      <c r="AX5258" s="15" t="s">
        <v>79</v>
      </c>
      <c r="AY5258" s="204" t="s">
        <v>360</v>
      </c>
    </row>
    <row r="5259" spans="1:65" s="2" customFormat="1" ht="24.2" customHeight="1">
      <c r="A5259" s="33"/>
      <c r="B5259" s="139"/>
      <c r="C5259" s="173" t="s">
        <v>4942</v>
      </c>
      <c r="D5259" s="173" t="s">
        <v>363</v>
      </c>
      <c r="E5259" s="174" t="s">
        <v>4943</v>
      </c>
      <c r="F5259" s="175" t="s">
        <v>4944</v>
      </c>
      <c r="G5259" s="176" t="s">
        <v>795</v>
      </c>
      <c r="H5259" s="177">
        <v>289.8</v>
      </c>
      <c r="I5259" s="178"/>
      <c r="J5259" s="179">
        <f>ROUND(I5259*H5259,2)</f>
        <v>0</v>
      </c>
      <c r="K5259" s="180"/>
      <c r="L5259" s="34"/>
      <c r="M5259" s="181" t="s">
        <v>1</v>
      </c>
      <c r="N5259" s="182" t="s">
        <v>38</v>
      </c>
      <c r="O5259" s="60"/>
      <c r="P5259" s="183">
        <f>O5259*H5259</f>
        <v>0</v>
      </c>
      <c r="Q5259" s="183">
        <v>0</v>
      </c>
      <c r="R5259" s="183">
        <f>Q5259*H5259</f>
        <v>0</v>
      </c>
      <c r="S5259" s="183">
        <v>3.5599999999999998E-3</v>
      </c>
      <c r="T5259" s="184">
        <f>S5259*H5259</f>
        <v>1.0316879999999999</v>
      </c>
      <c r="U5259" s="33"/>
      <c r="V5259" s="33"/>
      <c r="W5259" s="33"/>
      <c r="X5259" s="33"/>
      <c r="Y5259" s="33"/>
      <c r="Z5259" s="33"/>
      <c r="AA5259" s="33"/>
      <c r="AB5259" s="33"/>
      <c r="AC5259" s="33"/>
      <c r="AD5259" s="33"/>
      <c r="AE5259" s="33"/>
      <c r="AR5259" s="185" t="s">
        <v>507</v>
      </c>
      <c r="AT5259" s="185" t="s">
        <v>363</v>
      </c>
      <c r="AU5259" s="185" t="s">
        <v>85</v>
      </c>
      <c r="AY5259" s="18" t="s">
        <v>360</v>
      </c>
      <c r="BE5259" s="186">
        <f>IF(N5259="základná",J5259,0)</f>
        <v>0</v>
      </c>
      <c r="BF5259" s="186">
        <f>IF(N5259="znížená",J5259,0)</f>
        <v>0</v>
      </c>
      <c r="BG5259" s="186">
        <f>IF(N5259="zákl. prenesená",J5259,0)</f>
        <v>0</v>
      </c>
      <c r="BH5259" s="186">
        <f>IF(N5259="zníž. prenesená",J5259,0)</f>
        <v>0</v>
      </c>
      <c r="BI5259" s="186">
        <f>IF(N5259="nulová",J5259,0)</f>
        <v>0</v>
      </c>
      <c r="BJ5259" s="18" t="s">
        <v>85</v>
      </c>
      <c r="BK5259" s="186">
        <f>ROUND(I5259*H5259,2)</f>
        <v>0</v>
      </c>
      <c r="BL5259" s="18" t="s">
        <v>507</v>
      </c>
      <c r="BM5259" s="185" t="s">
        <v>4945</v>
      </c>
    </row>
    <row r="5260" spans="1:65" s="14" customFormat="1">
      <c r="B5260" s="196"/>
      <c r="D5260" s="188" t="s">
        <v>369</v>
      </c>
      <c r="E5260" s="197" t="s">
        <v>1</v>
      </c>
      <c r="F5260" s="198" t="s">
        <v>4927</v>
      </c>
      <c r="H5260" s="197" t="s">
        <v>1</v>
      </c>
      <c r="I5260" s="199"/>
      <c r="L5260" s="196"/>
      <c r="M5260" s="200"/>
      <c r="N5260" s="201"/>
      <c r="O5260" s="201"/>
      <c r="P5260" s="201"/>
      <c r="Q5260" s="201"/>
      <c r="R5260" s="201"/>
      <c r="S5260" s="201"/>
      <c r="T5260" s="202"/>
      <c r="AT5260" s="197" t="s">
        <v>369</v>
      </c>
      <c r="AU5260" s="197" t="s">
        <v>85</v>
      </c>
      <c r="AV5260" s="14" t="s">
        <v>79</v>
      </c>
      <c r="AW5260" s="14" t="s">
        <v>29</v>
      </c>
      <c r="AX5260" s="14" t="s">
        <v>72</v>
      </c>
      <c r="AY5260" s="197" t="s">
        <v>360</v>
      </c>
    </row>
    <row r="5261" spans="1:65" s="13" customFormat="1">
      <c r="B5261" s="187"/>
      <c r="D5261" s="188" t="s">
        <v>369</v>
      </c>
      <c r="E5261" s="189" t="s">
        <v>1</v>
      </c>
      <c r="F5261" s="190" t="s">
        <v>4946</v>
      </c>
      <c r="H5261" s="191">
        <v>289.8</v>
      </c>
      <c r="I5261" s="192"/>
      <c r="L5261" s="187"/>
      <c r="M5261" s="193"/>
      <c r="N5261" s="194"/>
      <c r="O5261" s="194"/>
      <c r="P5261" s="194"/>
      <c r="Q5261" s="194"/>
      <c r="R5261" s="194"/>
      <c r="S5261" s="194"/>
      <c r="T5261" s="195"/>
      <c r="AT5261" s="189" t="s">
        <v>369</v>
      </c>
      <c r="AU5261" s="189" t="s">
        <v>85</v>
      </c>
      <c r="AV5261" s="13" t="s">
        <v>85</v>
      </c>
      <c r="AW5261" s="13" t="s">
        <v>29</v>
      </c>
      <c r="AX5261" s="13" t="s">
        <v>72</v>
      </c>
      <c r="AY5261" s="189" t="s">
        <v>360</v>
      </c>
    </row>
    <row r="5262" spans="1:65" s="15" customFormat="1">
      <c r="B5262" s="203"/>
      <c r="D5262" s="188" t="s">
        <v>369</v>
      </c>
      <c r="E5262" s="204" t="s">
        <v>1</v>
      </c>
      <c r="F5262" s="205" t="s">
        <v>386</v>
      </c>
      <c r="H5262" s="206">
        <v>289.8</v>
      </c>
      <c r="I5262" s="207"/>
      <c r="L5262" s="203"/>
      <c r="M5262" s="208"/>
      <c r="N5262" s="209"/>
      <c r="O5262" s="209"/>
      <c r="P5262" s="209"/>
      <c r="Q5262" s="209"/>
      <c r="R5262" s="209"/>
      <c r="S5262" s="209"/>
      <c r="T5262" s="210"/>
      <c r="AT5262" s="204" t="s">
        <v>369</v>
      </c>
      <c r="AU5262" s="204" t="s">
        <v>85</v>
      </c>
      <c r="AV5262" s="15" t="s">
        <v>367</v>
      </c>
      <c r="AW5262" s="15" t="s">
        <v>29</v>
      </c>
      <c r="AX5262" s="15" t="s">
        <v>79</v>
      </c>
      <c r="AY5262" s="204" t="s">
        <v>360</v>
      </c>
    </row>
    <row r="5263" spans="1:65" s="2" customFormat="1" ht="44.25" customHeight="1">
      <c r="A5263" s="33"/>
      <c r="B5263" s="139"/>
      <c r="C5263" s="173" t="s">
        <v>4947</v>
      </c>
      <c r="D5263" s="173" t="s">
        <v>363</v>
      </c>
      <c r="E5263" s="174" t="s">
        <v>4948</v>
      </c>
      <c r="F5263" s="175" t="s">
        <v>4949</v>
      </c>
      <c r="G5263" s="176" t="s">
        <v>795</v>
      </c>
      <c r="H5263" s="177">
        <v>22</v>
      </c>
      <c r="I5263" s="178"/>
      <c r="J5263" s="179">
        <f>ROUND(I5263*H5263,2)</f>
        <v>0</v>
      </c>
      <c r="K5263" s="180"/>
      <c r="L5263" s="34"/>
      <c r="M5263" s="181" t="s">
        <v>1</v>
      </c>
      <c r="N5263" s="182" t="s">
        <v>38</v>
      </c>
      <c r="O5263" s="60"/>
      <c r="P5263" s="183">
        <f>O5263*H5263</f>
        <v>0</v>
      </c>
      <c r="Q5263" s="183">
        <v>3.0899999999999999E-3</v>
      </c>
      <c r="R5263" s="183">
        <f>Q5263*H5263</f>
        <v>6.7979999999999999E-2</v>
      </c>
      <c r="S5263" s="183">
        <v>0</v>
      </c>
      <c r="T5263" s="184">
        <f>S5263*H5263</f>
        <v>0</v>
      </c>
      <c r="U5263" s="33"/>
      <c r="V5263" s="33"/>
      <c r="W5263" s="33"/>
      <c r="X5263" s="33"/>
      <c r="Y5263" s="33"/>
      <c r="Z5263" s="33"/>
      <c r="AA5263" s="33"/>
      <c r="AB5263" s="33"/>
      <c r="AC5263" s="33"/>
      <c r="AD5263" s="33"/>
      <c r="AE5263" s="33"/>
      <c r="AR5263" s="185" t="s">
        <v>507</v>
      </c>
      <c r="AT5263" s="185" t="s">
        <v>363</v>
      </c>
      <c r="AU5263" s="185" t="s">
        <v>85</v>
      </c>
      <c r="AY5263" s="18" t="s">
        <v>360</v>
      </c>
      <c r="BE5263" s="186">
        <f>IF(N5263="základná",J5263,0)</f>
        <v>0</v>
      </c>
      <c r="BF5263" s="186">
        <f>IF(N5263="znížená",J5263,0)</f>
        <v>0</v>
      </c>
      <c r="BG5263" s="186">
        <f>IF(N5263="zákl. prenesená",J5263,0)</f>
        <v>0</v>
      </c>
      <c r="BH5263" s="186">
        <f>IF(N5263="zníž. prenesená",J5263,0)</f>
        <v>0</v>
      </c>
      <c r="BI5263" s="186">
        <f>IF(N5263="nulová",J5263,0)</f>
        <v>0</v>
      </c>
      <c r="BJ5263" s="18" t="s">
        <v>85</v>
      </c>
      <c r="BK5263" s="186">
        <f>ROUND(I5263*H5263,2)</f>
        <v>0</v>
      </c>
      <c r="BL5263" s="18" t="s">
        <v>507</v>
      </c>
      <c r="BM5263" s="185" t="s">
        <v>4950</v>
      </c>
    </row>
    <row r="5264" spans="1:65" s="13" customFormat="1">
      <c r="B5264" s="187"/>
      <c r="D5264" s="188" t="s">
        <v>369</v>
      </c>
      <c r="E5264" s="189" t="s">
        <v>1</v>
      </c>
      <c r="F5264" s="190" t="s">
        <v>555</v>
      </c>
      <c r="H5264" s="191">
        <v>22</v>
      </c>
      <c r="I5264" s="192"/>
      <c r="L5264" s="187"/>
      <c r="M5264" s="193"/>
      <c r="N5264" s="194"/>
      <c r="O5264" s="194"/>
      <c r="P5264" s="194"/>
      <c r="Q5264" s="194"/>
      <c r="R5264" s="194"/>
      <c r="S5264" s="194"/>
      <c r="T5264" s="195"/>
      <c r="AT5264" s="189" t="s">
        <v>369</v>
      </c>
      <c r="AU5264" s="189" t="s">
        <v>85</v>
      </c>
      <c r="AV5264" s="13" t="s">
        <v>85</v>
      </c>
      <c r="AW5264" s="13" t="s">
        <v>29</v>
      </c>
      <c r="AX5264" s="13" t="s">
        <v>79</v>
      </c>
      <c r="AY5264" s="189" t="s">
        <v>360</v>
      </c>
    </row>
    <row r="5265" spans="1:65" s="2" customFormat="1" ht="44.25" customHeight="1">
      <c r="A5265" s="33"/>
      <c r="B5265" s="139"/>
      <c r="C5265" s="173" t="s">
        <v>4951</v>
      </c>
      <c r="D5265" s="173" t="s">
        <v>363</v>
      </c>
      <c r="E5265" s="174" t="s">
        <v>4952</v>
      </c>
      <c r="F5265" s="175" t="s">
        <v>4953</v>
      </c>
      <c r="G5265" s="176" t="s">
        <v>795</v>
      </c>
      <c r="H5265" s="177">
        <v>22</v>
      </c>
      <c r="I5265" s="178"/>
      <c r="J5265" s="179">
        <f>ROUND(I5265*H5265,2)</f>
        <v>0</v>
      </c>
      <c r="K5265" s="180"/>
      <c r="L5265" s="34"/>
      <c r="M5265" s="181" t="s">
        <v>1</v>
      </c>
      <c r="N5265" s="182" t="s">
        <v>38</v>
      </c>
      <c r="O5265" s="60"/>
      <c r="P5265" s="183">
        <f>O5265*H5265</f>
        <v>0</v>
      </c>
      <c r="Q5265" s="183">
        <v>3.0899999999999999E-3</v>
      </c>
      <c r="R5265" s="183">
        <f>Q5265*H5265</f>
        <v>6.7979999999999999E-2</v>
      </c>
      <c r="S5265" s="183">
        <v>0</v>
      </c>
      <c r="T5265" s="184">
        <f>S5265*H5265</f>
        <v>0</v>
      </c>
      <c r="U5265" s="33"/>
      <c r="V5265" s="33"/>
      <c r="W5265" s="33"/>
      <c r="X5265" s="33"/>
      <c r="Y5265" s="33"/>
      <c r="Z5265" s="33"/>
      <c r="AA5265" s="33"/>
      <c r="AB5265" s="33"/>
      <c r="AC5265" s="33"/>
      <c r="AD5265" s="33"/>
      <c r="AE5265" s="33"/>
      <c r="AR5265" s="185" t="s">
        <v>507</v>
      </c>
      <c r="AT5265" s="185" t="s">
        <v>363</v>
      </c>
      <c r="AU5265" s="185" t="s">
        <v>85</v>
      </c>
      <c r="AY5265" s="18" t="s">
        <v>360</v>
      </c>
      <c r="BE5265" s="186">
        <f>IF(N5265="základná",J5265,0)</f>
        <v>0</v>
      </c>
      <c r="BF5265" s="186">
        <f>IF(N5265="znížená",J5265,0)</f>
        <v>0</v>
      </c>
      <c r="BG5265" s="186">
        <f>IF(N5265="zákl. prenesená",J5265,0)</f>
        <v>0</v>
      </c>
      <c r="BH5265" s="186">
        <f>IF(N5265="zníž. prenesená",J5265,0)</f>
        <v>0</v>
      </c>
      <c r="BI5265" s="186">
        <f>IF(N5265="nulová",J5265,0)</f>
        <v>0</v>
      </c>
      <c r="BJ5265" s="18" t="s">
        <v>85</v>
      </c>
      <c r="BK5265" s="186">
        <f>ROUND(I5265*H5265,2)</f>
        <v>0</v>
      </c>
      <c r="BL5265" s="18" t="s">
        <v>507</v>
      </c>
      <c r="BM5265" s="185" t="s">
        <v>4954</v>
      </c>
    </row>
    <row r="5266" spans="1:65" s="13" customFormat="1">
      <c r="B5266" s="187"/>
      <c r="D5266" s="188" t="s">
        <v>369</v>
      </c>
      <c r="E5266" s="189" t="s">
        <v>1</v>
      </c>
      <c r="F5266" s="190" t="s">
        <v>555</v>
      </c>
      <c r="H5266" s="191">
        <v>22</v>
      </c>
      <c r="I5266" s="192"/>
      <c r="L5266" s="187"/>
      <c r="M5266" s="193"/>
      <c r="N5266" s="194"/>
      <c r="O5266" s="194"/>
      <c r="P5266" s="194"/>
      <c r="Q5266" s="194"/>
      <c r="R5266" s="194"/>
      <c r="S5266" s="194"/>
      <c r="T5266" s="195"/>
      <c r="AT5266" s="189" t="s">
        <v>369</v>
      </c>
      <c r="AU5266" s="189" t="s">
        <v>85</v>
      </c>
      <c r="AV5266" s="13" t="s">
        <v>85</v>
      </c>
      <c r="AW5266" s="13" t="s">
        <v>29</v>
      </c>
      <c r="AX5266" s="13" t="s">
        <v>79</v>
      </c>
      <c r="AY5266" s="189" t="s">
        <v>360</v>
      </c>
    </row>
    <row r="5267" spans="1:65" s="2" customFormat="1" ht="55.5" customHeight="1">
      <c r="A5267" s="33"/>
      <c r="B5267" s="139"/>
      <c r="C5267" s="173" t="s">
        <v>4955</v>
      </c>
      <c r="D5267" s="173" t="s">
        <v>363</v>
      </c>
      <c r="E5267" s="174" t="s">
        <v>4956</v>
      </c>
      <c r="F5267" s="175" t="s">
        <v>4957</v>
      </c>
      <c r="G5267" s="176" t="s">
        <v>795</v>
      </c>
      <c r="H5267" s="177">
        <v>2.65</v>
      </c>
      <c r="I5267" s="178"/>
      <c r="J5267" s="179">
        <f>ROUND(I5267*H5267,2)</f>
        <v>0</v>
      </c>
      <c r="K5267" s="180"/>
      <c r="L5267" s="34"/>
      <c r="M5267" s="181" t="s">
        <v>1</v>
      </c>
      <c r="N5267" s="182" t="s">
        <v>38</v>
      </c>
      <c r="O5267" s="60"/>
      <c r="P5267" s="183">
        <f>O5267*H5267</f>
        <v>0</v>
      </c>
      <c r="Q5267" s="183">
        <v>2.6700000000000001E-3</v>
      </c>
      <c r="R5267" s="183">
        <f>Q5267*H5267</f>
        <v>7.0755000000000002E-3</v>
      </c>
      <c r="S5267" s="183">
        <v>0</v>
      </c>
      <c r="T5267" s="184">
        <f>S5267*H5267</f>
        <v>0</v>
      </c>
      <c r="U5267" s="33"/>
      <c r="V5267" s="33"/>
      <c r="W5267" s="33"/>
      <c r="X5267" s="33"/>
      <c r="Y5267" s="33"/>
      <c r="Z5267" s="33"/>
      <c r="AA5267" s="33"/>
      <c r="AB5267" s="33"/>
      <c r="AC5267" s="33"/>
      <c r="AD5267" s="33"/>
      <c r="AE5267" s="33"/>
      <c r="AR5267" s="185" t="s">
        <v>507</v>
      </c>
      <c r="AT5267" s="185" t="s">
        <v>363</v>
      </c>
      <c r="AU5267" s="185" t="s">
        <v>85</v>
      </c>
      <c r="AY5267" s="18" t="s">
        <v>360</v>
      </c>
      <c r="BE5267" s="186">
        <f>IF(N5267="základná",J5267,0)</f>
        <v>0</v>
      </c>
      <c r="BF5267" s="186">
        <f>IF(N5267="znížená",J5267,0)</f>
        <v>0</v>
      </c>
      <c r="BG5267" s="186">
        <f>IF(N5267="zákl. prenesená",J5267,0)</f>
        <v>0</v>
      </c>
      <c r="BH5267" s="186">
        <f>IF(N5267="zníž. prenesená",J5267,0)</f>
        <v>0</v>
      </c>
      <c r="BI5267" s="186">
        <f>IF(N5267="nulová",J5267,0)</f>
        <v>0</v>
      </c>
      <c r="BJ5267" s="18" t="s">
        <v>85</v>
      </c>
      <c r="BK5267" s="186">
        <f>ROUND(I5267*H5267,2)</f>
        <v>0</v>
      </c>
      <c r="BL5267" s="18" t="s">
        <v>507</v>
      </c>
      <c r="BM5267" s="185" t="s">
        <v>4958</v>
      </c>
    </row>
    <row r="5268" spans="1:65" s="13" customFormat="1">
      <c r="B5268" s="187"/>
      <c r="D5268" s="188" t="s">
        <v>369</v>
      </c>
      <c r="E5268" s="189" t="s">
        <v>1</v>
      </c>
      <c r="F5268" s="190" t="s">
        <v>4959</v>
      </c>
      <c r="H5268" s="191">
        <v>2.65</v>
      </c>
      <c r="I5268" s="192"/>
      <c r="L5268" s="187"/>
      <c r="M5268" s="193"/>
      <c r="N5268" s="194"/>
      <c r="O5268" s="194"/>
      <c r="P5268" s="194"/>
      <c r="Q5268" s="194"/>
      <c r="R5268" s="194"/>
      <c r="S5268" s="194"/>
      <c r="T5268" s="195"/>
      <c r="AT5268" s="189" t="s">
        <v>369</v>
      </c>
      <c r="AU5268" s="189" t="s">
        <v>85</v>
      </c>
      <c r="AV5268" s="13" t="s">
        <v>85</v>
      </c>
      <c r="AW5268" s="13" t="s">
        <v>29</v>
      </c>
      <c r="AX5268" s="13" t="s">
        <v>79</v>
      </c>
      <c r="AY5268" s="189" t="s">
        <v>360</v>
      </c>
    </row>
    <row r="5269" spans="1:65" s="2" customFormat="1" ht="55.5" customHeight="1">
      <c r="A5269" s="33"/>
      <c r="B5269" s="139"/>
      <c r="C5269" s="173" t="s">
        <v>4960</v>
      </c>
      <c r="D5269" s="173" t="s">
        <v>363</v>
      </c>
      <c r="E5269" s="174" t="s">
        <v>4961</v>
      </c>
      <c r="F5269" s="175" t="s">
        <v>4962</v>
      </c>
      <c r="G5269" s="176" t="s">
        <v>795</v>
      </c>
      <c r="H5269" s="177">
        <v>255.35</v>
      </c>
      <c r="I5269" s="178"/>
      <c r="J5269" s="179">
        <f>ROUND(I5269*H5269,2)</f>
        <v>0</v>
      </c>
      <c r="K5269" s="180"/>
      <c r="L5269" s="34"/>
      <c r="M5269" s="181" t="s">
        <v>1</v>
      </c>
      <c r="N5269" s="182" t="s">
        <v>38</v>
      </c>
      <c r="O5269" s="60"/>
      <c r="P5269" s="183">
        <f>O5269*H5269</f>
        <v>0</v>
      </c>
      <c r="Q5269" s="183">
        <v>3.14E-3</v>
      </c>
      <c r="R5269" s="183">
        <f>Q5269*H5269</f>
        <v>0.80179899999999993</v>
      </c>
      <c r="S5269" s="183">
        <v>0</v>
      </c>
      <c r="T5269" s="184">
        <f>S5269*H5269</f>
        <v>0</v>
      </c>
      <c r="U5269" s="33"/>
      <c r="V5269" s="33"/>
      <c r="W5269" s="33"/>
      <c r="X5269" s="33"/>
      <c r="Y5269" s="33"/>
      <c r="Z5269" s="33"/>
      <c r="AA5269" s="33"/>
      <c r="AB5269" s="33"/>
      <c r="AC5269" s="33"/>
      <c r="AD5269" s="33"/>
      <c r="AE5269" s="33"/>
      <c r="AR5269" s="185" t="s">
        <v>507</v>
      </c>
      <c r="AT5269" s="185" t="s">
        <v>363</v>
      </c>
      <c r="AU5269" s="185" t="s">
        <v>85</v>
      </c>
      <c r="AY5269" s="18" t="s">
        <v>360</v>
      </c>
      <c r="BE5269" s="186">
        <f>IF(N5269="základná",J5269,0)</f>
        <v>0</v>
      </c>
      <c r="BF5269" s="186">
        <f>IF(N5269="znížená",J5269,0)</f>
        <v>0</v>
      </c>
      <c r="BG5269" s="186">
        <f>IF(N5269="zákl. prenesená",J5269,0)</f>
        <v>0</v>
      </c>
      <c r="BH5269" s="186">
        <f>IF(N5269="zníž. prenesená",J5269,0)</f>
        <v>0</v>
      </c>
      <c r="BI5269" s="186">
        <f>IF(N5269="nulová",J5269,0)</f>
        <v>0</v>
      </c>
      <c r="BJ5269" s="18" t="s">
        <v>85</v>
      </c>
      <c r="BK5269" s="186">
        <f>ROUND(I5269*H5269,2)</f>
        <v>0</v>
      </c>
      <c r="BL5269" s="18" t="s">
        <v>507</v>
      </c>
      <c r="BM5269" s="185" t="s">
        <v>4963</v>
      </c>
    </row>
    <row r="5270" spans="1:65" s="13" customFormat="1" ht="33.75">
      <c r="B5270" s="187"/>
      <c r="D5270" s="188" t="s">
        <v>369</v>
      </c>
      <c r="E5270" s="189" t="s">
        <v>1</v>
      </c>
      <c r="F5270" s="190" t="s">
        <v>4964</v>
      </c>
      <c r="H5270" s="191">
        <v>252.55</v>
      </c>
      <c r="I5270" s="192"/>
      <c r="L5270" s="187"/>
      <c r="M5270" s="193"/>
      <c r="N5270" s="194"/>
      <c r="O5270" s="194"/>
      <c r="P5270" s="194"/>
      <c r="Q5270" s="194"/>
      <c r="R5270" s="194"/>
      <c r="S5270" s="194"/>
      <c r="T5270" s="195"/>
      <c r="AT5270" s="189" t="s">
        <v>369</v>
      </c>
      <c r="AU5270" s="189" t="s">
        <v>85</v>
      </c>
      <c r="AV5270" s="13" t="s">
        <v>85</v>
      </c>
      <c r="AW5270" s="13" t="s">
        <v>29</v>
      </c>
      <c r="AX5270" s="13" t="s">
        <v>72</v>
      </c>
      <c r="AY5270" s="189" t="s">
        <v>360</v>
      </c>
    </row>
    <row r="5271" spans="1:65" s="13" customFormat="1">
      <c r="B5271" s="187"/>
      <c r="D5271" s="188" t="s">
        <v>369</v>
      </c>
      <c r="E5271" s="189" t="s">
        <v>1</v>
      </c>
      <c r="F5271" s="190" t="s">
        <v>4965</v>
      </c>
      <c r="H5271" s="191">
        <v>2.8</v>
      </c>
      <c r="I5271" s="192"/>
      <c r="L5271" s="187"/>
      <c r="M5271" s="193"/>
      <c r="N5271" s="194"/>
      <c r="O5271" s="194"/>
      <c r="P5271" s="194"/>
      <c r="Q5271" s="194"/>
      <c r="R5271" s="194"/>
      <c r="S5271" s="194"/>
      <c r="T5271" s="195"/>
      <c r="AT5271" s="189" t="s">
        <v>369</v>
      </c>
      <c r="AU5271" s="189" t="s">
        <v>85</v>
      </c>
      <c r="AV5271" s="13" t="s">
        <v>85</v>
      </c>
      <c r="AW5271" s="13" t="s">
        <v>29</v>
      </c>
      <c r="AX5271" s="13" t="s">
        <v>72</v>
      </c>
      <c r="AY5271" s="189" t="s">
        <v>360</v>
      </c>
    </row>
    <row r="5272" spans="1:65" s="15" customFormat="1">
      <c r="B5272" s="203"/>
      <c r="D5272" s="188" t="s">
        <v>369</v>
      </c>
      <c r="E5272" s="204" t="s">
        <v>1</v>
      </c>
      <c r="F5272" s="205" t="s">
        <v>386</v>
      </c>
      <c r="H5272" s="206">
        <v>255.35</v>
      </c>
      <c r="I5272" s="207"/>
      <c r="L5272" s="203"/>
      <c r="M5272" s="208"/>
      <c r="N5272" s="209"/>
      <c r="O5272" s="209"/>
      <c r="P5272" s="209"/>
      <c r="Q5272" s="209"/>
      <c r="R5272" s="209"/>
      <c r="S5272" s="209"/>
      <c r="T5272" s="210"/>
      <c r="AT5272" s="204" t="s">
        <v>369</v>
      </c>
      <c r="AU5272" s="204" t="s">
        <v>85</v>
      </c>
      <c r="AV5272" s="15" t="s">
        <v>367</v>
      </c>
      <c r="AW5272" s="15" t="s">
        <v>29</v>
      </c>
      <c r="AX5272" s="15" t="s">
        <v>79</v>
      </c>
      <c r="AY5272" s="204" t="s">
        <v>360</v>
      </c>
    </row>
    <row r="5273" spans="1:65" s="2" customFormat="1" ht="49.15" customHeight="1">
      <c r="A5273" s="33"/>
      <c r="B5273" s="139"/>
      <c r="C5273" s="173" t="s">
        <v>4966</v>
      </c>
      <c r="D5273" s="173" t="s">
        <v>363</v>
      </c>
      <c r="E5273" s="174" t="s">
        <v>4967</v>
      </c>
      <c r="F5273" s="175" t="s">
        <v>4968</v>
      </c>
      <c r="G5273" s="176" t="s">
        <v>795</v>
      </c>
      <c r="H5273" s="177">
        <v>11</v>
      </c>
      <c r="I5273" s="178"/>
      <c r="J5273" s="179">
        <f>ROUND(I5273*H5273,2)</f>
        <v>0</v>
      </c>
      <c r="K5273" s="180"/>
      <c r="L5273" s="34"/>
      <c r="M5273" s="181" t="s">
        <v>1</v>
      </c>
      <c r="N5273" s="182" t="s">
        <v>38</v>
      </c>
      <c r="O5273" s="60"/>
      <c r="P5273" s="183">
        <f>O5273*H5273</f>
        <v>0</v>
      </c>
      <c r="Q5273" s="183">
        <v>8.1099999999999992E-3</v>
      </c>
      <c r="R5273" s="183">
        <f>Q5273*H5273</f>
        <v>8.9209999999999984E-2</v>
      </c>
      <c r="S5273" s="183">
        <v>0</v>
      </c>
      <c r="T5273" s="184">
        <f>S5273*H5273</f>
        <v>0</v>
      </c>
      <c r="U5273" s="33"/>
      <c r="V5273" s="33"/>
      <c r="W5273" s="33"/>
      <c r="X5273" s="33"/>
      <c r="Y5273" s="33"/>
      <c r="Z5273" s="33"/>
      <c r="AA5273" s="33"/>
      <c r="AB5273" s="33"/>
      <c r="AC5273" s="33"/>
      <c r="AD5273" s="33"/>
      <c r="AE5273" s="33"/>
      <c r="AR5273" s="185" t="s">
        <v>507</v>
      </c>
      <c r="AT5273" s="185" t="s">
        <v>363</v>
      </c>
      <c r="AU5273" s="185" t="s">
        <v>85</v>
      </c>
      <c r="AY5273" s="18" t="s">
        <v>360</v>
      </c>
      <c r="BE5273" s="186">
        <f>IF(N5273="základná",J5273,0)</f>
        <v>0</v>
      </c>
      <c r="BF5273" s="186">
        <f>IF(N5273="znížená",J5273,0)</f>
        <v>0</v>
      </c>
      <c r="BG5273" s="186">
        <f>IF(N5273="zákl. prenesená",J5273,0)</f>
        <v>0</v>
      </c>
      <c r="BH5273" s="186">
        <f>IF(N5273="zníž. prenesená",J5273,0)</f>
        <v>0</v>
      </c>
      <c r="BI5273" s="186">
        <f>IF(N5273="nulová",J5273,0)</f>
        <v>0</v>
      </c>
      <c r="BJ5273" s="18" t="s">
        <v>85</v>
      </c>
      <c r="BK5273" s="186">
        <f>ROUND(I5273*H5273,2)</f>
        <v>0</v>
      </c>
      <c r="BL5273" s="18" t="s">
        <v>507</v>
      </c>
      <c r="BM5273" s="185" t="s">
        <v>4969</v>
      </c>
    </row>
    <row r="5274" spans="1:65" s="13" customFormat="1">
      <c r="B5274" s="187"/>
      <c r="D5274" s="188" t="s">
        <v>369</v>
      </c>
      <c r="E5274" s="189" t="s">
        <v>1</v>
      </c>
      <c r="F5274" s="190" t="s">
        <v>468</v>
      </c>
      <c r="H5274" s="191">
        <v>11</v>
      </c>
      <c r="I5274" s="192"/>
      <c r="L5274" s="187"/>
      <c r="M5274" s="193"/>
      <c r="N5274" s="194"/>
      <c r="O5274" s="194"/>
      <c r="P5274" s="194"/>
      <c r="Q5274" s="194"/>
      <c r="R5274" s="194"/>
      <c r="S5274" s="194"/>
      <c r="T5274" s="195"/>
      <c r="AT5274" s="189" t="s">
        <v>369</v>
      </c>
      <c r="AU5274" s="189" t="s">
        <v>85</v>
      </c>
      <c r="AV5274" s="13" t="s">
        <v>85</v>
      </c>
      <c r="AW5274" s="13" t="s">
        <v>29</v>
      </c>
      <c r="AX5274" s="13" t="s">
        <v>79</v>
      </c>
      <c r="AY5274" s="189" t="s">
        <v>360</v>
      </c>
    </row>
    <row r="5275" spans="1:65" s="2" customFormat="1" ht="44.25" customHeight="1">
      <c r="A5275" s="33"/>
      <c r="B5275" s="139"/>
      <c r="C5275" s="173" t="s">
        <v>4970</v>
      </c>
      <c r="D5275" s="173" t="s">
        <v>363</v>
      </c>
      <c r="E5275" s="174" t="s">
        <v>4971</v>
      </c>
      <c r="F5275" s="175" t="s">
        <v>4972</v>
      </c>
      <c r="G5275" s="176" t="s">
        <v>375</v>
      </c>
      <c r="H5275" s="177">
        <v>25</v>
      </c>
      <c r="I5275" s="178"/>
      <c r="J5275" s="179">
        <f>ROUND(I5275*H5275,2)</f>
        <v>0</v>
      </c>
      <c r="K5275" s="180"/>
      <c r="L5275" s="34"/>
      <c r="M5275" s="181" t="s">
        <v>1</v>
      </c>
      <c r="N5275" s="182" t="s">
        <v>38</v>
      </c>
      <c r="O5275" s="60"/>
      <c r="P5275" s="183">
        <f>O5275*H5275</f>
        <v>0</v>
      </c>
      <c r="Q5275" s="183">
        <v>4.8500000000000001E-3</v>
      </c>
      <c r="R5275" s="183">
        <f>Q5275*H5275</f>
        <v>0.12125</v>
      </c>
      <c r="S5275" s="183">
        <v>0</v>
      </c>
      <c r="T5275" s="184">
        <f>S5275*H5275</f>
        <v>0</v>
      </c>
      <c r="U5275" s="33"/>
      <c r="V5275" s="33"/>
      <c r="W5275" s="33"/>
      <c r="X5275" s="33"/>
      <c r="Y5275" s="33"/>
      <c r="Z5275" s="33"/>
      <c r="AA5275" s="33"/>
      <c r="AB5275" s="33"/>
      <c r="AC5275" s="33"/>
      <c r="AD5275" s="33"/>
      <c r="AE5275" s="33"/>
      <c r="AR5275" s="185" t="s">
        <v>507</v>
      </c>
      <c r="AT5275" s="185" t="s">
        <v>363</v>
      </c>
      <c r="AU5275" s="185" t="s">
        <v>85</v>
      </c>
      <c r="AY5275" s="18" t="s">
        <v>360</v>
      </c>
      <c r="BE5275" s="186">
        <f>IF(N5275="základná",J5275,0)</f>
        <v>0</v>
      </c>
      <c r="BF5275" s="186">
        <f>IF(N5275="znížená",J5275,0)</f>
        <v>0</v>
      </c>
      <c r="BG5275" s="186">
        <f>IF(N5275="zákl. prenesená",J5275,0)</f>
        <v>0</v>
      </c>
      <c r="BH5275" s="186">
        <f>IF(N5275="zníž. prenesená",J5275,0)</f>
        <v>0</v>
      </c>
      <c r="BI5275" s="186">
        <f>IF(N5275="nulová",J5275,0)</f>
        <v>0</v>
      </c>
      <c r="BJ5275" s="18" t="s">
        <v>85</v>
      </c>
      <c r="BK5275" s="186">
        <f>ROUND(I5275*H5275,2)</f>
        <v>0</v>
      </c>
      <c r="BL5275" s="18" t="s">
        <v>507</v>
      </c>
      <c r="BM5275" s="185" t="s">
        <v>4973</v>
      </c>
    </row>
    <row r="5276" spans="1:65" s="14" customFormat="1">
      <c r="B5276" s="196"/>
      <c r="D5276" s="188" t="s">
        <v>369</v>
      </c>
      <c r="E5276" s="197" t="s">
        <v>1</v>
      </c>
      <c r="F5276" s="198" t="s">
        <v>4974</v>
      </c>
      <c r="H5276" s="197" t="s">
        <v>1</v>
      </c>
      <c r="I5276" s="199"/>
      <c r="L5276" s="196"/>
      <c r="M5276" s="200"/>
      <c r="N5276" s="201"/>
      <c r="O5276" s="201"/>
      <c r="P5276" s="201"/>
      <c r="Q5276" s="201"/>
      <c r="R5276" s="201"/>
      <c r="S5276" s="201"/>
      <c r="T5276" s="202"/>
      <c r="AT5276" s="197" t="s">
        <v>369</v>
      </c>
      <c r="AU5276" s="197" t="s">
        <v>85</v>
      </c>
      <c r="AV5276" s="14" t="s">
        <v>79</v>
      </c>
      <c r="AW5276" s="14" t="s">
        <v>29</v>
      </c>
      <c r="AX5276" s="14" t="s">
        <v>72</v>
      </c>
      <c r="AY5276" s="197" t="s">
        <v>360</v>
      </c>
    </row>
    <row r="5277" spans="1:65" s="13" customFormat="1">
      <c r="B5277" s="187"/>
      <c r="D5277" s="188" t="s">
        <v>369</v>
      </c>
      <c r="E5277" s="189" t="s">
        <v>1</v>
      </c>
      <c r="F5277" s="190" t="s">
        <v>575</v>
      </c>
      <c r="H5277" s="191">
        <v>24</v>
      </c>
      <c r="I5277" s="192"/>
      <c r="L5277" s="187"/>
      <c r="M5277" s="193"/>
      <c r="N5277" s="194"/>
      <c r="O5277" s="194"/>
      <c r="P5277" s="194"/>
      <c r="Q5277" s="194"/>
      <c r="R5277" s="194"/>
      <c r="S5277" s="194"/>
      <c r="T5277" s="195"/>
      <c r="AT5277" s="189" t="s">
        <v>369</v>
      </c>
      <c r="AU5277" s="189" t="s">
        <v>85</v>
      </c>
      <c r="AV5277" s="13" t="s">
        <v>85</v>
      </c>
      <c r="AW5277" s="13" t="s">
        <v>29</v>
      </c>
      <c r="AX5277" s="13" t="s">
        <v>72</v>
      </c>
      <c r="AY5277" s="189" t="s">
        <v>360</v>
      </c>
    </row>
    <row r="5278" spans="1:65" s="14" customFormat="1">
      <c r="B5278" s="196"/>
      <c r="D5278" s="188" t="s">
        <v>369</v>
      </c>
      <c r="E5278" s="197" t="s">
        <v>1</v>
      </c>
      <c r="F5278" s="198" t="s">
        <v>4975</v>
      </c>
      <c r="H5278" s="197" t="s">
        <v>1</v>
      </c>
      <c r="I5278" s="199"/>
      <c r="L5278" s="196"/>
      <c r="M5278" s="200"/>
      <c r="N5278" s="201"/>
      <c r="O5278" s="201"/>
      <c r="P5278" s="201"/>
      <c r="Q5278" s="201"/>
      <c r="R5278" s="201"/>
      <c r="S5278" s="201"/>
      <c r="T5278" s="202"/>
      <c r="AT5278" s="197" t="s">
        <v>369</v>
      </c>
      <c r="AU5278" s="197" t="s">
        <v>85</v>
      </c>
      <c r="AV5278" s="14" t="s">
        <v>79</v>
      </c>
      <c r="AW5278" s="14" t="s">
        <v>29</v>
      </c>
      <c r="AX5278" s="14" t="s">
        <v>72</v>
      </c>
      <c r="AY5278" s="197" t="s">
        <v>360</v>
      </c>
    </row>
    <row r="5279" spans="1:65" s="13" customFormat="1">
      <c r="B5279" s="187"/>
      <c r="D5279" s="188" t="s">
        <v>369</v>
      </c>
      <c r="E5279" s="189" t="s">
        <v>1</v>
      </c>
      <c r="F5279" s="190" t="s">
        <v>79</v>
      </c>
      <c r="H5279" s="191">
        <v>1</v>
      </c>
      <c r="I5279" s="192"/>
      <c r="L5279" s="187"/>
      <c r="M5279" s="193"/>
      <c r="N5279" s="194"/>
      <c r="O5279" s="194"/>
      <c r="P5279" s="194"/>
      <c r="Q5279" s="194"/>
      <c r="R5279" s="194"/>
      <c r="S5279" s="194"/>
      <c r="T5279" s="195"/>
      <c r="AT5279" s="189" t="s">
        <v>369</v>
      </c>
      <c r="AU5279" s="189" t="s">
        <v>85</v>
      </c>
      <c r="AV5279" s="13" t="s">
        <v>85</v>
      </c>
      <c r="AW5279" s="13" t="s">
        <v>29</v>
      </c>
      <c r="AX5279" s="13" t="s">
        <v>72</v>
      </c>
      <c r="AY5279" s="189" t="s">
        <v>360</v>
      </c>
    </row>
    <row r="5280" spans="1:65" s="15" customFormat="1">
      <c r="B5280" s="203"/>
      <c r="D5280" s="188" t="s">
        <v>369</v>
      </c>
      <c r="E5280" s="204" t="s">
        <v>1</v>
      </c>
      <c r="F5280" s="205" t="s">
        <v>386</v>
      </c>
      <c r="H5280" s="206">
        <v>25</v>
      </c>
      <c r="I5280" s="207"/>
      <c r="L5280" s="203"/>
      <c r="M5280" s="208"/>
      <c r="N5280" s="209"/>
      <c r="O5280" s="209"/>
      <c r="P5280" s="209"/>
      <c r="Q5280" s="209"/>
      <c r="R5280" s="209"/>
      <c r="S5280" s="209"/>
      <c r="T5280" s="210"/>
      <c r="AT5280" s="204" t="s">
        <v>369</v>
      </c>
      <c r="AU5280" s="204" t="s">
        <v>85</v>
      </c>
      <c r="AV5280" s="15" t="s">
        <v>367</v>
      </c>
      <c r="AW5280" s="15" t="s">
        <v>29</v>
      </c>
      <c r="AX5280" s="15" t="s">
        <v>79</v>
      </c>
      <c r="AY5280" s="204" t="s">
        <v>360</v>
      </c>
    </row>
    <row r="5281" spans="1:65" s="2" customFormat="1" ht="49.15" customHeight="1">
      <c r="A5281" s="33"/>
      <c r="B5281" s="139"/>
      <c r="C5281" s="173" t="s">
        <v>4976</v>
      </c>
      <c r="D5281" s="173" t="s">
        <v>363</v>
      </c>
      <c r="E5281" s="174" t="s">
        <v>4977</v>
      </c>
      <c r="F5281" s="175" t="s">
        <v>4978</v>
      </c>
      <c r="G5281" s="176" t="s">
        <v>375</v>
      </c>
      <c r="H5281" s="177">
        <v>20</v>
      </c>
      <c r="I5281" s="178"/>
      <c r="J5281" s="179">
        <f>ROUND(I5281*H5281,2)</f>
        <v>0</v>
      </c>
      <c r="K5281" s="180"/>
      <c r="L5281" s="34"/>
      <c r="M5281" s="181" t="s">
        <v>1</v>
      </c>
      <c r="N5281" s="182" t="s">
        <v>38</v>
      </c>
      <c r="O5281" s="60"/>
      <c r="P5281" s="183">
        <f>O5281*H5281</f>
        <v>0</v>
      </c>
      <c r="Q5281" s="183">
        <v>4.8500000000000001E-3</v>
      </c>
      <c r="R5281" s="183">
        <f>Q5281*H5281</f>
        <v>9.7000000000000003E-2</v>
      </c>
      <c r="S5281" s="183">
        <v>0</v>
      </c>
      <c r="T5281" s="184">
        <f>S5281*H5281</f>
        <v>0</v>
      </c>
      <c r="U5281" s="33"/>
      <c r="V5281" s="33"/>
      <c r="W5281" s="33"/>
      <c r="X5281" s="33"/>
      <c r="Y5281" s="33"/>
      <c r="Z5281" s="33"/>
      <c r="AA5281" s="33"/>
      <c r="AB5281" s="33"/>
      <c r="AC5281" s="33"/>
      <c r="AD5281" s="33"/>
      <c r="AE5281" s="33"/>
      <c r="AR5281" s="185" t="s">
        <v>507</v>
      </c>
      <c r="AT5281" s="185" t="s">
        <v>363</v>
      </c>
      <c r="AU5281" s="185" t="s">
        <v>85</v>
      </c>
      <c r="AY5281" s="18" t="s">
        <v>360</v>
      </c>
      <c r="BE5281" s="186">
        <f>IF(N5281="základná",J5281,0)</f>
        <v>0</v>
      </c>
      <c r="BF5281" s="186">
        <f>IF(N5281="znížená",J5281,0)</f>
        <v>0</v>
      </c>
      <c r="BG5281" s="186">
        <f>IF(N5281="zákl. prenesená",J5281,0)</f>
        <v>0</v>
      </c>
      <c r="BH5281" s="186">
        <f>IF(N5281="zníž. prenesená",J5281,0)</f>
        <v>0</v>
      </c>
      <c r="BI5281" s="186">
        <f>IF(N5281="nulová",J5281,0)</f>
        <v>0</v>
      </c>
      <c r="BJ5281" s="18" t="s">
        <v>85</v>
      </c>
      <c r="BK5281" s="186">
        <f>ROUND(I5281*H5281,2)</f>
        <v>0</v>
      </c>
      <c r="BL5281" s="18" t="s">
        <v>507</v>
      </c>
      <c r="BM5281" s="185" t="s">
        <v>4979</v>
      </c>
    </row>
    <row r="5282" spans="1:65" s="13" customFormat="1">
      <c r="B5282" s="187"/>
      <c r="D5282" s="188" t="s">
        <v>369</v>
      </c>
      <c r="E5282" s="189" t="s">
        <v>1</v>
      </c>
      <c r="F5282" s="190" t="s">
        <v>4980</v>
      </c>
      <c r="H5282" s="191">
        <v>20</v>
      </c>
      <c r="I5282" s="192"/>
      <c r="L5282" s="187"/>
      <c r="M5282" s="193"/>
      <c r="N5282" s="194"/>
      <c r="O5282" s="194"/>
      <c r="P5282" s="194"/>
      <c r="Q5282" s="194"/>
      <c r="R5282" s="194"/>
      <c r="S5282" s="194"/>
      <c r="T5282" s="195"/>
      <c r="AT5282" s="189" t="s">
        <v>369</v>
      </c>
      <c r="AU5282" s="189" t="s">
        <v>85</v>
      </c>
      <c r="AV5282" s="13" t="s">
        <v>85</v>
      </c>
      <c r="AW5282" s="13" t="s">
        <v>29</v>
      </c>
      <c r="AX5282" s="13" t="s">
        <v>79</v>
      </c>
      <c r="AY5282" s="189" t="s">
        <v>360</v>
      </c>
    </row>
    <row r="5283" spans="1:65" s="2" customFormat="1" ht="49.15" customHeight="1">
      <c r="A5283" s="33"/>
      <c r="B5283" s="139"/>
      <c r="C5283" s="173" t="s">
        <v>4981</v>
      </c>
      <c r="D5283" s="173" t="s">
        <v>363</v>
      </c>
      <c r="E5283" s="174" t="s">
        <v>4982</v>
      </c>
      <c r="F5283" s="175" t="s">
        <v>4983</v>
      </c>
      <c r="G5283" s="176" t="s">
        <v>795</v>
      </c>
      <c r="H5283" s="177">
        <v>22.5</v>
      </c>
      <c r="I5283" s="178"/>
      <c r="J5283" s="179">
        <f>ROUND(I5283*H5283,2)</f>
        <v>0</v>
      </c>
      <c r="K5283" s="180"/>
      <c r="L5283" s="34"/>
      <c r="M5283" s="181" t="s">
        <v>1</v>
      </c>
      <c r="N5283" s="182" t="s">
        <v>38</v>
      </c>
      <c r="O5283" s="60"/>
      <c r="P5283" s="183">
        <f>O5283*H5283</f>
        <v>0</v>
      </c>
      <c r="Q5283" s="183">
        <v>2.1700000000000001E-3</v>
      </c>
      <c r="R5283" s="183">
        <f>Q5283*H5283</f>
        <v>4.8825E-2</v>
      </c>
      <c r="S5283" s="183">
        <v>0</v>
      </c>
      <c r="T5283" s="184">
        <f>S5283*H5283</f>
        <v>0</v>
      </c>
      <c r="U5283" s="33"/>
      <c r="V5283" s="33"/>
      <c r="W5283" s="33"/>
      <c r="X5283" s="33"/>
      <c r="Y5283" s="33"/>
      <c r="Z5283" s="33"/>
      <c r="AA5283" s="33"/>
      <c r="AB5283" s="33"/>
      <c r="AC5283" s="33"/>
      <c r="AD5283" s="33"/>
      <c r="AE5283" s="33"/>
      <c r="AR5283" s="185" t="s">
        <v>507</v>
      </c>
      <c r="AT5283" s="185" t="s">
        <v>363</v>
      </c>
      <c r="AU5283" s="185" t="s">
        <v>85</v>
      </c>
      <c r="AY5283" s="18" t="s">
        <v>360</v>
      </c>
      <c r="BE5283" s="186">
        <f>IF(N5283="základná",J5283,0)</f>
        <v>0</v>
      </c>
      <c r="BF5283" s="186">
        <f>IF(N5283="znížená",J5283,0)</f>
        <v>0</v>
      </c>
      <c r="BG5283" s="186">
        <f>IF(N5283="zákl. prenesená",J5283,0)</f>
        <v>0</v>
      </c>
      <c r="BH5283" s="186">
        <f>IF(N5283="zníž. prenesená",J5283,0)</f>
        <v>0</v>
      </c>
      <c r="BI5283" s="186">
        <f>IF(N5283="nulová",J5283,0)</f>
        <v>0</v>
      </c>
      <c r="BJ5283" s="18" t="s">
        <v>85</v>
      </c>
      <c r="BK5283" s="186">
        <f>ROUND(I5283*H5283,2)</f>
        <v>0</v>
      </c>
      <c r="BL5283" s="18" t="s">
        <v>507</v>
      </c>
      <c r="BM5283" s="185" t="s">
        <v>4984</v>
      </c>
    </row>
    <row r="5284" spans="1:65" s="2" customFormat="1" ht="44.25" customHeight="1">
      <c r="A5284" s="33"/>
      <c r="B5284" s="139"/>
      <c r="C5284" s="173" t="s">
        <v>4985</v>
      </c>
      <c r="D5284" s="173" t="s">
        <v>363</v>
      </c>
      <c r="E5284" s="174" t="s">
        <v>4986</v>
      </c>
      <c r="F5284" s="175" t="s">
        <v>4987</v>
      </c>
      <c r="G5284" s="176" t="s">
        <v>795</v>
      </c>
      <c r="H5284" s="177">
        <v>7.8</v>
      </c>
      <c r="I5284" s="178"/>
      <c r="J5284" s="179">
        <f>ROUND(I5284*H5284,2)</f>
        <v>0</v>
      </c>
      <c r="K5284" s="180"/>
      <c r="L5284" s="34"/>
      <c r="M5284" s="181" t="s">
        <v>1</v>
      </c>
      <c r="N5284" s="182" t="s">
        <v>38</v>
      </c>
      <c r="O5284" s="60"/>
      <c r="P5284" s="183">
        <f>O5284*H5284</f>
        <v>0</v>
      </c>
      <c r="Q5284" s="183">
        <v>2.1700000000000001E-3</v>
      </c>
      <c r="R5284" s="183">
        <f>Q5284*H5284</f>
        <v>1.6926E-2</v>
      </c>
      <c r="S5284" s="183">
        <v>0</v>
      </c>
      <c r="T5284" s="184">
        <f>S5284*H5284</f>
        <v>0</v>
      </c>
      <c r="U5284" s="33"/>
      <c r="V5284" s="33"/>
      <c r="W5284" s="33"/>
      <c r="X5284" s="33"/>
      <c r="Y5284" s="33"/>
      <c r="Z5284" s="33"/>
      <c r="AA5284" s="33"/>
      <c r="AB5284" s="33"/>
      <c r="AC5284" s="33"/>
      <c r="AD5284" s="33"/>
      <c r="AE5284" s="33"/>
      <c r="AR5284" s="185" t="s">
        <v>507</v>
      </c>
      <c r="AT5284" s="185" t="s">
        <v>363</v>
      </c>
      <c r="AU5284" s="185" t="s">
        <v>85</v>
      </c>
      <c r="AY5284" s="18" t="s">
        <v>360</v>
      </c>
      <c r="BE5284" s="186">
        <f>IF(N5284="základná",J5284,0)</f>
        <v>0</v>
      </c>
      <c r="BF5284" s="186">
        <f>IF(N5284="znížená",J5284,0)</f>
        <v>0</v>
      </c>
      <c r="BG5284" s="186">
        <f>IF(N5284="zákl. prenesená",J5284,0)</f>
        <v>0</v>
      </c>
      <c r="BH5284" s="186">
        <f>IF(N5284="zníž. prenesená",J5284,0)</f>
        <v>0</v>
      </c>
      <c r="BI5284" s="186">
        <f>IF(N5284="nulová",J5284,0)</f>
        <v>0</v>
      </c>
      <c r="BJ5284" s="18" t="s">
        <v>85</v>
      </c>
      <c r="BK5284" s="186">
        <f>ROUND(I5284*H5284,2)</f>
        <v>0</v>
      </c>
      <c r="BL5284" s="18" t="s">
        <v>507</v>
      </c>
      <c r="BM5284" s="185" t="s">
        <v>4988</v>
      </c>
    </row>
    <row r="5285" spans="1:65" s="2" customFormat="1" ht="44.25" customHeight="1">
      <c r="A5285" s="33"/>
      <c r="B5285" s="139"/>
      <c r="C5285" s="173" t="s">
        <v>4989</v>
      </c>
      <c r="D5285" s="173" t="s">
        <v>363</v>
      </c>
      <c r="E5285" s="174" t="s">
        <v>4990</v>
      </c>
      <c r="F5285" s="175" t="s">
        <v>4991</v>
      </c>
      <c r="G5285" s="176" t="s">
        <v>795</v>
      </c>
      <c r="H5285" s="177">
        <v>31</v>
      </c>
      <c r="I5285" s="178"/>
      <c r="J5285" s="179">
        <f>ROUND(I5285*H5285,2)</f>
        <v>0</v>
      </c>
      <c r="K5285" s="180"/>
      <c r="L5285" s="34"/>
      <c r="M5285" s="181" t="s">
        <v>1</v>
      </c>
      <c r="N5285" s="182" t="s">
        <v>38</v>
      </c>
      <c r="O5285" s="60"/>
      <c r="P5285" s="183">
        <f>O5285*H5285</f>
        <v>0</v>
      </c>
      <c r="Q5285" s="183">
        <v>2.1700000000000001E-3</v>
      </c>
      <c r="R5285" s="183">
        <f>Q5285*H5285</f>
        <v>6.7269999999999996E-2</v>
      </c>
      <c r="S5285" s="183">
        <v>0</v>
      </c>
      <c r="T5285" s="184">
        <f>S5285*H5285</f>
        <v>0</v>
      </c>
      <c r="U5285" s="33"/>
      <c r="V5285" s="33"/>
      <c r="W5285" s="33"/>
      <c r="X5285" s="33"/>
      <c r="Y5285" s="33"/>
      <c r="Z5285" s="33"/>
      <c r="AA5285" s="33"/>
      <c r="AB5285" s="33"/>
      <c r="AC5285" s="33"/>
      <c r="AD5285" s="33"/>
      <c r="AE5285" s="33"/>
      <c r="AR5285" s="185" t="s">
        <v>507</v>
      </c>
      <c r="AT5285" s="185" t="s">
        <v>363</v>
      </c>
      <c r="AU5285" s="185" t="s">
        <v>85</v>
      </c>
      <c r="AY5285" s="18" t="s">
        <v>360</v>
      </c>
      <c r="BE5285" s="186">
        <f>IF(N5285="základná",J5285,0)</f>
        <v>0</v>
      </c>
      <c r="BF5285" s="186">
        <f>IF(N5285="znížená",J5285,0)</f>
        <v>0</v>
      </c>
      <c r="BG5285" s="186">
        <f>IF(N5285="zákl. prenesená",J5285,0)</f>
        <v>0</v>
      </c>
      <c r="BH5285" s="186">
        <f>IF(N5285="zníž. prenesená",J5285,0)</f>
        <v>0</v>
      </c>
      <c r="BI5285" s="186">
        <f>IF(N5285="nulová",J5285,0)</f>
        <v>0</v>
      </c>
      <c r="BJ5285" s="18" t="s">
        <v>85</v>
      </c>
      <c r="BK5285" s="186">
        <f>ROUND(I5285*H5285,2)</f>
        <v>0</v>
      </c>
      <c r="BL5285" s="18" t="s">
        <v>507</v>
      </c>
      <c r="BM5285" s="185" t="s">
        <v>4992</v>
      </c>
    </row>
    <row r="5286" spans="1:65" s="2" customFormat="1" ht="44.25" customHeight="1">
      <c r="A5286" s="33"/>
      <c r="B5286" s="139"/>
      <c r="C5286" s="173" t="s">
        <v>4993</v>
      </c>
      <c r="D5286" s="173" t="s">
        <v>363</v>
      </c>
      <c r="E5286" s="174" t="s">
        <v>4994</v>
      </c>
      <c r="F5286" s="175" t="s">
        <v>4995</v>
      </c>
      <c r="G5286" s="176" t="s">
        <v>795</v>
      </c>
      <c r="H5286" s="177">
        <v>31</v>
      </c>
      <c r="I5286" s="178"/>
      <c r="J5286" s="179">
        <f>ROUND(I5286*H5286,2)</f>
        <v>0</v>
      </c>
      <c r="K5286" s="180"/>
      <c r="L5286" s="34"/>
      <c r="M5286" s="181" t="s">
        <v>1</v>
      </c>
      <c r="N5286" s="182" t="s">
        <v>38</v>
      </c>
      <c r="O5286" s="60"/>
      <c r="P5286" s="183">
        <f>O5286*H5286</f>
        <v>0</v>
      </c>
      <c r="Q5286" s="183">
        <v>2.1700000000000001E-3</v>
      </c>
      <c r="R5286" s="183">
        <f>Q5286*H5286</f>
        <v>6.7269999999999996E-2</v>
      </c>
      <c r="S5286" s="183">
        <v>0</v>
      </c>
      <c r="T5286" s="184">
        <f>S5286*H5286</f>
        <v>0</v>
      </c>
      <c r="U5286" s="33"/>
      <c r="V5286" s="33"/>
      <c r="W5286" s="33"/>
      <c r="X5286" s="33"/>
      <c r="Y5286" s="33"/>
      <c r="Z5286" s="33"/>
      <c r="AA5286" s="33"/>
      <c r="AB5286" s="33"/>
      <c r="AC5286" s="33"/>
      <c r="AD5286" s="33"/>
      <c r="AE5286" s="33"/>
      <c r="AR5286" s="185" t="s">
        <v>507</v>
      </c>
      <c r="AT5286" s="185" t="s">
        <v>363</v>
      </c>
      <c r="AU5286" s="185" t="s">
        <v>85</v>
      </c>
      <c r="AY5286" s="18" t="s">
        <v>360</v>
      </c>
      <c r="BE5286" s="186">
        <f>IF(N5286="základná",J5286,0)</f>
        <v>0</v>
      </c>
      <c r="BF5286" s="186">
        <f>IF(N5286="znížená",J5286,0)</f>
        <v>0</v>
      </c>
      <c r="BG5286" s="186">
        <f>IF(N5286="zákl. prenesená",J5286,0)</f>
        <v>0</v>
      </c>
      <c r="BH5286" s="186">
        <f>IF(N5286="zníž. prenesená",J5286,0)</f>
        <v>0</v>
      </c>
      <c r="BI5286" s="186">
        <f>IF(N5286="nulová",J5286,0)</f>
        <v>0</v>
      </c>
      <c r="BJ5286" s="18" t="s">
        <v>85</v>
      </c>
      <c r="BK5286" s="186">
        <f>ROUND(I5286*H5286,2)</f>
        <v>0</v>
      </c>
      <c r="BL5286" s="18" t="s">
        <v>507</v>
      </c>
      <c r="BM5286" s="185" t="s">
        <v>4996</v>
      </c>
    </row>
    <row r="5287" spans="1:65" s="13" customFormat="1">
      <c r="B5287" s="187"/>
      <c r="D5287" s="188" t="s">
        <v>369</v>
      </c>
      <c r="E5287" s="189" t="s">
        <v>1</v>
      </c>
      <c r="F5287" s="190" t="s">
        <v>633</v>
      </c>
      <c r="H5287" s="191">
        <v>31</v>
      </c>
      <c r="I5287" s="192"/>
      <c r="L5287" s="187"/>
      <c r="M5287" s="193"/>
      <c r="N5287" s="194"/>
      <c r="O5287" s="194"/>
      <c r="P5287" s="194"/>
      <c r="Q5287" s="194"/>
      <c r="R5287" s="194"/>
      <c r="S5287" s="194"/>
      <c r="T5287" s="195"/>
      <c r="AT5287" s="189" t="s">
        <v>369</v>
      </c>
      <c r="AU5287" s="189" t="s">
        <v>85</v>
      </c>
      <c r="AV5287" s="13" t="s">
        <v>85</v>
      </c>
      <c r="AW5287" s="13" t="s">
        <v>29</v>
      </c>
      <c r="AX5287" s="13" t="s">
        <v>79</v>
      </c>
      <c r="AY5287" s="189" t="s">
        <v>360</v>
      </c>
    </row>
    <row r="5288" spans="1:65" s="2" customFormat="1" ht="44.25" customHeight="1">
      <c r="A5288" s="33"/>
      <c r="B5288" s="139"/>
      <c r="C5288" s="173" t="s">
        <v>4997</v>
      </c>
      <c r="D5288" s="173" t="s">
        <v>363</v>
      </c>
      <c r="E5288" s="174" t="s">
        <v>4998</v>
      </c>
      <c r="F5288" s="175" t="s">
        <v>4999</v>
      </c>
      <c r="G5288" s="176" t="s">
        <v>795</v>
      </c>
      <c r="H5288" s="177">
        <v>11.5</v>
      </c>
      <c r="I5288" s="178"/>
      <c r="J5288" s="179">
        <f>ROUND(I5288*H5288,2)</f>
        <v>0</v>
      </c>
      <c r="K5288" s="180"/>
      <c r="L5288" s="34"/>
      <c r="M5288" s="181" t="s">
        <v>1</v>
      </c>
      <c r="N5288" s="182" t="s">
        <v>38</v>
      </c>
      <c r="O5288" s="60"/>
      <c r="P5288" s="183">
        <f>O5288*H5288</f>
        <v>0</v>
      </c>
      <c r="Q5288" s="183">
        <v>2.1700000000000001E-3</v>
      </c>
      <c r="R5288" s="183">
        <f>Q5288*H5288</f>
        <v>2.4955000000000001E-2</v>
      </c>
      <c r="S5288" s="183">
        <v>0</v>
      </c>
      <c r="T5288" s="184">
        <f>S5288*H5288</f>
        <v>0</v>
      </c>
      <c r="U5288" s="33"/>
      <c r="V5288" s="33"/>
      <c r="W5288" s="33"/>
      <c r="X5288" s="33"/>
      <c r="Y5288" s="33"/>
      <c r="Z5288" s="33"/>
      <c r="AA5288" s="33"/>
      <c r="AB5288" s="33"/>
      <c r="AC5288" s="33"/>
      <c r="AD5288" s="33"/>
      <c r="AE5288" s="33"/>
      <c r="AR5288" s="185" t="s">
        <v>507</v>
      </c>
      <c r="AT5288" s="185" t="s">
        <v>363</v>
      </c>
      <c r="AU5288" s="185" t="s">
        <v>85</v>
      </c>
      <c r="AY5288" s="18" t="s">
        <v>360</v>
      </c>
      <c r="BE5288" s="186">
        <f>IF(N5288="základná",J5288,0)</f>
        <v>0</v>
      </c>
      <c r="BF5288" s="186">
        <f>IF(N5288="znížená",J5288,0)</f>
        <v>0</v>
      </c>
      <c r="BG5288" s="186">
        <f>IF(N5288="zákl. prenesená",J5288,0)</f>
        <v>0</v>
      </c>
      <c r="BH5288" s="186">
        <f>IF(N5288="zníž. prenesená",J5288,0)</f>
        <v>0</v>
      </c>
      <c r="BI5288" s="186">
        <f>IF(N5288="nulová",J5288,0)</f>
        <v>0</v>
      </c>
      <c r="BJ5288" s="18" t="s">
        <v>85</v>
      </c>
      <c r="BK5288" s="186">
        <f>ROUND(I5288*H5288,2)</f>
        <v>0</v>
      </c>
      <c r="BL5288" s="18" t="s">
        <v>507</v>
      </c>
      <c r="BM5288" s="185" t="s">
        <v>5000</v>
      </c>
    </row>
    <row r="5289" spans="1:65" s="13" customFormat="1">
      <c r="B5289" s="187"/>
      <c r="D5289" s="188" t="s">
        <v>369</v>
      </c>
      <c r="E5289" s="189" t="s">
        <v>1</v>
      </c>
      <c r="F5289" s="190" t="s">
        <v>5001</v>
      </c>
      <c r="H5289" s="191">
        <v>11.5</v>
      </c>
      <c r="I5289" s="192"/>
      <c r="L5289" s="187"/>
      <c r="M5289" s="193"/>
      <c r="N5289" s="194"/>
      <c r="O5289" s="194"/>
      <c r="P5289" s="194"/>
      <c r="Q5289" s="194"/>
      <c r="R5289" s="194"/>
      <c r="S5289" s="194"/>
      <c r="T5289" s="195"/>
      <c r="AT5289" s="189" t="s">
        <v>369</v>
      </c>
      <c r="AU5289" s="189" t="s">
        <v>85</v>
      </c>
      <c r="AV5289" s="13" t="s">
        <v>85</v>
      </c>
      <c r="AW5289" s="13" t="s">
        <v>29</v>
      </c>
      <c r="AX5289" s="13" t="s">
        <v>79</v>
      </c>
      <c r="AY5289" s="189" t="s">
        <v>360</v>
      </c>
    </row>
    <row r="5290" spans="1:65" s="2" customFormat="1" ht="44.25" customHeight="1">
      <c r="A5290" s="33"/>
      <c r="B5290" s="139"/>
      <c r="C5290" s="173" t="s">
        <v>5002</v>
      </c>
      <c r="D5290" s="173" t="s">
        <v>363</v>
      </c>
      <c r="E5290" s="174" t="s">
        <v>5003</v>
      </c>
      <c r="F5290" s="175" t="s">
        <v>5004</v>
      </c>
      <c r="G5290" s="176" t="s">
        <v>795</v>
      </c>
      <c r="H5290" s="177">
        <v>11.5</v>
      </c>
      <c r="I5290" s="178"/>
      <c r="J5290" s="179">
        <f>ROUND(I5290*H5290,2)</f>
        <v>0</v>
      </c>
      <c r="K5290" s="180"/>
      <c r="L5290" s="34"/>
      <c r="M5290" s="181" t="s">
        <v>1</v>
      </c>
      <c r="N5290" s="182" t="s">
        <v>38</v>
      </c>
      <c r="O5290" s="60"/>
      <c r="P5290" s="183">
        <f>O5290*H5290</f>
        <v>0</v>
      </c>
      <c r="Q5290" s="183">
        <v>2.1700000000000001E-3</v>
      </c>
      <c r="R5290" s="183">
        <f>Q5290*H5290</f>
        <v>2.4955000000000001E-2</v>
      </c>
      <c r="S5290" s="183">
        <v>0</v>
      </c>
      <c r="T5290" s="184">
        <f>S5290*H5290</f>
        <v>0</v>
      </c>
      <c r="U5290" s="33"/>
      <c r="V5290" s="33"/>
      <c r="W5290" s="33"/>
      <c r="X5290" s="33"/>
      <c r="Y5290" s="33"/>
      <c r="Z5290" s="33"/>
      <c r="AA5290" s="33"/>
      <c r="AB5290" s="33"/>
      <c r="AC5290" s="33"/>
      <c r="AD5290" s="33"/>
      <c r="AE5290" s="33"/>
      <c r="AR5290" s="185" t="s">
        <v>507</v>
      </c>
      <c r="AT5290" s="185" t="s">
        <v>363</v>
      </c>
      <c r="AU5290" s="185" t="s">
        <v>85</v>
      </c>
      <c r="AY5290" s="18" t="s">
        <v>360</v>
      </c>
      <c r="BE5290" s="186">
        <f>IF(N5290="základná",J5290,0)</f>
        <v>0</v>
      </c>
      <c r="BF5290" s="186">
        <f>IF(N5290="znížená",J5290,0)</f>
        <v>0</v>
      </c>
      <c r="BG5290" s="186">
        <f>IF(N5290="zákl. prenesená",J5290,0)</f>
        <v>0</v>
      </c>
      <c r="BH5290" s="186">
        <f>IF(N5290="zníž. prenesená",J5290,0)</f>
        <v>0</v>
      </c>
      <c r="BI5290" s="186">
        <f>IF(N5290="nulová",J5290,0)</f>
        <v>0</v>
      </c>
      <c r="BJ5290" s="18" t="s">
        <v>85</v>
      </c>
      <c r="BK5290" s="186">
        <f>ROUND(I5290*H5290,2)</f>
        <v>0</v>
      </c>
      <c r="BL5290" s="18" t="s">
        <v>507</v>
      </c>
      <c r="BM5290" s="185" t="s">
        <v>5005</v>
      </c>
    </row>
    <row r="5291" spans="1:65" s="13" customFormat="1">
      <c r="B5291" s="187"/>
      <c r="D5291" s="188" t="s">
        <v>369</v>
      </c>
      <c r="E5291" s="189" t="s">
        <v>1</v>
      </c>
      <c r="F5291" s="190" t="s">
        <v>5001</v>
      </c>
      <c r="H5291" s="191">
        <v>11.5</v>
      </c>
      <c r="I5291" s="192"/>
      <c r="L5291" s="187"/>
      <c r="M5291" s="193"/>
      <c r="N5291" s="194"/>
      <c r="O5291" s="194"/>
      <c r="P5291" s="194"/>
      <c r="Q5291" s="194"/>
      <c r="R5291" s="194"/>
      <c r="S5291" s="194"/>
      <c r="T5291" s="195"/>
      <c r="AT5291" s="189" t="s">
        <v>369</v>
      </c>
      <c r="AU5291" s="189" t="s">
        <v>85</v>
      </c>
      <c r="AV5291" s="13" t="s">
        <v>85</v>
      </c>
      <c r="AW5291" s="13" t="s">
        <v>29</v>
      </c>
      <c r="AX5291" s="13" t="s">
        <v>79</v>
      </c>
      <c r="AY5291" s="189" t="s">
        <v>360</v>
      </c>
    </row>
    <row r="5292" spans="1:65" s="2" customFormat="1" ht="55.5" customHeight="1">
      <c r="A5292" s="33"/>
      <c r="B5292" s="139"/>
      <c r="C5292" s="173" t="s">
        <v>5006</v>
      </c>
      <c r="D5292" s="173" t="s">
        <v>363</v>
      </c>
      <c r="E5292" s="174" t="s">
        <v>5007</v>
      </c>
      <c r="F5292" s="175" t="s">
        <v>5008</v>
      </c>
      <c r="G5292" s="176" t="s">
        <v>795</v>
      </c>
      <c r="H5292" s="177">
        <v>212.4</v>
      </c>
      <c r="I5292" s="178"/>
      <c r="J5292" s="179">
        <f>ROUND(I5292*H5292,2)</f>
        <v>0</v>
      </c>
      <c r="K5292" s="180"/>
      <c r="L5292" s="34"/>
      <c r="M5292" s="181" t="s">
        <v>1</v>
      </c>
      <c r="N5292" s="182" t="s">
        <v>38</v>
      </c>
      <c r="O5292" s="60"/>
      <c r="P5292" s="183">
        <f>O5292*H5292</f>
        <v>0</v>
      </c>
      <c r="Q5292" s="183">
        <v>2.5899999999999999E-3</v>
      </c>
      <c r="R5292" s="183">
        <f>Q5292*H5292</f>
        <v>0.55011599999999994</v>
      </c>
      <c r="S5292" s="183">
        <v>0</v>
      </c>
      <c r="T5292" s="184">
        <f>S5292*H5292</f>
        <v>0</v>
      </c>
      <c r="U5292" s="33"/>
      <c r="V5292" s="33"/>
      <c r="W5292" s="33"/>
      <c r="X5292" s="33"/>
      <c r="Y5292" s="33"/>
      <c r="Z5292" s="33"/>
      <c r="AA5292" s="33"/>
      <c r="AB5292" s="33"/>
      <c r="AC5292" s="33"/>
      <c r="AD5292" s="33"/>
      <c r="AE5292" s="33"/>
      <c r="AR5292" s="185" t="s">
        <v>507</v>
      </c>
      <c r="AT5292" s="185" t="s">
        <v>363</v>
      </c>
      <c r="AU5292" s="185" t="s">
        <v>85</v>
      </c>
      <c r="AY5292" s="18" t="s">
        <v>360</v>
      </c>
      <c r="BE5292" s="186">
        <f>IF(N5292="základná",J5292,0)</f>
        <v>0</v>
      </c>
      <c r="BF5292" s="186">
        <f>IF(N5292="znížená",J5292,0)</f>
        <v>0</v>
      </c>
      <c r="BG5292" s="186">
        <f>IF(N5292="zákl. prenesená",J5292,0)</f>
        <v>0</v>
      </c>
      <c r="BH5292" s="186">
        <f>IF(N5292="zníž. prenesená",J5292,0)</f>
        <v>0</v>
      </c>
      <c r="BI5292" s="186">
        <f>IF(N5292="nulová",J5292,0)</f>
        <v>0</v>
      </c>
      <c r="BJ5292" s="18" t="s">
        <v>85</v>
      </c>
      <c r="BK5292" s="186">
        <f>ROUND(I5292*H5292,2)</f>
        <v>0</v>
      </c>
      <c r="BL5292" s="18" t="s">
        <v>507</v>
      </c>
      <c r="BM5292" s="185" t="s">
        <v>5009</v>
      </c>
    </row>
    <row r="5293" spans="1:65" s="13" customFormat="1">
      <c r="B5293" s="187"/>
      <c r="D5293" s="188" t="s">
        <v>369</v>
      </c>
      <c r="E5293" s="189" t="s">
        <v>1</v>
      </c>
      <c r="F5293" s="190" t="s">
        <v>5010</v>
      </c>
      <c r="H5293" s="191">
        <v>212.4</v>
      </c>
      <c r="I5293" s="192"/>
      <c r="L5293" s="187"/>
      <c r="M5293" s="193"/>
      <c r="N5293" s="194"/>
      <c r="O5293" s="194"/>
      <c r="P5293" s="194"/>
      <c r="Q5293" s="194"/>
      <c r="R5293" s="194"/>
      <c r="S5293" s="194"/>
      <c r="T5293" s="195"/>
      <c r="AT5293" s="189" t="s">
        <v>369</v>
      </c>
      <c r="AU5293" s="189" t="s">
        <v>85</v>
      </c>
      <c r="AV5293" s="13" t="s">
        <v>85</v>
      </c>
      <c r="AW5293" s="13" t="s">
        <v>29</v>
      </c>
      <c r="AX5293" s="13" t="s">
        <v>79</v>
      </c>
      <c r="AY5293" s="189" t="s">
        <v>360</v>
      </c>
    </row>
    <row r="5294" spans="1:65" s="2" customFormat="1" ht="49.15" customHeight="1">
      <c r="A5294" s="33"/>
      <c r="B5294" s="139"/>
      <c r="C5294" s="173" t="s">
        <v>5011</v>
      </c>
      <c r="D5294" s="173" t="s">
        <v>363</v>
      </c>
      <c r="E5294" s="174" t="s">
        <v>5012</v>
      </c>
      <c r="F5294" s="175" t="s">
        <v>5013</v>
      </c>
      <c r="G5294" s="176" t="s">
        <v>795</v>
      </c>
      <c r="H5294" s="177">
        <v>11.12</v>
      </c>
      <c r="I5294" s="178"/>
      <c r="J5294" s="179">
        <f>ROUND(I5294*H5294,2)</f>
        <v>0</v>
      </c>
      <c r="K5294" s="180"/>
      <c r="L5294" s="34"/>
      <c r="M5294" s="181" t="s">
        <v>1</v>
      </c>
      <c r="N5294" s="182" t="s">
        <v>38</v>
      </c>
      <c r="O5294" s="60"/>
      <c r="P5294" s="183">
        <f>O5294*H5294</f>
        <v>0</v>
      </c>
      <c r="Q5294" s="183">
        <v>2.5899999999999999E-3</v>
      </c>
      <c r="R5294" s="183">
        <f>Q5294*H5294</f>
        <v>2.8800799999999998E-2</v>
      </c>
      <c r="S5294" s="183">
        <v>0</v>
      </c>
      <c r="T5294" s="184">
        <f>S5294*H5294</f>
        <v>0</v>
      </c>
      <c r="U5294" s="33"/>
      <c r="V5294" s="33"/>
      <c r="W5294" s="33"/>
      <c r="X5294" s="33"/>
      <c r="Y5294" s="33"/>
      <c r="Z5294" s="33"/>
      <c r="AA5294" s="33"/>
      <c r="AB5294" s="33"/>
      <c r="AC5294" s="33"/>
      <c r="AD5294" s="33"/>
      <c r="AE5294" s="33"/>
      <c r="AR5294" s="185" t="s">
        <v>507</v>
      </c>
      <c r="AT5294" s="185" t="s">
        <v>363</v>
      </c>
      <c r="AU5294" s="185" t="s">
        <v>85</v>
      </c>
      <c r="AY5294" s="18" t="s">
        <v>360</v>
      </c>
      <c r="BE5294" s="186">
        <f>IF(N5294="základná",J5294,0)</f>
        <v>0</v>
      </c>
      <c r="BF5294" s="186">
        <f>IF(N5294="znížená",J5294,0)</f>
        <v>0</v>
      </c>
      <c r="BG5294" s="186">
        <f>IF(N5294="zákl. prenesená",J5294,0)</f>
        <v>0</v>
      </c>
      <c r="BH5294" s="186">
        <f>IF(N5294="zníž. prenesená",J5294,0)</f>
        <v>0</v>
      </c>
      <c r="BI5294" s="186">
        <f>IF(N5294="nulová",J5294,0)</f>
        <v>0</v>
      </c>
      <c r="BJ5294" s="18" t="s">
        <v>85</v>
      </c>
      <c r="BK5294" s="186">
        <f>ROUND(I5294*H5294,2)</f>
        <v>0</v>
      </c>
      <c r="BL5294" s="18" t="s">
        <v>507</v>
      </c>
      <c r="BM5294" s="185" t="s">
        <v>5014</v>
      </c>
    </row>
    <row r="5295" spans="1:65" s="13" customFormat="1">
      <c r="B5295" s="187"/>
      <c r="D5295" s="188" t="s">
        <v>369</v>
      </c>
      <c r="E5295" s="189" t="s">
        <v>1</v>
      </c>
      <c r="F5295" s="190" t="s">
        <v>5015</v>
      </c>
      <c r="H5295" s="191">
        <v>11.12</v>
      </c>
      <c r="I5295" s="192"/>
      <c r="L5295" s="187"/>
      <c r="M5295" s="193"/>
      <c r="N5295" s="194"/>
      <c r="O5295" s="194"/>
      <c r="P5295" s="194"/>
      <c r="Q5295" s="194"/>
      <c r="R5295" s="194"/>
      <c r="S5295" s="194"/>
      <c r="T5295" s="195"/>
      <c r="AT5295" s="189" t="s">
        <v>369</v>
      </c>
      <c r="AU5295" s="189" t="s">
        <v>85</v>
      </c>
      <c r="AV5295" s="13" t="s">
        <v>85</v>
      </c>
      <c r="AW5295" s="13" t="s">
        <v>29</v>
      </c>
      <c r="AX5295" s="13" t="s">
        <v>79</v>
      </c>
      <c r="AY5295" s="189" t="s">
        <v>360</v>
      </c>
    </row>
    <row r="5296" spans="1:65" s="2" customFormat="1" ht="55.5" customHeight="1">
      <c r="A5296" s="33"/>
      <c r="B5296" s="139"/>
      <c r="C5296" s="173" t="s">
        <v>5016</v>
      </c>
      <c r="D5296" s="173" t="s">
        <v>363</v>
      </c>
      <c r="E5296" s="174" t="s">
        <v>5017</v>
      </c>
      <c r="F5296" s="175" t="s">
        <v>5018</v>
      </c>
      <c r="G5296" s="176" t="s">
        <v>795</v>
      </c>
      <c r="H5296" s="177">
        <v>212.4</v>
      </c>
      <c r="I5296" s="178"/>
      <c r="J5296" s="179">
        <f>ROUND(I5296*H5296,2)</f>
        <v>0</v>
      </c>
      <c r="K5296" s="180"/>
      <c r="L5296" s="34"/>
      <c r="M5296" s="181" t="s">
        <v>1</v>
      </c>
      <c r="N5296" s="182" t="s">
        <v>38</v>
      </c>
      <c r="O5296" s="60"/>
      <c r="P5296" s="183">
        <f>O5296*H5296</f>
        <v>0</v>
      </c>
      <c r="Q5296" s="183">
        <v>2.14E-3</v>
      </c>
      <c r="R5296" s="183">
        <f>Q5296*H5296</f>
        <v>0.454536</v>
      </c>
      <c r="S5296" s="183">
        <v>0</v>
      </c>
      <c r="T5296" s="184">
        <f>S5296*H5296</f>
        <v>0</v>
      </c>
      <c r="U5296" s="33"/>
      <c r="V5296" s="33"/>
      <c r="W5296" s="33"/>
      <c r="X5296" s="33"/>
      <c r="Y5296" s="33"/>
      <c r="Z5296" s="33"/>
      <c r="AA5296" s="33"/>
      <c r="AB5296" s="33"/>
      <c r="AC5296" s="33"/>
      <c r="AD5296" s="33"/>
      <c r="AE5296" s="33"/>
      <c r="AR5296" s="185" t="s">
        <v>507</v>
      </c>
      <c r="AT5296" s="185" t="s">
        <v>363</v>
      </c>
      <c r="AU5296" s="185" t="s">
        <v>85</v>
      </c>
      <c r="AY5296" s="18" t="s">
        <v>360</v>
      </c>
      <c r="BE5296" s="186">
        <f>IF(N5296="základná",J5296,0)</f>
        <v>0</v>
      </c>
      <c r="BF5296" s="186">
        <f>IF(N5296="znížená",J5296,0)</f>
        <v>0</v>
      </c>
      <c r="BG5296" s="186">
        <f>IF(N5296="zákl. prenesená",J5296,0)</f>
        <v>0</v>
      </c>
      <c r="BH5296" s="186">
        <f>IF(N5296="zníž. prenesená",J5296,0)</f>
        <v>0</v>
      </c>
      <c r="BI5296" s="186">
        <f>IF(N5296="nulová",J5296,0)</f>
        <v>0</v>
      </c>
      <c r="BJ5296" s="18" t="s">
        <v>85</v>
      </c>
      <c r="BK5296" s="186">
        <f>ROUND(I5296*H5296,2)</f>
        <v>0</v>
      </c>
      <c r="BL5296" s="18" t="s">
        <v>507</v>
      </c>
      <c r="BM5296" s="185" t="s">
        <v>5019</v>
      </c>
    </row>
    <row r="5297" spans="1:65" s="13" customFormat="1">
      <c r="B5297" s="187"/>
      <c r="D5297" s="188" t="s">
        <v>369</v>
      </c>
      <c r="E5297" s="189" t="s">
        <v>1</v>
      </c>
      <c r="F5297" s="190" t="s">
        <v>5010</v>
      </c>
      <c r="H5297" s="191">
        <v>212.4</v>
      </c>
      <c r="I5297" s="192"/>
      <c r="L5297" s="187"/>
      <c r="M5297" s="193"/>
      <c r="N5297" s="194"/>
      <c r="O5297" s="194"/>
      <c r="P5297" s="194"/>
      <c r="Q5297" s="194"/>
      <c r="R5297" s="194"/>
      <c r="S5297" s="194"/>
      <c r="T5297" s="195"/>
      <c r="AT5297" s="189" t="s">
        <v>369</v>
      </c>
      <c r="AU5297" s="189" t="s">
        <v>85</v>
      </c>
      <c r="AV5297" s="13" t="s">
        <v>85</v>
      </c>
      <c r="AW5297" s="13" t="s">
        <v>29</v>
      </c>
      <c r="AX5297" s="13" t="s">
        <v>79</v>
      </c>
      <c r="AY5297" s="189" t="s">
        <v>360</v>
      </c>
    </row>
    <row r="5298" spans="1:65" s="2" customFormat="1" ht="49.15" customHeight="1">
      <c r="A5298" s="33"/>
      <c r="B5298" s="139"/>
      <c r="C5298" s="173" t="s">
        <v>5020</v>
      </c>
      <c r="D5298" s="173" t="s">
        <v>363</v>
      </c>
      <c r="E5298" s="174" t="s">
        <v>5021</v>
      </c>
      <c r="F5298" s="175" t="s">
        <v>5022</v>
      </c>
      <c r="G5298" s="176" t="s">
        <v>795</v>
      </c>
      <c r="H5298" s="177">
        <v>40.6</v>
      </c>
      <c r="I5298" s="178"/>
      <c r="J5298" s="179">
        <f>ROUND(I5298*H5298,2)</f>
        <v>0</v>
      </c>
      <c r="K5298" s="180"/>
      <c r="L5298" s="34"/>
      <c r="M5298" s="181" t="s">
        <v>1</v>
      </c>
      <c r="N5298" s="182" t="s">
        <v>38</v>
      </c>
      <c r="O5298" s="60"/>
      <c r="P5298" s="183">
        <f>O5298*H5298</f>
        <v>0</v>
      </c>
      <c r="Q5298" s="183">
        <v>2.14E-3</v>
      </c>
      <c r="R5298" s="183">
        <f>Q5298*H5298</f>
        <v>8.6884000000000003E-2</v>
      </c>
      <c r="S5298" s="183">
        <v>0</v>
      </c>
      <c r="T5298" s="184">
        <f>S5298*H5298</f>
        <v>0</v>
      </c>
      <c r="U5298" s="33"/>
      <c r="V5298" s="33"/>
      <c r="W5298" s="33"/>
      <c r="X5298" s="33"/>
      <c r="Y5298" s="33"/>
      <c r="Z5298" s="33"/>
      <c r="AA5298" s="33"/>
      <c r="AB5298" s="33"/>
      <c r="AC5298" s="33"/>
      <c r="AD5298" s="33"/>
      <c r="AE5298" s="33"/>
      <c r="AR5298" s="185" t="s">
        <v>507</v>
      </c>
      <c r="AT5298" s="185" t="s">
        <v>363</v>
      </c>
      <c r="AU5298" s="185" t="s">
        <v>85</v>
      </c>
      <c r="AY5298" s="18" t="s">
        <v>360</v>
      </c>
      <c r="BE5298" s="186">
        <f>IF(N5298="základná",J5298,0)</f>
        <v>0</v>
      </c>
      <c r="BF5298" s="186">
        <f>IF(N5298="znížená",J5298,0)</f>
        <v>0</v>
      </c>
      <c r="BG5298" s="186">
        <f>IF(N5298="zákl. prenesená",J5298,0)</f>
        <v>0</v>
      </c>
      <c r="BH5298" s="186">
        <f>IF(N5298="zníž. prenesená",J5298,0)</f>
        <v>0</v>
      </c>
      <c r="BI5298" s="186">
        <f>IF(N5298="nulová",J5298,0)</f>
        <v>0</v>
      </c>
      <c r="BJ5298" s="18" t="s">
        <v>85</v>
      </c>
      <c r="BK5298" s="186">
        <f>ROUND(I5298*H5298,2)</f>
        <v>0</v>
      </c>
      <c r="BL5298" s="18" t="s">
        <v>507</v>
      </c>
      <c r="BM5298" s="185" t="s">
        <v>5023</v>
      </c>
    </row>
    <row r="5299" spans="1:65" s="13" customFormat="1">
      <c r="B5299" s="187"/>
      <c r="D5299" s="188" t="s">
        <v>369</v>
      </c>
      <c r="E5299" s="189" t="s">
        <v>1</v>
      </c>
      <c r="F5299" s="190" t="s">
        <v>5024</v>
      </c>
      <c r="H5299" s="191">
        <v>40.6</v>
      </c>
      <c r="I5299" s="192"/>
      <c r="L5299" s="187"/>
      <c r="M5299" s="193"/>
      <c r="N5299" s="194"/>
      <c r="O5299" s="194"/>
      <c r="P5299" s="194"/>
      <c r="Q5299" s="194"/>
      <c r="R5299" s="194"/>
      <c r="S5299" s="194"/>
      <c r="T5299" s="195"/>
      <c r="AT5299" s="189" t="s">
        <v>369</v>
      </c>
      <c r="AU5299" s="189" t="s">
        <v>85</v>
      </c>
      <c r="AV5299" s="13" t="s">
        <v>85</v>
      </c>
      <c r="AW5299" s="13" t="s">
        <v>29</v>
      </c>
      <c r="AX5299" s="13" t="s">
        <v>79</v>
      </c>
      <c r="AY5299" s="189" t="s">
        <v>360</v>
      </c>
    </row>
    <row r="5300" spans="1:65" s="2" customFormat="1" ht="55.5" customHeight="1">
      <c r="A5300" s="33"/>
      <c r="B5300" s="139"/>
      <c r="C5300" s="173" t="s">
        <v>5025</v>
      </c>
      <c r="D5300" s="173" t="s">
        <v>363</v>
      </c>
      <c r="E5300" s="174" t="s">
        <v>5026</v>
      </c>
      <c r="F5300" s="175" t="s">
        <v>5027</v>
      </c>
      <c r="G5300" s="176" t="s">
        <v>795</v>
      </c>
      <c r="H5300" s="177">
        <v>42.5</v>
      </c>
      <c r="I5300" s="178"/>
      <c r="J5300" s="179">
        <f>ROUND(I5300*H5300,2)</f>
        <v>0</v>
      </c>
      <c r="K5300" s="180"/>
      <c r="L5300" s="34"/>
      <c r="M5300" s="181" t="s">
        <v>1</v>
      </c>
      <c r="N5300" s="182" t="s">
        <v>38</v>
      </c>
      <c r="O5300" s="60"/>
      <c r="P5300" s="183">
        <f>O5300*H5300</f>
        <v>0</v>
      </c>
      <c r="Q5300" s="183">
        <v>2.14E-3</v>
      </c>
      <c r="R5300" s="183">
        <f>Q5300*H5300</f>
        <v>9.0950000000000003E-2</v>
      </c>
      <c r="S5300" s="183">
        <v>0</v>
      </c>
      <c r="T5300" s="184">
        <f>S5300*H5300</f>
        <v>0</v>
      </c>
      <c r="U5300" s="33"/>
      <c r="V5300" s="33"/>
      <c r="W5300" s="33"/>
      <c r="X5300" s="33"/>
      <c r="Y5300" s="33"/>
      <c r="Z5300" s="33"/>
      <c r="AA5300" s="33"/>
      <c r="AB5300" s="33"/>
      <c r="AC5300" s="33"/>
      <c r="AD5300" s="33"/>
      <c r="AE5300" s="33"/>
      <c r="AR5300" s="185" t="s">
        <v>507</v>
      </c>
      <c r="AT5300" s="185" t="s">
        <v>363</v>
      </c>
      <c r="AU5300" s="185" t="s">
        <v>85</v>
      </c>
      <c r="AY5300" s="18" t="s">
        <v>360</v>
      </c>
      <c r="BE5300" s="186">
        <f>IF(N5300="základná",J5300,0)</f>
        <v>0</v>
      </c>
      <c r="BF5300" s="186">
        <f>IF(N5300="znížená",J5300,0)</f>
        <v>0</v>
      </c>
      <c r="BG5300" s="186">
        <f>IF(N5300="zákl. prenesená",J5300,0)</f>
        <v>0</v>
      </c>
      <c r="BH5300" s="186">
        <f>IF(N5300="zníž. prenesená",J5300,0)</f>
        <v>0</v>
      </c>
      <c r="BI5300" s="186">
        <f>IF(N5300="nulová",J5300,0)</f>
        <v>0</v>
      </c>
      <c r="BJ5300" s="18" t="s">
        <v>85</v>
      </c>
      <c r="BK5300" s="186">
        <f>ROUND(I5300*H5300,2)</f>
        <v>0</v>
      </c>
      <c r="BL5300" s="18" t="s">
        <v>507</v>
      </c>
      <c r="BM5300" s="185" t="s">
        <v>5028</v>
      </c>
    </row>
    <row r="5301" spans="1:65" s="13" customFormat="1">
      <c r="B5301" s="187"/>
      <c r="D5301" s="188" t="s">
        <v>369</v>
      </c>
      <c r="E5301" s="189" t="s">
        <v>1</v>
      </c>
      <c r="F5301" s="190" t="s">
        <v>5029</v>
      </c>
      <c r="H5301" s="191">
        <v>42.5</v>
      </c>
      <c r="I5301" s="192"/>
      <c r="L5301" s="187"/>
      <c r="M5301" s="193"/>
      <c r="N5301" s="194"/>
      <c r="O5301" s="194"/>
      <c r="P5301" s="194"/>
      <c r="Q5301" s="194"/>
      <c r="R5301" s="194"/>
      <c r="S5301" s="194"/>
      <c r="T5301" s="195"/>
      <c r="AT5301" s="189" t="s">
        <v>369</v>
      </c>
      <c r="AU5301" s="189" t="s">
        <v>85</v>
      </c>
      <c r="AV5301" s="13" t="s">
        <v>85</v>
      </c>
      <c r="AW5301" s="13" t="s">
        <v>29</v>
      </c>
      <c r="AX5301" s="13" t="s">
        <v>79</v>
      </c>
      <c r="AY5301" s="189" t="s">
        <v>360</v>
      </c>
    </row>
    <row r="5302" spans="1:65" s="2" customFormat="1" ht="49.15" customHeight="1">
      <c r="A5302" s="33"/>
      <c r="B5302" s="139"/>
      <c r="C5302" s="173" t="s">
        <v>5030</v>
      </c>
      <c r="D5302" s="173" t="s">
        <v>363</v>
      </c>
      <c r="E5302" s="174" t="s">
        <v>5031</v>
      </c>
      <c r="F5302" s="175" t="s">
        <v>5032</v>
      </c>
      <c r="G5302" s="176" t="s">
        <v>795</v>
      </c>
      <c r="H5302" s="177">
        <v>12.8</v>
      </c>
      <c r="I5302" s="178"/>
      <c r="J5302" s="179">
        <f>ROUND(I5302*H5302,2)</f>
        <v>0</v>
      </c>
      <c r="K5302" s="180"/>
      <c r="L5302" s="34"/>
      <c r="M5302" s="181" t="s">
        <v>1</v>
      </c>
      <c r="N5302" s="182" t="s">
        <v>38</v>
      </c>
      <c r="O5302" s="60"/>
      <c r="P5302" s="183">
        <f>O5302*H5302</f>
        <v>0</v>
      </c>
      <c r="Q5302" s="183">
        <v>2.14E-3</v>
      </c>
      <c r="R5302" s="183">
        <f>Q5302*H5302</f>
        <v>2.7392E-2</v>
      </c>
      <c r="S5302" s="183">
        <v>0</v>
      </c>
      <c r="T5302" s="184">
        <f>S5302*H5302</f>
        <v>0</v>
      </c>
      <c r="U5302" s="33"/>
      <c r="V5302" s="33"/>
      <c r="W5302" s="33"/>
      <c r="X5302" s="33"/>
      <c r="Y5302" s="33"/>
      <c r="Z5302" s="33"/>
      <c r="AA5302" s="33"/>
      <c r="AB5302" s="33"/>
      <c r="AC5302" s="33"/>
      <c r="AD5302" s="33"/>
      <c r="AE5302" s="33"/>
      <c r="AR5302" s="185" t="s">
        <v>507</v>
      </c>
      <c r="AT5302" s="185" t="s">
        <v>363</v>
      </c>
      <c r="AU5302" s="185" t="s">
        <v>85</v>
      </c>
      <c r="AY5302" s="18" t="s">
        <v>360</v>
      </c>
      <c r="BE5302" s="186">
        <f>IF(N5302="základná",J5302,0)</f>
        <v>0</v>
      </c>
      <c r="BF5302" s="186">
        <f>IF(N5302="znížená",J5302,0)</f>
        <v>0</v>
      </c>
      <c r="BG5302" s="186">
        <f>IF(N5302="zákl. prenesená",J5302,0)</f>
        <v>0</v>
      </c>
      <c r="BH5302" s="186">
        <f>IF(N5302="zníž. prenesená",J5302,0)</f>
        <v>0</v>
      </c>
      <c r="BI5302" s="186">
        <f>IF(N5302="nulová",J5302,0)</f>
        <v>0</v>
      </c>
      <c r="BJ5302" s="18" t="s">
        <v>85</v>
      </c>
      <c r="BK5302" s="186">
        <f>ROUND(I5302*H5302,2)</f>
        <v>0</v>
      </c>
      <c r="BL5302" s="18" t="s">
        <v>507</v>
      </c>
      <c r="BM5302" s="185" t="s">
        <v>5033</v>
      </c>
    </row>
    <row r="5303" spans="1:65" s="13" customFormat="1">
      <c r="B5303" s="187"/>
      <c r="D5303" s="188" t="s">
        <v>369</v>
      </c>
      <c r="E5303" s="189" t="s">
        <v>1</v>
      </c>
      <c r="F5303" s="190" t="s">
        <v>5034</v>
      </c>
      <c r="H5303" s="191">
        <v>12.8</v>
      </c>
      <c r="I5303" s="192"/>
      <c r="L5303" s="187"/>
      <c r="M5303" s="193"/>
      <c r="N5303" s="194"/>
      <c r="O5303" s="194"/>
      <c r="P5303" s="194"/>
      <c r="Q5303" s="194"/>
      <c r="R5303" s="194"/>
      <c r="S5303" s="194"/>
      <c r="T5303" s="195"/>
      <c r="AT5303" s="189" t="s">
        <v>369</v>
      </c>
      <c r="AU5303" s="189" t="s">
        <v>85</v>
      </c>
      <c r="AV5303" s="13" t="s">
        <v>85</v>
      </c>
      <c r="AW5303" s="13" t="s">
        <v>29</v>
      </c>
      <c r="AX5303" s="13" t="s">
        <v>79</v>
      </c>
      <c r="AY5303" s="189" t="s">
        <v>360</v>
      </c>
    </row>
    <row r="5304" spans="1:65" s="2" customFormat="1" ht="55.5" customHeight="1">
      <c r="A5304" s="33"/>
      <c r="B5304" s="139"/>
      <c r="C5304" s="173" t="s">
        <v>5035</v>
      </c>
      <c r="D5304" s="173" t="s">
        <v>363</v>
      </c>
      <c r="E5304" s="174" t="s">
        <v>5036</v>
      </c>
      <c r="F5304" s="175" t="s">
        <v>5037</v>
      </c>
      <c r="G5304" s="176" t="s">
        <v>795</v>
      </c>
      <c r="H5304" s="177">
        <v>8.8000000000000007</v>
      </c>
      <c r="I5304" s="178"/>
      <c r="J5304" s="179">
        <f>ROUND(I5304*H5304,2)</f>
        <v>0</v>
      </c>
      <c r="K5304" s="180"/>
      <c r="L5304" s="34"/>
      <c r="M5304" s="181" t="s">
        <v>1</v>
      </c>
      <c r="N5304" s="182" t="s">
        <v>38</v>
      </c>
      <c r="O5304" s="60"/>
      <c r="P5304" s="183">
        <f>O5304*H5304</f>
        <v>0</v>
      </c>
      <c r="Q5304" s="183">
        <v>2.14E-3</v>
      </c>
      <c r="R5304" s="183">
        <f>Q5304*H5304</f>
        <v>1.8832000000000002E-2</v>
      </c>
      <c r="S5304" s="183">
        <v>0</v>
      </c>
      <c r="T5304" s="184">
        <f>S5304*H5304</f>
        <v>0</v>
      </c>
      <c r="U5304" s="33"/>
      <c r="V5304" s="33"/>
      <c r="W5304" s="33"/>
      <c r="X5304" s="33"/>
      <c r="Y5304" s="33"/>
      <c r="Z5304" s="33"/>
      <c r="AA5304" s="33"/>
      <c r="AB5304" s="33"/>
      <c r="AC5304" s="33"/>
      <c r="AD5304" s="33"/>
      <c r="AE5304" s="33"/>
      <c r="AR5304" s="185" t="s">
        <v>507</v>
      </c>
      <c r="AT5304" s="185" t="s">
        <v>363</v>
      </c>
      <c r="AU5304" s="185" t="s">
        <v>85</v>
      </c>
      <c r="AY5304" s="18" t="s">
        <v>360</v>
      </c>
      <c r="BE5304" s="186">
        <f>IF(N5304="základná",J5304,0)</f>
        <v>0</v>
      </c>
      <c r="BF5304" s="186">
        <f>IF(N5304="znížená",J5304,0)</f>
        <v>0</v>
      </c>
      <c r="BG5304" s="186">
        <f>IF(N5304="zákl. prenesená",J5304,0)</f>
        <v>0</v>
      </c>
      <c r="BH5304" s="186">
        <f>IF(N5304="zníž. prenesená",J5304,0)</f>
        <v>0</v>
      </c>
      <c r="BI5304" s="186">
        <f>IF(N5304="nulová",J5304,0)</f>
        <v>0</v>
      </c>
      <c r="BJ5304" s="18" t="s">
        <v>85</v>
      </c>
      <c r="BK5304" s="186">
        <f>ROUND(I5304*H5304,2)</f>
        <v>0</v>
      </c>
      <c r="BL5304" s="18" t="s">
        <v>507</v>
      </c>
      <c r="BM5304" s="185" t="s">
        <v>5038</v>
      </c>
    </row>
    <row r="5305" spans="1:65" s="13" customFormat="1">
      <c r="B5305" s="187"/>
      <c r="D5305" s="188" t="s">
        <v>369</v>
      </c>
      <c r="E5305" s="189" t="s">
        <v>1</v>
      </c>
      <c r="F5305" s="190" t="s">
        <v>5039</v>
      </c>
      <c r="H5305" s="191">
        <v>8.8000000000000007</v>
      </c>
      <c r="I5305" s="192"/>
      <c r="L5305" s="187"/>
      <c r="M5305" s="193"/>
      <c r="N5305" s="194"/>
      <c r="O5305" s="194"/>
      <c r="P5305" s="194"/>
      <c r="Q5305" s="194"/>
      <c r="R5305" s="194"/>
      <c r="S5305" s="194"/>
      <c r="T5305" s="195"/>
      <c r="AT5305" s="189" t="s">
        <v>369</v>
      </c>
      <c r="AU5305" s="189" t="s">
        <v>85</v>
      </c>
      <c r="AV5305" s="13" t="s">
        <v>85</v>
      </c>
      <c r="AW5305" s="13" t="s">
        <v>29</v>
      </c>
      <c r="AX5305" s="13" t="s">
        <v>79</v>
      </c>
      <c r="AY5305" s="189" t="s">
        <v>360</v>
      </c>
    </row>
    <row r="5306" spans="1:65" s="2" customFormat="1" ht="55.5" customHeight="1">
      <c r="A5306" s="33"/>
      <c r="B5306" s="139"/>
      <c r="C5306" s="173" t="s">
        <v>5040</v>
      </c>
      <c r="D5306" s="173" t="s">
        <v>363</v>
      </c>
      <c r="E5306" s="174" t="s">
        <v>5041</v>
      </c>
      <c r="F5306" s="175" t="s">
        <v>5042</v>
      </c>
      <c r="G5306" s="176" t="s">
        <v>795</v>
      </c>
      <c r="H5306" s="177">
        <v>15.62</v>
      </c>
      <c r="I5306" s="178"/>
      <c r="J5306" s="179">
        <f>ROUND(I5306*H5306,2)</f>
        <v>0</v>
      </c>
      <c r="K5306" s="180"/>
      <c r="L5306" s="34"/>
      <c r="M5306" s="181" t="s">
        <v>1</v>
      </c>
      <c r="N5306" s="182" t="s">
        <v>38</v>
      </c>
      <c r="O5306" s="60"/>
      <c r="P5306" s="183">
        <f>O5306*H5306</f>
        <v>0</v>
      </c>
      <c r="Q5306" s="183">
        <v>2.0200000000000001E-3</v>
      </c>
      <c r="R5306" s="183">
        <f>Q5306*H5306</f>
        <v>3.1552400000000001E-2</v>
      </c>
      <c r="S5306" s="183">
        <v>0</v>
      </c>
      <c r="T5306" s="184">
        <f>S5306*H5306</f>
        <v>0</v>
      </c>
      <c r="U5306" s="33"/>
      <c r="V5306" s="33"/>
      <c r="W5306" s="33"/>
      <c r="X5306" s="33"/>
      <c r="Y5306" s="33"/>
      <c r="Z5306" s="33"/>
      <c r="AA5306" s="33"/>
      <c r="AB5306" s="33"/>
      <c r="AC5306" s="33"/>
      <c r="AD5306" s="33"/>
      <c r="AE5306" s="33"/>
      <c r="AR5306" s="185" t="s">
        <v>507</v>
      </c>
      <c r="AT5306" s="185" t="s">
        <v>363</v>
      </c>
      <c r="AU5306" s="185" t="s">
        <v>85</v>
      </c>
      <c r="AY5306" s="18" t="s">
        <v>360</v>
      </c>
      <c r="BE5306" s="186">
        <f>IF(N5306="základná",J5306,0)</f>
        <v>0</v>
      </c>
      <c r="BF5306" s="186">
        <f>IF(N5306="znížená",J5306,0)</f>
        <v>0</v>
      </c>
      <c r="BG5306" s="186">
        <f>IF(N5306="zákl. prenesená",J5306,0)</f>
        <v>0</v>
      </c>
      <c r="BH5306" s="186">
        <f>IF(N5306="zníž. prenesená",J5306,0)</f>
        <v>0</v>
      </c>
      <c r="BI5306" s="186">
        <f>IF(N5306="nulová",J5306,0)</f>
        <v>0</v>
      </c>
      <c r="BJ5306" s="18" t="s">
        <v>85</v>
      </c>
      <c r="BK5306" s="186">
        <f>ROUND(I5306*H5306,2)</f>
        <v>0</v>
      </c>
      <c r="BL5306" s="18" t="s">
        <v>507</v>
      </c>
      <c r="BM5306" s="185" t="s">
        <v>5043</v>
      </c>
    </row>
    <row r="5307" spans="1:65" s="13" customFormat="1">
      <c r="B5307" s="187"/>
      <c r="D5307" s="188" t="s">
        <v>369</v>
      </c>
      <c r="E5307" s="189" t="s">
        <v>1</v>
      </c>
      <c r="F5307" s="190" t="s">
        <v>5044</v>
      </c>
      <c r="H5307" s="191">
        <v>15.62</v>
      </c>
      <c r="I5307" s="192"/>
      <c r="L5307" s="187"/>
      <c r="M5307" s="193"/>
      <c r="N5307" s="194"/>
      <c r="O5307" s="194"/>
      <c r="P5307" s="194"/>
      <c r="Q5307" s="194"/>
      <c r="R5307" s="194"/>
      <c r="S5307" s="194"/>
      <c r="T5307" s="195"/>
      <c r="AT5307" s="189" t="s">
        <v>369</v>
      </c>
      <c r="AU5307" s="189" t="s">
        <v>85</v>
      </c>
      <c r="AV5307" s="13" t="s">
        <v>85</v>
      </c>
      <c r="AW5307" s="13" t="s">
        <v>29</v>
      </c>
      <c r="AX5307" s="13" t="s">
        <v>79</v>
      </c>
      <c r="AY5307" s="189" t="s">
        <v>360</v>
      </c>
    </row>
    <row r="5308" spans="1:65" s="2" customFormat="1" ht="55.5" customHeight="1">
      <c r="A5308" s="33"/>
      <c r="B5308" s="139"/>
      <c r="C5308" s="173" t="s">
        <v>5045</v>
      </c>
      <c r="D5308" s="173" t="s">
        <v>363</v>
      </c>
      <c r="E5308" s="174" t="s">
        <v>5046</v>
      </c>
      <c r="F5308" s="175" t="s">
        <v>5047</v>
      </c>
      <c r="G5308" s="176" t="s">
        <v>795</v>
      </c>
      <c r="H5308" s="177">
        <v>252.94</v>
      </c>
      <c r="I5308" s="178"/>
      <c r="J5308" s="179">
        <f>ROUND(I5308*H5308,2)</f>
        <v>0</v>
      </c>
      <c r="K5308" s="180"/>
      <c r="L5308" s="34"/>
      <c r="M5308" s="181" t="s">
        <v>1</v>
      </c>
      <c r="N5308" s="182" t="s">
        <v>38</v>
      </c>
      <c r="O5308" s="60"/>
      <c r="P5308" s="183">
        <f>O5308*H5308</f>
        <v>0</v>
      </c>
      <c r="Q5308" s="183">
        <v>3.1800000000000001E-3</v>
      </c>
      <c r="R5308" s="183">
        <f>Q5308*H5308</f>
        <v>0.80434919999999999</v>
      </c>
      <c r="S5308" s="183">
        <v>0</v>
      </c>
      <c r="T5308" s="184">
        <f>S5308*H5308</f>
        <v>0</v>
      </c>
      <c r="U5308" s="33"/>
      <c r="V5308" s="33"/>
      <c r="W5308" s="33"/>
      <c r="X5308" s="33"/>
      <c r="Y5308" s="33"/>
      <c r="Z5308" s="33"/>
      <c r="AA5308" s="33"/>
      <c r="AB5308" s="33"/>
      <c r="AC5308" s="33"/>
      <c r="AD5308" s="33"/>
      <c r="AE5308" s="33"/>
      <c r="AR5308" s="185" t="s">
        <v>507</v>
      </c>
      <c r="AT5308" s="185" t="s">
        <v>363</v>
      </c>
      <c r="AU5308" s="185" t="s">
        <v>85</v>
      </c>
      <c r="AY5308" s="18" t="s">
        <v>360</v>
      </c>
      <c r="BE5308" s="186">
        <f>IF(N5308="základná",J5308,0)</f>
        <v>0</v>
      </c>
      <c r="BF5308" s="186">
        <f>IF(N5308="znížená",J5308,0)</f>
        <v>0</v>
      </c>
      <c r="BG5308" s="186">
        <f>IF(N5308="zákl. prenesená",J5308,0)</f>
        <v>0</v>
      </c>
      <c r="BH5308" s="186">
        <f>IF(N5308="zníž. prenesená",J5308,0)</f>
        <v>0</v>
      </c>
      <c r="BI5308" s="186">
        <f>IF(N5308="nulová",J5308,0)</f>
        <v>0</v>
      </c>
      <c r="BJ5308" s="18" t="s">
        <v>85</v>
      </c>
      <c r="BK5308" s="186">
        <f>ROUND(I5308*H5308,2)</f>
        <v>0</v>
      </c>
      <c r="BL5308" s="18" t="s">
        <v>507</v>
      </c>
      <c r="BM5308" s="185" t="s">
        <v>5048</v>
      </c>
    </row>
    <row r="5309" spans="1:65" s="13" customFormat="1">
      <c r="B5309" s="187"/>
      <c r="D5309" s="188" t="s">
        <v>369</v>
      </c>
      <c r="E5309" s="189" t="s">
        <v>1</v>
      </c>
      <c r="F5309" s="190" t="s">
        <v>5049</v>
      </c>
      <c r="H5309" s="191">
        <v>48.6</v>
      </c>
      <c r="I5309" s="192"/>
      <c r="L5309" s="187"/>
      <c r="M5309" s="193"/>
      <c r="N5309" s="194"/>
      <c r="O5309" s="194"/>
      <c r="P5309" s="194"/>
      <c r="Q5309" s="194"/>
      <c r="R5309" s="194"/>
      <c r="S5309" s="194"/>
      <c r="T5309" s="195"/>
      <c r="AT5309" s="189" t="s">
        <v>369</v>
      </c>
      <c r="AU5309" s="189" t="s">
        <v>85</v>
      </c>
      <c r="AV5309" s="13" t="s">
        <v>85</v>
      </c>
      <c r="AW5309" s="13" t="s">
        <v>29</v>
      </c>
      <c r="AX5309" s="13" t="s">
        <v>72</v>
      </c>
      <c r="AY5309" s="189" t="s">
        <v>360</v>
      </c>
    </row>
    <row r="5310" spans="1:65" s="13" customFormat="1">
      <c r="B5310" s="187"/>
      <c r="D5310" s="188" t="s">
        <v>369</v>
      </c>
      <c r="E5310" s="189" t="s">
        <v>1</v>
      </c>
      <c r="F5310" s="190" t="s">
        <v>5050</v>
      </c>
      <c r="H5310" s="191">
        <v>122.2</v>
      </c>
      <c r="I5310" s="192"/>
      <c r="L5310" s="187"/>
      <c r="M5310" s="193"/>
      <c r="N5310" s="194"/>
      <c r="O5310" s="194"/>
      <c r="P5310" s="194"/>
      <c r="Q5310" s="194"/>
      <c r="R5310" s="194"/>
      <c r="S5310" s="194"/>
      <c r="T5310" s="195"/>
      <c r="AT5310" s="189" t="s">
        <v>369</v>
      </c>
      <c r="AU5310" s="189" t="s">
        <v>85</v>
      </c>
      <c r="AV5310" s="13" t="s">
        <v>85</v>
      </c>
      <c r="AW5310" s="13" t="s">
        <v>29</v>
      </c>
      <c r="AX5310" s="13" t="s">
        <v>72</v>
      </c>
      <c r="AY5310" s="189" t="s">
        <v>360</v>
      </c>
    </row>
    <row r="5311" spans="1:65" s="13" customFormat="1">
      <c r="B5311" s="187"/>
      <c r="D5311" s="188" t="s">
        <v>369</v>
      </c>
      <c r="E5311" s="189" t="s">
        <v>1</v>
      </c>
      <c r="F5311" s="190" t="s">
        <v>5051</v>
      </c>
      <c r="H5311" s="191">
        <v>23.6</v>
      </c>
      <c r="I5311" s="192"/>
      <c r="L5311" s="187"/>
      <c r="M5311" s="193"/>
      <c r="N5311" s="194"/>
      <c r="O5311" s="194"/>
      <c r="P5311" s="194"/>
      <c r="Q5311" s="194"/>
      <c r="R5311" s="194"/>
      <c r="S5311" s="194"/>
      <c r="T5311" s="195"/>
      <c r="AT5311" s="189" t="s">
        <v>369</v>
      </c>
      <c r="AU5311" s="189" t="s">
        <v>85</v>
      </c>
      <c r="AV5311" s="13" t="s">
        <v>85</v>
      </c>
      <c r="AW5311" s="13" t="s">
        <v>29</v>
      </c>
      <c r="AX5311" s="13" t="s">
        <v>72</v>
      </c>
      <c r="AY5311" s="189" t="s">
        <v>360</v>
      </c>
    </row>
    <row r="5312" spans="1:65" s="13" customFormat="1">
      <c r="B5312" s="187"/>
      <c r="D5312" s="188" t="s">
        <v>369</v>
      </c>
      <c r="E5312" s="189" t="s">
        <v>1</v>
      </c>
      <c r="F5312" s="190" t="s">
        <v>5052</v>
      </c>
      <c r="H5312" s="191">
        <v>8.5</v>
      </c>
      <c r="I5312" s="192"/>
      <c r="L5312" s="187"/>
      <c r="M5312" s="193"/>
      <c r="N5312" s="194"/>
      <c r="O5312" s="194"/>
      <c r="P5312" s="194"/>
      <c r="Q5312" s="194"/>
      <c r="R5312" s="194"/>
      <c r="S5312" s="194"/>
      <c r="T5312" s="195"/>
      <c r="AT5312" s="189" t="s">
        <v>369</v>
      </c>
      <c r="AU5312" s="189" t="s">
        <v>85</v>
      </c>
      <c r="AV5312" s="13" t="s">
        <v>85</v>
      </c>
      <c r="AW5312" s="13" t="s">
        <v>29</v>
      </c>
      <c r="AX5312" s="13" t="s">
        <v>72</v>
      </c>
      <c r="AY5312" s="189" t="s">
        <v>360</v>
      </c>
    </row>
    <row r="5313" spans="1:65" s="13" customFormat="1">
      <c r="B5313" s="187"/>
      <c r="D5313" s="188" t="s">
        <v>369</v>
      </c>
      <c r="E5313" s="189" t="s">
        <v>1</v>
      </c>
      <c r="F5313" s="190" t="s">
        <v>5053</v>
      </c>
      <c r="H5313" s="191">
        <v>11</v>
      </c>
      <c r="I5313" s="192"/>
      <c r="L5313" s="187"/>
      <c r="M5313" s="193"/>
      <c r="N5313" s="194"/>
      <c r="O5313" s="194"/>
      <c r="P5313" s="194"/>
      <c r="Q5313" s="194"/>
      <c r="R5313" s="194"/>
      <c r="S5313" s="194"/>
      <c r="T5313" s="195"/>
      <c r="AT5313" s="189" t="s">
        <v>369</v>
      </c>
      <c r="AU5313" s="189" t="s">
        <v>85</v>
      </c>
      <c r="AV5313" s="13" t="s">
        <v>85</v>
      </c>
      <c r="AW5313" s="13" t="s">
        <v>29</v>
      </c>
      <c r="AX5313" s="13" t="s">
        <v>72</v>
      </c>
      <c r="AY5313" s="189" t="s">
        <v>360</v>
      </c>
    </row>
    <row r="5314" spans="1:65" s="13" customFormat="1">
      <c r="B5314" s="187"/>
      <c r="D5314" s="188" t="s">
        <v>369</v>
      </c>
      <c r="E5314" s="189" t="s">
        <v>1</v>
      </c>
      <c r="F5314" s="190" t="s">
        <v>5054</v>
      </c>
      <c r="H5314" s="191">
        <v>12.84</v>
      </c>
      <c r="I5314" s="192"/>
      <c r="L5314" s="187"/>
      <c r="M5314" s="193"/>
      <c r="N5314" s="194"/>
      <c r="O5314" s="194"/>
      <c r="P5314" s="194"/>
      <c r="Q5314" s="194"/>
      <c r="R5314" s="194"/>
      <c r="S5314" s="194"/>
      <c r="T5314" s="195"/>
      <c r="AT5314" s="189" t="s">
        <v>369</v>
      </c>
      <c r="AU5314" s="189" t="s">
        <v>85</v>
      </c>
      <c r="AV5314" s="13" t="s">
        <v>85</v>
      </c>
      <c r="AW5314" s="13" t="s">
        <v>29</v>
      </c>
      <c r="AX5314" s="13" t="s">
        <v>72</v>
      </c>
      <c r="AY5314" s="189" t="s">
        <v>360</v>
      </c>
    </row>
    <row r="5315" spans="1:65" s="13" customFormat="1">
      <c r="B5315" s="187"/>
      <c r="D5315" s="188" t="s">
        <v>369</v>
      </c>
      <c r="E5315" s="189" t="s">
        <v>1</v>
      </c>
      <c r="F5315" s="190" t="s">
        <v>5055</v>
      </c>
      <c r="H5315" s="191">
        <v>26.2</v>
      </c>
      <c r="I5315" s="192"/>
      <c r="L5315" s="187"/>
      <c r="M5315" s="193"/>
      <c r="N5315" s="194"/>
      <c r="O5315" s="194"/>
      <c r="P5315" s="194"/>
      <c r="Q5315" s="194"/>
      <c r="R5315" s="194"/>
      <c r="S5315" s="194"/>
      <c r="T5315" s="195"/>
      <c r="AT5315" s="189" t="s">
        <v>369</v>
      </c>
      <c r="AU5315" s="189" t="s">
        <v>85</v>
      </c>
      <c r="AV5315" s="13" t="s">
        <v>85</v>
      </c>
      <c r="AW5315" s="13" t="s">
        <v>29</v>
      </c>
      <c r="AX5315" s="13" t="s">
        <v>72</v>
      </c>
      <c r="AY5315" s="189" t="s">
        <v>360</v>
      </c>
    </row>
    <row r="5316" spans="1:65" s="15" customFormat="1">
      <c r="B5316" s="203"/>
      <c r="D5316" s="188" t="s">
        <v>369</v>
      </c>
      <c r="E5316" s="204" t="s">
        <v>1</v>
      </c>
      <c r="F5316" s="205" t="s">
        <v>386</v>
      </c>
      <c r="H5316" s="206">
        <v>252.94</v>
      </c>
      <c r="I5316" s="207"/>
      <c r="L5316" s="203"/>
      <c r="M5316" s="208"/>
      <c r="N5316" s="209"/>
      <c r="O5316" s="209"/>
      <c r="P5316" s="209"/>
      <c r="Q5316" s="209"/>
      <c r="R5316" s="209"/>
      <c r="S5316" s="209"/>
      <c r="T5316" s="210"/>
      <c r="AT5316" s="204" t="s">
        <v>369</v>
      </c>
      <c r="AU5316" s="204" t="s">
        <v>85</v>
      </c>
      <c r="AV5316" s="15" t="s">
        <v>367</v>
      </c>
      <c r="AW5316" s="15" t="s">
        <v>29</v>
      </c>
      <c r="AX5316" s="15" t="s">
        <v>79</v>
      </c>
      <c r="AY5316" s="204" t="s">
        <v>360</v>
      </c>
    </row>
    <row r="5317" spans="1:65" s="2" customFormat="1" ht="44.25" customHeight="1">
      <c r="A5317" s="33"/>
      <c r="B5317" s="139"/>
      <c r="C5317" s="173" t="s">
        <v>5056</v>
      </c>
      <c r="D5317" s="173" t="s">
        <v>363</v>
      </c>
      <c r="E5317" s="174" t="s">
        <v>5057</v>
      </c>
      <c r="F5317" s="175" t="s">
        <v>5058</v>
      </c>
      <c r="G5317" s="176" t="s">
        <v>375</v>
      </c>
      <c r="H5317" s="177">
        <v>2</v>
      </c>
      <c r="I5317" s="178"/>
      <c r="J5317" s="179">
        <f>ROUND(I5317*H5317,2)</f>
        <v>0</v>
      </c>
      <c r="K5317" s="180"/>
      <c r="L5317" s="34"/>
      <c r="M5317" s="181" t="s">
        <v>1</v>
      </c>
      <c r="N5317" s="182" t="s">
        <v>38</v>
      </c>
      <c r="O5317" s="60"/>
      <c r="P5317" s="183">
        <f>O5317*H5317</f>
        <v>0</v>
      </c>
      <c r="Q5317" s="183">
        <v>3.1800000000000001E-3</v>
      </c>
      <c r="R5317" s="183">
        <f>Q5317*H5317</f>
        <v>6.3600000000000002E-3</v>
      </c>
      <c r="S5317" s="183">
        <v>0</v>
      </c>
      <c r="T5317" s="184">
        <f>S5317*H5317</f>
        <v>0</v>
      </c>
      <c r="U5317" s="33"/>
      <c r="V5317" s="33"/>
      <c r="W5317" s="33"/>
      <c r="X5317" s="33"/>
      <c r="Y5317" s="33"/>
      <c r="Z5317" s="33"/>
      <c r="AA5317" s="33"/>
      <c r="AB5317" s="33"/>
      <c r="AC5317" s="33"/>
      <c r="AD5317" s="33"/>
      <c r="AE5317" s="33"/>
      <c r="AR5317" s="185" t="s">
        <v>507</v>
      </c>
      <c r="AT5317" s="185" t="s">
        <v>363</v>
      </c>
      <c r="AU5317" s="185" t="s">
        <v>85</v>
      </c>
      <c r="AY5317" s="18" t="s">
        <v>360</v>
      </c>
      <c r="BE5317" s="186">
        <f>IF(N5317="základná",J5317,0)</f>
        <v>0</v>
      </c>
      <c r="BF5317" s="186">
        <f>IF(N5317="znížená",J5317,0)</f>
        <v>0</v>
      </c>
      <c r="BG5317" s="186">
        <f>IF(N5317="zákl. prenesená",J5317,0)</f>
        <v>0</v>
      </c>
      <c r="BH5317" s="186">
        <f>IF(N5317="zníž. prenesená",J5317,0)</f>
        <v>0</v>
      </c>
      <c r="BI5317" s="186">
        <f>IF(N5317="nulová",J5317,0)</f>
        <v>0</v>
      </c>
      <c r="BJ5317" s="18" t="s">
        <v>85</v>
      </c>
      <c r="BK5317" s="186">
        <f>ROUND(I5317*H5317,2)</f>
        <v>0</v>
      </c>
      <c r="BL5317" s="18" t="s">
        <v>507</v>
      </c>
      <c r="BM5317" s="185" t="s">
        <v>5059</v>
      </c>
    </row>
    <row r="5318" spans="1:65" s="13" customFormat="1">
      <c r="B5318" s="187"/>
      <c r="D5318" s="188" t="s">
        <v>369</v>
      </c>
      <c r="E5318" s="189" t="s">
        <v>1</v>
      </c>
      <c r="F5318" s="190" t="s">
        <v>85</v>
      </c>
      <c r="H5318" s="191">
        <v>2</v>
      </c>
      <c r="I5318" s="192"/>
      <c r="L5318" s="187"/>
      <c r="M5318" s="193"/>
      <c r="N5318" s="194"/>
      <c r="O5318" s="194"/>
      <c r="P5318" s="194"/>
      <c r="Q5318" s="194"/>
      <c r="R5318" s="194"/>
      <c r="S5318" s="194"/>
      <c r="T5318" s="195"/>
      <c r="AT5318" s="189" t="s">
        <v>369</v>
      </c>
      <c r="AU5318" s="189" t="s">
        <v>85</v>
      </c>
      <c r="AV5318" s="13" t="s">
        <v>85</v>
      </c>
      <c r="AW5318" s="13" t="s">
        <v>29</v>
      </c>
      <c r="AX5318" s="13" t="s">
        <v>79</v>
      </c>
      <c r="AY5318" s="189" t="s">
        <v>360</v>
      </c>
    </row>
    <row r="5319" spans="1:65" s="2" customFormat="1" ht="49.15" customHeight="1">
      <c r="A5319" s="33"/>
      <c r="B5319" s="139"/>
      <c r="C5319" s="173" t="s">
        <v>5060</v>
      </c>
      <c r="D5319" s="173" t="s">
        <v>363</v>
      </c>
      <c r="E5319" s="174" t="s">
        <v>5061</v>
      </c>
      <c r="F5319" s="175" t="s">
        <v>5062</v>
      </c>
      <c r="G5319" s="176" t="s">
        <v>375</v>
      </c>
      <c r="H5319" s="177">
        <v>1</v>
      </c>
      <c r="I5319" s="178"/>
      <c r="J5319" s="179">
        <f>ROUND(I5319*H5319,2)</f>
        <v>0</v>
      </c>
      <c r="K5319" s="180"/>
      <c r="L5319" s="34"/>
      <c r="M5319" s="181" t="s">
        <v>1</v>
      </c>
      <c r="N5319" s="182" t="s">
        <v>38</v>
      </c>
      <c r="O5319" s="60"/>
      <c r="P5319" s="183">
        <f>O5319*H5319</f>
        <v>0</v>
      </c>
      <c r="Q5319" s="183">
        <v>3.1800000000000001E-3</v>
      </c>
      <c r="R5319" s="183">
        <f>Q5319*H5319</f>
        <v>3.1800000000000001E-3</v>
      </c>
      <c r="S5319" s="183">
        <v>0</v>
      </c>
      <c r="T5319" s="184">
        <f>S5319*H5319</f>
        <v>0</v>
      </c>
      <c r="U5319" s="33"/>
      <c r="V5319" s="33"/>
      <c r="W5319" s="33"/>
      <c r="X5319" s="33"/>
      <c r="Y5319" s="33"/>
      <c r="Z5319" s="33"/>
      <c r="AA5319" s="33"/>
      <c r="AB5319" s="33"/>
      <c r="AC5319" s="33"/>
      <c r="AD5319" s="33"/>
      <c r="AE5319" s="33"/>
      <c r="AR5319" s="185" t="s">
        <v>507</v>
      </c>
      <c r="AT5319" s="185" t="s">
        <v>363</v>
      </c>
      <c r="AU5319" s="185" t="s">
        <v>85</v>
      </c>
      <c r="AY5319" s="18" t="s">
        <v>360</v>
      </c>
      <c r="BE5319" s="186">
        <f>IF(N5319="základná",J5319,0)</f>
        <v>0</v>
      </c>
      <c r="BF5319" s="186">
        <f>IF(N5319="znížená",J5319,0)</f>
        <v>0</v>
      </c>
      <c r="BG5319" s="186">
        <f>IF(N5319="zákl. prenesená",J5319,0)</f>
        <v>0</v>
      </c>
      <c r="BH5319" s="186">
        <f>IF(N5319="zníž. prenesená",J5319,0)</f>
        <v>0</v>
      </c>
      <c r="BI5319" s="186">
        <f>IF(N5319="nulová",J5319,0)</f>
        <v>0</v>
      </c>
      <c r="BJ5319" s="18" t="s">
        <v>85</v>
      </c>
      <c r="BK5319" s="186">
        <f>ROUND(I5319*H5319,2)</f>
        <v>0</v>
      </c>
      <c r="BL5319" s="18" t="s">
        <v>507</v>
      </c>
      <c r="BM5319" s="185" t="s">
        <v>5063</v>
      </c>
    </row>
    <row r="5320" spans="1:65" s="13" customFormat="1">
      <c r="B5320" s="187"/>
      <c r="D5320" s="188" t="s">
        <v>369</v>
      </c>
      <c r="E5320" s="189" t="s">
        <v>1</v>
      </c>
      <c r="F5320" s="190" t="s">
        <v>79</v>
      </c>
      <c r="H5320" s="191">
        <v>1</v>
      </c>
      <c r="I5320" s="192"/>
      <c r="L5320" s="187"/>
      <c r="M5320" s="193"/>
      <c r="N5320" s="194"/>
      <c r="O5320" s="194"/>
      <c r="P5320" s="194"/>
      <c r="Q5320" s="194"/>
      <c r="R5320" s="194"/>
      <c r="S5320" s="194"/>
      <c r="T5320" s="195"/>
      <c r="AT5320" s="189" t="s">
        <v>369</v>
      </c>
      <c r="AU5320" s="189" t="s">
        <v>85</v>
      </c>
      <c r="AV5320" s="13" t="s">
        <v>85</v>
      </c>
      <c r="AW5320" s="13" t="s">
        <v>29</v>
      </c>
      <c r="AX5320" s="13" t="s">
        <v>79</v>
      </c>
      <c r="AY5320" s="189" t="s">
        <v>360</v>
      </c>
    </row>
    <row r="5321" spans="1:65" s="2" customFormat="1" ht="49.15" customHeight="1">
      <c r="A5321" s="33"/>
      <c r="B5321" s="139"/>
      <c r="C5321" s="173" t="s">
        <v>5064</v>
      </c>
      <c r="D5321" s="173" t="s">
        <v>363</v>
      </c>
      <c r="E5321" s="174" t="s">
        <v>5065</v>
      </c>
      <c r="F5321" s="175" t="s">
        <v>5066</v>
      </c>
      <c r="G5321" s="176" t="s">
        <v>375</v>
      </c>
      <c r="H5321" s="177">
        <v>1</v>
      </c>
      <c r="I5321" s="178"/>
      <c r="J5321" s="179">
        <f>ROUND(I5321*H5321,2)</f>
        <v>0</v>
      </c>
      <c r="K5321" s="180"/>
      <c r="L5321" s="34"/>
      <c r="M5321" s="181" t="s">
        <v>1</v>
      </c>
      <c r="N5321" s="182" t="s">
        <v>38</v>
      </c>
      <c r="O5321" s="60"/>
      <c r="P5321" s="183">
        <f>O5321*H5321</f>
        <v>0</v>
      </c>
      <c r="Q5321" s="183">
        <v>3.1800000000000001E-3</v>
      </c>
      <c r="R5321" s="183">
        <f>Q5321*H5321</f>
        <v>3.1800000000000001E-3</v>
      </c>
      <c r="S5321" s="183">
        <v>0</v>
      </c>
      <c r="T5321" s="184">
        <f>S5321*H5321</f>
        <v>0</v>
      </c>
      <c r="U5321" s="33"/>
      <c r="V5321" s="33"/>
      <c r="W5321" s="33"/>
      <c r="X5321" s="33"/>
      <c r="Y5321" s="33"/>
      <c r="Z5321" s="33"/>
      <c r="AA5321" s="33"/>
      <c r="AB5321" s="33"/>
      <c r="AC5321" s="33"/>
      <c r="AD5321" s="33"/>
      <c r="AE5321" s="33"/>
      <c r="AR5321" s="185" t="s">
        <v>507</v>
      </c>
      <c r="AT5321" s="185" t="s">
        <v>363</v>
      </c>
      <c r="AU5321" s="185" t="s">
        <v>85</v>
      </c>
      <c r="AY5321" s="18" t="s">
        <v>360</v>
      </c>
      <c r="BE5321" s="186">
        <f>IF(N5321="základná",J5321,0)</f>
        <v>0</v>
      </c>
      <c r="BF5321" s="186">
        <f>IF(N5321="znížená",J5321,0)</f>
        <v>0</v>
      </c>
      <c r="BG5321" s="186">
        <f>IF(N5321="zákl. prenesená",J5321,0)</f>
        <v>0</v>
      </c>
      <c r="BH5321" s="186">
        <f>IF(N5321="zníž. prenesená",J5321,0)</f>
        <v>0</v>
      </c>
      <c r="BI5321" s="186">
        <f>IF(N5321="nulová",J5321,0)</f>
        <v>0</v>
      </c>
      <c r="BJ5321" s="18" t="s">
        <v>85</v>
      </c>
      <c r="BK5321" s="186">
        <f>ROUND(I5321*H5321,2)</f>
        <v>0</v>
      </c>
      <c r="BL5321" s="18" t="s">
        <v>507</v>
      </c>
      <c r="BM5321" s="185" t="s">
        <v>5067</v>
      </c>
    </row>
    <row r="5322" spans="1:65" s="13" customFormat="1">
      <c r="B5322" s="187"/>
      <c r="D5322" s="188" t="s">
        <v>369</v>
      </c>
      <c r="E5322" s="189" t="s">
        <v>1</v>
      </c>
      <c r="F5322" s="190" t="s">
        <v>79</v>
      </c>
      <c r="H5322" s="191">
        <v>1</v>
      </c>
      <c r="I5322" s="192"/>
      <c r="L5322" s="187"/>
      <c r="M5322" s="193"/>
      <c r="N5322" s="194"/>
      <c r="O5322" s="194"/>
      <c r="P5322" s="194"/>
      <c r="Q5322" s="194"/>
      <c r="R5322" s="194"/>
      <c r="S5322" s="194"/>
      <c r="T5322" s="195"/>
      <c r="AT5322" s="189" t="s">
        <v>369</v>
      </c>
      <c r="AU5322" s="189" t="s">
        <v>85</v>
      </c>
      <c r="AV5322" s="13" t="s">
        <v>85</v>
      </c>
      <c r="AW5322" s="13" t="s">
        <v>29</v>
      </c>
      <c r="AX5322" s="13" t="s">
        <v>79</v>
      </c>
      <c r="AY5322" s="189" t="s">
        <v>360</v>
      </c>
    </row>
    <row r="5323" spans="1:65" s="2" customFormat="1" ht="49.15" customHeight="1">
      <c r="A5323" s="33"/>
      <c r="B5323" s="139"/>
      <c r="C5323" s="173" t="s">
        <v>5068</v>
      </c>
      <c r="D5323" s="173" t="s">
        <v>363</v>
      </c>
      <c r="E5323" s="174" t="s">
        <v>5069</v>
      </c>
      <c r="F5323" s="175" t="s">
        <v>5070</v>
      </c>
      <c r="G5323" s="176" t="s">
        <v>375</v>
      </c>
      <c r="H5323" s="177">
        <v>3</v>
      </c>
      <c r="I5323" s="178"/>
      <c r="J5323" s="179">
        <f>ROUND(I5323*H5323,2)</f>
        <v>0</v>
      </c>
      <c r="K5323" s="180"/>
      <c r="L5323" s="34"/>
      <c r="M5323" s="181" t="s">
        <v>1</v>
      </c>
      <c r="N5323" s="182" t="s">
        <v>38</v>
      </c>
      <c r="O5323" s="60"/>
      <c r="P5323" s="183">
        <f>O5323*H5323</f>
        <v>0</v>
      </c>
      <c r="Q5323" s="183">
        <v>3.1800000000000001E-3</v>
      </c>
      <c r="R5323" s="183">
        <f>Q5323*H5323</f>
        <v>9.5399999999999999E-3</v>
      </c>
      <c r="S5323" s="183">
        <v>0</v>
      </c>
      <c r="T5323" s="184">
        <f>S5323*H5323</f>
        <v>0</v>
      </c>
      <c r="U5323" s="33"/>
      <c r="V5323" s="33"/>
      <c r="W5323" s="33"/>
      <c r="X5323" s="33"/>
      <c r="Y5323" s="33"/>
      <c r="Z5323" s="33"/>
      <c r="AA5323" s="33"/>
      <c r="AB5323" s="33"/>
      <c r="AC5323" s="33"/>
      <c r="AD5323" s="33"/>
      <c r="AE5323" s="33"/>
      <c r="AR5323" s="185" t="s">
        <v>507</v>
      </c>
      <c r="AT5323" s="185" t="s">
        <v>363</v>
      </c>
      <c r="AU5323" s="185" t="s">
        <v>85</v>
      </c>
      <c r="AY5323" s="18" t="s">
        <v>360</v>
      </c>
      <c r="BE5323" s="186">
        <f>IF(N5323="základná",J5323,0)</f>
        <v>0</v>
      </c>
      <c r="BF5323" s="186">
        <f>IF(N5323="znížená",J5323,0)</f>
        <v>0</v>
      </c>
      <c r="BG5323" s="186">
        <f>IF(N5323="zákl. prenesená",J5323,0)</f>
        <v>0</v>
      </c>
      <c r="BH5323" s="186">
        <f>IF(N5323="zníž. prenesená",J5323,0)</f>
        <v>0</v>
      </c>
      <c r="BI5323" s="186">
        <f>IF(N5323="nulová",J5323,0)</f>
        <v>0</v>
      </c>
      <c r="BJ5323" s="18" t="s">
        <v>85</v>
      </c>
      <c r="BK5323" s="186">
        <f>ROUND(I5323*H5323,2)</f>
        <v>0</v>
      </c>
      <c r="BL5323" s="18" t="s">
        <v>507</v>
      </c>
      <c r="BM5323" s="185" t="s">
        <v>5071</v>
      </c>
    </row>
    <row r="5324" spans="1:65" s="13" customFormat="1">
      <c r="B5324" s="187"/>
      <c r="D5324" s="188" t="s">
        <v>369</v>
      </c>
      <c r="E5324" s="189" t="s">
        <v>1</v>
      </c>
      <c r="F5324" s="190" t="s">
        <v>282</v>
      </c>
      <c r="H5324" s="191">
        <v>3</v>
      </c>
      <c r="I5324" s="192"/>
      <c r="L5324" s="187"/>
      <c r="M5324" s="193"/>
      <c r="N5324" s="194"/>
      <c r="O5324" s="194"/>
      <c r="P5324" s="194"/>
      <c r="Q5324" s="194"/>
      <c r="R5324" s="194"/>
      <c r="S5324" s="194"/>
      <c r="T5324" s="195"/>
      <c r="AT5324" s="189" t="s">
        <v>369</v>
      </c>
      <c r="AU5324" s="189" t="s">
        <v>85</v>
      </c>
      <c r="AV5324" s="13" t="s">
        <v>85</v>
      </c>
      <c r="AW5324" s="13" t="s">
        <v>29</v>
      </c>
      <c r="AX5324" s="13" t="s">
        <v>79</v>
      </c>
      <c r="AY5324" s="189" t="s">
        <v>360</v>
      </c>
    </row>
    <row r="5325" spans="1:65" s="2" customFormat="1" ht="44.25" customHeight="1">
      <c r="A5325" s="33"/>
      <c r="B5325" s="139"/>
      <c r="C5325" s="173" t="s">
        <v>4627</v>
      </c>
      <c r="D5325" s="173" t="s">
        <v>363</v>
      </c>
      <c r="E5325" s="174" t="s">
        <v>5072</v>
      </c>
      <c r="F5325" s="175" t="s">
        <v>5073</v>
      </c>
      <c r="G5325" s="176" t="s">
        <v>795</v>
      </c>
      <c r="H5325" s="177">
        <v>44</v>
      </c>
      <c r="I5325" s="178"/>
      <c r="J5325" s="179">
        <f>ROUND(I5325*H5325,2)</f>
        <v>0</v>
      </c>
      <c r="K5325" s="180"/>
      <c r="L5325" s="34"/>
      <c r="M5325" s="181" t="s">
        <v>1</v>
      </c>
      <c r="N5325" s="182" t="s">
        <v>38</v>
      </c>
      <c r="O5325" s="60"/>
      <c r="P5325" s="183">
        <f>O5325*H5325</f>
        <v>0</v>
      </c>
      <c r="Q5325" s="183">
        <v>3.1800000000000001E-3</v>
      </c>
      <c r="R5325" s="183">
        <f>Q5325*H5325</f>
        <v>0.13992000000000002</v>
      </c>
      <c r="S5325" s="183">
        <v>0</v>
      </c>
      <c r="T5325" s="184">
        <f>S5325*H5325</f>
        <v>0</v>
      </c>
      <c r="U5325" s="33"/>
      <c r="V5325" s="33"/>
      <c r="W5325" s="33"/>
      <c r="X5325" s="33"/>
      <c r="Y5325" s="33"/>
      <c r="Z5325" s="33"/>
      <c r="AA5325" s="33"/>
      <c r="AB5325" s="33"/>
      <c r="AC5325" s="33"/>
      <c r="AD5325" s="33"/>
      <c r="AE5325" s="33"/>
      <c r="AR5325" s="185" t="s">
        <v>507</v>
      </c>
      <c r="AT5325" s="185" t="s">
        <v>363</v>
      </c>
      <c r="AU5325" s="185" t="s">
        <v>85</v>
      </c>
      <c r="AY5325" s="18" t="s">
        <v>360</v>
      </c>
      <c r="BE5325" s="186">
        <f>IF(N5325="základná",J5325,0)</f>
        <v>0</v>
      </c>
      <c r="BF5325" s="186">
        <f>IF(N5325="znížená",J5325,0)</f>
        <v>0</v>
      </c>
      <c r="BG5325" s="186">
        <f>IF(N5325="zákl. prenesená",J5325,0)</f>
        <v>0</v>
      </c>
      <c r="BH5325" s="186">
        <f>IF(N5325="zníž. prenesená",J5325,0)</f>
        <v>0</v>
      </c>
      <c r="BI5325" s="186">
        <f>IF(N5325="nulová",J5325,0)</f>
        <v>0</v>
      </c>
      <c r="BJ5325" s="18" t="s">
        <v>85</v>
      </c>
      <c r="BK5325" s="186">
        <f>ROUND(I5325*H5325,2)</f>
        <v>0</v>
      </c>
      <c r="BL5325" s="18" t="s">
        <v>507</v>
      </c>
      <c r="BM5325" s="185" t="s">
        <v>5074</v>
      </c>
    </row>
    <row r="5326" spans="1:65" s="13" customFormat="1">
      <c r="B5326" s="187"/>
      <c r="D5326" s="188" t="s">
        <v>369</v>
      </c>
      <c r="E5326" s="189" t="s">
        <v>1</v>
      </c>
      <c r="F5326" s="190" t="s">
        <v>5075</v>
      </c>
      <c r="H5326" s="191">
        <v>44</v>
      </c>
      <c r="I5326" s="192"/>
      <c r="L5326" s="187"/>
      <c r="M5326" s="193"/>
      <c r="N5326" s="194"/>
      <c r="O5326" s="194"/>
      <c r="P5326" s="194"/>
      <c r="Q5326" s="194"/>
      <c r="R5326" s="194"/>
      <c r="S5326" s="194"/>
      <c r="T5326" s="195"/>
      <c r="AT5326" s="189" t="s">
        <v>369</v>
      </c>
      <c r="AU5326" s="189" t="s">
        <v>85</v>
      </c>
      <c r="AV5326" s="13" t="s">
        <v>85</v>
      </c>
      <c r="AW5326" s="13" t="s">
        <v>29</v>
      </c>
      <c r="AX5326" s="13" t="s">
        <v>79</v>
      </c>
      <c r="AY5326" s="189" t="s">
        <v>360</v>
      </c>
    </row>
    <row r="5327" spans="1:65" s="2" customFormat="1" ht="16.5" customHeight="1">
      <c r="A5327" s="33"/>
      <c r="B5327" s="139"/>
      <c r="C5327" s="173" t="s">
        <v>5076</v>
      </c>
      <c r="D5327" s="173" t="s">
        <v>363</v>
      </c>
      <c r="E5327" s="174" t="s">
        <v>5077</v>
      </c>
      <c r="F5327" s="175" t="s">
        <v>5078</v>
      </c>
      <c r="G5327" s="176" t="s">
        <v>795</v>
      </c>
      <c r="H5327" s="177">
        <v>297.56</v>
      </c>
      <c r="I5327" s="178"/>
      <c r="J5327" s="179">
        <f>ROUND(I5327*H5327,2)</f>
        <v>0</v>
      </c>
      <c r="K5327" s="180"/>
      <c r="L5327" s="34"/>
      <c r="M5327" s="181" t="s">
        <v>1</v>
      </c>
      <c r="N5327" s="182" t="s">
        <v>38</v>
      </c>
      <c r="O5327" s="60"/>
      <c r="P5327" s="183">
        <f>O5327*H5327</f>
        <v>0</v>
      </c>
      <c r="Q5327" s="183">
        <v>2.2899999999999999E-3</v>
      </c>
      <c r="R5327" s="183">
        <f>Q5327*H5327</f>
        <v>0.68141240000000003</v>
      </c>
      <c r="S5327" s="183">
        <v>0</v>
      </c>
      <c r="T5327" s="184">
        <f>S5327*H5327</f>
        <v>0</v>
      </c>
      <c r="U5327" s="33"/>
      <c r="V5327" s="33"/>
      <c r="W5327" s="33"/>
      <c r="X5327" s="33"/>
      <c r="Y5327" s="33"/>
      <c r="Z5327" s="33"/>
      <c r="AA5327" s="33"/>
      <c r="AB5327" s="33"/>
      <c r="AC5327" s="33"/>
      <c r="AD5327" s="33"/>
      <c r="AE5327" s="33"/>
      <c r="AR5327" s="185" t="s">
        <v>507</v>
      </c>
      <c r="AT5327" s="185" t="s">
        <v>363</v>
      </c>
      <c r="AU5327" s="185" t="s">
        <v>85</v>
      </c>
      <c r="AY5327" s="18" t="s">
        <v>360</v>
      </c>
      <c r="BE5327" s="186">
        <f>IF(N5327="základná",J5327,0)</f>
        <v>0</v>
      </c>
      <c r="BF5327" s="186">
        <f>IF(N5327="znížená",J5327,0)</f>
        <v>0</v>
      </c>
      <c r="BG5327" s="186">
        <f>IF(N5327="zákl. prenesená",J5327,0)</f>
        <v>0</v>
      </c>
      <c r="BH5327" s="186">
        <f>IF(N5327="zníž. prenesená",J5327,0)</f>
        <v>0</v>
      </c>
      <c r="BI5327" s="186">
        <f>IF(N5327="nulová",J5327,0)</f>
        <v>0</v>
      </c>
      <c r="BJ5327" s="18" t="s">
        <v>85</v>
      </c>
      <c r="BK5327" s="186">
        <f>ROUND(I5327*H5327,2)</f>
        <v>0</v>
      </c>
      <c r="BL5327" s="18" t="s">
        <v>507</v>
      </c>
      <c r="BM5327" s="185" t="s">
        <v>5079</v>
      </c>
    </row>
    <row r="5328" spans="1:65" s="2" customFormat="1" ht="24.2" customHeight="1">
      <c r="A5328" s="33"/>
      <c r="B5328" s="139"/>
      <c r="C5328" s="173" t="s">
        <v>5080</v>
      </c>
      <c r="D5328" s="173" t="s">
        <v>363</v>
      </c>
      <c r="E5328" s="174" t="s">
        <v>5081</v>
      </c>
      <c r="F5328" s="175" t="s">
        <v>5082</v>
      </c>
      <c r="G5328" s="176" t="s">
        <v>4273</v>
      </c>
      <c r="H5328" s="230"/>
      <c r="I5328" s="178"/>
      <c r="J5328" s="179">
        <f>ROUND(I5328*H5328,2)</f>
        <v>0</v>
      </c>
      <c r="K5328" s="180"/>
      <c r="L5328" s="34"/>
      <c r="M5328" s="181" t="s">
        <v>1</v>
      </c>
      <c r="N5328" s="182" t="s">
        <v>38</v>
      </c>
      <c r="O5328" s="60"/>
      <c r="P5328" s="183">
        <f>O5328*H5328</f>
        <v>0</v>
      </c>
      <c r="Q5328" s="183">
        <v>0</v>
      </c>
      <c r="R5328" s="183">
        <f>Q5328*H5328</f>
        <v>0</v>
      </c>
      <c r="S5328" s="183">
        <v>0</v>
      </c>
      <c r="T5328" s="184">
        <f>S5328*H5328</f>
        <v>0</v>
      </c>
      <c r="U5328" s="33"/>
      <c r="V5328" s="33"/>
      <c r="W5328" s="33"/>
      <c r="X5328" s="33"/>
      <c r="Y5328" s="33"/>
      <c r="Z5328" s="33"/>
      <c r="AA5328" s="33"/>
      <c r="AB5328" s="33"/>
      <c r="AC5328" s="33"/>
      <c r="AD5328" s="33"/>
      <c r="AE5328" s="33"/>
      <c r="AR5328" s="185" t="s">
        <v>507</v>
      </c>
      <c r="AT5328" s="185" t="s">
        <v>363</v>
      </c>
      <c r="AU5328" s="185" t="s">
        <v>85</v>
      </c>
      <c r="AY5328" s="18" t="s">
        <v>360</v>
      </c>
      <c r="BE5328" s="186">
        <f>IF(N5328="základná",J5328,0)</f>
        <v>0</v>
      </c>
      <c r="BF5328" s="186">
        <f>IF(N5328="znížená",J5328,0)</f>
        <v>0</v>
      </c>
      <c r="BG5328" s="186">
        <f>IF(N5328="zákl. prenesená",J5328,0)</f>
        <v>0</v>
      </c>
      <c r="BH5328" s="186">
        <f>IF(N5328="zníž. prenesená",J5328,0)</f>
        <v>0</v>
      </c>
      <c r="BI5328" s="186">
        <f>IF(N5328="nulová",J5328,0)</f>
        <v>0</v>
      </c>
      <c r="BJ5328" s="18" t="s">
        <v>85</v>
      </c>
      <c r="BK5328" s="186">
        <f>ROUND(I5328*H5328,2)</f>
        <v>0</v>
      </c>
      <c r="BL5328" s="18" t="s">
        <v>507</v>
      </c>
      <c r="BM5328" s="185" t="s">
        <v>5083</v>
      </c>
    </row>
    <row r="5329" spans="1:65" s="12" customFormat="1" ht="22.9" customHeight="1">
      <c r="B5329" s="161"/>
      <c r="D5329" s="162" t="s">
        <v>71</v>
      </c>
      <c r="E5329" s="171" t="s">
        <v>5084</v>
      </c>
      <c r="F5329" s="171" t="s">
        <v>5085</v>
      </c>
      <c r="I5329" s="164"/>
      <c r="J5329" s="172">
        <f>BK5329</f>
        <v>0</v>
      </c>
      <c r="L5329" s="161"/>
      <c r="M5329" s="165"/>
      <c r="N5329" s="166"/>
      <c r="O5329" s="166"/>
      <c r="P5329" s="167">
        <f>SUM(P5330:P5588)</f>
        <v>0</v>
      </c>
      <c r="Q5329" s="166"/>
      <c r="R5329" s="167">
        <f>SUM(R5330:R5588)</f>
        <v>9.2401080000000024E-2</v>
      </c>
      <c r="S5329" s="166"/>
      <c r="T5329" s="168">
        <f>SUM(T5330:T5588)</f>
        <v>10.974069749999998</v>
      </c>
      <c r="AR5329" s="162" t="s">
        <v>85</v>
      </c>
      <c r="AT5329" s="169" t="s">
        <v>71</v>
      </c>
      <c r="AU5329" s="169" t="s">
        <v>79</v>
      </c>
      <c r="AY5329" s="162" t="s">
        <v>360</v>
      </c>
      <c r="BK5329" s="170">
        <f>SUM(BK5330:BK5588)</f>
        <v>0</v>
      </c>
    </row>
    <row r="5330" spans="1:65" s="2" customFormat="1" ht="37.9" customHeight="1">
      <c r="A5330" s="33"/>
      <c r="B5330" s="139"/>
      <c r="C5330" s="173" t="s">
        <v>5086</v>
      </c>
      <c r="D5330" s="173" t="s">
        <v>363</v>
      </c>
      <c r="E5330" s="174" t="s">
        <v>5087</v>
      </c>
      <c r="F5330" s="175" t="s">
        <v>5088</v>
      </c>
      <c r="G5330" s="176" t="s">
        <v>366</v>
      </c>
      <c r="H5330" s="177">
        <v>36.610999999999997</v>
      </c>
      <c r="I5330" s="178"/>
      <c r="J5330" s="179">
        <f>ROUND(I5330*H5330,2)</f>
        <v>0</v>
      </c>
      <c r="K5330" s="180"/>
      <c r="L5330" s="34"/>
      <c r="M5330" s="181" t="s">
        <v>1</v>
      </c>
      <c r="N5330" s="182" t="s">
        <v>38</v>
      </c>
      <c r="O5330" s="60"/>
      <c r="P5330" s="183">
        <f>O5330*H5330</f>
        <v>0</v>
      </c>
      <c r="Q5330" s="183">
        <v>0</v>
      </c>
      <c r="R5330" s="183">
        <f>Q5330*H5330</f>
        <v>0</v>
      </c>
      <c r="S5330" s="183">
        <v>1.695E-2</v>
      </c>
      <c r="T5330" s="184">
        <f>S5330*H5330</f>
        <v>0.62055644999999993</v>
      </c>
      <c r="U5330" s="33"/>
      <c r="V5330" s="33"/>
      <c r="W5330" s="33"/>
      <c r="X5330" s="33"/>
      <c r="Y5330" s="33"/>
      <c r="Z5330" s="33"/>
      <c r="AA5330" s="33"/>
      <c r="AB5330" s="33"/>
      <c r="AC5330" s="33"/>
      <c r="AD5330" s="33"/>
      <c r="AE5330" s="33"/>
      <c r="AR5330" s="185" t="s">
        <v>507</v>
      </c>
      <c r="AT5330" s="185" t="s">
        <v>363</v>
      </c>
      <c r="AU5330" s="185" t="s">
        <v>85</v>
      </c>
      <c r="AY5330" s="18" t="s">
        <v>360</v>
      </c>
      <c r="BE5330" s="186">
        <f>IF(N5330="základná",J5330,0)</f>
        <v>0</v>
      </c>
      <c r="BF5330" s="186">
        <f>IF(N5330="znížená",J5330,0)</f>
        <v>0</v>
      </c>
      <c r="BG5330" s="186">
        <f>IF(N5330="zákl. prenesená",J5330,0)</f>
        <v>0</v>
      </c>
      <c r="BH5330" s="186">
        <f>IF(N5330="zníž. prenesená",J5330,0)</f>
        <v>0</v>
      </c>
      <c r="BI5330" s="186">
        <f>IF(N5330="nulová",J5330,0)</f>
        <v>0</v>
      </c>
      <c r="BJ5330" s="18" t="s">
        <v>85</v>
      </c>
      <c r="BK5330" s="186">
        <f>ROUND(I5330*H5330,2)</f>
        <v>0</v>
      </c>
      <c r="BL5330" s="18" t="s">
        <v>507</v>
      </c>
      <c r="BM5330" s="185" t="s">
        <v>5089</v>
      </c>
    </row>
    <row r="5331" spans="1:65" s="14" customFormat="1">
      <c r="B5331" s="196"/>
      <c r="D5331" s="188" t="s">
        <v>369</v>
      </c>
      <c r="E5331" s="197" t="s">
        <v>1</v>
      </c>
      <c r="F5331" s="198" t="s">
        <v>5090</v>
      </c>
      <c r="H5331" s="197" t="s">
        <v>1</v>
      </c>
      <c r="I5331" s="199"/>
      <c r="L5331" s="196"/>
      <c r="M5331" s="200"/>
      <c r="N5331" s="201"/>
      <c r="O5331" s="201"/>
      <c r="P5331" s="201"/>
      <c r="Q5331" s="201"/>
      <c r="R5331" s="201"/>
      <c r="S5331" s="201"/>
      <c r="T5331" s="202"/>
      <c r="AT5331" s="197" t="s">
        <v>369</v>
      </c>
      <c r="AU5331" s="197" t="s">
        <v>85</v>
      </c>
      <c r="AV5331" s="14" t="s">
        <v>79</v>
      </c>
      <c r="AW5331" s="14" t="s">
        <v>29</v>
      </c>
      <c r="AX5331" s="14" t="s">
        <v>72</v>
      </c>
      <c r="AY5331" s="197" t="s">
        <v>360</v>
      </c>
    </row>
    <row r="5332" spans="1:65" s="14" customFormat="1">
      <c r="B5332" s="196"/>
      <c r="D5332" s="188" t="s">
        <v>369</v>
      </c>
      <c r="E5332" s="197" t="s">
        <v>1</v>
      </c>
      <c r="F5332" s="198" t="s">
        <v>3293</v>
      </c>
      <c r="H5332" s="197" t="s">
        <v>1</v>
      </c>
      <c r="I5332" s="199"/>
      <c r="L5332" s="196"/>
      <c r="M5332" s="200"/>
      <c r="N5332" s="201"/>
      <c r="O5332" s="201"/>
      <c r="P5332" s="201"/>
      <c r="Q5332" s="201"/>
      <c r="R5332" s="201"/>
      <c r="S5332" s="201"/>
      <c r="T5332" s="202"/>
      <c r="AT5332" s="197" t="s">
        <v>369</v>
      </c>
      <c r="AU5332" s="197" t="s">
        <v>85</v>
      </c>
      <c r="AV5332" s="14" t="s">
        <v>79</v>
      </c>
      <c r="AW5332" s="14" t="s">
        <v>29</v>
      </c>
      <c r="AX5332" s="14" t="s">
        <v>72</v>
      </c>
      <c r="AY5332" s="197" t="s">
        <v>360</v>
      </c>
    </row>
    <row r="5333" spans="1:65" s="13" customFormat="1">
      <c r="B5333" s="187"/>
      <c r="D5333" s="188" t="s">
        <v>369</v>
      </c>
      <c r="E5333" s="189" t="s">
        <v>1</v>
      </c>
      <c r="F5333" s="190" t="s">
        <v>5091</v>
      </c>
      <c r="H5333" s="191">
        <v>11.711</v>
      </c>
      <c r="I5333" s="192"/>
      <c r="L5333" s="187"/>
      <c r="M5333" s="193"/>
      <c r="N5333" s="194"/>
      <c r="O5333" s="194"/>
      <c r="P5333" s="194"/>
      <c r="Q5333" s="194"/>
      <c r="R5333" s="194"/>
      <c r="S5333" s="194"/>
      <c r="T5333" s="195"/>
      <c r="AT5333" s="189" t="s">
        <v>369</v>
      </c>
      <c r="AU5333" s="189" t="s">
        <v>85</v>
      </c>
      <c r="AV5333" s="13" t="s">
        <v>85</v>
      </c>
      <c r="AW5333" s="13" t="s">
        <v>29</v>
      </c>
      <c r="AX5333" s="13" t="s">
        <v>72</v>
      </c>
      <c r="AY5333" s="189" t="s">
        <v>360</v>
      </c>
    </row>
    <row r="5334" spans="1:65" s="14" customFormat="1">
      <c r="B5334" s="196"/>
      <c r="D5334" s="188" t="s">
        <v>369</v>
      </c>
      <c r="E5334" s="197" t="s">
        <v>1</v>
      </c>
      <c r="F5334" s="198" t="s">
        <v>5092</v>
      </c>
      <c r="H5334" s="197" t="s">
        <v>1</v>
      </c>
      <c r="I5334" s="199"/>
      <c r="L5334" s="196"/>
      <c r="M5334" s="200"/>
      <c r="N5334" s="201"/>
      <c r="O5334" s="201"/>
      <c r="P5334" s="201"/>
      <c r="Q5334" s="201"/>
      <c r="R5334" s="201"/>
      <c r="S5334" s="201"/>
      <c r="T5334" s="202"/>
      <c r="AT5334" s="197" t="s">
        <v>369</v>
      </c>
      <c r="AU5334" s="197" t="s">
        <v>85</v>
      </c>
      <c r="AV5334" s="14" t="s">
        <v>79</v>
      </c>
      <c r="AW5334" s="14" t="s">
        <v>29</v>
      </c>
      <c r="AX5334" s="14" t="s">
        <v>72</v>
      </c>
      <c r="AY5334" s="197" t="s">
        <v>360</v>
      </c>
    </row>
    <row r="5335" spans="1:65" s="13" customFormat="1">
      <c r="B5335" s="187"/>
      <c r="D5335" s="188" t="s">
        <v>369</v>
      </c>
      <c r="E5335" s="189" t="s">
        <v>1</v>
      </c>
      <c r="F5335" s="190" t="s">
        <v>5093</v>
      </c>
      <c r="H5335" s="191">
        <v>2.8090000000000002</v>
      </c>
      <c r="I5335" s="192"/>
      <c r="L5335" s="187"/>
      <c r="M5335" s="193"/>
      <c r="N5335" s="194"/>
      <c r="O5335" s="194"/>
      <c r="P5335" s="194"/>
      <c r="Q5335" s="194"/>
      <c r="R5335" s="194"/>
      <c r="S5335" s="194"/>
      <c r="T5335" s="195"/>
      <c r="AT5335" s="189" t="s">
        <v>369</v>
      </c>
      <c r="AU5335" s="189" t="s">
        <v>85</v>
      </c>
      <c r="AV5335" s="13" t="s">
        <v>85</v>
      </c>
      <c r="AW5335" s="13" t="s">
        <v>29</v>
      </c>
      <c r="AX5335" s="13" t="s">
        <v>72</v>
      </c>
      <c r="AY5335" s="189" t="s">
        <v>360</v>
      </c>
    </row>
    <row r="5336" spans="1:65" s="14" customFormat="1">
      <c r="B5336" s="196"/>
      <c r="D5336" s="188" t="s">
        <v>369</v>
      </c>
      <c r="E5336" s="197" t="s">
        <v>1</v>
      </c>
      <c r="F5336" s="198" t="s">
        <v>5094</v>
      </c>
      <c r="H5336" s="197" t="s">
        <v>1</v>
      </c>
      <c r="I5336" s="199"/>
      <c r="L5336" s="196"/>
      <c r="M5336" s="200"/>
      <c r="N5336" s="201"/>
      <c r="O5336" s="201"/>
      <c r="P5336" s="201"/>
      <c r="Q5336" s="201"/>
      <c r="R5336" s="201"/>
      <c r="S5336" s="201"/>
      <c r="T5336" s="202"/>
      <c r="AT5336" s="197" t="s">
        <v>369</v>
      </c>
      <c r="AU5336" s="197" t="s">
        <v>85</v>
      </c>
      <c r="AV5336" s="14" t="s">
        <v>79</v>
      </c>
      <c r="AW5336" s="14" t="s">
        <v>29</v>
      </c>
      <c r="AX5336" s="14" t="s">
        <v>72</v>
      </c>
      <c r="AY5336" s="197" t="s">
        <v>360</v>
      </c>
    </row>
    <row r="5337" spans="1:65" s="14" customFormat="1">
      <c r="B5337" s="196"/>
      <c r="D5337" s="188" t="s">
        <v>369</v>
      </c>
      <c r="E5337" s="197" t="s">
        <v>1</v>
      </c>
      <c r="F5337" s="198" t="s">
        <v>5095</v>
      </c>
      <c r="H5337" s="197" t="s">
        <v>1</v>
      </c>
      <c r="I5337" s="199"/>
      <c r="L5337" s="196"/>
      <c r="M5337" s="200"/>
      <c r="N5337" s="201"/>
      <c r="O5337" s="201"/>
      <c r="P5337" s="201"/>
      <c r="Q5337" s="201"/>
      <c r="R5337" s="201"/>
      <c r="S5337" s="201"/>
      <c r="T5337" s="202"/>
      <c r="AT5337" s="197" t="s">
        <v>369</v>
      </c>
      <c r="AU5337" s="197" t="s">
        <v>85</v>
      </c>
      <c r="AV5337" s="14" t="s">
        <v>79</v>
      </c>
      <c r="AW5337" s="14" t="s">
        <v>29</v>
      </c>
      <c r="AX5337" s="14" t="s">
        <v>72</v>
      </c>
      <c r="AY5337" s="197" t="s">
        <v>360</v>
      </c>
    </row>
    <row r="5338" spans="1:65" s="13" customFormat="1">
      <c r="B5338" s="187"/>
      <c r="D5338" s="188" t="s">
        <v>369</v>
      </c>
      <c r="E5338" s="189" t="s">
        <v>1</v>
      </c>
      <c r="F5338" s="190" t="s">
        <v>5096</v>
      </c>
      <c r="H5338" s="191">
        <v>22.091000000000001</v>
      </c>
      <c r="I5338" s="192"/>
      <c r="L5338" s="187"/>
      <c r="M5338" s="193"/>
      <c r="N5338" s="194"/>
      <c r="O5338" s="194"/>
      <c r="P5338" s="194"/>
      <c r="Q5338" s="194"/>
      <c r="R5338" s="194"/>
      <c r="S5338" s="194"/>
      <c r="T5338" s="195"/>
      <c r="AT5338" s="189" t="s">
        <v>369</v>
      </c>
      <c r="AU5338" s="189" t="s">
        <v>85</v>
      </c>
      <c r="AV5338" s="13" t="s">
        <v>85</v>
      </c>
      <c r="AW5338" s="13" t="s">
        <v>29</v>
      </c>
      <c r="AX5338" s="13" t="s">
        <v>72</v>
      </c>
      <c r="AY5338" s="189" t="s">
        <v>360</v>
      </c>
    </row>
    <row r="5339" spans="1:65" s="15" customFormat="1">
      <c r="B5339" s="203"/>
      <c r="D5339" s="188" t="s">
        <v>369</v>
      </c>
      <c r="E5339" s="204" t="s">
        <v>1</v>
      </c>
      <c r="F5339" s="205" t="s">
        <v>386</v>
      </c>
      <c r="H5339" s="206">
        <v>36.610999999999997</v>
      </c>
      <c r="I5339" s="207"/>
      <c r="L5339" s="203"/>
      <c r="M5339" s="208"/>
      <c r="N5339" s="209"/>
      <c r="O5339" s="209"/>
      <c r="P5339" s="209"/>
      <c r="Q5339" s="209"/>
      <c r="R5339" s="209"/>
      <c r="S5339" s="209"/>
      <c r="T5339" s="210"/>
      <c r="AT5339" s="204" t="s">
        <v>369</v>
      </c>
      <c r="AU5339" s="204" t="s">
        <v>85</v>
      </c>
      <c r="AV5339" s="15" t="s">
        <v>367</v>
      </c>
      <c r="AW5339" s="15" t="s">
        <v>29</v>
      </c>
      <c r="AX5339" s="15" t="s">
        <v>79</v>
      </c>
      <c r="AY5339" s="204" t="s">
        <v>360</v>
      </c>
    </row>
    <row r="5340" spans="1:65" s="2" customFormat="1" ht="62.65" customHeight="1">
      <c r="A5340" s="33"/>
      <c r="B5340" s="139"/>
      <c r="C5340" s="173" t="s">
        <v>5097</v>
      </c>
      <c r="D5340" s="173" t="s">
        <v>363</v>
      </c>
      <c r="E5340" s="174" t="s">
        <v>5098</v>
      </c>
      <c r="F5340" s="175" t="s">
        <v>5099</v>
      </c>
      <c r="G5340" s="176" t="s">
        <v>375</v>
      </c>
      <c r="H5340" s="177">
        <v>1</v>
      </c>
      <c r="I5340" s="178"/>
      <c r="J5340" s="179">
        <f>ROUND(I5340*H5340,2)</f>
        <v>0</v>
      </c>
      <c r="K5340" s="180"/>
      <c r="L5340" s="34"/>
      <c r="M5340" s="181" t="s">
        <v>1</v>
      </c>
      <c r="N5340" s="182" t="s">
        <v>38</v>
      </c>
      <c r="O5340" s="60"/>
      <c r="P5340" s="183">
        <f>O5340*H5340</f>
        <v>0</v>
      </c>
      <c r="Q5340" s="183">
        <v>0</v>
      </c>
      <c r="R5340" s="183">
        <f>Q5340*H5340</f>
        <v>0</v>
      </c>
      <c r="S5340" s="183">
        <v>0</v>
      </c>
      <c r="T5340" s="184">
        <f>S5340*H5340</f>
        <v>0</v>
      </c>
      <c r="U5340" s="33"/>
      <c r="V5340" s="33"/>
      <c r="W5340" s="33"/>
      <c r="X5340" s="33"/>
      <c r="Y5340" s="33"/>
      <c r="Z5340" s="33"/>
      <c r="AA5340" s="33"/>
      <c r="AB5340" s="33"/>
      <c r="AC5340" s="33"/>
      <c r="AD5340" s="33"/>
      <c r="AE5340" s="33"/>
      <c r="AR5340" s="185" t="s">
        <v>507</v>
      </c>
      <c r="AT5340" s="185" t="s">
        <v>363</v>
      </c>
      <c r="AU5340" s="185" t="s">
        <v>85</v>
      </c>
      <c r="AY5340" s="18" t="s">
        <v>360</v>
      </c>
      <c r="BE5340" s="186">
        <f>IF(N5340="základná",J5340,0)</f>
        <v>0</v>
      </c>
      <c r="BF5340" s="186">
        <f>IF(N5340="znížená",J5340,0)</f>
        <v>0</v>
      </c>
      <c r="BG5340" s="186">
        <f>IF(N5340="zákl. prenesená",J5340,0)</f>
        <v>0</v>
      </c>
      <c r="BH5340" s="186">
        <f>IF(N5340="zníž. prenesená",J5340,0)</f>
        <v>0</v>
      </c>
      <c r="BI5340" s="186">
        <f>IF(N5340="nulová",J5340,0)</f>
        <v>0</v>
      </c>
      <c r="BJ5340" s="18" t="s">
        <v>85</v>
      </c>
      <c r="BK5340" s="186">
        <f>ROUND(I5340*H5340,2)</f>
        <v>0</v>
      </c>
      <c r="BL5340" s="18" t="s">
        <v>507</v>
      </c>
      <c r="BM5340" s="185" t="s">
        <v>5100</v>
      </c>
    </row>
    <row r="5341" spans="1:65" s="2" customFormat="1" ht="24.2" customHeight="1">
      <c r="A5341" s="33"/>
      <c r="B5341" s="139"/>
      <c r="C5341" s="173" t="s">
        <v>5101</v>
      </c>
      <c r="D5341" s="173" t="s">
        <v>363</v>
      </c>
      <c r="E5341" s="174" t="s">
        <v>5102</v>
      </c>
      <c r="F5341" s="175" t="s">
        <v>5103</v>
      </c>
      <c r="G5341" s="176" t="s">
        <v>366</v>
      </c>
      <c r="H5341" s="177">
        <v>11.262</v>
      </c>
      <c r="I5341" s="178"/>
      <c r="J5341" s="179">
        <f>ROUND(I5341*H5341,2)</f>
        <v>0</v>
      </c>
      <c r="K5341" s="180"/>
      <c r="L5341" s="34"/>
      <c r="M5341" s="181" t="s">
        <v>1</v>
      </c>
      <c r="N5341" s="182" t="s">
        <v>38</v>
      </c>
      <c r="O5341" s="60"/>
      <c r="P5341" s="183">
        <f>O5341*H5341</f>
        <v>0</v>
      </c>
      <c r="Q5341" s="183">
        <v>0</v>
      </c>
      <c r="R5341" s="183">
        <f>Q5341*H5341</f>
        <v>0</v>
      </c>
      <c r="S5341" s="183">
        <v>1.695E-2</v>
      </c>
      <c r="T5341" s="184">
        <f>S5341*H5341</f>
        <v>0.1908909</v>
      </c>
      <c r="U5341" s="33"/>
      <c r="V5341" s="33"/>
      <c r="W5341" s="33"/>
      <c r="X5341" s="33"/>
      <c r="Y5341" s="33"/>
      <c r="Z5341" s="33"/>
      <c r="AA5341" s="33"/>
      <c r="AB5341" s="33"/>
      <c r="AC5341" s="33"/>
      <c r="AD5341" s="33"/>
      <c r="AE5341" s="33"/>
      <c r="AR5341" s="185" t="s">
        <v>507</v>
      </c>
      <c r="AT5341" s="185" t="s">
        <v>363</v>
      </c>
      <c r="AU5341" s="185" t="s">
        <v>85</v>
      </c>
      <c r="AY5341" s="18" t="s">
        <v>360</v>
      </c>
      <c r="BE5341" s="186">
        <f>IF(N5341="základná",J5341,0)</f>
        <v>0</v>
      </c>
      <c r="BF5341" s="186">
        <f>IF(N5341="znížená",J5341,0)</f>
        <v>0</v>
      </c>
      <c r="BG5341" s="186">
        <f>IF(N5341="zákl. prenesená",J5341,0)</f>
        <v>0</v>
      </c>
      <c r="BH5341" s="186">
        <f>IF(N5341="zníž. prenesená",J5341,0)</f>
        <v>0</v>
      </c>
      <c r="BI5341" s="186">
        <f>IF(N5341="nulová",J5341,0)</f>
        <v>0</v>
      </c>
      <c r="BJ5341" s="18" t="s">
        <v>85</v>
      </c>
      <c r="BK5341" s="186">
        <f>ROUND(I5341*H5341,2)</f>
        <v>0</v>
      </c>
      <c r="BL5341" s="18" t="s">
        <v>507</v>
      </c>
      <c r="BM5341" s="185" t="s">
        <v>5104</v>
      </c>
    </row>
    <row r="5342" spans="1:65" s="14" customFormat="1">
      <c r="B5342" s="196"/>
      <c r="D5342" s="188" t="s">
        <v>369</v>
      </c>
      <c r="E5342" s="197" t="s">
        <v>1</v>
      </c>
      <c r="F5342" s="198" t="s">
        <v>5105</v>
      </c>
      <c r="H5342" s="197" t="s">
        <v>1</v>
      </c>
      <c r="I5342" s="199"/>
      <c r="L5342" s="196"/>
      <c r="M5342" s="200"/>
      <c r="N5342" s="201"/>
      <c r="O5342" s="201"/>
      <c r="P5342" s="201"/>
      <c r="Q5342" s="201"/>
      <c r="R5342" s="201"/>
      <c r="S5342" s="201"/>
      <c r="T5342" s="202"/>
      <c r="AT5342" s="197" t="s">
        <v>369</v>
      </c>
      <c r="AU5342" s="197" t="s">
        <v>85</v>
      </c>
      <c r="AV5342" s="14" t="s">
        <v>79</v>
      </c>
      <c r="AW5342" s="14" t="s">
        <v>29</v>
      </c>
      <c r="AX5342" s="14" t="s">
        <v>72</v>
      </c>
      <c r="AY5342" s="197" t="s">
        <v>360</v>
      </c>
    </row>
    <row r="5343" spans="1:65" s="14" customFormat="1">
      <c r="B5343" s="196"/>
      <c r="D5343" s="188" t="s">
        <v>369</v>
      </c>
      <c r="E5343" s="197" t="s">
        <v>1</v>
      </c>
      <c r="F5343" s="198" t="s">
        <v>758</v>
      </c>
      <c r="H5343" s="197" t="s">
        <v>1</v>
      </c>
      <c r="I5343" s="199"/>
      <c r="L5343" s="196"/>
      <c r="M5343" s="200"/>
      <c r="N5343" s="201"/>
      <c r="O5343" s="201"/>
      <c r="P5343" s="201"/>
      <c r="Q5343" s="201"/>
      <c r="R5343" s="201"/>
      <c r="S5343" s="201"/>
      <c r="T5343" s="202"/>
      <c r="AT5343" s="197" t="s">
        <v>369</v>
      </c>
      <c r="AU5343" s="197" t="s">
        <v>85</v>
      </c>
      <c r="AV5343" s="14" t="s">
        <v>79</v>
      </c>
      <c r="AW5343" s="14" t="s">
        <v>29</v>
      </c>
      <c r="AX5343" s="14" t="s">
        <v>72</v>
      </c>
      <c r="AY5343" s="197" t="s">
        <v>360</v>
      </c>
    </row>
    <row r="5344" spans="1:65" s="13" customFormat="1">
      <c r="B5344" s="187"/>
      <c r="D5344" s="188" t="s">
        <v>369</v>
      </c>
      <c r="E5344" s="189" t="s">
        <v>1</v>
      </c>
      <c r="F5344" s="190" t="s">
        <v>5106</v>
      </c>
      <c r="H5344" s="191">
        <v>17.440000000000001</v>
      </c>
      <c r="I5344" s="192"/>
      <c r="L5344" s="187"/>
      <c r="M5344" s="193"/>
      <c r="N5344" s="194"/>
      <c r="O5344" s="194"/>
      <c r="P5344" s="194"/>
      <c r="Q5344" s="194"/>
      <c r="R5344" s="194"/>
      <c r="S5344" s="194"/>
      <c r="T5344" s="195"/>
      <c r="AT5344" s="189" t="s">
        <v>369</v>
      </c>
      <c r="AU5344" s="189" t="s">
        <v>85</v>
      </c>
      <c r="AV5344" s="13" t="s">
        <v>85</v>
      </c>
      <c r="AW5344" s="13" t="s">
        <v>29</v>
      </c>
      <c r="AX5344" s="13" t="s">
        <v>72</v>
      </c>
      <c r="AY5344" s="189" t="s">
        <v>360</v>
      </c>
    </row>
    <row r="5345" spans="1:65" s="13" customFormat="1">
      <c r="B5345" s="187"/>
      <c r="D5345" s="188" t="s">
        <v>369</v>
      </c>
      <c r="E5345" s="189" t="s">
        <v>1</v>
      </c>
      <c r="F5345" s="190" t="s">
        <v>5107</v>
      </c>
      <c r="H5345" s="191">
        <v>-1.8180000000000001</v>
      </c>
      <c r="I5345" s="192"/>
      <c r="L5345" s="187"/>
      <c r="M5345" s="193"/>
      <c r="N5345" s="194"/>
      <c r="O5345" s="194"/>
      <c r="P5345" s="194"/>
      <c r="Q5345" s="194"/>
      <c r="R5345" s="194"/>
      <c r="S5345" s="194"/>
      <c r="T5345" s="195"/>
      <c r="AT5345" s="189" t="s">
        <v>369</v>
      </c>
      <c r="AU5345" s="189" t="s">
        <v>85</v>
      </c>
      <c r="AV5345" s="13" t="s">
        <v>85</v>
      </c>
      <c r="AW5345" s="13" t="s">
        <v>29</v>
      </c>
      <c r="AX5345" s="13" t="s">
        <v>72</v>
      </c>
      <c r="AY5345" s="189" t="s">
        <v>360</v>
      </c>
    </row>
    <row r="5346" spans="1:65" s="13" customFormat="1">
      <c r="B5346" s="187"/>
      <c r="D5346" s="188" t="s">
        <v>369</v>
      </c>
      <c r="E5346" s="189" t="s">
        <v>1</v>
      </c>
      <c r="F5346" s="190" t="s">
        <v>5108</v>
      </c>
      <c r="H5346" s="191">
        <v>-4.3600000000000003</v>
      </c>
      <c r="I5346" s="192"/>
      <c r="L5346" s="187"/>
      <c r="M5346" s="193"/>
      <c r="N5346" s="194"/>
      <c r="O5346" s="194"/>
      <c r="P5346" s="194"/>
      <c r="Q5346" s="194"/>
      <c r="R5346" s="194"/>
      <c r="S5346" s="194"/>
      <c r="T5346" s="195"/>
      <c r="AT5346" s="189" t="s">
        <v>369</v>
      </c>
      <c r="AU5346" s="189" t="s">
        <v>85</v>
      </c>
      <c r="AV5346" s="13" t="s">
        <v>85</v>
      </c>
      <c r="AW5346" s="13" t="s">
        <v>29</v>
      </c>
      <c r="AX5346" s="13" t="s">
        <v>72</v>
      </c>
      <c r="AY5346" s="189" t="s">
        <v>360</v>
      </c>
    </row>
    <row r="5347" spans="1:65" s="15" customFormat="1">
      <c r="B5347" s="203"/>
      <c r="D5347" s="188" t="s">
        <v>369</v>
      </c>
      <c r="E5347" s="204" t="s">
        <v>1</v>
      </c>
      <c r="F5347" s="205" t="s">
        <v>386</v>
      </c>
      <c r="H5347" s="206">
        <v>11.262</v>
      </c>
      <c r="I5347" s="207"/>
      <c r="L5347" s="203"/>
      <c r="M5347" s="208"/>
      <c r="N5347" s="209"/>
      <c r="O5347" s="209"/>
      <c r="P5347" s="209"/>
      <c r="Q5347" s="209"/>
      <c r="R5347" s="209"/>
      <c r="S5347" s="209"/>
      <c r="T5347" s="210"/>
      <c r="AT5347" s="204" t="s">
        <v>369</v>
      </c>
      <c r="AU5347" s="204" t="s">
        <v>85</v>
      </c>
      <c r="AV5347" s="15" t="s">
        <v>367</v>
      </c>
      <c r="AW5347" s="15" t="s">
        <v>29</v>
      </c>
      <c r="AX5347" s="15" t="s">
        <v>79</v>
      </c>
      <c r="AY5347" s="204" t="s">
        <v>360</v>
      </c>
    </row>
    <row r="5348" spans="1:65" s="2" customFormat="1" ht="24.2" customHeight="1">
      <c r="A5348" s="33"/>
      <c r="B5348" s="139"/>
      <c r="C5348" s="173" t="s">
        <v>5109</v>
      </c>
      <c r="D5348" s="173" t="s">
        <v>363</v>
      </c>
      <c r="E5348" s="174" t="s">
        <v>5110</v>
      </c>
      <c r="F5348" s="175" t="s">
        <v>5111</v>
      </c>
      <c r="G5348" s="176" t="s">
        <v>366</v>
      </c>
      <c r="H5348" s="177">
        <v>25.8</v>
      </c>
      <c r="I5348" s="178"/>
      <c r="J5348" s="179">
        <f>ROUND(I5348*H5348,2)</f>
        <v>0</v>
      </c>
      <c r="K5348" s="180"/>
      <c r="L5348" s="34"/>
      <c r="M5348" s="181" t="s">
        <v>1</v>
      </c>
      <c r="N5348" s="182" t="s">
        <v>38</v>
      </c>
      <c r="O5348" s="60"/>
      <c r="P5348" s="183">
        <f>O5348*H5348</f>
        <v>0</v>
      </c>
      <c r="Q5348" s="183">
        <v>0</v>
      </c>
      <c r="R5348" s="183">
        <f>Q5348*H5348</f>
        <v>0</v>
      </c>
      <c r="S5348" s="183">
        <v>1.695E-2</v>
      </c>
      <c r="T5348" s="184">
        <f>S5348*H5348</f>
        <v>0.43731000000000003</v>
      </c>
      <c r="U5348" s="33"/>
      <c r="V5348" s="33"/>
      <c r="W5348" s="33"/>
      <c r="X5348" s="33"/>
      <c r="Y5348" s="33"/>
      <c r="Z5348" s="33"/>
      <c r="AA5348" s="33"/>
      <c r="AB5348" s="33"/>
      <c r="AC5348" s="33"/>
      <c r="AD5348" s="33"/>
      <c r="AE5348" s="33"/>
      <c r="AR5348" s="185" t="s">
        <v>507</v>
      </c>
      <c r="AT5348" s="185" t="s">
        <v>363</v>
      </c>
      <c r="AU5348" s="185" t="s">
        <v>85</v>
      </c>
      <c r="AY5348" s="18" t="s">
        <v>360</v>
      </c>
      <c r="BE5348" s="186">
        <f>IF(N5348="základná",J5348,0)</f>
        <v>0</v>
      </c>
      <c r="BF5348" s="186">
        <f>IF(N5348="znížená",J5348,0)</f>
        <v>0</v>
      </c>
      <c r="BG5348" s="186">
        <f>IF(N5348="zákl. prenesená",J5348,0)</f>
        <v>0</v>
      </c>
      <c r="BH5348" s="186">
        <f>IF(N5348="zníž. prenesená",J5348,0)</f>
        <v>0</v>
      </c>
      <c r="BI5348" s="186">
        <f>IF(N5348="nulová",J5348,0)</f>
        <v>0</v>
      </c>
      <c r="BJ5348" s="18" t="s">
        <v>85</v>
      </c>
      <c r="BK5348" s="186">
        <f>ROUND(I5348*H5348,2)</f>
        <v>0</v>
      </c>
      <c r="BL5348" s="18" t="s">
        <v>507</v>
      </c>
      <c r="BM5348" s="185" t="s">
        <v>5112</v>
      </c>
    </row>
    <row r="5349" spans="1:65" s="14" customFormat="1">
      <c r="B5349" s="196"/>
      <c r="D5349" s="188" t="s">
        <v>369</v>
      </c>
      <c r="E5349" s="197" t="s">
        <v>1</v>
      </c>
      <c r="F5349" s="198" t="s">
        <v>5113</v>
      </c>
      <c r="H5349" s="197" t="s">
        <v>1</v>
      </c>
      <c r="I5349" s="199"/>
      <c r="L5349" s="196"/>
      <c r="M5349" s="200"/>
      <c r="N5349" s="201"/>
      <c r="O5349" s="201"/>
      <c r="P5349" s="201"/>
      <c r="Q5349" s="201"/>
      <c r="R5349" s="201"/>
      <c r="S5349" s="201"/>
      <c r="T5349" s="202"/>
      <c r="AT5349" s="197" t="s">
        <v>369</v>
      </c>
      <c r="AU5349" s="197" t="s">
        <v>85</v>
      </c>
      <c r="AV5349" s="14" t="s">
        <v>79</v>
      </c>
      <c r="AW5349" s="14" t="s">
        <v>29</v>
      </c>
      <c r="AX5349" s="14" t="s">
        <v>72</v>
      </c>
      <c r="AY5349" s="197" t="s">
        <v>360</v>
      </c>
    </row>
    <row r="5350" spans="1:65" s="14" customFormat="1">
      <c r="B5350" s="196"/>
      <c r="D5350" s="188" t="s">
        <v>369</v>
      </c>
      <c r="E5350" s="197" t="s">
        <v>1</v>
      </c>
      <c r="F5350" s="198" t="s">
        <v>3295</v>
      </c>
      <c r="H5350" s="197" t="s">
        <v>1</v>
      </c>
      <c r="I5350" s="199"/>
      <c r="L5350" s="196"/>
      <c r="M5350" s="200"/>
      <c r="N5350" s="201"/>
      <c r="O5350" s="201"/>
      <c r="P5350" s="201"/>
      <c r="Q5350" s="201"/>
      <c r="R5350" s="201"/>
      <c r="S5350" s="201"/>
      <c r="T5350" s="202"/>
      <c r="AT5350" s="197" t="s">
        <v>369</v>
      </c>
      <c r="AU5350" s="197" t="s">
        <v>85</v>
      </c>
      <c r="AV5350" s="14" t="s">
        <v>79</v>
      </c>
      <c r="AW5350" s="14" t="s">
        <v>29</v>
      </c>
      <c r="AX5350" s="14" t="s">
        <v>72</v>
      </c>
      <c r="AY5350" s="197" t="s">
        <v>360</v>
      </c>
    </row>
    <row r="5351" spans="1:65" s="13" customFormat="1">
      <c r="B5351" s="187"/>
      <c r="D5351" s="188" t="s">
        <v>369</v>
      </c>
      <c r="E5351" s="189" t="s">
        <v>1</v>
      </c>
      <c r="F5351" s="190" t="s">
        <v>5114</v>
      </c>
      <c r="H5351" s="191">
        <v>25.8</v>
      </c>
      <c r="I5351" s="192"/>
      <c r="L5351" s="187"/>
      <c r="M5351" s="193"/>
      <c r="N5351" s="194"/>
      <c r="O5351" s="194"/>
      <c r="P5351" s="194"/>
      <c r="Q5351" s="194"/>
      <c r="R5351" s="194"/>
      <c r="S5351" s="194"/>
      <c r="T5351" s="195"/>
      <c r="AT5351" s="189" t="s">
        <v>369</v>
      </c>
      <c r="AU5351" s="189" t="s">
        <v>85</v>
      </c>
      <c r="AV5351" s="13" t="s">
        <v>85</v>
      </c>
      <c r="AW5351" s="13" t="s">
        <v>29</v>
      </c>
      <c r="AX5351" s="13" t="s">
        <v>72</v>
      </c>
      <c r="AY5351" s="189" t="s">
        <v>360</v>
      </c>
    </row>
    <row r="5352" spans="1:65" s="15" customFormat="1">
      <c r="B5352" s="203"/>
      <c r="D5352" s="188" t="s">
        <v>369</v>
      </c>
      <c r="E5352" s="204" t="s">
        <v>1</v>
      </c>
      <c r="F5352" s="205" t="s">
        <v>386</v>
      </c>
      <c r="H5352" s="206">
        <v>25.8</v>
      </c>
      <c r="I5352" s="207"/>
      <c r="L5352" s="203"/>
      <c r="M5352" s="208"/>
      <c r="N5352" s="209"/>
      <c r="O5352" s="209"/>
      <c r="P5352" s="209"/>
      <c r="Q5352" s="209"/>
      <c r="R5352" s="209"/>
      <c r="S5352" s="209"/>
      <c r="T5352" s="210"/>
      <c r="AT5352" s="204" t="s">
        <v>369</v>
      </c>
      <c r="AU5352" s="204" t="s">
        <v>85</v>
      </c>
      <c r="AV5352" s="15" t="s">
        <v>367</v>
      </c>
      <c r="AW5352" s="15" t="s">
        <v>29</v>
      </c>
      <c r="AX5352" s="15" t="s">
        <v>79</v>
      </c>
      <c r="AY5352" s="204" t="s">
        <v>360</v>
      </c>
    </row>
    <row r="5353" spans="1:65" s="2" customFormat="1" ht="33" customHeight="1">
      <c r="A5353" s="33"/>
      <c r="B5353" s="139"/>
      <c r="C5353" s="173" t="s">
        <v>5115</v>
      </c>
      <c r="D5353" s="173" t="s">
        <v>363</v>
      </c>
      <c r="E5353" s="174" t="s">
        <v>5116</v>
      </c>
      <c r="F5353" s="175" t="s">
        <v>5117</v>
      </c>
      <c r="G5353" s="176" t="s">
        <v>375</v>
      </c>
      <c r="H5353" s="177">
        <v>1</v>
      </c>
      <c r="I5353" s="178"/>
      <c r="J5353" s="179">
        <f>ROUND(I5353*H5353,2)</f>
        <v>0</v>
      </c>
      <c r="K5353" s="180"/>
      <c r="L5353" s="34"/>
      <c r="M5353" s="181" t="s">
        <v>1</v>
      </c>
      <c r="N5353" s="182" t="s">
        <v>38</v>
      </c>
      <c r="O5353" s="60"/>
      <c r="P5353" s="183">
        <f>O5353*H5353</f>
        <v>0</v>
      </c>
      <c r="Q5353" s="183">
        <v>0</v>
      </c>
      <c r="R5353" s="183">
        <f>Q5353*H5353</f>
        <v>0</v>
      </c>
      <c r="S5353" s="183">
        <v>2.4649999999999998E-2</v>
      </c>
      <c r="T5353" s="184">
        <f>S5353*H5353</f>
        <v>2.4649999999999998E-2</v>
      </c>
      <c r="U5353" s="33"/>
      <c r="V5353" s="33"/>
      <c r="W5353" s="33"/>
      <c r="X5353" s="33"/>
      <c r="Y5353" s="33"/>
      <c r="Z5353" s="33"/>
      <c r="AA5353" s="33"/>
      <c r="AB5353" s="33"/>
      <c r="AC5353" s="33"/>
      <c r="AD5353" s="33"/>
      <c r="AE5353" s="33"/>
      <c r="AR5353" s="185" t="s">
        <v>507</v>
      </c>
      <c r="AT5353" s="185" t="s">
        <v>363</v>
      </c>
      <c r="AU5353" s="185" t="s">
        <v>85</v>
      </c>
      <c r="AY5353" s="18" t="s">
        <v>360</v>
      </c>
      <c r="BE5353" s="186">
        <f>IF(N5353="základná",J5353,0)</f>
        <v>0</v>
      </c>
      <c r="BF5353" s="186">
        <f>IF(N5353="znížená",J5353,0)</f>
        <v>0</v>
      </c>
      <c r="BG5353" s="186">
        <f>IF(N5353="zákl. prenesená",J5353,0)</f>
        <v>0</v>
      </c>
      <c r="BH5353" s="186">
        <f>IF(N5353="zníž. prenesená",J5353,0)</f>
        <v>0</v>
      </c>
      <c r="BI5353" s="186">
        <f>IF(N5353="nulová",J5353,0)</f>
        <v>0</v>
      </c>
      <c r="BJ5353" s="18" t="s">
        <v>85</v>
      </c>
      <c r="BK5353" s="186">
        <f>ROUND(I5353*H5353,2)</f>
        <v>0</v>
      </c>
      <c r="BL5353" s="18" t="s">
        <v>507</v>
      </c>
      <c r="BM5353" s="185" t="s">
        <v>5118</v>
      </c>
    </row>
    <row r="5354" spans="1:65" s="14" customFormat="1">
      <c r="B5354" s="196"/>
      <c r="D5354" s="188" t="s">
        <v>369</v>
      </c>
      <c r="E5354" s="197" t="s">
        <v>1</v>
      </c>
      <c r="F5354" s="198" t="s">
        <v>5119</v>
      </c>
      <c r="H5354" s="197" t="s">
        <v>1</v>
      </c>
      <c r="I5354" s="199"/>
      <c r="L5354" s="196"/>
      <c r="M5354" s="200"/>
      <c r="N5354" s="201"/>
      <c r="O5354" s="201"/>
      <c r="P5354" s="201"/>
      <c r="Q5354" s="201"/>
      <c r="R5354" s="201"/>
      <c r="S5354" s="201"/>
      <c r="T5354" s="202"/>
      <c r="AT5354" s="197" t="s">
        <v>369</v>
      </c>
      <c r="AU5354" s="197" t="s">
        <v>85</v>
      </c>
      <c r="AV5354" s="14" t="s">
        <v>79</v>
      </c>
      <c r="AW5354" s="14" t="s">
        <v>29</v>
      </c>
      <c r="AX5354" s="14" t="s">
        <v>72</v>
      </c>
      <c r="AY5354" s="197" t="s">
        <v>360</v>
      </c>
    </row>
    <row r="5355" spans="1:65" s="13" customFormat="1">
      <c r="B5355" s="187"/>
      <c r="D5355" s="188" t="s">
        <v>369</v>
      </c>
      <c r="E5355" s="189" t="s">
        <v>1</v>
      </c>
      <c r="F5355" s="190" t="s">
        <v>79</v>
      </c>
      <c r="H5355" s="191">
        <v>1</v>
      </c>
      <c r="I5355" s="192"/>
      <c r="L5355" s="187"/>
      <c r="M5355" s="193"/>
      <c r="N5355" s="194"/>
      <c r="O5355" s="194"/>
      <c r="P5355" s="194"/>
      <c r="Q5355" s="194"/>
      <c r="R5355" s="194"/>
      <c r="S5355" s="194"/>
      <c r="T5355" s="195"/>
      <c r="AT5355" s="189" t="s">
        <v>369</v>
      </c>
      <c r="AU5355" s="189" t="s">
        <v>85</v>
      </c>
      <c r="AV5355" s="13" t="s">
        <v>85</v>
      </c>
      <c r="AW5355" s="13" t="s">
        <v>29</v>
      </c>
      <c r="AX5355" s="13" t="s">
        <v>72</v>
      </c>
      <c r="AY5355" s="189" t="s">
        <v>360</v>
      </c>
    </row>
    <row r="5356" spans="1:65" s="15" customFormat="1">
      <c r="B5356" s="203"/>
      <c r="D5356" s="188" t="s">
        <v>369</v>
      </c>
      <c r="E5356" s="204" t="s">
        <v>1</v>
      </c>
      <c r="F5356" s="205" t="s">
        <v>386</v>
      </c>
      <c r="H5356" s="206">
        <v>1</v>
      </c>
      <c r="I5356" s="207"/>
      <c r="L5356" s="203"/>
      <c r="M5356" s="208"/>
      <c r="N5356" s="209"/>
      <c r="O5356" s="209"/>
      <c r="P5356" s="209"/>
      <c r="Q5356" s="209"/>
      <c r="R5356" s="209"/>
      <c r="S5356" s="209"/>
      <c r="T5356" s="210"/>
      <c r="AT5356" s="204" t="s">
        <v>369</v>
      </c>
      <c r="AU5356" s="204" t="s">
        <v>85</v>
      </c>
      <c r="AV5356" s="15" t="s">
        <v>367</v>
      </c>
      <c r="AW5356" s="15" t="s">
        <v>29</v>
      </c>
      <c r="AX5356" s="15" t="s">
        <v>79</v>
      </c>
      <c r="AY5356" s="204" t="s">
        <v>360</v>
      </c>
    </row>
    <row r="5357" spans="1:65" s="2" customFormat="1" ht="37.9" customHeight="1">
      <c r="A5357" s="33"/>
      <c r="B5357" s="139"/>
      <c r="C5357" s="173" t="s">
        <v>5120</v>
      </c>
      <c r="D5357" s="173" t="s">
        <v>363</v>
      </c>
      <c r="E5357" s="174" t="s">
        <v>5121</v>
      </c>
      <c r="F5357" s="175" t="s">
        <v>5122</v>
      </c>
      <c r="G5357" s="176" t="s">
        <v>366</v>
      </c>
      <c r="H5357" s="177">
        <v>393.536</v>
      </c>
      <c r="I5357" s="178"/>
      <c r="J5357" s="179">
        <f>ROUND(I5357*H5357,2)</f>
        <v>0</v>
      </c>
      <c r="K5357" s="180"/>
      <c r="L5357" s="34"/>
      <c r="M5357" s="181" t="s">
        <v>1</v>
      </c>
      <c r="N5357" s="182" t="s">
        <v>38</v>
      </c>
      <c r="O5357" s="60"/>
      <c r="P5357" s="183">
        <f>O5357*H5357</f>
        <v>0</v>
      </c>
      <c r="Q5357" s="183">
        <v>0</v>
      </c>
      <c r="R5357" s="183">
        <f>Q5357*H5357</f>
        <v>0</v>
      </c>
      <c r="S5357" s="183">
        <v>2.4649999999999998E-2</v>
      </c>
      <c r="T5357" s="184">
        <f>S5357*H5357</f>
        <v>9.7006623999999988</v>
      </c>
      <c r="U5357" s="33"/>
      <c r="V5357" s="33"/>
      <c r="W5357" s="33"/>
      <c r="X5357" s="33"/>
      <c r="Y5357" s="33"/>
      <c r="Z5357" s="33"/>
      <c r="AA5357" s="33"/>
      <c r="AB5357" s="33"/>
      <c r="AC5357" s="33"/>
      <c r="AD5357" s="33"/>
      <c r="AE5357" s="33"/>
      <c r="AR5357" s="185" t="s">
        <v>507</v>
      </c>
      <c r="AT5357" s="185" t="s">
        <v>363</v>
      </c>
      <c r="AU5357" s="185" t="s">
        <v>85</v>
      </c>
      <c r="AY5357" s="18" t="s">
        <v>360</v>
      </c>
      <c r="BE5357" s="186">
        <f>IF(N5357="základná",J5357,0)</f>
        <v>0</v>
      </c>
      <c r="BF5357" s="186">
        <f>IF(N5357="znížená",J5357,0)</f>
        <v>0</v>
      </c>
      <c r="BG5357" s="186">
        <f>IF(N5357="zákl. prenesená",J5357,0)</f>
        <v>0</v>
      </c>
      <c r="BH5357" s="186">
        <f>IF(N5357="zníž. prenesená",J5357,0)</f>
        <v>0</v>
      </c>
      <c r="BI5357" s="186">
        <f>IF(N5357="nulová",J5357,0)</f>
        <v>0</v>
      </c>
      <c r="BJ5357" s="18" t="s">
        <v>85</v>
      </c>
      <c r="BK5357" s="186">
        <f>ROUND(I5357*H5357,2)</f>
        <v>0</v>
      </c>
      <c r="BL5357" s="18" t="s">
        <v>507</v>
      </c>
      <c r="BM5357" s="185" t="s">
        <v>5123</v>
      </c>
    </row>
    <row r="5358" spans="1:65" s="14" customFormat="1">
      <c r="B5358" s="196"/>
      <c r="D5358" s="188" t="s">
        <v>369</v>
      </c>
      <c r="E5358" s="197" t="s">
        <v>1</v>
      </c>
      <c r="F5358" s="198" t="s">
        <v>5124</v>
      </c>
      <c r="H5358" s="197" t="s">
        <v>1</v>
      </c>
      <c r="I5358" s="199"/>
      <c r="L5358" s="196"/>
      <c r="M5358" s="200"/>
      <c r="N5358" s="201"/>
      <c r="O5358" s="201"/>
      <c r="P5358" s="201"/>
      <c r="Q5358" s="201"/>
      <c r="R5358" s="201"/>
      <c r="S5358" s="201"/>
      <c r="T5358" s="202"/>
      <c r="AT5358" s="197" t="s">
        <v>369</v>
      </c>
      <c r="AU5358" s="197" t="s">
        <v>85</v>
      </c>
      <c r="AV5358" s="14" t="s">
        <v>79</v>
      </c>
      <c r="AW5358" s="14" t="s">
        <v>29</v>
      </c>
      <c r="AX5358" s="14" t="s">
        <v>72</v>
      </c>
      <c r="AY5358" s="197" t="s">
        <v>360</v>
      </c>
    </row>
    <row r="5359" spans="1:65" s="14" customFormat="1">
      <c r="B5359" s="196"/>
      <c r="D5359" s="188" t="s">
        <v>369</v>
      </c>
      <c r="E5359" s="197" t="s">
        <v>1</v>
      </c>
      <c r="F5359" s="198" t="s">
        <v>754</v>
      </c>
      <c r="H5359" s="197" t="s">
        <v>1</v>
      </c>
      <c r="I5359" s="199"/>
      <c r="L5359" s="196"/>
      <c r="M5359" s="200"/>
      <c r="N5359" s="201"/>
      <c r="O5359" s="201"/>
      <c r="P5359" s="201"/>
      <c r="Q5359" s="201"/>
      <c r="R5359" s="201"/>
      <c r="S5359" s="201"/>
      <c r="T5359" s="202"/>
      <c r="AT5359" s="197" t="s">
        <v>369</v>
      </c>
      <c r="AU5359" s="197" t="s">
        <v>85</v>
      </c>
      <c r="AV5359" s="14" t="s">
        <v>79</v>
      </c>
      <c r="AW5359" s="14" t="s">
        <v>29</v>
      </c>
      <c r="AX5359" s="14" t="s">
        <v>72</v>
      </c>
      <c r="AY5359" s="197" t="s">
        <v>360</v>
      </c>
    </row>
    <row r="5360" spans="1:65" s="14" customFormat="1">
      <c r="B5360" s="196"/>
      <c r="D5360" s="188" t="s">
        <v>369</v>
      </c>
      <c r="E5360" s="197" t="s">
        <v>1</v>
      </c>
      <c r="F5360" s="198" t="s">
        <v>3569</v>
      </c>
      <c r="H5360" s="197" t="s">
        <v>1</v>
      </c>
      <c r="I5360" s="199"/>
      <c r="L5360" s="196"/>
      <c r="M5360" s="200"/>
      <c r="N5360" s="201"/>
      <c r="O5360" s="201"/>
      <c r="P5360" s="201"/>
      <c r="Q5360" s="201"/>
      <c r="R5360" s="201"/>
      <c r="S5360" s="201"/>
      <c r="T5360" s="202"/>
      <c r="AT5360" s="197" t="s">
        <v>369</v>
      </c>
      <c r="AU5360" s="197" t="s">
        <v>85</v>
      </c>
      <c r="AV5360" s="14" t="s">
        <v>79</v>
      </c>
      <c r="AW5360" s="14" t="s">
        <v>29</v>
      </c>
      <c r="AX5360" s="14" t="s">
        <v>72</v>
      </c>
      <c r="AY5360" s="197" t="s">
        <v>360</v>
      </c>
    </row>
    <row r="5361" spans="2:51" s="13" customFormat="1">
      <c r="B5361" s="187"/>
      <c r="D5361" s="188" t="s">
        <v>369</v>
      </c>
      <c r="E5361" s="189" t="s">
        <v>1</v>
      </c>
      <c r="F5361" s="190" t="s">
        <v>5125</v>
      </c>
      <c r="H5361" s="191">
        <v>58.56</v>
      </c>
      <c r="I5361" s="192"/>
      <c r="L5361" s="187"/>
      <c r="M5361" s="193"/>
      <c r="N5361" s="194"/>
      <c r="O5361" s="194"/>
      <c r="P5361" s="194"/>
      <c r="Q5361" s="194"/>
      <c r="R5361" s="194"/>
      <c r="S5361" s="194"/>
      <c r="T5361" s="195"/>
      <c r="AT5361" s="189" t="s">
        <v>369</v>
      </c>
      <c r="AU5361" s="189" t="s">
        <v>85</v>
      </c>
      <c r="AV5361" s="13" t="s">
        <v>85</v>
      </c>
      <c r="AW5361" s="13" t="s">
        <v>29</v>
      </c>
      <c r="AX5361" s="13" t="s">
        <v>72</v>
      </c>
      <c r="AY5361" s="189" t="s">
        <v>360</v>
      </c>
    </row>
    <row r="5362" spans="2:51" s="13" customFormat="1">
      <c r="B5362" s="187"/>
      <c r="D5362" s="188" t="s">
        <v>369</v>
      </c>
      <c r="E5362" s="189" t="s">
        <v>1</v>
      </c>
      <c r="F5362" s="190" t="s">
        <v>3789</v>
      </c>
      <c r="H5362" s="191">
        <v>-1.845</v>
      </c>
      <c r="I5362" s="192"/>
      <c r="L5362" s="187"/>
      <c r="M5362" s="193"/>
      <c r="N5362" s="194"/>
      <c r="O5362" s="194"/>
      <c r="P5362" s="194"/>
      <c r="Q5362" s="194"/>
      <c r="R5362" s="194"/>
      <c r="S5362" s="194"/>
      <c r="T5362" s="195"/>
      <c r="AT5362" s="189" t="s">
        <v>369</v>
      </c>
      <c r="AU5362" s="189" t="s">
        <v>85</v>
      </c>
      <c r="AV5362" s="13" t="s">
        <v>85</v>
      </c>
      <c r="AW5362" s="13" t="s">
        <v>29</v>
      </c>
      <c r="AX5362" s="13" t="s">
        <v>72</v>
      </c>
      <c r="AY5362" s="189" t="s">
        <v>360</v>
      </c>
    </row>
    <row r="5363" spans="2:51" s="13" customFormat="1">
      <c r="B5363" s="187"/>
      <c r="D5363" s="188" t="s">
        <v>369</v>
      </c>
      <c r="E5363" s="189" t="s">
        <v>1</v>
      </c>
      <c r="F5363" s="190" t="s">
        <v>3235</v>
      </c>
      <c r="H5363" s="191">
        <v>-2.76</v>
      </c>
      <c r="I5363" s="192"/>
      <c r="L5363" s="187"/>
      <c r="M5363" s="193"/>
      <c r="N5363" s="194"/>
      <c r="O5363" s="194"/>
      <c r="P5363" s="194"/>
      <c r="Q5363" s="194"/>
      <c r="R5363" s="194"/>
      <c r="S5363" s="194"/>
      <c r="T5363" s="195"/>
      <c r="AT5363" s="189" t="s">
        <v>369</v>
      </c>
      <c r="AU5363" s="189" t="s">
        <v>85</v>
      </c>
      <c r="AV5363" s="13" t="s">
        <v>85</v>
      </c>
      <c r="AW5363" s="13" t="s">
        <v>29</v>
      </c>
      <c r="AX5363" s="13" t="s">
        <v>72</v>
      </c>
      <c r="AY5363" s="189" t="s">
        <v>360</v>
      </c>
    </row>
    <row r="5364" spans="2:51" s="14" customFormat="1">
      <c r="B5364" s="196"/>
      <c r="D5364" s="188" t="s">
        <v>369</v>
      </c>
      <c r="E5364" s="197" t="s">
        <v>1</v>
      </c>
      <c r="F5364" s="198" t="s">
        <v>758</v>
      </c>
      <c r="H5364" s="197" t="s">
        <v>1</v>
      </c>
      <c r="I5364" s="199"/>
      <c r="L5364" s="196"/>
      <c r="M5364" s="200"/>
      <c r="N5364" s="201"/>
      <c r="O5364" s="201"/>
      <c r="P5364" s="201"/>
      <c r="Q5364" s="201"/>
      <c r="R5364" s="201"/>
      <c r="S5364" s="201"/>
      <c r="T5364" s="202"/>
      <c r="AT5364" s="197" t="s">
        <v>369</v>
      </c>
      <c r="AU5364" s="197" t="s">
        <v>85</v>
      </c>
      <c r="AV5364" s="14" t="s">
        <v>79</v>
      </c>
      <c r="AW5364" s="14" t="s">
        <v>29</v>
      </c>
      <c r="AX5364" s="14" t="s">
        <v>72</v>
      </c>
      <c r="AY5364" s="197" t="s">
        <v>360</v>
      </c>
    </row>
    <row r="5365" spans="2:51" s="14" customFormat="1">
      <c r="B5365" s="196"/>
      <c r="D5365" s="188" t="s">
        <v>369</v>
      </c>
      <c r="E5365" s="197" t="s">
        <v>1</v>
      </c>
      <c r="F5365" s="198" t="s">
        <v>3418</v>
      </c>
      <c r="H5365" s="197" t="s">
        <v>1</v>
      </c>
      <c r="I5365" s="199"/>
      <c r="L5365" s="196"/>
      <c r="M5365" s="200"/>
      <c r="N5365" s="201"/>
      <c r="O5365" s="201"/>
      <c r="P5365" s="201"/>
      <c r="Q5365" s="201"/>
      <c r="R5365" s="201"/>
      <c r="S5365" s="201"/>
      <c r="T5365" s="202"/>
      <c r="AT5365" s="197" t="s">
        <v>369</v>
      </c>
      <c r="AU5365" s="197" t="s">
        <v>85</v>
      </c>
      <c r="AV5365" s="14" t="s">
        <v>79</v>
      </c>
      <c r="AW5365" s="14" t="s">
        <v>29</v>
      </c>
      <c r="AX5365" s="14" t="s">
        <v>72</v>
      </c>
      <c r="AY5365" s="197" t="s">
        <v>360</v>
      </c>
    </row>
    <row r="5366" spans="2:51" s="13" customFormat="1">
      <c r="B5366" s="187"/>
      <c r="D5366" s="188" t="s">
        <v>369</v>
      </c>
      <c r="E5366" s="189" t="s">
        <v>1</v>
      </c>
      <c r="F5366" s="190" t="s">
        <v>5126</v>
      </c>
      <c r="H5366" s="191">
        <v>5.67</v>
      </c>
      <c r="I5366" s="192"/>
      <c r="L5366" s="187"/>
      <c r="M5366" s="193"/>
      <c r="N5366" s="194"/>
      <c r="O5366" s="194"/>
      <c r="P5366" s="194"/>
      <c r="Q5366" s="194"/>
      <c r="R5366" s="194"/>
      <c r="S5366" s="194"/>
      <c r="T5366" s="195"/>
      <c r="AT5366" s="189" t="s">
        <v>369</v>
      </c>
      <c r="AU5366" s="189" t="s">
        <v>85</v>
      </c>
      <c r="AV5366" s="13" t="s">
        <v>85</v>
      </c>
      <c r="AW5366" s="13" t="s">
        <v>29</v>
      </c>
      <c r="AX5366" s="13" t="s">
        <v>72</v>
      </c>
      <c r="AY5366" s="189" t="s">
        <v>360</v>
      </c>
    </row>
    <row r="5367" spans="2:51" s="14" customFormat="1">
      <c r="B5367" s="196"/>
      <c r="D5367" s="188" t="s">
        <v>369</v>
      </c>
      <c r="E5367" s="197" t="s">
        <v>1</v>
      </c>
      <c r="F5367" s="198" t="s">
        <v>3423</v>
      </c>
      <c r="H5367" s="197" t="s">
        <v>1</v>
      </c>
      <c r="I5367" s="199"/>
      <c r="L5367" s="196"/>
      <c r="M5367" s="200"/>
      <c r="N5367" s="201"/>
      <c r="O5367" s="201"/>
      <c r="P5367" s="201"/>
      <c r="Q5367" s="201"/>
      <c r="R5367" s="201"/>
      <c r="S5367" s="201"/>
      <c r="T5367" s="202"/>
      <c r="AT5367" s="197" t="s">
        <v>369</v>
      </c>
      <c r="AU5367" s="197" t="s">
        <v>85</v>
      </c>
      <c r="AV5367" s="14" t="s">
        <v>79</v>
      </c>
      <c r="AW5367" s="14" t="s">
        <v>29</v>
      </c>
      <c r="AX5367" s="14" t="s">
        <v>72</v>
      </c>
      <c r="AY5367" s="197" t="s">
        <v>360</v>
      </c>
    </row>
    <row r="5368" spans="2:51" s="13" customFormat="1">
      <c r="B5368" s="187"/>
      <c r="D5368" s="188" t="s">
        <v>369</v>
      </c>
      <c r="E5368" s="189" t="s">
        <v>1</v>
      </c>
      <c r="F5368" s="190" t="s">
        <v>5127</v>
      </c>
      <c r="H5368" s="191">
        <v>34.415999999999997</v>
      </c>
      <c r="I5368" s="192"/>
      <c r="L5368" s="187"/>
      <c r="M5368" s="193"/>
      <c r="N5368" s="194"/>
      <c r="O5368" s="194"/>
      <c r="P5368" s="194"/>
      <c r="Q5368" s="194"/>
      <c r="R5368" s="194"/>
      <c r="S5368" s="194"/>
      <c r="T5368" s="195"/>
      <c r="AT5368" s="189" t="s">
        <v>369</v>
      </c>
      <c r="AU5368" s="189" t="s">
        <v>85</v>
      </c>
      <c r="AV5368" s="13" t="s">
        <v>85</v>
      </c>
      <c r="AW5368" s="13" t="s">
        <v>29</v>
      </c>
      <c r="AX5368" s="13" t="s">
        <v>72</v>
      </c>
      <c r="AY5368" s="189" t="s">
        <v>360</v>
      </c>
    </row>
    <row r="5369" spans="2:51" s="13" customFormat="1">
      <c r="B5369" s="187"/>
      <c r="D5369" s="188" t="s">
        <v>369</v>
      </c>
      <c r="E5369" s="189" t="s">
        <v>1</v>
      </c>
      <c r="F5369" s="190" t="s">
        <v>3590</v>
      </c>
      <c r="H5369" s="191">
        <v>-1.62</v>
      </c>
      <c r="I5369" s="192"/>
      <c r="L5369" s="187"/>
      <c r="M5369" s="193"/>
      <c r="N5369" s="194"/>
      <c r="O5369" s="194"/>
      <c r="P5369" s="194"/>
      <c r="Q5369" s="194"/>
      <c r="R5369" s="194"/>
      <c r="S5369" s="194"/>
      <c r="T5369" s="195"/>
      <c r="AT5369" s="189" t="s">
        <v>369</v>
      </c>
      <c r="AU5369" s="189" t="s">
        <v>85</v>
      </c>
      <c r="AV5369" s="13" t="s">
        <v>85</v>
      </c>
      <c r="AW5369" s="13" t="s">
        <v>29</v>
      </c>
      <c r="AX5369" s="13" t="s">
        <v>72</v>
      </c>
      <c r="AY5369" s="189" t="s">
        <v>360</v>
      </c>
    </row>
    <row r="5370" spans="2:51" s="13" customFormat="1">
      <c r="B5370" s="187"/>
      <c r="D5370" s="188" t="s">
        <v>369</v>
      </c>
      <c r="E5370" s="189" t="s">
        <v>1</v>
      </c>
      <c r="F5370" s="190" t="s">
        <v>5128</v>
      </c>
      <c r="H5370" s="191">
        <v>-1.47</v>
      </c>
      <c r="I5370" s="192"/>
      <c r="L5370" s="187"/>
      <c r="M5370" s="193"/>
      <c r="N5370" s="194"/>
      <c r="O5370" s="194"/>
      <c r="P5370" s="194"/>
      <c r="Q5370" s="194"/>
      <c r="R5370" s="194"/>
      <c r="S5370" s="194"/>
      <c r="T5370" s="195"/>
      <c r="AT5370" s="189" t="s">
        <v>369</v>
      </c>
      <c r="AU5370" s="189" t="s">
        <v>85</v>
      </c>
      <c r="AV5370" s="13" t="s">
        <v>85</v>
      </c>
      <c r="AW5370" s="13" t="s">
        <v>29</v>
      </c>
      <c r="AX5370" s="13" t="s">
        <v>72</v>
      </c>
      <c r="AY5370" s="189" t="s">
        <v>360</v>
      </c>
    </row>
    <row r="5371" spans="2:51" s="14" customFormat="1">
      <c r="B5371" s="196"/>
      <c r="D5371" s="188" t="s">
        <v>369</v>
      </c>
      <c r="E5371" s="197" t="s">
        <v>1</v>
      </c>
      <c r="F5371" s="198" t="s">
        <v>762</v>
      </c>
      <c r="H5371" s="197" t="s">
        <v>1</v>
      </c>
      <c r="I5371" s="199"/>
      <c r="L5371" s="196"/>
      <c r="M5371" s="200"/>
      <c r="N5371" s="201"/>
      <c r="O5371" s="201"/>
      <c r="P5371" s="201"/>
      <c r="Q5371" s="201"/>
      <c r="R5371" s="201"/>
      <c r="S5371" s="201"/>
      <c r="T5371" s="202"/>
      <c r="AT5371" s="197" t="s">
        <v>369</v>
      </c>
      <c r="AU5371" s="197" t="s">
        <v>85</v>
      </c>
      <c r="AV5371" s="14" t="s">
        <v>79</v>
      </c>
      <c r="AW5371" s="14" t="s">
        <v>29</v>
      </c>
      <c r="AX5371" s="14" t="s">
        <v>72</v>
      </c>
      <c r="AY5371" s="197" t="s">
        <v>360</v>
      </c>
    </row>
    <row r="5372" spans="2:51" s="16" customFormat="1">
      <c r="B5372" s="211"/>
      <c r="D5372" s="188" t="s">
        <v>369</v>
      </c>
      <c r="E5372" s="212" t="s">
        <v>1</v>
      </c>
      <c r="F5372" s="213" t="s">
        <v>581</v>
      </c>
      <c r="H5372" s="214">
        <v>90.950999999999993</v>
      </c>
      <c r="I5372" s="215"/>
      <c r="L5372" s="211"/>
      <c r="M5372" s="216"/>
      <c r="N5372" s="217"/>
      <c r="O5372" s="217"/>
      <c r="P5372" s="217"/>
      <c r="Q5372" s="217"/>
      <c r="R5372" s="217"/>
      <c r="S5372" s="217"/>
      <c r="T5372" s="218"/>
      <c r="AT5372" s="212" t="s">
        <v>369</v>
      </c>
      <c r="AU5372" s="212" t="s">
        <v>85</v>
      </c>
      <c r="AV5372" s="16" t="s">
        <v>282</v>
      </c>
      <c r="AW5372" s="16" t="s">
        <v>29</v>
      </c>
      <c r="AX5372" s="16" t="s">
        <v>72</v>
      </c>
      <c r="AY5372" s="212" t="s">
        <v>360</v>
      </c>
    </row>
    <row r="5373" spans="2:51" s="14" customFormat="1">
      <c r="B5373" s="196"/>
      <c r="D5373" s="188" t="s">
        <v>369</v>
      </c>
      <c r="E5373" s="197" t="s">
        <v>1</v>
      </c>
      <c r="F5373" s="198" t="s">
        <v>5129</v>
      </c>
      <c r="H5373" s="197" t="s">
        <v>1</v>
      </c>
      <c r="I5373" s="199"/>
      <c r="L5373" s="196"/>
      <c r="M5373" s="200"/>
      <c r="N5373" s="201"/>
      <c r="O5373" s="201"/>
      <c r="P5373" s="201"/>
      <c r="Q5373" s="201"/>
      <c r="R5373" s="201"/>
      <c r="S5373" s="201"/>
      <c r="T5373" s="202"/>
      <c r="AT5373" s="197" t="s">
        <v>369</v>
      </c>
      <c r="AU5373" s="197" t="s">
        <v>85</v>
      </c>
      <c r="AV5373" s="14" t="s">
        <v>79</v>
      </c>
      <c r="AW5373" s="14" t="s">
        <v>29</v>
      </c>
      <c r="AX5373" s="14" t="s">
        <v>72</v>
      </c>
      <c r="AY5373" s="197" t="s">
        <v>360</v>
      </c>
    </row>
    <row r="5374" spans="2:51" s="14" customFormat="1">
      <c r="B5374" s="196"/>
      <c r="D5374" s="188" t="s">
        <v>369</v>
      </c>
      <c r="E5374" s="197" t="s">
        <v>1</v>
      </c>
      <c r="F5374" s="198" t="s">
        <v>754</v>
      </c>
      <c r="H5374" s="197" t="s">
        <v>1</v>
      </c>
      <c r="I5374" s="199"/>
      <c r="L5374" s="196"/>
      <c r="M5374" s="200"/>
      <c r="N5374" s="201"/>
      <c r="O5374" s="201"/>
      <c r="P5374" s="201"/>
      <c r="Q5374" s="201"/>
      <c r="R5374" s="201"/>
      <c r="S5374" s="201"/>
      <c r="T5374" s="202"/>
      <c r="AT5374" s="197" t="s">
        <v>369</v>
      </c>
      <c r="AU5374" s="197" t="s">
        <v>85</v>
      </c>
      <c r="AV5374" s="14" t="s">
        <v>79</v>
      </c>
      <c r="AW5374" s="14" t="s">
        <v>29</v>
      </c>
      <c r="AX5374" s="14" t="s">
        <v>72</v>
      </c>
      <c r="AY5374" s="197" t="s">
        <v>360</v>
      </c>
    </row>
    <row r="5375" spans="2:51" s="14" customFormat="1">
      <c r="B5375" s="196"/>
      <c r="D5375" s="188" t="s">
        <v>369</v>
      </c>
      <c r="E5375" s="197" t="s">
        <v>1</v>
      </c>
      <c r="F5375" s="198" t="s">
        <v>3561</v>
      </c>
      <c r="H5375" s="197" t="s">
        <v>1</v>
      </c>
      <c r="I5375" s="199"/>
      <c r="L5375" s="196"/>
      <c r="M5375" s="200"/>
      <c r="N5375" s="201"/>
      <c r="O5375" s="201"/>
      <c r="P5375" s="201"/>
      <c r="Q5375" s="201"/>
      <c r="R5375" s="201"/>
      <c r="S5375" s="201"/>
      <c r="T5375" s="202"/>
      <c r="AT5375" s="197" t="s">
        <v>369</v>
      </c>
      <c r="AU5375" s="197" t="s">
        <v>85</v>
      </c>
      <c r="AV5375" s="14" t="s">
        <v>79</v>
      </c>
      <c r="AW5375" s="14" t="s">
        <v>29</v>
      </c>
      <c r="AX5375" s="14" t="s">
        <v>72</v>
      </c>
      <c r="AY5375" s="197" t="s">
        <v>360</v>
      </c>
    </row>
    <row r="5376" spans="2:51" s="13" customFormat="1">
      <c r="B5376" s="187"/>
      <c r="D5376" s="188" t="s">
        <v>369</v>
      </c>
      <c r="E5376" s="189" t="s">
        <v>1</v>
      </c>
      <c r="F5376" s="190" t="s">
        <v>5130</v>
      </c>
      <c r="H5376" s="191">
        <v>63.936</v>
      </c>
      <c r="I5376" s="192"/>
      <c r="L5376" s="187"/>
      <c r="M5376" s="193"/>
      <c r="N5376" s="194"/>
      <c r="O5376" s="194"/>
      <c r="P5376" s="194"/>
      <c r="Q5376" s="194"/>
      <c r="R5376" s="194"/>
      <c r="S5376" s="194"/>
      <c r="T5376" s="195"/>
      <c r="AT5376" s="189" t="s">
        <v>369</v>
      </c>
      <c r="AU5376" s="189" t="s">
        <v>85</v>
      </c>
      <c r="AV5376" s="13" t="s">
        <v>85</v>
      </c>
      <c r="AW5376" s="13" t="s">
        <v>29</v>
      </c>
      <c r="AX5376" s="13" t="s">
        <v>72</v>
      </c>
      <c r="AY5376" s="189" t="s">
        <v>360</v>
      </c>
    </row>
    <row r="5377" spans="2:51" s="13" customFormat="1">
      <c r="B5377" s="187"/>
      <c r="D5377" s="188" t="s">
        <v>369</v>
      </c>
      <c r="E5377" s="189" t="s">
        <v>1</v>
      </c>
      <c r="F5377" s="190" t="s">
        <v>5131</v>
      </c>
      <c r="H5377" s="191">
        <v>-4.141</v>
      </c>
      <c r="I5377" s="192"/>
      <c r="L5377" s="187"/>
      <c r="M5377" s="193"/>
      <c r="N5377" s="194"/>
      <c r="O5377" s="194"/>
      <c r="P5377" s="194"/>
      <c r="Q5377" s="194"/>
      <c r="R5377" s="194"/>
      <c r="S5377" s="194"/>
      <c r="T5377" s="195"/>
      <c r="AT5377" s="189" t="s">
        <v>369</v>
      </c>
      <c r="AU5377" s="189" t="s">
        <v>85</v>
      </c>
      <c r="AV5377" s="13" t="s">
        <v>85</v>
      </c>
      <c r="AW5377" s="13" t="s">
        <v>29</v>
      </c>
      <c r="AX5377" s="13" t="s">
        <v>72</v>
      </c>
      <c r="AY5377" s="189" t="s">
        <v>360</v>
      </c>
    </row>
    <row r="5378" spans="2:51" s="13" customFormat="1">
      <c r="B5378" s="187"/>
      <c r="D5378" s="188" t="s">
        <v>369</v>
      </c>
      <c r="E5378" s="189" t="s">
        <v>1</v>
      </c>
      <c r="F5378" s="190" t="s">
        <v>5132</v>
      </c>
      <c r="H5378" s="191">
        <v>-3.504</v>
      </c>
      <c r="I5378" s="192"/>
      <c r="L5378" s="187"/>
      <c r="M5378" s="193"/>
      <c r="N5378" s="194"/>
      <c r="O5378" s="194"/>
      <c r="P5378" s="194"/>
      <c r="Q5378" s="194"/>
      <c r="R5378" s="194"/>
      <c r="S5378" s="194"/>
      <c r="T5378" s="195"/>
      <c r="AT5378" s="189" t="s">
        <v>369</v>
      </c>
      <c r="AU5378" s="189" t="s">
        <v>85</v>
      </c>
      <c r="AV5378" s="13" t="s">
        <v>85</v>
      </c>
      <c r="AW5378" s="13" t="s">
        <v>29</v>
      </c>
      <c r="AX5378" s="13" t="s">
        <v>72</v>
      </c>
      <c r="AY5378" s="189" t="s">
        <v>360</v>
      </c>
    </row>
    <row r="5379" spans="2:51" s="13" customFormat="1">
      <c r="B5379" s="187"/>
      <c r="D5379" s="188" t="s">
        <v>369</v>
      </c>
      <c r="E5379" s="189" t="s">
        <v>1</v>
      </c>
      <c r="F5379" s="190" t="s">
        <v>5133</v>
      </c>
      <c r="H5379" s="191">
        <v>3.1230000000000002</v>
      </c>
      <c r="I5379" s="192"/>
      <c r="L5379" s="187"/>
      <c r="M5379" s="193"/>
      <c r="N5379" s="194"/>
      <c r="O5379" s="194"/>
      <c r="P5379" s="194"/>
      <c r="Q5379" s="194"/>
      <c r="R5379" s="194"/>
      <c r="S5379" s="194"/>
      <c r="T5379" s="195"/>
      <c r="AT5379" s="189" t="s">
        <v>369</v>
      </c>
      <c r="AU5379" s="189" t="s">
        <v>85</v>
      </c>
      <c r="AV5379" s="13" t="s">
        <v>85</v>
      </c>
      <c r="AW5379" s="13" t="s">
        <v>29</v>
      </c>
      <c r="AX5379" s="13" t="s">
        <v>72</v>
      </c>
      <c r="AY5379" s="189" t="s">
        <v>360</v>
      </c>
    </row>
    <row r="5380" spans="2:51" s="14" customFormat="1">
      <c r="B5380" s="196"/>
      <c r="D5380" s="188" t="s">
        <v>369</v>
      </c>
      <c r="E5380" s="197" t="s">
        <v>1</v>
      </c>
      <c r="F5380" s="198" t="s">
        <v>3567</v>
      </c>
      <c r="H5380" s="197" t="s">
        <v>1</v>
      </c>
      <c r="I5380" s="199"/>
      <c r="L5380" s="196"/>
      <c r="M5380" s="200"/>
      <c r="N5380" s="201"/>
      <c r="O5380" s="201"/>
      <c r="P5380" s="201"/>
      <c r="Q5380" s="201"/>
      <c r="R5380" s="201"/>
      <c r="S5380" s="201"/>
      <c r="T5380" s="202"/>
      <c r="AT5380" s="197" t="s">
        <v>369</v>
      </c>
      <c r="AU5380" s="197" t="s">
        <v>85</v>
      </c>
      <c r="AV5380" s="14" t="s">
        <v>79</v>
      </c>
      <c r="AW5380" s="14" t="s">
        <v>29</v>
      </c>
      <c r="AX5380" s="14" t="s">
        <v>72</v>
      </c>
      <c r="AY5380" s="197" t="s">
        <v>360</v>
      </c>
    </row>
    <row r="5381" spans="2:51" s="13" customFormat="1">
      <c r="B5381" s="187"/>
      <c r="D5381" s="188" t="s">
        <v>369</v>
      </c>
      <c r="E5381" s="189" t="s">
        <v>1</v>
      </c>
      <c r="F5381" s="190" t="s">
        <v>5134</v>
      </c>
      <c r="H5381" s="191">
        <v>57.6</v>
      </c>
      <c r="I5381" s="192"/>
      <c r="L5381" s="187"/>
      <c r="M5381" s="193"/>
      <c r="N5381" s="194"/>
      <c r="O5381" s="194"/>
      <c r="P5381" s="194"/>
      <c r="Q5381" s="194"/>
      <c r="R5381" s="194"/>
      <c r="S5381" s="194"/>
      <c r="T5381" s="195"/>
      <c r="AT5381" s="189" t="s">
        <v>369</v>
      </c>
      <c r="AU5381" s="189" t="s">
        <v>85</v>
      </c>
      <c r="AV5381" s="13" t="s">
        <v>85</v>
      </c>
      <c r="AW5381" s="13" t="s">
        <v>29</v>
      </c>
      <c r="AX5381" s="13" t="s">
        <v>72</v>
      </c>
      <c r="AY5381" s="189" t="s">
        <v>360</v>
      </c>
    </row>
    <row r="5382" spans="2:51" s="13" customFormat="1">
      <c r="B5382" s="187"/>
      <c r="D5382" s="188" t="s">
        <v>369</v>
      </c>
      <c r="E5382" s="189" t="s">
        <v>1</v>
      </c>
      <c r="F5382" s="190" t="s">
        <v>2511</v>
      </c>
      <c r="H5382" s="191">
        <v>-1.8180000000000001</v>
      </c>
      <c r="I5382" s="192"/>
      <c r="L5382" s="187"/>
      <c r="M5382" s="193"/>
      <c r="N5382" s="194"/>
      <c r="O5382" s="194"/>
      <c r="P5382" s="194"/>
      <c r="Q5382" s="194"/>
      <c r="R5382" s="194"/>
      <c r="S5382" s="194"/>
      <c r="T5382" s="195"/>
      <c r="AT5382" s="189" t="s">
        <v>369</v>
      </c>
      <c r="AU5382" s="189" t="s">
        <v>85</v>
      </c>
      <c r="AV5382" s="13" t="s">
        <v>85</v>
      </c>
      <c r="AW5382" s="13" t="s">
        <v>29</v>
      </c>
      <c r="AX5382" s="13" t="s">
        <v>72</v>
      </c>
      <c r="AY5382" s="189" t="s">
        <v>360</v>
      </c>
    </row>
    <row r="5383" spans="2:51" s="13" customFormat="1">
      <c r="B5383" s="187"/>
      <c r="D5383" s="188" t="s">
        <v>369</v>
      </c>
      <c r="E5383" s="189" t="s">
        <v>1</v>
      </c>
      <c r="F5383" s="190" t="s">
        <v>5135</v>
      </c>
      <c r="H5383" s="191">
        <v>-1.752</v>
      </c>
      <c r="I5383" s="192"/>
      <c r="L5383" s="187"/>
      <c r="M5383" s="193"/>
      <c r="N5383" s="194"/>
      <c r="O5383" s="194"/>
      <c r="P5383" s="194"/>
      <c r="Q5383" s="194"/>
      <c r="R5383" s="194"/>
      <c r="S5383" s="194"/>
      <c r="T5383" s="195"/>
      <c r="AT5383" s="189" t="s">
        <v>369</v>
      </c>
      <c r="AU5383" s="189" t="s">
        <v>85</v>
      </c>
      <c r="AV5383" s="13" t="s">
        <v>85</v>
      </c>
      <c r="AW5383" s="13" t="s">
        <v>29</v>
      </c>
      <c r="AX5383" s="13" t="s">
        <v>72</v>
      </c>
      <c r="AY5383" s="189" t="s">
        <v>360</v>
      </c>
    </row>
    <row r="5384" spans="2:51" s="13" customFormat="1">
      <c r="B5384" s="187"/>
      <c r="D5384" s="188" t="s">
        <v>369</v>
      </c>
      <c r="E5384" s="189" t="s">
        <v>1</v>
      </c>
      <c r="F5384" s="190" t="s">
        <v>5136</v>
      </c>
      <c r="H5384" s="191">
        <v>1.5609999999999999</v>
      </c>
      <c r="I5384" s="192"/>
      <c r="L5384" s="187"/>
      <c r="M5384" s="193"/>
      <c r="N5384" s="194"/>
      <c r="O5384" s="194"/>
      <c r="P5384" s="194"/>
      <c r="Q5384" s="194"/>
      <c r="R5384" s="194"/>
      <c r="S5384" s="194"/>
      <c r="T5384" s="195"/>
      <c r="AT5384" s="189" t="s">
        <v>369</v>
      </c>
      <c r="AU5384" s="189" t="s">
        <v>85</v>
      </c>
      <c r="AV5384" s="13" t="s">
        <v>85</v>
      </c>
      <c r="AW5384" s="13" t="s">
        <v>29</v>
      </c>
      <c r="AX5384" s="13" t="s">
        <v>72</v>
      </c>
      <c r="AY5384" s="189" t="s">
        <v>360</v>
      </c>
    </row>
    <row r="5385" spans="2:51" s="14" customFormat="1">
      <c r="B5385" s="196"/>
      <c r="D5385" s="188" t="s">
        <v>369</v>
      </c>
      <c r="E5385" s="197" t="s">
        <v>1</v>
      </c>
      <c r="F5385" s="198" t="s">
        <v>3566</v>
      </c>
      <c r="H5385" s="197" t="s">
        <v>1</v>
      </c>
      <c r="I5385" s="199"/>
      <c r="L5385" s="196"/>
      <c r="M5385" s="200"/>
      <c r="N5385" s="201"/>
      <c r="O5385" s="201"/>
      <c r="P5385" s="201"/>
      <c r="Q5385" s="201"/>
      <c r="R5385" s="201"/>
      <c r="S5385" s="201"/>
      <c r="T5385" s="202"/>
      <c r="AT5385" s="197" t="s">
        <v>369</v>
      </c>
      <c r="AU5385" s="197" t="s">
        <v>85</v>
      </c>
      <c r="AV5385" s="14" t="s">
        <v>79</v>
      </c>
      <c r="AW5385" s="14" t="s">
        <v>29</v>
      </c>
      <c r="AX5385" s="14" t="s">
        <v>72</v>
      </c>
      <c r="AY5385" s="197" t="s">
        <v>360</v>
      </c>
    </row>
    <row r="5386" spans="2:51" s="13" customFormat="1">
      <c r="B5386" s="187"/>
      <c r="D5386" s="188" t="s">
        <v>369</v>
      </c>
      <c r="E5386" s="189" t="s">
        <v>1</v>
      </c>
      <c r="F5386" s="190" t="s">
        <v>5137</v>
      </c>
      <c r="H5386" s="191">
        <v>49.92</v>
      </c>
      <c r="I5386" s="192"/>
      <c r="L5386" s="187"/>
      <c r="M5386" s="193"/>
      <c r="N5386" s="194"/>
      <c r="O5386" s="194"/>
      <c r="P5386" s="194"/>
      <c r="Q5386" s="194"/>
      <c r="R5386" s="194"/>
      <c r="S5386" s="194"/>
      <c r="T5386" s="195"/>
      <c r="AT5386" s="189" t="s">
        <v>369</v>
      </c>
      <c r="AU5386" s="189" t="s">
        <v>85</v>
      </c>
      <c r="AV5386" s="13" t="s">
        <v>85</v>
      </c>
      <c r="AW5386" s="13" t="s">
        <v>29</v>
      </c>
      <c r="AX5386" s="13" t="s">
        <v>72</v>
      </c>
      <c r="AY5386" s="189" t="s">
        <v>360</v>
      </c>
    </row>
    <row r="5387" spans="2:51" s="13" customFormat="1">
      <c r="B5387" s="187"/>
      <c r="D5387" s="188" t="s">
        <v>369</v>
      </c>
      <c r="E5387" s="189" t="s">
        <v>1</v>
      </c>
      <c r="F5387" s="190" t="s">
        <v>2511</v>
      </c>
      <c r="H5387" s="191">
        <v>-1.8180000000000001</v>
      </c>
      <c r="I5387" s="192"/>
      <c r="L5387" s="187"/>
      <c r="M5387" s="193"/>
      <c r="N5387" s="194"/>
      <c r="O5387" s="194"/>
      <c r="P5387" s="194"/>
      <c r="Q5387" s="194"/>
      <c r="R5387" s="194"/>
      <c r="S5387" s="194"/>
      <c r="T5387" s="195"/>
      <c r="AT5387" s="189" t="s">
        <v>369</v>
      </c>
      <c r="AU5387" s="189" t="s">
        <v>85</v>
      </c>
      <c r="AV5387" s="13" t="s">
        <v>85</v>
      </c>
      <c r="AW5387" s="13" t="s">
        <v>29</v>
      </c>
      <c r="AX5387" s="13" t="s">
        <v>72</v>
      </c>
      <c r="AY5387" s="189" t="s">
        <v>360</v>
      </c>
    </row>
    <row r="5388" spans="2:51" s="13" customFormat="1">
      <c r="B5388" s="187"/>
      <c r="D5388" s="188" t="s">
        <v>369</v>
      </c>
      <c r="E5388" s="189" t="s">
        <v>1</v>
      </c>
      <c r="F5388" s="190" t="s">
        <v>5135</v>
      </c>
      <c r="H5388" s="191">
        <v>-1.752</v>
      </c>
      <c r="I5388" s="192"/>
      <c r="L5388" s="187"/>
      <c r="M5388" s="193"/>
      <c r="N5388" s="194"/>
      <c r="O5388" s="194"/>
      <c r="P5388" s="194"/>
      <c r="Q5388" s="194"/>
      <c r="R5388" s="194"/>
      <c r="S5388" s="194"/>
      <c r="T5388" s="195"/>
      <c r="AT5388" s="189" t="s">
        <v>369</v>
      </c>
      <c r="AU5388" s="189" t="s">
        <v>85</v>
      </c>
      <c r="AV5388" s="13" t="s">
        <v>85</v>
      </c>
      <c r="AW5388" s="13" t="s">
        <v>29</v>
      </c>
      <c r="AX5388" s="13" t="s">
        <v>72</v>
      </c>
      <c r="AY5388" s="189" t="s">
        <v>360</v>
      </c>
    </row>
    <row r="5389" spans="2:51" s="13" customFormat="1">
      <c r="B5389" s="187"/>
      <c r="D5389" s="188" t="s">
        <v>369</v>
      </c>
      <c r="E5389" s="189" t="s">
        <v>1</v>
      </c>
      <c r="F5389" s="190" t="s">
        <v>5136</v>
      </c>
      <c r="H5389" s="191">
        <v>1.5609999999999999</v>
      </c>
      <c r="I5389" s="192"/>
      <c r="L5389" s="187"/>
      <c r="M5389" s="193"/>
      <c r="N5389" s="194"/>
      <c r="O5389" s="194"/>
      <c r="P5389" s="194"/>
      <c r="Q5389" s="194"/>
      <c r="R5389" s="194"/>
      <c r="S5389" s="194"/>
      <c r="T5389" s="195"/>
      <c r="AT5389" s="189" t="s">
        <v>369</v>
      </c>
      <c r="AU5389" s="189" t="s">
        <v>85</v>
      </c>
      <c r="AV5389" s="13" t="s">
        <v>85</v>
      </c>
      <c r="AW5389" s="13" t="s">
        <v>29</v>
      </c>
      <c r="AX5389" s="13" t="s">
        <v>72</v>
      </c>
      <c r="AY5389" s="189" t="s">
        <v>360</v>
      </c>
    </row>
    <row r="5390" spans="2:51" s="16" customFormat="1">
      <c r="B5390" s="211"/>
      <c r="D5390" s="188" t="s">
        <v>369</v>
      </c>
      <c r="E5390" s="212" t="s">
        <v>1</v>
      </c>
      <c r="F5390" s="213" t="s">
        <v>581</v>
      </c>
      <c r="H5390" s="214">
        <v>162.916</v>
      </c>
      <c r="I5390" s="215"/>
      <c r="L5390" s="211"/>
      <c r="M5390" s="216"/>
      <c r="N5390" s="217"/>
      <c r="O5390" s="217"/>
      <c r="P5390" s="217"/>
      <c r="Q5390" s="217"/>
      <c r="R5390" s="217"/>
      <c r="S5390" s="217"/>
      <c r="T5390" s="218"/>
      <c r="AT5390" s="212" t="s">
        <v>369</v>
      </c>
      <c r="AU5390" s="212" t="s">
        <v>85</v>
      </c>
      <c r="AV5390" s="16" t="s">
        <v>282</v>
      </c>
      <c r="AW5390" s="16" t="s">
        <v>29</v>
      </c>
      <c r="AX5390" s="16" t="s">
        <v>72</v>
      </c>
      <c r="AY5390" s="212" t="s">
        <v>360</v>
      </c>
    </row>
    <row r="5391" spans="2:51" s="14" customFormat="1">
      <c r="B5391" s="196"/>
      <c r="D5391" s="188" t="s">
        <v>369</v>
      </c>
      <c r="E5391" s="197" t="s">
        <v>1</v>
      </c>
      <c r="F5391" s="198" t="s">
        <v>5138</v>
      </c>
      <c r="H5391" s="197" t="s">
        <v>1</v>
      </c>
      <c r="I5391" s="199"/>
      <c r="L5391" s="196"/>
      <c r="M5391" s="200"/>
      <c r="N5391" s="201"/>
      <c r="O5391" s="201"/>
      <c r="P5391" s="201"/>
      <c r="Q5391" s="201"/>
      <c r="R5391" s="201"/>
      <c r="S5391" s="201"/>
      <c r="T5391" s="202"/>
      <c r="AT5391" s="197" t="s">
        <v>369</v>
      </c>
      <c r="AU5391" s="197" t="s">
        <v>85</v>
      </c>
      <c r="AV5391" s="14" t="s">
        <v>79</v>
      </c>
      <c r="AW5391" s="14" t="s">
        <v>29</v>
      </c>
      <c r="AX5391" s="14" t="s">
        <v>72</v>
      </c>
      <c r="AY5391" s="197" t="s">
        <v>360</v>
      </c>
    </row>
    <row r="5392" spans="2:51" s="14" customFormat="1">
      <c r="B5392" s="196"/>
      <c r="D5392" s="188" t="s">
        <v>369</v>
      </c>
      <c r="E5392" s="197" t="s">
        <v>1</v>
      </c>
      <c r="F5392" s="198" t="s">
        <v>758</v>
      </c>
      <c r="H5392" s="197" t="s">
        <v>1</v>
      </c>
      <c r="I5392" s="199"/>
      <c r="L5392" s="196"/>
      <c r="M5392" s="200"/>
      <c r="N5392" s="201"/>
      <c r="O5392" s="201"/>
      <c r="P5392" s="201"/>
      <c r="Q5392" s="201"/>
      <c r="R5392" s="201"/>
      <c r="S5392" s="201"/>
      <c r="T5392" s="202"/>
      <c r="AT5392" s="197" t="s">
        <v>369</v>
      </c>
      <c r="AU5392" s="197" t="s">
        <v>85</v>
      </c>
      <c r="AV5392" s="14" t="s">
        <v>79</v>
      </c>
      <c r="AW5392" s="14" t="s">
        <v>29</v>
      </c>
      <c r="AX5392" s="14" t="s">
        <v>72</v>
      </c>
      <c r="AY5392" s="197" t="s">
        <v>360</v>
      </c>
    </row>
    <row r="5393" spans="1:65" s="13" customFormat="1">
      <c r="B5393" s="187"/>
      <c r="D5393" s="188" t="s">
        <v>369</v>
      </c>
      <c r="E5393" s="189" t="s">
        <v>1</v>
      </c>
      <c r="F5393" s="190" t="s">
        <v>5139</v>
      </c>
      <c r="H5393" s="191">
        <v>1.17</v>
      </c>
      <c r="I5393" s="192"/>
      <c r="L5393" s="187"/>
      <c r="M5393" s="193"/>
      <c r="N5393" s="194"/>
      <c r="O5393" s="194"/>
      <c r="P5393" s="194"/>
      <c r="Q5393" s="194"/>
      <c r="R5393" s="194"/>
      <c r="S5393" s="194"/>
      <c r="T5393" s="195"/>
      <c r="AT5393" s="189" t="s">
        <v>369</v>
      </c>
      <c r="AU5393" s="189" t="s">
        <v>85</v>
      </c>
      <c r="AV5393" s="13" t="s">
        <v>85</v>
      </c>
      <c r="AW5393" s="13" t="s">
        <v>29</v>
      </c>
      <c r="AX5393" s="13" t="s">
        <v>72</v>
      </c>
      <c r="AY5393" s="189" t="s">
        <v>360</v>
      </c>
    </row>
    <row r="5394" spans="1:65" s="13" customFormat="1">
      <c r="B5394" s="187"/>
      <c r="D5394" s="188" t="s">
        <v>369</v>
      </c>
      <c r="E5394" s="189" t="s">
        <v>1</v>
      </c>
      <c r="F5394" s="190" t="s">
        <v>5140</v>
      </c>
      <c r="H5394" s="191">
        <v>80.849999999999994</v>
      </c>
      <c r="I5394" s="192"/>
      <c r="L5394" s="187"/>
      <c r="M5394" s="193"/>
      <c r="N5394" s="194"/>
      <c r="O5394" s="194"/>
      <c r="P5394" s="194"/>
      <c r="Q5394" s="194"/>
      <c r="R5394" s="194"/>
      <c r="S5394" s="194"/>
      <c r="T5394" s="195"/>
      <c r="AT5394" s="189" t="s">
        <v>369</v>
      </c>
      <c r="AU5394" s="189" t="s">
        <v>85</v>
      </c>
      <c r="AV5394" s="13" t="s">
        <v>85</v>
      </c>
      <c r="AW5394" s="13" t="s">
        <v>29</v>
      </c>
      <c r="AX5394" s="13" t="s">
        <v>72</v>
      </c>
      <c r="AY5394" s="189" t="s">
        <v>360</v>
      </c>
    </row>
    <row r="5395" spans="1:65" s="13" customFormat="1">
      <c r="B5395" s="187"/>
      <c r="D5395" s="188" t="s">
        <v>369</v>
      </c>
      <c r="E5395" s="189" t="s">
        <v>1</v>
      </c>
      <c r="F5395" s="190" t="s">
        <v>5141</v>
      </c>
      <c r="H5395" s="191">
        <v>-5.5129999999999999</v>
      </c>
      <c r="I5395" s="192"/>
      <c r="L5395" s="187"/>
      <c r="M5395" s="193"/>
      <c r="N5395" s="194"/>
      <c r="O5395" s="194"/>
      <c r="P5395" s="194"/>
      <c r="Q5395" s="194"/>
      <c r="R5395" s="194"/>
      <c r="S5395" s="194"/>
      <c r="T5395" s="195"/>
      <c r="AT5395" s="189" t="s">
        <v>369</v>
      </c>
      <c r="AU5395" s="189" t="s">
        <v>85</v>
      </c>
      <c r="AV5395" s="13" t="s">
        <v>85</v>
      </c>
      <c r="AW5395" s="13" t="s">
        <v>29</v>
      </c>
      <c r="AX5395" s="13" t="s">
        <v>72</v>
      </c>
      <c r="AY5395" s="189" t="s">
        <v>360</v>
      </c>
    </row>
    <row r="5396" spans="1:65" s="16" customFormat="1">
      <c r="B5396" s="211"/>
      <c r="D5396" s="188" t="s">
        <v>369</v>
      </c>
      <c r="E5396" s="212" t="s">
        <v>1</v>
      </c>
      <c r="F5396" s="213" t="s">
        <v>581</v>
      </c>
      <c r="H5396" s="214">
        <v>76.507000000000005</v>
      </c>
      <c r="I5396" s="215"/>
      <c r="L5396" s="211"/>
      <c r="M5396" s="216"/>
      <c r="N5396" s="217"/>
      <c r="O5396" s="217"/>
      <c r="P5396" s="217"/>
      <c r="Q5396" s="217"/>
      <c r="R5396" s="217"/>
      <c r="S5396" s="217"/>
      <c r="T5396" s="218"/>
      <c r="AT5396" s="212" t="s">
        <v>369</v>
      </c>
      <c r="AU5396" s="212" t="s">
        <v>85</v>
      </c>
      <c r="AV5396" s="16" t="s">
        <v>282</v>
      </c>
      <c r="AW5396" s="16" t="s">
        <v>29</v>
      </c>
      <c r="AX5396" s="16" t="s">
        <v>72</v>
      </c>
      <c r="AY5396" s="212" t="s">
        <v>360</v>
      </c>
    </row>
    <row r="5397" spans="1:65" s="14" customFormat="1">
      <c r="B5397" s="196"/>
      <c r="D5397" s="188" t="s">
        <v>369</v>
      </c>
      <c r="E5397" s="197" t="s">
        <v>1</v>
      </c>
      <c r="F5397" s="198" t="s">
        <v>5142</v>
      </c>
      <c r="H5397" s="197" t="s">
        <v>1</v>
      </c>
      <c r="I5397" s="199"/>
      <c r="L5397" s="196"/>
      <c r="M5397" s="200"/>
      <c r="N5397" s="201"/>
      <c r="O5397" s="201"/>
      <c r="P5397" s="201"/>
      <c r="Q5397" s="201"/>
      <c r="R5397" s="201"/>
      <c r="S5397" s="201"/>
      <c r="T5397" s="202"/>
      <c r="AT5397" s="197" t="s">
        <v>369</v>
      </c>
      <c r="AU5397" s="197" t="s">
        <v>85</v>
      </c>
      <c r="AV5397" s="14" t="s">
        <v>79</v>
      </c>
      <c r="AW5397" s="14" t="s">
        <v>29</v>
      </c>
      <c r="AX5397" s="14" t="s">
        <v>72</v>
      </c>
      <c r="AY5397" s="197" t="s">
        <v>360</v>
      </c>
    </row>
    <row r="5398" spans="1:65" s="14" customFormat="1">
      <c r="B5398" s="196"/>
      <c r="D5398" s="188" t="s">
        <v>369</v>
      </c>
      <c r="E5398" s="197" t="s">
        <v>1</v>
      </c>
      <c r="F5398" s="198" t="s">
        <v>758</v>
      </c>
      <c r="H5398" s="197" t="s">
        <v>1</v>
      </c>
      <c r="I5398" s="199"/>
      <c r="L5398" s="196"/>
      <c r="M5398" s="200"/>
      <c r="N5398" s="201"/>
      <c r="O5398" s="201"/>
      <c r="P5398" s="201"/>
      <c r="Q5398" s="201"/>
      <c r="R5398" s="201"/>
      <c r="S5398" s="201"/>
      <c r="T5398" s="202"/>
      <c r="AT5398" s="197" t="s">
        <v>369</v>
      </c>
      <c r="AU5398" s="197" t="s">
        <v>85</v>
      </c>
      <c r="AV5398" s="14" t="s">
        <v>79</v>
      </c>
      <c r="AW5398" s="14" t="s">
        <v>29</v>
      </c>
      <c r="AX5398" s="14" t="s">
        <v>72</v>
      </c>
      <c r="AY5398" s="197" t="s">
        <v>360</v>
      </c>
    </row>
    <row r="5399" spans="1:65" s="14" customFormat="1">
      <c r="B5399" s="196"/>
      <c r="D5399" s="188" t="s">
        <v>369</v>
      </c>
      <c r="E5399" s="197" t="s">
        <v>1</v>
      </c>
      <c r="F5399" s="198" t="s">
        <v>1493</v>
      </c>
      <c r="H5399" s="197" t="s">
        <v>1</v>
      </c>
      <c r="I5399" s="199"/>
      <c r="L5399" s="196"/>
      <c r="M5399" s="200"/>
      <c r="N5399" s="201"/>
      <c r="O5399" s="201"/>
      <c r="P5399" s="201"/>
      <c r="Q5399" s="201"/>
      <c r="R5399" s="201"/>
      <c r="S5399" s="201"/>
      <c r="T5399" s="202"/>
      <c r="AT5399" s="197" t="s">
        <v>369</v>
      </c>
      <c r="AU5399" s="197" t="s">
        <v>85</v>
      </c>
      <c r="AV5399" s="14" t="s">
        <v>79</v>
      </c>
      <c r="AW5399" s="14" t="s">
        <v>29</v>
      </c>
      <c r="AX5399" s="14" t="s">
        <v>72</v>
      </c>
      <c r="AY5399" s="197" t="s">
        <v>360</v>
      </c>
    </row>
    <row r="5400" spans="1:65" s="13" customFormat="1">
      <c r="B5400" s="187"/>
      <c r="D5400" s="188" t="s">
        <v>369</v>
      </c>
      <c r="E5400" s="189" t="s">
        <v>1</v>
      </c>
      <c r="F5400" s="190" t="s">
        <v>5143</v>
      </c>
      <c r="H5400" s="191">
        <v>60.58</v>
      </c>
      <c r="I5400" s="192"/>
      <c r="L5400" s="187"/>
      <c r="M5400" s="193"/>
      <c r="N5400" s="194"/>
      <c r="O5400" s="194"/>
      <c r="P5400" s="194"/>
      <c r="Q5400" s="194"/>
      <c r="R5400" s="194"/>
      <c r="S5400" s="194"/>
      <c r="T5400" s="195"/>
      <c r="AT5400" s="189" t="s">
        <v>369</v>
      </c>
      <c r="AU5400" s="189" t="s">
        <v>85</v>
      </c>
      <c r="AV5400" s="13" t="s">
        <v>85</v>
      </c>
      <c r="AW5400" s="13" t="s">
        <v>29</v>
      </c>
      <c r="AX5400" s="13" t="s">
        <v>72</v>
      </c>
      <c r="AY5400" s="189" t="s">
        <v>360</v>
      </c>
    </row>
    <row r="5401" spans="1:65" s="13" customFormat="1">
      <c r="B5401" s="187"/>
      <c r="D5401" s="188" t="s">
        <v>369</v>
      </c>
      <c r="E5401" s="189" t="s">
        <v>1</v>
      </c>
      <c r="F5401" s="190" t="s">
        <v>3386</v>
      </c>
      <c r="H5401" s="191">
        <v>-3.6120000000000001</v>
      </c>
      <c r="I5401" s="192"/>
      <c r="L5401" s="187"/>
      <c r="M5401" s="193"/>
      <c r="N5401" s="194"/>
      <c r="O5401" s="194"/>
      <c r="P5401" s="194"/>
      <c r="Q5401" s="194"/>
      <c r="R5401" s="194"/>
      <c r="S5401" s="194"/>
      <c r="T5401" s="195"/>
      <c r="AT5401" s="189" t="s">
        <v>369</v>
      </c>
      <c r="AU5401" s="189" t="s">
        <v>85</v>
      </c>
      <c r="AV5401" s="13" t="s">
        <v>85</v>
      </c>
      <c r="AW5401" s="13" t="s">
        <v>29</v>
      </c>
      <c r="AX5401" s="13" t="s">
        <v>72</v>
      </c>
      <c r="AY5401" s="189" t="s">
        <v>360</v>
      </c>
    </row>
    <row r="5402" spans="1:65" s="14" customFormat="1">
      <c r="B5402" s="196"/>
      <c r="D5402" s="188" t="s">
        <v>369</v>
      </c>
      <c r="E5402" s="197" t="s">
        <v>1</v>
      </c>
      <c r="F5402" s="198" t="s">
        <v>1501</v>
      </c>
      <c r="H5402" s="197" t="s">
        <v>1</v>
      </c>
      <c r="I5402" s="199"/>
      <c r="L5402" s="196"/>
      <c r="M5402" s="200"/>
      <c r="N5402" s="201"/>
      <c r="O5402" s="201"/>
      <c r="P5402" s="201"/>
      <c r="Q5402" s="201"/>
      <c r="R5402" s="201"/>
      <c r="S5402" s="201"/>
      <c r="T5402" s="202"/>
      <c r="AT5402" s="197" t="s">
        <v>369</v>
      </c>
      <c r="AU5402" s="197" t="s">
        <v>85</v>
      </c>
      <c r="AV5402" s="14" t="s">
        <v>79</v>
      </c>
      <c r="AW5402" s="14" t="s">
        <v>29</v>
      </c>
      <c r="AX5402" s="14" t="s">
        <v>72</v>
      </c>
      <c r="AY5402" s="197" t="s">
        <v>360</v>
      </c>
    </row>
    <row r="5403" spans="1:65" s="13" customFormat="1">
      <c r="B5403" s="187"/>
      <c r="D5403" s="188" t="s">
        <v>369</v>
      </c>
      <c r="E5403" s="189" t="s">
        <v>1</v>
      </c>
      <c r="F5403" s="190" t="s">
        <v>5144</v>
      </c>
      <c r="H5403" s="191">
        <v>3.9340000000000002</v>
      </c>
      <c r="I5403" s="192"/>
      <c r="L5403" s="187"/>
      <c r="M5403" s="193"/>
      <c r="N5403" s="194"/>
      <c r="O5403" s="194"/>
      <c r="P5403" s="194"/>
      <c r="Q5403" s="194"/>
      <c r="R5403" s="194"/>
      <c r="S5403" s="194"/>
      <c r="T5403" s="195"/>
      <c r="AT5403" s="189" t="s">
        <v>369</v>
      </c>
      <c r="AU5403" s="189" t="s">
        <v>85</v>
      </c>
      <c r="AV5403" s="13" t="s">
        <v>85</v>
      </c>
      <c r="AW5403" s="13" t="s">
        <v>29</v>
      </c>
      <c r="AX5403" s="13" t="s">
        <v>72</v>
      </c>
      <c r="AY5403" s="189" t="s">
        <v>360</v>
      </c>
    </row>
    <row r="5404" spans="1:65" s="14" customFormat="1">
      <c r="B5404" s="196"/>
      <c r="D5404" s="188" t="s">
        <v>369</v>
      </c>
      <c r="E5404" s="197" t="s">
        <v>1</v>
      </c>
      <c r="F5404" s="198" t="s">
        <v>3487</v>
      </c>
      <c r="H5404" s="197" t="s">
        <v>1</v>
      </c>
      <c r="I5404" s="199"/>
      <c r="L5404" s="196"/>
      <c r="M5404" s="200"/>
      <c r="N5404" s="201"/>
      <c r="O5404" s="201"/>
      <c r="P5404" s="201"/>
      <c r="Q5404" s="201"/>
      <c r="R5404" s="201"/>
      <c r="S5404" s="201"/>
      <c r="T5404" s="202"/>
      <c r="AT5404" s="197" t="s">
        <v>369</v>
      </c>
      <c r="AU5404" s="197" t="s">
        <v>85</v>
      </c>
      <c r="AV5404" s="14" t="s">
        <v>79</v>
      </c>
      <c r="AW5404" s="14" t="s">
        <v>29</v>
      </c>
      <c r="AX5404" s="14" t="s">
        <v>72</v>
      </c>
      <c r="AY5404" s="197" t="s">
        <v>360</v>
      </c>
    </row>
    <row r="5405" spans="1:65" s="13" customFormat="1">
      <c r="B5405" s="187"/>
      <c r="D5405" s="188" t="s">
        <v>369</v>
      </c>
      <c r="E5405" s="189" t="s">
        <v>1</v>
      </c>
      <c r="F5405" s="190" t="s">
        <v>5145</v>
      </c>
      <c r="H5405" s="191">
        <v>2.2599999999999998</v>
      </c>
      <c r="I5405" s="192"/>
      <c r="L5405" s="187"/>
      <c r="M5405" s="193"/>
      <c r="N5405" s="194"/>
      <c r="O5405" s="194"/>
      <c r="P5405" s="194"/>
      <c r="Q5405" s="194"/>
      <c r="R5405" s="194"/>
      <c r="S5405" s="194"/>
      <c r="T5405" s="195"/>
      <c r="AT5405" s="189" t="s">
        <v>369</v>
      </c>
      <c r="AU5405" s="189" t="s">
        <v>85</v>
      </c>
      <c r="AV5405" s="13" t="s">
        <v>85</v>
      </c>
      <c r="AW5405" s="13" t="s">
        <v>29</v>
      </c>
      <c r="AX5405" s="13" t="s">
        <v>72</v>
      </c>
      <c r="AY5405" s="189" t="s">
        <v>360</v>
      </c>
    </row>
    <row r="5406" spans="1:65" s="16" customFormat="1">
      <c r="B5406" s="211"/>
      <c r="D5406" s="188" t="s">
        <v>369</v>
      </c>
      <c r="E5406" s="212" t="s">
        <v>1</v>
      </c>
      <c r="F5406" s="213" t="s">
        <v>581</v>
      </c>
      <c r="H5406" s="214">
        <v>63.161999999999999</v>
      </c>
      <c r="I5406" s="215"/>
      <c r="L5406" s="211"/>
      <c r="M5406" s="216"/>
      <c r="N5406" s="217"/>
      <c r="O5406" s="217"/>
      <c r="P5406" s="217"/>
      <c r="Q5406" s="217"/>
      <c r="R5406" s="217"/>
      <c r="S5406" s="217"/>
      <c r="T5406" s="218"/>
      <c r="AT5406" s="212" t="s">
        <v>369</v>
      </c>
      <c r="AU5406" s="212" t="s">
        <v>85</v>
      </c>
      <c r="AV5406" s="16" t="s">
        <v>282</v>
      </c>
      <c r="AW5406" s="16" t="s">
        <v>29</v>
      </c>
      <c r="AX5406" s="16" t="s">
        <v>72</v>
      </c>
      <c r="AY5406" s="212" t="s">
        <v>360</v>
      </c>
    </row>
    <row r="5407" spans="1:65" s="15" customFormat="1">
      <c r="B5407" s="203"/>
      <c r="D5407" s="188" t="s">
        <v>369</v>
      </c>
      <c r="E5407" s="204" t="s">
        <v>1</v>
      </c>
      <c r="F5407" s="205" t="s">
        <v>386</v>
      </c>
      <c r="H5407" s="206">
        <v>393.536</v>
      </c>
      <c r="I5407" s="207"/>
      <c r="L5407" s="203"/>
      <c r="M5407" s="208"/>
      <c r="N5407" s="209"/>
      <c r="O5407" s="209"/>
      <c r="P5407" s="209"/>
      <c r="Q5407" s="209"/>
      <c r="R5407" s="209"/>
      <c r="S5407" s="209"/>
      <c r="T5407" s="210"/>
      <c r="AT5407" s="204" t="s">
        <v>369</v>
      </c>
      <c r="AU5407" s="204" t="s">
        <v>85</v>
      </c>
      <c r="AV5407" s="15" t="s">
        <v>367</v>
      </c>
      <c r="AW5407" s="15" t="s">
        <v>29</v>
      </c>
      <c r="AX5407" s="15" t="s">
        <v>79</v>
      </c>
      <c r="AY5407" s="204" t="s">
        <v>360</v>
      </c>
    </row>
    <row r="5408" spans="1:65" s="2" customFormat="1" ht="66.75" customHeight="1">
      <c r="A5408" s="33"/>
      <c r="B5408" s="139"/>
      <c r="C5408" s="268" t="s">
        <v>5146</v>
      </c>
      <c r="D5408" s="268" t="s">
        <v>363</v>
      </c>
      <c r="E5408" s="269" t="s">
        <v>5147</v>
      </c>
      <c r="F5408" s="270" t="s">
        <v>5148</v>
      </c>
      <c r="G5408" s="271" t="s">
        <v>375</v>
      </c>
      <c r="H5408" s="272">
        <v>3</v>
      </c>
      <c r="I5408" s="273"/>
      <c r="J5408" s="273">
        <f t="shared" ref="J5408:J5415" si="15">ROUND(I5408*H5408,2)</f>
        <v>0</v>
      </c>
      <c r="K5408" s="180"/>
      <c r="L5408" s="34"/>
      <c r="M5408" s="181" t="s">
        <v>1</v>
      </c>
      <c r="N5408" s="182" t="s">
        <v>38</v>
      </c>
      <c r="O5408" s="60"/>
      <c r="P5408" s="183">
        <f t="shared" ref="P5408:P5415" si="16">O5408*H5408</f>
        <v>0</v>
      </c>
      <c r="Q5408" s="183">
        <v>2.1000000000000001E-4</v>
      </c>
      <c r="R5408" s="183">
        <f t="shared" ref="R5408:R5415" si="17">Q5408*H5408</f>
        <v>6.3000000000000003E-4</v>
      </c>
      <c r="S5408" s="183">
        <v>0</v>
      </c>
      <c r="T5408" s="184">
        <f t="shared" ref="T5408:T5415" si="18">S5408*H5408</f>
        <v>0</v>
      </c>
      <c r="U5408" s="33"/>
      <c r="V5408" s="33"/>
      <c r="W5408" s="33"/>
      <c r="X5408" s="33"/>
      <c r="Y5408" s="33"/>
      <c r="Z5408" s="33"/>
      <c r="AA5408" s="33"/>
      <c r="AB5408" s="33"/>
      <c r="AC5408" s="33"/>
      <c r="AD5408" s="33"/>
      <c r="AE5408" s="33"/>
      <c r="AR5408" s="185" t="s">
        <v>507</v>
      </c>
      <c r="AT5408" s="185" t="s">
        <v>363</v>
      </c>
      <c r="AU5408" s="185" t="s">
        <v>85</v>
      </c>
      <c r="AY5408" s="18" t="s">
        <v>360</v>
      </c>
      <c r="BE5408" s="186">
        <f t="shared" ref="BE5408:BE5415" si="19">IF(N5408="základná",J5408,0)</f>
        <v>0</v>
      </c>
      <c r="BF5408" s="186">
        <f t="shared" ref="BF5408:BF5415" si="20">IF(N5408="znížená",J5408,0)</f>
        <v>0</v>
      </c>
      <c r="BG5408" s="186">
        <f t="shared" ref="BG5408:BG5415" si="21">IF(N5408="zákl. prenesená",J5408,0)</f>
        <v>0</v>
      </c>
      <c r="BH5408" s="186">
        <f t="shared" ref="BH5408:BH5415" si="22">IF(N5408="zníž. prenesená",J5408,0)</f>
        <v>0</v>
      </c>
      <c r="BI5408" s="186">
        <f t="shared" ref="BI5408:BI5415" si="23">IF(N5408="nulová",J5408,0)</f>
        <v>0</v>
      </c>
      <c r="BJ5408" s="18" t="s">
        <v>85</v>
      </c>
      <c r="BK5408" s="186">
        <f t="shared" ref="BK5408:BK5415" si="24">ROUND(I5408*H5408,2)</f>
        <v>0</v>
      </c>
      <c r="BL5408" s="18" t="s">
        <v>507</v>
      </c>
      <c r="BM5408" s="185" t="s">
        <v>5149</v>
      </c>
    </row>
    <row r="5409" spans="1:65" s="2" customFormat="1" ht="62.65" customHeight="1">
      <c r="A5409" s="33"/>
      <c r="B5409" s="139"/>
      <c r="C5409" s="268" t="s">
        <v>5150</v>
      </c>
      <c r="D5409" s="268" t="s">
        <v>363</v>
      </c>
      <c r="E5409" s="269" t="s">
        <v>5151</v>
      </c>
      <c r="F5409" s="270" t="s">
        <v>5152</v>
      </c>
      <c r="G5409" s="271" t="s">
        <v>375</v>
      </c>
      <c r="H5409" s="272">
        <v>40</v>
      </c>
      <c r="I5409" s="273"/>
      <c r="J5409" s="273">
        <f t="shared" si="15"/>
        <v>0</v>
      </c>
      <c r="K5409" s="180"/>
      <c r="L5409" s="34"/>
      <c r="M5409" s="181" t="s">
        <v>1</v>
      </c>
      <c r="N5409" s="182" t="s">
        <v>38</v>
      </c>
      <c r="O5409" s="60"/>
      <c r="P5409" s="183">
        <f t="shared" si="16"/>
        <v>0</v>
      </c>
      <c r="Q5409" s="183">
        <v>2.1000000000000001E-4</v>
      </c>
      <c r="R5409" s="183">
        <f t="shared" si="17"/>
        <v>8.4000000000000012E-3</v>
      </c>
      <c r="S5409" s="183">
        <v>0</v>
      </c>
      <c r="T5409" s="184">
        <f t="shared" si="18"/>
        <v>0</v>
      </c>
      <c r="U5409" s="33"/>
      <c r="V5409" s="33"/>
      <c r="W5409" s="33"/>
      <c r="X5409" s="33"/>
      <c r="Y5409" s="33"/>
      <c r="Z5409" s="33"/>
      <c r="AA5409" s="33"/>
      <c r="AB5409" s="33"/>
      <c r="AC5409" s="33"/>
      <c r="AD5409" s="33"/>
      <c r="AE5409" s="33"/>
      <c r="AR5409" s="185" t="s">
        <v>507</v>
      </c>
      <c r="AT5409" s="185" t="s">
        <v>363</v>
      </c>
      <c r="AU5409" s="185" t="s">
        <v>85</v>
      </c>
      <c r="AY5409" s="18" t="s">
        <v>360</v>
      </c>
      <c r="BE5409" s="186">
        <f t="shared" si="19"/>
        <v>0</v>
      </c>
      <c r="BF5409" s="186">
        <f t="shared" si="20"/>
        <v>0</v>
      </c>
      <c r="BG5409" s="186">
        <f t="shared" si="21"/>
        <v>0</v>
      </c>
      <c r="BH5409" s="186">
        <f t="shared" si="22"/>
        <v>0</v>
      </c>
      <c r="BI5409" s="186">
        <f t="shared" si="23"/>
        <v>0</v>
      </c>
      <c r="BJ5409" s="18" t="s">
        <v>85</v>
      </c>
      <c r="BK5409" s="186">
        <f t="shared" si="24"/>
        <v>0</v>
      </c>
      <c r="BL5409" s="18" t="s">
        <v>507</v>
      </c>
      <c r="BM5409" s="185" t="s">
        <v>5153</v>
      </c>
    </row>
    <row r="5410" spans="1:65" s="2" customFormat="1" ht="62.65" customHeight="1">
      <c r="A5410" s="33"/>
      <c r="B5410" s="139"/>
      <c r="C5410" s="268" t="s">
        <v>5154</v>
      </c>
      <c r="D5410" s="268" t="s">
        <v>363</v>
      </c>
      <c r="E5410" s="269" t="s">
        <v>5155</v>
      </c>
      <c r="F5410" s="270" t="s">
        <v>5156</v>
      </c>
      <c r="G5410" s="271" t="s">
        <v>375</v>
      </c>
      <c r="H5410" s="272">
        <v>7</v>
      </c>
      <c r="I5410" s="273"/>
      <c r="J5410" s="273">
        <f t="shared" si="15"/>
        <v>0</v>
      </c>
      <c r="K5410" s="180"/>
      <c r="L5410" s="34"/>
      <c r="M5410" s="181" t="s">
        <v>1</v>
      </c>
      <c r="N5410" s="182" t="s">
        <v>38</v>
      </c>
      <c r="O5410" s="60"/>
      <c r="P5410" s="183">
        <f t="shared" si="16"/>
        <v>0</v>
      </c>
      <c r="Q5410" s="183">
        <v>2.1000000000000001E-4</v>
      </c>
      <c r="R5410" s="183">
        <f t="shared" si="17"/>
        <v>1.47E-3</v>
      </c>
      <c r="S5410" s="183">
        <v>0</v>
      </c>
      <c r="T5410" s="184">
        <f t="shared" si="18"/>
        <v>0</v>
      </c>
      <c r="U5410" s="33"/>
      <c r="V5410" s="33"/>
      <c r="W5410" s="33"/>
      <c r="X5410" s="33"/>
      <c r="Y5410" s="33"/>
      <c r="Z5410" s="33"/>
      <c r="AA5410" s="33"/>
      <c r="AB5410" s="33"/>
      <c r="AC5410" s="33"/>
      <c r="AD5410" s="33"/>
      <c r="AE5410" s="33"/>
      <c r="AR5410" s="185" t="s">
        <v>507</v>
      </c>
      <c r="AT5410" s="185" t="s">
        <v>363</v>
      </c>
      <c r="AU5410" s="185" t="s">
        <v>85</v>
      </c>
      <c r="AY5410" s="18" t="s">
        <v>360</v>
      </c>
      <c r="BE5410" s="186">
        <f t="shared" si="19"/>
        <v>0</v>
      </c>
      <c r="BF5410" s="186">
        <f t="shared" si="20"/>
        <v>0</v>
      </c>
      <c r="BG5410" s="186">
        <f t="shared" si="21"/>
        <v>0</v>
      </c>
      <c r="BH5410" s="186">
        <f t="shared" si="22"/>
        <v>0</v>
      </c>
      <c r="BI5410" s="186">
        <f t="shared" si="23"/>
        <v>0</v>
      </c>
      <c r="BJ5410" s="18" t="s">
        <v>85</v>
      </c>
      <c r="BK5410" s="186">
        <f t="shared" si="24"/>
        <v>0</v>
      </c>
      <c r="BL5410" s="18" t="s">
        <v>507</v>
      </c>
      <c r="BM5410" s="185" t="s">
        <v>5157</v>
      </c>
    </row>
    <row r="5411" spans="1:65" s="2" customFormat="1" ht="76.349999999999994" customHeight="1">
      <c r="A5411" s="33"/>
      <c r="B5411" s="139"/>
      <c r="C5411" s="173" t="s">
        <v>5158</v>
      </c>
      <c r="D5411" s="173" t="s">
        <v>363</v>
      </c>
      <c r="E5411" s="174" t="s">
        <v>5159</v>
      </c>
      <c r="F5411" s="175" t="s">
        <v>5160</v>
      </c>
      <c r="G5411" s="176" t="s">
        <v>375</v>
      </c>
      <c r="H5411" s="177">
        <v>3</v>
      </c>
      <c r="I5411" s="178"/>
      <c r="J5411" s="179">
        <f t="shared" si="15"/>
        <v>0</v>
      </c>
      <c r="K5411" s="180"/>
      <c r="L5411" s="34"/>
      <c r="M5411" s="181" t="s">
        <v>1</v>
      </c>
      <c r="N5411" s="182" t="s">
        <v>38</v>
      </c>
      <c r="O5411" s="60"/>
      <c r="P5411" s="183">
        <f t="shared" si="16"/>
        <v>0</v>
      </c>
      <c r="Q5411" s="183">
        <v>2.1000000000000001E-4</v>
      </c>
      <c r="R5411" s="183">
        <f t="shared" si="17"/>
        <v>6.3000000000000003E-4</v>
      </c>
      <c r="S5411" s="183">
        <v>0</v>
      </c>
      <c r="T5411" s="184">
        <f t="shared" si="18"/>
        <v>0</v>
      </c>
      <c r="U5411" s="33"/>
      <c r="V5411" s="33"/>
      <c r="W5411" s="33"/>
      <c r="X5411" s="33"/>
      <c r="Y5411" s="33"/>
      <c r="Z5411" s="33"/>
      <c r="AA5411" s="33"/>
      <c r="AB5411" s="33"/>
      <c r="AC5411" s="33"/>
      <c r="AD5411" s="33"/>
      <c r="AE5411" s="33"/>
      <c r="AR5411" s="185" t="s">
        <v>507</v>
      </c>
      <c r="AT5411" s="185" t="s">
        <v>363</v>
      </c>
      <c r="AU5411" s="185" t="s">
        <v>85</v>
      </c>
      <c r="AY5411" s="18" t="s">
        <v>360</v>
      </c>
      <c r="BE5411" s="186">
        <f t="shared" si="19"/>
        <v>0</v>
      </c>
      <c r="BF5411" s="186">
        <f t="shared" si="20"/>
        <v>0</v>
      </c>
      <c r="BG5411" s="186">
        <f t="shared" si="21"/>
        <v>0</v>
      </c>
      <c r="BH5411" s="186">
        <f t="shared" si="22"/>
        <v>0</v>
      </c>
      <c r="BI5411" s="186">
        <f t="shared" si="23"/>
        <v>0</v>
      </c>
      <c r="BJ5411" s="18" t="s">
        <v>85</v>
      </c>
      <c r="BK5411" s="186">
        <f t="shared" si="24"/>
        <v>0</v>
      </c>
      <c r="BL5411" s="18" t="s">
        <v>507</v>
      </c>
      <c r="BM5411" s="185" t="s">
        <v>5161</v>
      </c>
    </row>
    <row r="5412" spans="1:65" s="2" customFormat="1" ht="66.75" customHeight="1">
      <c r="A5412" s="33"/>
      <c r="B5412" s="139"/>
      <c r="C5412" s="173" t="s">
        <v>5162</v>
      </c>
      <c r="D5412" s="173" t="s">
        <v>363</v>
      </c>
      <c r="E5412" s="174" t="s">
        <v>5163</v>
      </c>
      <c r="F5412" s="175" t="s">
        <v>5164</v>
      </c>
      <c r="G5412" s="176" t="s">
        <v>375</v>
      </c>
      <c r="H5412" s="177">
        <v>4</v>
      </c>
      <c r="I5412" s="178"/>
      <c r="J5412" s="179">
        <f t="shared" si="15"/>
        <v>0</v>
      </c>
      <c r="K5412" s="180"/>
      <c r="L5412" s="34"/>
      <c r="M5412" s="181" t="s">
        <v>1</v>
      </c>
      <c r="N5412" s="182" t="s">
        <v>38</v>
      </c>
      <c r="O5412" s="60"/>
      <c r="P5412" s="183">
        <f t="shared" si="16"/>
        <v>0</v>
      </c>
      <c r="Q5412" s="183">
        <v>2.1000000000000001E-4</v>
      </c>
      <c r="R5412" s="183">
        <f t="shared" si="17"/>
        <v>8.4000000000000003E-4</v>
      </c>
      <c r="S5412" s="183">
        <v>0</v>
      </c>
      <c r="T5412" s="184">
        <f t="shared" si="18"/>
        <v>0</v>
      </c>
      <c r="U5412" s="33"/>
      <c r="V5412" s="33"/>
      <c r="W5412" s="33"/>
      <c r="X5412" s="33"/>
      <c r="Y5412" s="33"/>
      <c r="Z5412" s="33"/>
      <c r="AA5412" s="33"/>
      <c r="AB5412" s="33"/>
      <c r="AC5412" s="33"/>
      <c r="AD5412" s="33"/>
      <c r="AE5412" s="33"/>
      <c r="AR5412" s="185" t="s">
        <v>507</v>
      </c>
      <c r="AT5412" s="185" t="s">
        <v>363</v>
      </c>
      <c r="AU5412" s="185" t="s">
        <v>85</v>
      </c>
      <c r="AY5412" s="18" t="s">
        <v>360</v>
      </c>
      <c r="BE5412" s="186">
        <f t="shared" si="19"/>
        <v>0</v>
      </c>
      <c r="BF5412" s="186">
        <f t="shared" si="20"/>
        <v>0</v>
      </c>
      <c r="BG5412" s="186">
        <f t="shared" si="21"/>
        <v>0</v>
      </c>
      <c r="BH5412" s="186">
        <f t="shared" si="22"/>
        <v>0</v>
      </c>
      <c r="BI5412" s="186">
        <f t="shared" si="23"/>
        <v>0</v>
      </c>
      <c r="BJ5412" s="18" t="s">
        <v>85</v>
      </c>
      <c r="BK5412" s="186">
        <f t="shared" si="24"/>
        <v>0</v>
      </c>
      <c r="BL5412" s="18" t="s">
        <v>507</v>
      </c>
      <c r="BM5412" s="185" t="s">
        <v>5165</v>
      </c>
    </row>
    <row r="5413" spans="1:65" s="2" customFormat="1" ht="76.349999999999994" customHeight="1">
      <c r="A5413" s="33"/>
      <c r="B5413" s="139"/>
      <c r="C5413" s="173" t="s">
        <v>5166</v>
      </c>
      <c r="D5413" s="173" t="s">
        <v>363</v>
      </c>
      <c r="E5413" s="174" t="s">
        <v>5167</v>
      </c>
      <c r="F5413" s="175" t="s">
        <v>5168</v>
      </c>
      <c r="G5413" s="176" t="s">
        <v>375</v>
      </c>
      <c r="H5413" s="177">
        <v>5</v>
      </c>
      <c r="I5413" s="178"/>
      <c r="J5413" s="179">
        <f t="shared" si="15"/>
        <v>0</v>
      </c>
      <c r="K5413" s="180"/>
      <c r="L5413" s="34"/>
      <c r="M5413" s="181" t="s">
        <v>1</v>
      </c>
      <c r="N5413" s="182" t="s">
        <v>38</v>
      </c>
      <c r="O5413" s="60"/>
      <c r="P5413" s="183">
        <f t="shared" si="16"/>
        <v>0</v>
      </c>
      <c r="Q5413" s="183">
        <v>2.1000000000000001E-4</v>
      </c>
      <c r="R5413" s="183">
        <f t="shared" si="17"/>
        <v>1.0500000000000002E-3</v>
      </c>
      <c r="S5413" s="183">
        <v>0</v>
      </c>
      <c r="T5413" s="184">
        <f t="shared" si="18"/>
        <v>0</v>
      </c>
      <c r="U5413" s="33"/>
      <c r="V5413" s="33"/>
      <c r="W5413" s="33"/>
      <c r="X5413" s="33"/>
      <c r="Y5413" s="33"/>
      <c r="Z5413" s="33"/>
      <c r="AA5413" s="33"/>
      <c r="AB5413" s="33"/>
      <c r="AC5413" s="33"/>
      <c r="AD5413" s="33"/>
      <c r="AE5413" s="33"/>
      <c r="AR5413" s="185" t="s">
        <v>507</v>
      </c>
      <c r="AT5413" s="185" t="s">
        <v>363</v>
      </c>
      <c r="AU5413" s="185" t="s">
        <v>85</v>
      </c>
      <c r="AY5413" s="18" t="s">
        <v>360</v>
      </c>
      <c r="BE5413" s="186">
        <f t="shared" si="19"/>
        <v>0</v>
      </c>
      <c r="BF5413" s="186">
        <f t="shared" si="20"/>
        <v>0</v>
      </c>
      <c r="BG5413" s="186">
        <f t="shared" si="21"/>
        <v>0</v>
      </c>
      <c r="BH5413" s="186">
        <f t="shared" si="22"/>
        <v>0</v>
      </c>
      <c r="BI5413" s="186">
        <f t="shared" si="23"/>
        <v>0</v>
      </c>
      <c r="BJ5413" s="18" t="s">
        <v>85</v>
      </c>
      <c r="BK5413" s="186">
        <f t="shared" si="24"/>
        <v>0</v>
      </c>
      <c r="BL5413" s="18" t="s">
        <v>507</v>
      </c>
      <c r="BM5413" s="185" t="s">
        <v>5169</v>
      </c>
    </row>
    <row r="5414" spans="1:65" s="2" customFormat="1" ht="76.349999999999994" customHeight="1">
      <c r="A5414" s="33"/>
      <c r="B5414" s="139"/>
      <c r="C5414" s="268" t="s">
        <v>5170</v>
      </c>
      <c r="D5414" s="268" t="s">
        <v>363</v>
      </c>
      <c r="E5414" s="269" t="s">
        <v>5171</v>
      </c>
      <c r="F5414" s="270" t="s">
        <v>5172</v>
      </c>
      <c r="G5414" s="271" t="s">
        <v>375</v>
      </c>
      <c r="H5414" s="272">
        <v>9</v>
      </c>
      <c r="I5414" s="273"/>
      <c r="J5414" s="273">
        <f t="shared" si="15"/>
        <v>0</v>
      </c>
      <c r="K5414" s="180"/>
      <c r="L5414" s="34"/>
      <c r="M5414" s="181" t="s">
        <v>1</v>
      </c>
      <c r="N5414" s="182" t="s">
        <v>38</v>
      </c>
      <c r="O5414" s="60"/>
      <c r="P5414" s="183">
        <f t="shared" si="16"/>
        <v>0</v>
      </c>
      <c r="Q5414" s="183">
        <v>2.1000000000000001E-4</v>
      </c>
      <c r="R5414" s="183">
        <f t="shared" si="17"/>
        <v>1.8900000000000002E-3</v>
      </c>
      <c r="S5414" s="183">
        <v>0</v>
      </c>
      <c r="T5414" s="184">
        <f t="shared" si="18"/>
        <v>0</v>
      </c>
      <c r="U5414" s="33"/>
      <c r="V5414" s="33"/>
      <c r="W5414" s="33"/>
      <c r="X5414" s="33"/>
      <c r="Y5414" s="33"/>
      <c r="Z5414" s="33"/>
      <c r="AA5414" s="33"/>
      <c r="AB5414" s="33"/>
      <c r="AC5414" s="33"/>
      <c r="AD5414" s="33"/>
      <c r="AE5414" s="33"/>
      <c r="AR5414" s="185" t="s">
        <v>507</v>
      </c>
      <c r="AT5414" s="185" t="s">
        <v>363</v>
      </c>
      <c r="AU5414" s="185" t="s">
        <v>85</v>
      </c>
      <c r="AY5414" s="18" t="s">
        <v>360</v>
      </c>
      <c r="BE5414" s="186">
        <f t="shared" si="19"/>
        <v>0</v>
      </c>
      <c r="BF5414" s="186">
        <f t="shared" si="20"/>
        <v>0</v>
      </c>
      <c r="BG5414" s="186">
        <f t="shared" si="21"/>
        <v>0</v>
      </c>
      <c r="BH5414" s="186">
        <f t="shared" si="22"/>
        <v>0</v>
      </c>
      <c r="BI5414" s="186">
        <f t="shared" si="23"/>
        <v>0</v>
      </c>
      <c r="BJ5414" s="18" t="s">
        <v>85</v>
      </c>
      <c r="BK5414" s="186">
        <f t="shared" si="24"/>
        <v>0</v>
      </c>
      <c r="BL5414" s="18" t="s">
        <v>507</v>
      </c>
      <c r="BM5414" s="185" t="s">
        <v>5173</v>
      </c>
    </row>
    <row r="5415" spans="1:65" s="2" customFormat="1" ht="62.65" customHeight="1">
      <c r="A5415" s="33"/>
      <c r="B5415" s="139"/>
      <c r="C5415" s="268" t="s">
        <v>5174</v>
      </c>
      <c r="D5415" s="268" t="s">
        <v>363</v>
      </c>
      <c r="E5415" s="269" t="s">
        <v>5175</v>
      </c>
      <c r="F5415" s="270" t="s">
        <v>5176</v>
      </c>
      <c r="G5415" s="271" t="s">
        <v>375</v>
      </c>
      <c r="H5415" s="272">
        <v>63</v>
      </c>
      <c r="I5415" s="273"/>
      <c r="J5415" s="273">
        <f t="shared" si="15"/>
        <v>0</v>
      </c>
      <c r="K5415" s="180"/>
      <c r="L5415" s="34"/>
      <c r="M5415" s="181" t="s">
        <v>1</v>
      </c>
      <c r="N5415" s="182" t="s">
        <v>38</v>
      </c>
      <c r="O5415" s="60"/>
      <c r="P5415" s="183">
        <f t="shared" si="16"/>
        <v>0</v>
      </c>
      <c r="Q5415" s="183">
        <v>2.1000000000000001E-4</v>
      </c>
      <c r="R5415" s="183">
        <f t="shared" si="17"/>
        <v>1.323E-2</v>
      </c>
      <c r="S5415" s="183">
        <v>0</v>
      </c>
      <c r="T5415" s="184">
        <f t="shared" si="18"/>
        <v>0</v>
      </c>
      <c r="U5415" s="33"/>
      <c r="V5415" s="33"/>
      <c r="W5415" s="33"/>
      <c r="X5415" s="33"/>
      <c r="Y5415" s="33"/>
      <c r="Z5415" s="33"/>
      <c r="AA5415" s="33"/>
      <c r="AB5415" s="33"/>
      <c r="AC5415" s="33"/>
      <c r="AD5415" s="33"/>
      <c r="AE5415" s="33"/>
      <c r="AR5415" s="185" t="s">
        <v>507</v>
      </c>
      <c r="AT5415" s="185" t="s">
        <v>363</v>
      </c>
      <c r="AU5415" s="185" t="s">
        <v>85</v>
      </c>
      <c r="AY5415" s="18" t="s">
        <v>360</v>
      </c>
      <c r="BE5415" s="186">
        <f t="shared" si="19"/>
        <v>0</v>
      </c>
      <c r="BF5415" s="186">
        <f t="shared" si="20"/>
        <v>0</v>
      </c>
      <c r="BG5415" s="186">
        <f t="shared" si="21"/>
        <v>0</v>
      </c>
      <c r="BH5415" s="186">
        <f t="shared" si="22"/>
        <v>0</v>
      </c>
      <c r="BI5415" s="186">
        <f t="shared" si="23"/>
        <v>0</v>
      </c>
      <c r="BJ5415" s="18" t="s">
        <v>85</v>
      </c>
      <c r="BK5415" s="186">
        <f t="shared" si="24"/>
        <v>0</v>
      </c>
      <c r="BL5415" s="18" t="s">
        <v>507</v>
      </c>
      <c r="BM5415" s="185" t="s">
        <v>5177</v>
      </c>
    </row>
    <row r="5416" spans="1:65" s="13" customFormat="1">
      <c r="B5416" s="187"/>
      <c r="D5416" s="188" t="s">
        <v>369</v>
      </c>
      <c r="E5416" s="189" t="s">
        <v>1</v>
      </c>
      <c r="F5416" s="190" t="s">
        <v>5178</v>
      </c>
      <c r="H5416" s="191">
        <v>63</v>
      </c>
      <c r="I5416" s="192"/>
      <c r="L5416" s="187"/>
      <c r="M5416" s="193"/>
      <c r="N5416" s="194"/>
      <c r="O5416" s="194"/>
      <c r="P5416" s="194"/>
      <c r="Q5416" s="194"/>
      <c r="R5416" s="194"/>
      <c r="S5416" s="194"/>
      <c r="T5416" s="195"/>
      <c r="AT5416" s="189" t="s">
        <v>369</v>
      </c>
      <c r="AU5416" s="189" t="s">
        <v>85</v>
      </c>
      <c r="AV5416" s="13" t="s">
        <v>85</v>
      </c>
      <c r="AW5416" s="13" t="s">
        <v>29</v>
      </c>
      <c r="AX5416" s="13" t="s">
        <v>79</v>
      </c>
      <c r="AY5416" s="189" t="s">
        <v>360</v>
      </c>
    </row>
    <row r="5417" spans="1:65" s="2" customFormat="1" ht="62.65" customHeight="1">
      <c r="A5417" s="33"/>
      <c r="B5417" s="139"/>
      <c r="C5417" s="173" t="s">
        <v>5179</v>
      </c>
      <c r="D5417" s="173" t="s">
        <v>363</v>
      </c>
      <c r="E5417" s="174" t="s">
        <v>5180</v>
      </c>
      <c r="F5417" s="175" t="s">
        <v>5181</v>
      </c>
      <c r="G5417" s="176" t="s">
        <v>375</v>
      </c>
      <c r="H5417" s="177">
        <v>2</v>
      </c>
      <c r="I5417" s="178"/>
      <c r="J5417" s="179">
        <f t="shared" ref="J5417:J5440" si="25">ROUND(I5417*H5417,2)</f>
        <v>0</v>
      </c>
      <c r="K5417" s="180"/>
      <c r="L5417" s="34"/>
      <c r="M5417" s="181" t="s">
        <v>1</v>
      </c>
      <c r="N5417" s="182" t="s">
        <v>38</v>
      </c>
      <c r="O5417" s="60"/>
      <c r="P5417" s="183">
        <f t="shared" ref="P5417:P5440" si="26">O5417*H5417</f>
        <v>0</v>
      </c>
      <c r="Q5417" s="183">
        <v>2.1000000000000001E-4</v>
      </c>
      <c r="R5417" s="183">
        <f t="shared" ref="R5417:R5440" si="27">Q5417*H5417</f>
        <v>4.2000000000000002E-4</v>
      </c>
      <c r="S5417" s="183">
        <v>0</v>
      </c>
      <c r="T5417" s="184">
        <f t="shared" ref="T5417:T5440" si="28">S5417*H5417</f>
        <v>0</v>
      </c>
      <c r="U5417" s="33"/>
      <c r="V5417" s="33"/>
      <c r="W5417" s="33"/>
      <c r="X5417" s="33"/>
      <c r="Y5417" s="33"/>
      <c r="Z5417" s="33"/>
      <c r="AA5417" s="33"/>
      <c r="AB5417" s="33"/>
      <c r="AC5417" s="33"/>
      <c r="AD5417" s="33"/>
      <c r="AE5417" s="33"/>
      <c r="AR5417" s="185" t="s">
        <v>507</v>
      </c>
      <c r="AT5417" s="185" t="s">
        <v>363</v>
      </c>
      <c r="AU5417" s="185" t="s">
        <v>85</v>
      </c>
      <c r="AY5417" s="18" t="s">
        <v>360</v>
      </c>
      <c r="BE5417" s="186">
        <f t="shared" ref="BE5417:BE5440" si="29">IF(N5417="základná",J5417,0)</f>
        <v>0</v>
      </c>
      <c r="BF5417" s="186">
        <f t="shared" ref="BF5417:BF5440" si="30">IF(N5417="znížená",J5417,0)</f>
        <v>0</v>
      </c>
      <c r="BG5417" s="186">
        <f t="shared" ref="BG5417:BG5440" si="31">IF(N5417="zákl. prenesená",J5417,0)</f>
        <v>0</v>
      </c>
      <c r="BH5417" s="186">
        <f t="shared" ref="BH5417:BH5440" si="32">IF(N5417="zníž. prenesená",J5417,0)</f>
        <v>0</v>
      </c>
      <c r="BI5417" s="186">
        <f t="shared" ref="BI5417:BI5440" si="33">IF(N5417="nulová",J5417,0)</f>
        <v>0</v>
      </c>
      <c r="BJ5417" s="18" t="s">
        <v>85</v>
      </c>
      <c r="BK5417" s="186">
        <f t="shared" ref="BK5417:BK5440" si="34">ROUND(I5417*H5417,2)</f>
        <v>0</v>
      </c>
      <c r="BL5417" s="18" t="s">
        <v>507</v>
      </c>
      <c r="BM5417" s="185" t="s">
        <v>5182</v>
      </c>
    </row>
    <row r="5418" spans="1:65" s="2" customFormat="1" ht="66.75" customHeight="1">
      <c r="A5418" s="33"/>
      <c r="B5418" s="139"/>
      <c r="C5418" s="173" t="s">
        <v>5183</v>
      </c>
      <c r="D5418" s="173" t="s">
        <v>363</v>
      </c>
      <c r="E5418" s="174" t="s">
        <v>5184</v>
      </c>
      <c r="F5418" s="175" t="s">
        <v>5185</v>
      </c>
      <c r="G5418" s="176" t="s">
        <v>375</v>
      </c>
      <c r="H5418" s="177">
        <v>10</v>
      </c>
      <c r="I5418" s="178"/>
      <c r="J5418" s="179">
        <f t="shared" si="25"/>
        <v>0</v>
      </c>
      <c r="K5418" s="180"/>
      <c r="L5418" s="34"/>
      <c r="M5418" s="181" t="s">
        <v>1</v>
      </c>
      <c r="N5418" s="182" t="s">
        <v>38</v>
      </c>
      <c r="O5418" s="60"/>
      <c r="P5418" s="183">
        <f t="shared" si="26"/>
        <v>0</v>
      </c>
      <c r="Q5418" s="183">
        <v>2.1000000000000001E-4</v>
      </c>
      <c r="R5418" s="183">
        <f t="shared" si="27"/>
        <v>2.1000000000000003E-3</v>
      </c>
      <c r="S5418" s="183">
        <v>0</v>
      </c>
      <c r="T5418" s="184">
        <f t="shared" si="28"/>
        <v>0</v>
      </c>
      <c r="U5418" s="33"/>
      <c r="V5418" s="33"/>
      <c r="W5418" s="33"/>
      <c r="X5418" s="33"/>
      <c r="Y5418" s="33"/>
      <c r="Z5418" s="33"/>
      <c r="AA5418" s="33"/>
      <c r="AB5418" s="33"/>
      <c r="AC5418" s="33"/>
      <c r="AD5418" s="33"/>
      <c r="AE5418" s="33"/>
      <c r="AR5418" s="185" t="s">
        <v>507</v>
      </c>
      <c r="AT5418" s="185" t="s">
        <v>363</v>
      </c>
      <c r="AU5418" s="185" t="s">
        <v>85</v>
      </c>
      <c r="AY5418" s="18" t="s">
        <v>360</v>
      </c>
      <c r="BE5418" s="186">
        <f t="shared" si="29"/>
        <v>0</v>
      </c>
      <c r="BF5418" s="186">
        <f t="shared" si="30"/>
        <v>0</v>
      </c>
      <c r="BG5418" s="186">
        <f t="shared" si="31"/>
        <v>0</v>
      </c>
      <c r="BH5418" s="186">
        <f t="shared" si="32"/>
        <v>0</v>
      </c>
      <c r="BI5418" s="186">
        <f t="shared" si="33"/>
        <v>0</v>
      </c>
      <c r="BJ5418" s="18" t="s">
        <v>85</v>
      </c>
      <c r="BK5418" s="186">
        <f t="shared" si="34"/>
        <v>0</v>
      </c>
      <c r="BL5418" s="18" t="s">
        <v>507</v>
      </c>
      <c r="BM5418" s="185" t="s">
        <v>5186</v>
      </c>
    </row>
    <row r="5419" spans="1:65" s="2" customFormat="1" ht="66.75" customHeight="1">
      <c r="A5419" s="33"/>
      <c r="B5419" s="139"/>
      <c r="C5419" s="173" t="s">
        <v>5187</v>
      </c>
      <c r="D5419" s="173" t="s">
        <v>363</v>
      </c>
      <c r="E5419" s="174" t="s">
        <v>5188</v>
      </c>
      <c r="F5419" s="175" t="s">
        <v>5189</v>
      </c>
      <c r="G5419" s="176" t="s">
        <v>375</v>
      </c>
      <c r="H5419" s="177">
        <v>4</v>
      </c>
      <c r="I5419" s="178"/>
      <c r="J5419" s="179">
        <f t="shared" si="25"/>
        <v>0</v>
      </c>
      <c r="K5419" s="180"/>
      <c r="L5419" s="34"/>
      <c r="M5419" s="181" t="s">
        <v>1</v>
      </c>
      <c r="N5419" s="182" t="s">
        <v>38</v>
      </c>
      <c r="O5419" s="60"/>
      <c r="P5419" s="183">
        <f t="shared" si="26"/>
        <v>0</v>
      </c>
      <c r="Q5419" s="183">
        <v>2.1000000000000001E-4</v>
      </c>
      <c r="R5419" s="183">
        <f t="shared" si="27"/>
        <v>8.4000000000000003E-4</v>
      </c>
      <c r="S5419" s="183">
        <v>0</v>
      </c>
      <c r="T5419" s="184">
        <f t="shared" si="28"/>
        <v>0</v>
      </c>
      <c r="U5419" s="33"/>
      <c r="V5419" s="33"/>
      <c r="W5419" s="33"/>
      <c r="X5419" s="33"/>
      <c r="Y5419" s="33"/>
      <c r="Z5419" s="33"/>
      <c r="AA5419" s="33"/>
      <c r="AB5419" s="33"/>
      <c r="AC5419" s="33"/>
      <c r="AD5419" s="33"/>
      <c r="AE5419" s="33"/>
      <c r="AR5419" s="185" t="s">
        <v>507</v>
      </c>
      <c r="AT5419" s="185" t="s">
        <v>363</v>
      </c>
      <c r="AU5419" s="185" t="s">
        <v>85</v>
      </c>
      <c r="AY5419" s="18" t="s">
        <v>360</v>
      </c>
      <c r="BE5419" s="186">
        <f t="shared" si="29"/>
        <v>0</v>
      </c>
      <c r="BF5419" s="186">
        <f t="shared" si="30"/>
        <v>0</v>
      </c>
      <c r="BG5419" s="186">
        <f t="shared" si="31"/>
        <v>0</v>
      </c>
      <c r="BH5419" s="186">
        <f t="shared" si="32"/>
        <v>0</v>
      </c>
      <c r="BI5419" s="186">
        <f t="shared" si="33"/>
        <v>0</v>
      </c>
      <c r="BJ5419" s="18" t="s">
        <v>85</v>
      </c>
      <c r="BK5419" s="186">
        <f t="shared" si="34"/>
        <v>0</v>
      </c>
      <c r="BL5419" s="18" t="s">
        <v>507</v>
      </c>
      <c r="BM5419" s="185" t="s">
        <v>5190</v>
      </c>
    </row>
    <row r="5420" spans="1:65" s="2" customFormat="1" ht="66.75" customHeight="1">
      <c r="A5420" s="33"/>
      <c r="B5420" s="139"/>
      <c r="C5420" s="173" t="s">
        <v>5191</v>
      </c>
      <c r="D5420" s="173" t="s">
        <v>363</v>
      </c>
      <c r="E5420" s="174" t="s">
        <v>5192</v>
      </c>
      <c r="F5420" s="175" t="s">
        <v>5193</v>
      </c>
      <c r="G5420" s="176" t="s">
        <v>375</v>
      </c>
      <c r="H5420" s="177">
        <v>11</v>
      </c>
      <c r="I5420" s="178"/>
      <c r="J5420" s="179">
        <f t="shared" si="25"/>
        <v>0</v>
      </c>
      <c r="K5420" s="180"/>
      <c r="L5420" s="34"/>
      <c r="M5420" s="181" t="s">
        <v>1</v>
      </c>
      <c r="N5420" s="182" t="s">
        <v>38</v>
      </c>
      <c r="O5420" s="60"/>
      <c r="P5420" s="183">
        <f t="shared" si="26"/>
        <v>0</v>
      </c>
      <c r="Q5420" s="183">
        <v>2.1000000000000001E-4</v>
      </c>
      <c r="R5420" s="183">
        <f t="shared" si="27"/>
        <v>2.31E-3</v>
      </c>
      <c r="S5420" s="183">
        <v>0</v>
      </c>
      <c r="T5420" s="184">
        <f t="shared" si="28"/>
        <v>0</v>
      </c>
      <c r="U5420" s="33"/>
      <c r="V5420" s="33"/>
      <c r="W5420" s="33"/>
      <c r="X5420" s="33"/>
      <c r="Y5420" s="33"/>
      <c r="Z5420" s="33"/>
      <c r="AA5420" s="33"/>
      <c r="AB5420" s="33"/>
      <c r="AC5420" s="33"/>
      <c r="AD5420" s="33"/>
      <c r="AE5420" s="33"/>
      <c r="AR5420" s="185" t="s">
        <v>507</v>
      </c>
      <c r="AT5420" s="185" t="s">
        <v>363</v>
      </c>
      <c r="AU5420" s="185" t="s">
        <v>85</v>
      </c>
      <c r="AY5420" s="18" t="s">
        <v>360</v>
      </c>
      <c r="BE5420" s="186">
        <f t="shared" si="29"/>
        <v>0</v>
      </c>
      <c r="BF5420" s="186">
        <f t="shared" si="30"/>
        <v>0</v>
      </c>
      <c r="BG5420" s="186">
        <f t="shared" si="31"/>
        <v>0</v>
      </c>
      <c r="BH5420" s="186">
        <f t="shared" si="32"/>
        <v>0</v>
      </c>
      <c r="BI5420" s="186">
        <f t="shared" si="33"/>
        <v>0</v>
      </c>
      <c r="BJ5420" s="18" t="s">
        <v>85</v>
      </c>
      <c r="BK5420" s="186">
        <f t="shared" si="34"/>
        <v>0</v>
      </c>
      <c r="BL5420" s="18" t="s">
        <v>507</v>
      </c>
      <c r="BM5420" s="185" t="s">
        <v>5194</v>
      </c>
    </row>
    <row r="5421" spans="1:65" s="2" customFormat="1" ht="66.75" customHeight="1">
      <c r="A5421" s="33"/>
      <c r="B5421" s="139"/>
      <c r="C5421" s="173" t="s">
        <v>5195</v>
      </c>
      <c r="D5421" s="173" t="s">
        <v>363</v>
      </c>
      <c r="E5421" s="174" t="s">
        <v>5196</v>
      </c>
      <c r="F5421" s="175" t="s">
        <v>5197</v>
      </c>
      <c r="G5421" s="176" t="s">
        <v>375</v>
      </c>
      <c r="H5421" s="177">
        <v>58</v>
      </c>
      <c r="I5421" s="178"/>
      <c r="J5421" s="179">
        <f t="shared" si="25"/>
        <v>0</v>
      </c>
      <c r="K5421" s="180"/>
      <c r="L5421" s="34"/>
      <c r="M5421" s="181" t="s">
        <v>1</v>
      </c>
      <c r="N5421" s="182" t="s">
        <v>38</v>
      </c>
      <c r="O5421" s="60"/>
      <c r="P5421" s="183">
        <f t="shared" si="26"/>
        <v>0</v>
      </c>
      <c r="Q5421" s="183">
        <v>2.1000000000000001E-4</v>
      </c>
      <c r="R5421" s="183">
        <f t="shared" si="27"/>
        <v>1.218E-2</v>
      </c>
      <c r="S5421" s="183">
        <v>0</v>
      </c>
      <c r="T5421" s="184">
        <f t="shared" si="28"/>
        <v>0</v>
      </c>
      <c r="U5421" s="33"/>
      <c r="V5421" s="33"/>
      <c r="W5421" s="33"/>
      <c r="X5421" s="33"/>
      <c r="Y5421" s="33"/>
      <c r="Z5421" s="33"/>
      <c r="AA5421" s="33"/>
      <c r="AB5421" s="33"/>
      <c r="AC5421" s="33"/>
      <c r="AD5421" s="33"/>
      <c r="AE5421" s="33"/>
      <c r="AR5421" s="185" t="s">
        <v>507</v>
      </c>
      <c r="AT5421" s="185" t="s">
        <v>363</v>
      </c>
      <c r="AU5421" s="185" t="s">
        <v>85</v>
      </c>
      <c r="AY5421" s="18" t="s">
        <v>360</v>
      </c>
      <c r="BE5421" s="186">
        <f t="shared" si="29"/>
        <v>0</v>
      </c>
      <c r="BF5421" s="186">
        <f t="shared" si="30"/>
        <v>0</v>
      </c>
      <c r="BG5421" s="186">
        <f t="shared" si="31"/>
        <v>0</v>
      </c>
      <c r="BH5421" s="186">
        <f t="shared" si="32"/>
        <v>0</v>
      </c>
      <c r="BI5421" s="186">
        <f t="shared" si="33"/>
        <v>0</v>
      </c>
      <c r="BJ5421" s="18" t="s">
        <v>85</v>
      </c>
      <c r="BK5421" s="186">
        <f t="shared" si="34"/>
        <v>0</v>
      </c>
      <c r="BL5421" s="18" t="s">
        <v>507</v>
      </c>
      <c r="BM5421" s="185" t="s">
        <v>5198</v>
      </c>
    </row>
    <row r="5422" spans="1:65" s="2" customFormat="1" ht="76.349999999999994" customHeight="1">
      <c r="A5422" s="33"/>
      <c r="B5422" s="139"/>
      <c r="C5422" s="173" t="s">
        <v>5199</v>
      </c>
      <c r="D5422" s="173" t="s">
        <v>363</v>
      </c>
      <c r="E5422" s="174" t="s">
        <v>5200</v>
      </c>
      <c r="F5422" s="175" t="s">
        <v>5201</v>
      </c>
      <c r="G5422" s="176" t="s">
        <v>375</v>
      </c>
      <c r="H5422" s="177">
        <v>4</v>
      </c>
      <c r="I5422" s="178"/>
      <c r="J5422" s="179">
        <f t="shared" si="25"/>
        <v>0</v>
      </c>
      <c r="K5422" s="180"/>
      <c r="L5422" s="34"/>
      <c r="M5422" s="181" t="s">
        <v>1</v>
      </c>
      <c r="N5422" s="182" t="s">
        <v>38</v>
      </c>
      <c r="O5422" s="60"/>
      <c r="P5422" s="183">
        <f t="shared" si="26"/>
        <v>0</v>
      </c>
      <c r="Q5422" s="183">
        <v>2.1000000000000001E-4</v>
      </c>
      <c r="R5422" s="183">
        <f t="shared" si="27"/>
        <v>8.4000000000000003E-4</v>
      </c>
      <c r="S5422" s="183">
        <v>0</v>
      </c>
      <c r="T5422" s="184">
        <f t="shared" si="28"/>
        <v>0</v>
      </c>
      <c r="U5422" s="33"/>
      <c r="V5422" s="33"/>
      <c r="W5422" s="33"/>
      <c r="X5422" s="33"/>
      <c r="Y5422" s="33"/>
      <c r="Z5422" s="33"/>
      <c r="AA5422" s="33"/>
      <c r="AB5422" s="33"/>
      <c r="AC5422" s="33"/>
      <c r="AD5422" s="33"/>
      <c r="AE5422" s="33"/>
      <c r="AR5422" s="185" t="s">
        <v>507</v>
      </c>
      <c r="AT5422" s="185" t="s">
        <v>363</v>
      </c>
      <c r="AU5422" s="185" t="s">
        <v>85</v>
      </c>
      <c r="AY5422" s="18" t="s">
        <v>360</v>
      </c>
      <c r="BE5422" s="186">
        <f t="shared" si="29"/>
        <v>0</v>
      </c>
      <c r="BF5422" s="186">
        <f t="shared" si="30"/>
        <v>0</v>
      </c>
      <c r="BG5422" s="186">
        <f t="shared" si="31"/>
        <v>0</v>
      </c>
      <c r="BH5422" s="186">
        <f t="shared" si="32"/>
        <v>0</v>
      </c>
      <c r="BI5422" s="186">
        <f t="shared" si="33"/>
        <v>0</v>
      </c>
      <c r="BJ5422" s="18" t="s">
        <v>85</v>
      </c>
      <c r="BK5422" s="186">
        <f t="shared" si="34"/>
        <v>0</v>
      </c>
      <c r="BL5422" s="18" t="s">
        <v>507</v>
      </c>
      <c r="BM5422" s="185" t="s">
        <v>5202</v>
      </c>
    </row>
    <row r="5423" spans="1:65" s="2" customFormat="1" ht="62.65" customHeight="1">
      <c r="A5423" s="33"/>
      <c r="B5423" s="139"/>
      <c r="C5423" s="173" t="s">
        <v>5203</v>
      </c>
      <c r="D5423" s="173" t="s">
        <v>363</v>
      </c>
      <c r="E5423" s="174" t="s">
        <v>5204</v>
      </c>
      <c r="F5423" s="175" t="s">
        <v>5205</v>
      </c>
      <c r="G5423" s="176" t="s">
        <v>375</v>
      </c>
      <c r="H5423" s="177">
        <v>1</v>
      </c>
      <c r="I5423" s="178"/>
      <c r="J5423" s="179">
        <f t="shared" si="25"/>
        <v>0</v>
      </c>
      <c r="K5423" s="180"/>
      <c r="L5423" s="34"/>
      <c r="M5423" s="181" t="s">
        <v>1</v>
      </c>
      <c r="N5423" s="182" t="s">
        <v>38</v>
      </c>
      <c r="O5423" s="60"/>
      <c r="P5423" s="183">
        <f t="shared" si="26"/>
        <v>0</v>
      </c>
      <c r="Q5423" s="183">
        <v>2.1000000000000001E-4</v>
      </c>
      <c r="R5423" s="183">
        <f t="shared" si="27"/>
        <v>2.1000000000000001E-4</v>
      </c>
      <c r="S5423" s="183">
        <v>0</v>
      </c>
      <c r="T5423" s="184">
        <f t="shared" si="28"/>
        <v>0</v>
      </c>
      <c r="U5423" s="33"/>
      <c r="V5423" s="33"/>
      <c r="W5423" s="33"/>
      <c r="X5423" s="33"/>
      <c r="Y5423" s="33"/>
      <c r="Z5423" s="33"/>
      <c r="AA5423" s="33"/>
      <c r="AB5423" s="33"/>
      <c r="AC5423" s="33"/>
      <c r="AD5423" s="33"/>
      <c r="AE5423" s="33"/>
      <c r="AR5423" s="185" t="s">
        <v>507</v>
      </c>
      <c r="AT5423" s="185" t="s">
        <v>363</v>
      </c>
      <c r="AU5423" s="185" t="s">
        <v>85</v>
      </c>
      <c r="AY5423" s="18" t="s">
        <v>360</v>
      </c>
      <c r="BE5423" s="186">
        <f t="shared" si="29"/>
        <v>0</v>
      </c>
      <c r="BF5423" s="186">
        <f t="shared" si="30"/>
        <v>0</v>
      </c>
      <c r="BG5423" s="186">
        <f t="shared" si="31"/>
        <v>0</v>
      </c>
      <c r="BH5423" s="186">
        <f t="shared" si="32"/>
        <v>0</v>
      </c>
      <c r="BI5423" s="186">
        <f t="shared" si="33"/>
        <v>0</v>
      </c>
      <c r="BJ5423" s="18" t="s">
        <v>85</v>
      </c>
      <c r="BK5423" s="186">
        <f t="shared" si="34"/>
        <v>0</v>
      </c>
      <c r="BL5423" s="18" t="s">
        <v>507</v>
      </c>
      <c r="BM5423" s="185" t="s">
        <v>5206</v>
      </c>
    </row>
    <row r="5424" spans="1:65" s="2" customFormat="1" ht="76.349999999999994" customHeight="1">
      <c r="A5424" s="33"/>
      <c r="B5424" s="139"/>
      <c r="C5424" s="173" t="s">
        <v>5207</v>
      </c>
      <c r="D5424" s="173" t="s">
        <v>363</v>
      </c>
      <c r="E5424" s="174" t="s">
        <v>5208</v>
      </c>
      <c r="F5424" s="175" t="s">
        <v>5209</v>
      </c>
      <c r="G5424" s="176" t="s">
        <v>375</v>
      </c>
      <c r="H5424" s="177">
        <v>5</v>
      </c>
      <c r="I5424" s="178"/>
      <c r="J5424" s="179">
        <f t="shared" si="25"/>
        <v>0</v>
      </c>
      <c r="K5424" s="180"/>
      <c r="L5424" s="34"/>
      <c r="M5424" s="181" t="s">
        <v>1</v>
      </c>
      <c r="N5424" s="182" t="s">
        <v>38</v>
      </c>
      <c r="O5424" s="60"/>
      <c r="P5424" s="183">
        <f t="shared" si="26"/>
        <v>0</v>
      </c>
      <c r="Q5424" s="183">
        <v>2.1000000000000001E-4</v>
      </c>
      <c r="R5424" s="183">
        <f t="shared" si="27"/>
        <v>1.0500000000000002E-3</v>
      </c>
      <c r="S5424" s="183">
        <v>0</v>
      </c>
      <c r="T5424" s="184">
        <f t="shared" si="28"/>
        <v>0</v>
      </c>
      <c r="U5424" s="33"/>
      <c r="V5424" s="33"/>
      <c r="W5424" s="33"/>
      <c r="X5424" s="33"/>
      <c r="Y5424" s="33"/>
      <c r="Z5424" s="33"/>
      <c r="AA5424" s="33"/>
      <c r="AB5424" s="33"/>
      <c r="AC5424" s="33"/>
      <c r="AD5424" s="33"/>
      <c r="AE5424" s="33"/>
      <c r="AR5424" s="185" t="s">
        <v>507</v>
      </c>
      <c r="AT5424" s="185" t="s">
        <v>363</v>
      </c>
      <c r="AU5424" s="185" t="s">
        <v>85</v>
      </c>
      <c r="AY5424" s="18" t="s">
        <v>360</v>
      </c>
      <c r="BE5424" s="186">
        <f t="shared" si="29"/>
        <v>0</v>
      </c>
      <c r="BF5424" s="186">
        <f t="shared" si="30"/>
        <v>0</v>
      </c>
      <c r="BG5424" s="186">
        <f t="shared" si="31"/>
        <v>0</v>
      </c>
      <c r="BH5424" s="186">
        <f t="shared" si="32"/>
        <v>0</v>
      </c>
      <c r="BI5424" s="186">
        <f t="shared" si="33"/>
        <v>0</v>
      </c>
      <c r="BJ5424" s="18" t="s">
        <v>85</v>
      </c>
      <c r="BK5424" s="186">
        <f t="shared" si="34"/>
        <v>0</v>
      </c>
      <c r="BL5424" s="18" t="s">
        <v>507</v>
      </c>
      <c r="BM5424" s="185" t="s">
        <v>5210</v>
      </c>
    </row>
    <row r="5425" spans="1:65" s="2" customFormat="1" ht="55.5" customHeight="1">
      <c r="A5425" s="33"/>
      <c r="B5425" s="139"/>
      <c r="C5425" s="173" t="s">
        <v>5211</v>
      </c>
      <c r="D5425" s="173" t="s">
        <v>363</v>
      </c>
      <c r="E5425" s="174" t="s">
        <v>5212</v>
      </c>
      <c r="F5425" s="175" t="s">
        <v>5213</v>
      </c>
      <c r="G5425" s="176" t="s">
        <v>375</v>
      </c>
      <c r="H5425" s="177">
        <v>2</v>
      </c>
      <c r="I5425" s="178"/>
      <c r="J5425" s="179">
        <f t="shared" si="25"/>
        <v>0</v>
      </c>
      <c r="K5425" s="180"/>
      <c r="L5425" s="34"/>
      <c r="M5425" s="181" t="s">
        <v>1</v>
      </c>
      <c r="N5425" s="182" t="s">
        <v>38</v>
      </c>
      <c r="O5425" s="60"/>
      <c r="P5425" s="183">
        <f t="shared" si="26"/>
        <v>0</v>
      </c>
      <c r="Q5425" s="183">
        <v>2.1000000000000001E-4</v>
      </c>
      <c r="R5425" s="183">
        <f t="shared" si="27"/>
        <v>4.2000000000000002E-4</v>
      </c>
      <c r="S5425" s="183">
        <v>0</v>
      </c>
      <c r="T5425" s="184">
        <f t="shared" si="28"/>
        <v>0</v>
      </c>
      <c r="U5425" s="33"/>
      <c r="V5425" s="33"/>
      <c r="W5425" s="33"/>
      <c r="X5425" s="33"/>
      <c r="Y5425" s="33"/>
      <c r="Z5425" s="33"/>
      <c r="AA5425" s="33"/>
      <c r="AB5425" s="33"/>
      <c r="AC5425" s="33"/>
      <c r="AD5425" s="33"/>
      <c r="AE5425" s="33"/>
      <c r="AR5425" s="185" t="s">
        <v>507</v>
      </c>
      <c r="AT5425" s="185" t="s">
        <v>363</v>
      </c>
      <c r="AU5425" s="185" t="s">
        <v>85</v>
      </c>
      <c r="AY5425" s="18" t="s">
        <v>360</v>
      </c>
      <c r="BE5425" s="186">
        <f t="shared" si="29"/>
        <v>0</v>
      </c>
      <c r="BF5425" s="186">
        <f t="shared" si="30"/>
        <v>0</v>
      </c>
      <c r="BG5425" s="186">
        <f t="shared" si="31"/>
        <v>0</v>
      </c>
      <c r="BH5425" s="186">
        <f t="shared" si="32"/>
        <v>0</v>
      </c>
      <c r="BI5425" s="186">
        <f t="shared" si="33"/>
        <v>0</v>
      </c>
      <c r="BJ5425" s="18" t="s">
        <v>85</v>
      </c>
      <c r="BK5425" s="186">
        <f t="shared" si="34"/>
        <v>0</v>
      </c>
      <c r="BL5425" s="18" t="s">
        <v>507</v>
      </c>
      <c r="BM5425" s="185" t="s">
        <v>5214</v>
      </c>
    </row>
    <row r="5426" spans="1:65" s="2" customFormat="1" ht="62.65" customHeight="1">
      <c r="A5426" s="33"/>
      <c r="B5426" s="139"/>
      <c r="C5426" s="173" t="s">
        <v>5215</v>
      </c>
      <c r="D5426" s="173" t="s">
        <v>363</v>
      </c>
      <c r="E5426" s="174" t="s">
        <v>5216</v>
      </c>
      <c r="F5426" s="175" t="s">
        <v>5217</v>
      </c>
      <c r="G5426" s="176" t="s">
        <v>375</v>
      </c>
      <c r="H5426" s="177">
        <v>4</v>
      </c>
      <c r="I5426" s="178"/>
      <c r="J5426" s="179">
        <f t="shared" si="25"/>
        <v>0</v>
      </c>
      <c r="K5426" s="180"/>
      <c r="L5426" s="34"/>
      <c r="M5426" s="181" t="s">
        <v>1</v>
      </c>
      <c r="N5426" s="182" t="s">
        <v>38</v>
      </c>
      <c r="O5426" s="60"/>
      <c r="P5426" s="183">
        <f t="shared" si="26"/>
        <v>0</v>
      </c>
      <c r="Q5426" s="183">
        <v>2.1000000000000001E-4</v>
      </c>
      <c r="R5426" s="183">
        <f t="shared" si="27"/>
        <v>8.4000000000000003E-4</v>
      </c>
      <c r="S5426" s="183">
        <v>0</v>
      </c>
      <c r="T5426" s="184">
        <f t="shared" si="28"/>
        <v>0</v>
      </c>
      <c r="U5426" s="33"/>
      <c r="V5426" s="33"/>
      <c r="W5426" s="33"/>
      <c r="X5426" s="33"/>
      <c r="Y5426" s="33"/>
      <c r="Z5426" s="33"/>
      <c r="AA5426" s="33"/>
      <c r="AB5426" s="33"/>
      <c r="AC5426" s="33"/>
      <c r="AD5426" s="33"/>
      <c r="AE5426" s="33"/>
      <c r="AR5426" s="185" t="s">
        <v>507</v>
      </c>
      <c r="AT5426" s="185" t="s">
        <v>363</v>
      </c>
      <c r="AU5426" s="185" t="s">
        <v>85</v>
      </c>
      <c r="AY5426" s="18" t="s">
        <v>360</v>
      </c>
      <c r="BE5426" s="186">
        <f t="shared" si="29"/>
        <v>0</v>
      </c>
      <c r="BF5426" s="186">
        <f t="shared" si="30"/>
        <v>0</v>
      </c>
      <c r="BG5426" s="186">
        <f t="shared" si="31"/>
        <v>0</v>
      </c>
      <c r="BH5426" s="186">
        <f t="shared" si="32"/>
        <v>0</v>
      </c>
      <c r="BI5426" s="186">
        <f t="shared" si="33"/>
        <v>0</v>
      </c>
      <c r="BJ5426" s="18" t="s">
        <v>85</v>
      </c>
      <c r="BK5426" s="186">
        <f t="shared" si="34"/>
        <v>0</v>
      </c>
      <c r="BL5426" s="18" t="s">
        <v>507</v>
      </c>
      <c r="BM5426" s="185" t="s">
        <v>5218</v>
      </c>
    </row>
    <row r="5427" spans="1:65" s="2" customFormat="1" ht="62.65" customHeight="1">
      <c r="A5427" s="33"/>
      <c r="B5427" s="139"/>
      <c r="C5427" s="173" t="s">
        <v>5219</v>
      </c>
      <c r="D5427" s="173" t="s">
        <v>363</v>
      </c>
      <c r="E5427" s="174" t="s">
        <v>5220</v>
      </c>
      <c r="F5427" s="175" t="s">
        <v>5221</v>
      </c>
      <c r="G5427" s="176" t="s">
        <v>375</v>
      </c>
      <c r="H5427" s="177">
        <v>1</v>
      </c>
      <c r="I5427" s="178"/>
      <c r="J5427" s="179">
        <f t="shared" si="25"/>
        <v>0</v>
      </c>
      <c r="K5427" s="180"/>
      <c r="L5427" s="34"/>
      <c r="M5427" s="181" t="s">
        <v>1</v>
      </c>
      <c r="N5427" s="182" t="s">
        <v>38</v>
      </c>
      <c r="O5427" s="60"/>
      <c r="P5427" s="183">
        <f t="shared" si="26"/>
        <v>0</v>
      </c>
      <c r="Q5427" s="183">
        <v>2.1000000000000001E-4</v>
      </c>
      <c r="R5427" s="183">
        <f t="shared" si="27"/>
        <v>2.1000000000000001E-4</v>
      </c>
      <c r="S5427" s="183">
        <v>0</v>
      </c>
      <c r="T5427" s="184">
        <f t="shared" si="28"/>
        <v>0</v>
      </c>
      <c r="U5427" s="33"/>
      <c r="V5427" s="33"/>
      <c r="W5427" s="33"/>
      <c r="X5427" s="33"/>
      <c r="Y5427" s="33"/>
      <c r="Z5427" s="33"/>
      <c r="AA5427" s="33"/>
      <c r="AB5427" s="33"/>
      <c r="AC5427" s="33"/>
      <c r="AD5427" s="33"/>
      <c r="AE5427" s="33"/>
      <c r="AR5427" s="185" t="s">
        <v>507</v>
      </c>
      <c r="AT5427" s="185" t="s">
        <v>363</v>
      </c>
      <c r="AU5427" s="185" t="s">
        <v>85</v>
      </c>
      <c r="AY5427" s="18" t="s">
        <v>360</v>
      </c>
      <c r="BE5427" s="186">
        <f t="shared" si="29"/>
        <v>0</v>
      </c>
      <c r="BF5427" s="186">
        <f t="shared" si="30"/>
        <v>0</v>
      </c>
      <c r="BG5427" s="186">
        <f t="shared" si="31"/>
        <v>0</v>
      </c>
      <c r="BH5427" s="186">
        <f t="shared" si="32"/>
        <v>0</v>
      </c>
      <c r="BI5427" s="186">
        <f t="shared" si="33"/>
        <v>0</v>
      </c>
      <c r="BJ5427" s="18" t="s">
        <v>85</v>
      </c>
      <c r="BK5427" s="186">
        <f t="shared" si="34"/>
        <v>0</v>
      </c>
      <c r="BL5427" s="18" t="s">
        <v>507</v>
      </c>
      <c r="BM5427" s="185" t="s">
        <v>5222</v>
      </c>
    </row>
    <row r="5428" spans="1:65" s="2" customFormat="1" ht="44.25" customHeight="1">
      <c r="A5428" s="33"/>
      <c r="B5428" s="139"/>
      <c r="C5428" s="173" t="s">
        <v>5223</v>
      </c>
      <c r="D5428" s="173" t="s">
        <v>363</v>
      </c>
      <c r="E5428" s="174" t="s">
        <v>5224</v>
      </c>
      <c r="F5428" s="175" t="s">
        <v>5225</v>
      </c>
      <c r="G5428" s="176" t="s">
        <v>375</v>
      </c>
      <c r="H5428" s="177">
        <v>5</v>
      </c>
      <c r="I5428" s="178"/>
      <c r="J5428" s="179">
        <f t="shared" si="25"/>
        <v>0</v>
      </c>
      <c r="K5428" s="180"/>
      <c r="L5428" s="34"/>
      <c r="M5428" s="181" t="s">
        <v>1</v>
      </c>
      <c r="N5428" s="182" t="s">
        <v>38</v>
      </c>
      <c r="O5428" s="60"/>
      <c r="P5428" s="183">
        <f t="shared" si="26"/>
        <v>0</v>
      </c>
      <c r="Q5428" s="183">
        <v>2.1000000000000001E-4</v>
      </c>
      <c r="R5428" s="183">
        <f t="shared" si="27"/>
        <v>1.0500000000000002E-3</v>
      </c>
      <c r="S5428" s="183">
        <v>0</v>
      </c>
      <c r="T5428" s="184">
        <f t="shared" si="28"/>
        <v>0</v>
      </c>
      <c r="U5428" s="33"/>
      <c r="V5428" s="33"/>
      <c r="W5428" s="33"/>
      <c r="X5428" s="33"/>
      <c r="Y5428" s="33"/>
      <c r="Z5428" s="33"/>
      <c r="AA5428" s="33"/>
      <c r="AB5428" s="33"/>
      <c r="AC5428" s="33"/>
      <c r="AD5428" s="33"/>
      <c r="AE5428" s="33"/>
      <c r="AR5428" s="185" t="s">
        <v>507</v>
      </c>
      <c r="AT5428" s="185" t="s">
        <v>363</v>
      </c>
      <c r="AU5428" s="185" t="s">
        <v>85</v>
      </c>
      <c r="AY5428" s="18" t="s">
        <v>360</v>
      </c>
      <c r="BE5428" s="186">
        <f t="shared" si="29"/>
        <v>0</v>
      </c>
      <c r="BF5428" s="186">
        <f t="shared" si="30"/>
        <v>0</v>
      </c>
      <c r="BG5428" s="186">
        <f t="shared" si="31"/>
        <v>0</v>
      </c>
      <c r="BH5428" s="186">
        <f t="shared" si="32"/>
        <v>0</v>
      </c>
      <c r="BI5428" s="186">
        <f t="shared" si="33"/>
        <v>0</v>
      </c>
      <c r="BJ5428" s="18" t="s">
        <v>85</v>
      </c>
      <c r="BK5428" s="186">
        <f t="shared" si="34"/>
        <v>0</v>
      </c>
      <c r="BL5428" s="18" t="s">
        <v>507</v>
      </c>
      <c r="BM5428" s="185" t="s">
        <v>5226</v>
      </c>
    </row>
    <row r="5429" spans="1:65" s="2" customFormat="1" ht="66.75" customHeight="1">
      <c r="A5429" s="33"/>
      <c r="B5429" s="139"/>
      <c r="C5429" s="173" t="s">
        <v>5227</v>
      </c>
      <c r="D5429" s="173" t="s">
        <v>363</v>
      </c>
      <c r="E5429" s="174" t="s">
        <v>5228</v>
      </c>
      <c r="F5429" s="175" t="s">
        <v>5229</v>
      </c>
      <c r="G5429" s="176" t="s">
        <v>375</v>
      </c>
      <c r="H5429" s="177">
        <v>4</v>
      </c>
      <c r="I5429" s="178"/>
      <c r="J5429" s="179">
        <f t="shared" si="25"/>
        <v>0</v>
      </c>
      <c r="K5429" s="180"/>
      <c r="L5429" s="34"/>
      <c r="M5429" s="181" t="s">
        <v>1</v>
      </c>
      <c r="N5429" s="182" t="s">
        <v>38</v>
      </c>
      <c r="O5429" s="60"/>
      <c r="P5429" s="183">
        <f t="shared" si="26"/>
        <v>0</v>
      </c>
      <c r="Q5429" s="183">
        <v>2.1000000000000001E-4</v>
      </c>
      <c r="R5429" s="183">
        <f t="shared" si="27"/>
        <v>8.4000000000000003E-4</v>
      </c>
      <c r="S5429" s="183">
        <v>0</v>
      </c>
      <c r="T5429" s="184">
        <f t="shared" si="28"/>
        <v>0</v>
      </c>
      <c r="U5429" s="33"/>
      <c r="V5429" s="33"/>
      <c r="W5429" s="33"/>
      <c r="X5429" s="33"/>
      <c r="Y5429" s="33"/>
      <c r="Z5429" s="33"/>
      <c r="AA5429" s="33"/>
      <c r="AB5429" s="33"/>
      <c r="AC5429" s="33"/>
      <c r="AD5429" s="33"/>
      <c r="AE5429" s="33"/>
      <c r="AR5429" s="185" t="s">
        <v>507</v>
      </c>
      <c r="AT5429" s="185" t="s">
        <v>363</v>
      </c>
      <c r="AU5429" s="185" t="s">
        <v>85</v>
      </c>
      <c r="AY5429" s="18" t="s">
        <v>360</v>
      </c>
      <c r="BE5429" s="186">
        <f t="shared" si="29"/>
        <v>0</v>
      </c>
      <c r="BF5429" s="186">
        <f t="shared" si="30"/>
        <v>0</v>
      </c>
      <c r="BG5429" s="186">
        <f t="shared" si="31"/>
        <v>0</v>
      </c>
      <c r="BH5429" s="186">
        <f t="shared" si="32"/>
        <v>0</v>
      </c>
      <c r="BI5429" s="186">
        <f t="shared" si="33"/>
        <v>0</v>
      </c>
      <c r="BJ5429" s="18" t="s">
        <v>85</v>
      </c>
      <c r="BK5429" s="186">
        <f t="shared" si="34"/>
        <v>0</v>
      </c>
      <c r="BL5429" s="18" t="s">
        <v>507</v>
      </c>
      <c r="BM5429" s="185" t="s">
        <v>5230</v>
      </c>
    </row>
    <row r="5430" spans="1:65" s="2" customFormat="1" ht="66.75" customHeight="1">
      <c r="A5430" s="33"/>
      <c r="B5430" s="139"/>
      <c r="C5430" s="268" t="s">
        <v>5231</v>
      </c>
      <c r="D5430" s="268" t="s">
        <v>363</v>
      </c>
      <c r="E5430" s="269" t="s">
        <v>5232</v>
      </c>
      <c r="F5430" s="270" t="s">
        <v>5233</v>
      </c>
      <c r="G5430" s="271" t="s">
        <v>375</v>
      </c>
      <c r="H5430" s="272">
        <v>7</v>
      </c>
      <c r="I5430" s="273"/>
      <c r="J5430" s="273">
        <f t="shared" si="25"/>
        <v>0</v>
      </c>
      <c r="K5430" s="180"/>
      <c r="L5430" s="34"/>
      <c r="M5430" s="181" t="s">
        <v>1</v>
      </c>
      <c r="N5430" s="182" t="s">
        <v>38</v>
      </c>
      <c r="O5430" s="60"/>
      <c r="P5430" s="183">
        <f t="shared" si="26"/>
        <v>0</v>
      </c>
      <c r="Q5430" s="183">
        <v>2.1000000000000001E-4</v>
      </c>
      <c r="R5430" s="183">
        <f t="shared" si="27"/>
        <v>1.47E-3</v>
      </c>
      <c r="S5430" s="183">
        <v>0</v>
      </c>
      <c r="T5430" s="184">
        <f t="shared" si="28"/>
        <v>0</v>
      </c>
      <c r="U5430" s="33"/>
      <c r="V5430" s="33"/>
      <c r="W5430" s="33"/>
      <c r="X5430" s="33"/>
      <c r="Y5430" s="33"/>
      <c r="Z5430" s="33"/>
      <c r="AA5430" s="33"/>
      <c r="AB5430" s="33"/>
      <c r="AC5430" s="33"/>
      <c r="AD5430" s="33"/>
      <c r="AE5430" s="33"/>
      <c r="AR5430" s="185" t="s">
        <v>507</v>
      </c>
      <c r="AT5430" s="185" t="s">
        <v>363</v>
      </c>
      <c r="AU5430" s="185" t="s">
        <v>85</v>
      </c>
      <c r="AY5430" s="18" t="s">
        <v>360</v>
      </c>
      <c r="BE5430" s="186">
        <f t="shared" si="29"/>
        <v>0</v>
      </c>
      <c r="BF5430" s="186">
        <f t="shared" si="30"/>
        <v>0</v>
      </c>
      <c r="BG5430" s="186">
        <f t="shared" si="31"/>
        <v>0</v>
      </c>
      <c r="BH5430" s="186">
        <f t="shared" si="32"/>
        <v>0</v>
      </c>
      <c r="BI5430" s="186">
        <f t="shared" si="33"/>
        <v>0</v>
      </c>
      <c r="BJ5430" s="18" t="s">
        <v>85</v>
      </c>
      <c r="BK5430" s="186">
        <f t="shared" si="34"/>
        <v>0</v>
      </c>
      <c r="BL5430" s="18" t="s">
        <v>507</v>
      </c>
      <c r="BM5430" s="185" t="s">
        <v>5234</v>
      </c>
    </row>
    <row r="5431" spans="1:65" s="2" customFormat="1" ht="66.75" customHeight="1">
      <c r="A5431" s="33"/>
      <c r="B5431" s="139"/>
      <c r="C5431" s="173" t="s">
        <v>5235</v>
      </c>
      <c r="D5431" s="173" t="s">
        <v>363</v>
      </c>
      <c r="E5431" s="174" t="s">
        <v>5236</v>
      </c>
      <c r="F5431" s="175" t="s">
        <v>5237</v>
      </c>
      <c r="G5431" s="176" t="s">
        <v>375</v>
      </c>
      <c r="H5431" s="177">
        <v>2</v>
      </c>
      <c r="I5431" s="178"/>
      <c r="J5431" s="179">
        <f t="shared" si="25"/>
        <v>0</v>
      </c>
      <c r="K5431" s="180"/>
      <c r="L5431" s="34"/>
      <c r="M5431" s="181" t="s">
        <v>1</v>
      </c>
      <c r="N5431" s="182" t="s">
        <v>38</v>
      </c>
      <c r="O5431" s="60"/>
      <c r="P5431" s="183">
        <f t="shared" si="26"/>
        <v>0</v>
      </c>
      <c r="Q5431" s="183">
        <v>2.1000000000000001E-4</v>
      </c>
      <c r="R5431" s="183">
        <f t="shared" si="27"/>
        <v>4.2000000000000002E-4</v>
      </c>
      <c r="S5431" s="183">
        <v>0</v>
      </c>
      <c r="T5431" s="184">
        <f t="shared" si="28"/>
        <v>0</v>
      </c>
      <c r="U5431" s="33"/>
      <c r="V5431" s="33"/>
      <c r="W5431" s="33"/>
      <c r="X5431" s="33"/>
      <c r="Y5431" s="33"/>
      <c r="Z5431" s="33"/>
      <c r="AA5431" s="33"/>
      <c r="AB5431" s="33"/>
      <c r="AC5431" s="33"/>
      <c r="AD5431" s="33"/>
      <c r="AE5431" s="33"/>
      <c r="AR5431" s="185" t="s">
        <v>507</v>
      </c>
      <c r="AT5431" s="185" t="s">
        <v>363</v>
      </c>
      <c r="AU5431" s="185" t="s">
        <v>85</v>
      </c>
      <c r="AY5431" s="18" t="s">
        <v>360</v>
      </c>
      <c r="BE5431" s="186">
        <f t="shared" si="29"/>
        <v>0</v>
      </c>
      <c r="BF5431" s="186">
        <f t="shared" si="30"/>
        <v>0</v>
      </c>
      <c r="BG5431" s="186">
        <f t="shared" si="31"/>
        <v>0</v>
      </c>
      <c r="BH5431" s="186">
        <f t="shared" si="32"/>
        <v>0</v>
      </c>
      <c r="BI5431" s="186">
        <f t="shared" si="33"/>
        <v>0</v>
      </c>
      <c r="BJ5431" s="18" t="s">
        <v>85</v>
      </c>
      <c r="BK5431" s="186">
        <f t="shared" si="34"/>
        <v>0</v>
      </c>
      <c r="BL5431" s="18" t="s">
        <v>507</v>
      </c>
      <c r="BM5431" s="185" t="s">
        <v>5238</v>
      </c>
    </row>
    <row r="5432" spans="1:65" s="2" customFormat="1" ht="78" customHeight="1">
      <c r="A5432" s="33"/>
      <c r="B5432" s="139"/>
      <c r="C5432" s="173" t="s">
        <v>5239</v>
      </c>
      <c r="D5432" s="173" t="s">
        <v>363</v>
      </c>
      <c r="E5432" s="174" t="s">
        <v>5240</v>
      </c>
      <c r="F5432" s="175" t="s">
        <v>5241</v>
      </c>
      <c r="G5432" s="176" t="s">
        <v>375</v>
      </c>
      <c r="H5432" s="177">
        <v>1</v>
      </c>
      <c r="I5432" s="178"/>
      <c r="J5432" s="179">
        <f t="shared" si="25"/>
        <v>0</v>
      </c>
      <c r="K5432" s="180"/>
      <c r="L5432" s="34"/>
      <c r="M5432" s="181" t="s">
        <v>1</v>
      </c>
      <c r="N5432" s="182" t="s">
        <v>38</v>
      </c>
      <c r="O5432" s="60"/>
      <c r="P5432" s="183">
        <f t="shared" si="26"/>
        <v>0</v>
      </c>
      <c r="Q5432" s="183">
        <v>0</v>
      </c>
      <c r="R5432" s="183">
        <f t="shared" si="27"/>
        <v>0</v>
      </c>
      <c r="S5432" s="183">
        <v>0</v>
      </c>
      <c r="T5432" s="184">
        <f t="shared" si="28"/>
        <v>0</v>
      </c>
      <c r="U5432" s="33"/>
      <c r="V5432" s="33"/>
      <c r="W5432" s="33"/>
      <c r="X5432" s="33"/>
      <c r="Y5432" s="33"/>
      <c r="Z5432" s="33"/>
      <c r="AA5432" s="33"/>
      <c r="AB5432" s="33"/>
      <c r="AC5432" s="33"/>
      <c r="AD5432" s="33"/>
      <c r="AE5432" s="33"/>
      <c r="AR5432" s="185" t="s">
        <v>507</v>
      </c>
      <c r="AT5432" s="185" t="s">
        <v>363</v>
      </c>
      <c r="AU5432" s="185" t="s">
        <v>85</v>
      </c>
      <c r="AY5432" s="18" t="s">
        <v>360</v>
      </c>
      <c r="BE5432" s="186">
        <f t="shared" si="29"/>
        <v>0</v>
      </c>
      <c r="BF5432" s="186">
        <f t="shared" si="30"/>
        <v>0</v>
      </c>
      <c r="BG5432" s="186">
        <f t="shared" si="31"/>
        <v>0</v>
      </c>
      <c r="BH5432" s="186">
        <f t="shared" si="32"/>
        <v>0</v>
      </c>
      <c r="BI5432" s="186">
        <f t="shared" si="33"/>
        <v>0</v>
      </c>
      <c r="BJ5432" s="18" t="s">
        <v>85</v>
      </c>
      <c r="BK5432" s="186">
        <f t="shared" si="34"/>
        <v>0</v>
      </c>
      <c r="BL5432" s="18" t="s">
        <v>507</v>
      </c>
      <c r="BM5432" s="185" t="s">
        <v>5242</v>
      </c>
    </row>
    <row r="5433" spans="1:65" s="2" customFormat="1" ht="66.75" customHeight="1">
      <c r="A5433" s="33"/>
      <c r="B5433" s="139"/>
      <c r="C5433" s="173" t="s">
        <v>5243</v>
      </c>
      <c r="D5433" s="173" t="s">
        <v>363</v>
      </c>
      <c r="E5433" s="174" t="s">
        <v>5244</v>
      </c>
      <c r="F5433" s="175" t="s">
        <v>5245</v>
      </c>
      <c r="G5433" s="176" t="s">
        <v>375</v>
      </c>
      <c r="H5433" s="177">
        <v>1</v>
      </c>
      <c r="I5433" s="178"/>
      <c r="J5433" s="179">
        <f t="shared" si="25"/>
        <v>0</v>
      </c>
      <c r="K5433" s="180"/>
      <c r="L5433" s="34"/>
      <c r="M5433" s="181" t="s">
        <v>1</v>
      </c>
      <c r="N5433" s="182" t="s">
        <v>38</v>
      </c>
      <c r="O5433" s="60"/>
      <c r="P5433" s="183">
        <f t="shared" si="26"/>
        <v>0</v>
      </c>
      <c r="Q5433" s="183">
        <v>0</v>
      </c>
      <c r="R5433" s="183">
        <f t="shared" si="27"/>
        <v>0</v>
      </c>
      <c r="S5433" s="183">
        <v>0</v>
      </c>
      <c r="T5433" s="184">
        <f t="shared" si="28"/>
        <v>0</v>
      </c>
      <c r="U5433" s="33"/>
      <c r="V5433" s="33"/>
      <c r="W5433" s="33"/>
      <c r="X5433" s="33"/>
      <c r="Y5433" s="33"/>
      <c r="Z5433" s="33"/>
      <c r="AA5433" s="33"/>
      <c r="AB5433" s="33"/>
      <c r="AC5433" s="33"/>
      <c r="AD5433" s="33"/>
      <c r="AE5433" s="33"/>
      <c r="AR5433" s="185" t="s">
        <v>507</v>
      </c>
      <c r="AT5433" s="185" t="s">
        <v>363</v>
      </c>
      <c r="AU5433" s="185" t="s">
        <v>85</v>
      </c>
      <c r="AY5433" s="18" t="s">
        <v>360</v>
      </c>
      <c r="BE5433" s="186">
        <f t="shared" si="29"/>
        <v>0</v>
      </c>
      <c r="BF5433" s="186">
        <f t="shared" si="30"/>
        <v>0</v>
      </c>
      <c r="BG5433" s="186">
        <f t="shared" si="31"/>
        <v>0</v>
      </c>
      <c r="BH5433" s="186">
        <f t="shared" si="32"/>
        <v>0</v>
      </c>
      <c r="BI5433" s="186">
        <f t="shared" si="33"/>
        <v>0</v>
      </c>
      <c r="BJ5433" s="18" t="s">
        <v>85</v>
      </c>
      <c r="BK5433" s="186">
        <f t="shared" si="34"/>
        <v>0</v>
      </c>
      <c r="BL5433" s="18" t="s">
        <v>507</v>
      </c>
      <c r="BM5433" s="185" t="s">
        <v>5246</v>
      </c>
    </row>
    <row r="5434" spans="1:65" s="2" customFormat="1" ht="66.75" customHeight="1">
      <c r="A5434" s="33"/>
      <c r="B5434" s="139"/>
      <c r="C5434" s="173" t="s">
        <v>5247</v>
      </c>
      <c r="D5434" s="173" t="s">
        <v>363</v>
      </c>
      <c r="E5434" s="174" t="s">
        <v>5248</v>
      </c>
      <c r="F5434" s="175" t="s">
        <v>5249</v>
      </c>
      <c r="G5434" s="176" t="s">
        <v>375</v>
      </c>
      <c r="H5434" s="177">
        <v>1</v>
      </c>
      <c r="I5434" s="178"/>
      <c r="J5434" s="179">
        <f t="shared" si="25"/>
        <v>0</v>
      </c>
      <c r="K5434" s="180"/>
      <c r="L5434" s="34"/>
      <c r="M5434" s="181" t="s">
        <v>1</v>
      </c>
      <c r="N5434" s="182" t="s">
        <v>38</v>
      </c>
      <c r="O5434" s="60"/>
      <c r="P5434" s="183">
        <f t="shared" si="26"/>
        <v>0</v>
      </c>
      <c r="Q5434" s="183">
        <v>0</v>
      </c>
      <c r="R5434" s="183">
        <f t="shared" si="27"/>
        <v>0</v>
      </c>
      <c r="S5434" s="183">
        <v>0</v>
      </c>
      <c r="T5434" s="184">
        <f t="shared" si="28"/>
        <v>0</v>
      </c>
      <c r="U5434" s="33"/>
      <c r="V5434" s="33"/>
      <c r="W5434" s="33"/>
      <c r="X5434" s="33"/>
      <c r="Y5434" s="33"/>
      <c r="Z5434" s="33"/>
      <c r="AA5434" s="33"/>
      <c r="AB5434" s="33"/>
      <c r="AC5434" s="33"/>
      <c r="AD5434" s="33"/>
      <c r="AE5434" s="33"/>
      <c r="AR5434" s="185" t="s">
        <v>507</v>
      </c>
      <c r="AT5434" s="185" t="s">
        <v>363</v>
      </c>
      <c r="AU5434" s="185" t="s">
        <v>85</v>
      </c>
      <c r="AY5434" s="18" t="s">
        <v>360</v>
      </c>
      <c r="BE5434" s="186">
        <f t="shared" si="29"/>
        <v>0</v>
      </c>
      <c r="BF5434" s="186">
        <f t="shared" si="30"/>
        <v>0</v>
      </c>
      <c r="BG5434" s="186">
        <f t="shared" si="31"/>
        <v>0</v>
      </c>
      <c r="BH5434" s="186">
        <f t="shared" si="32"/>
        <v>0</v>
      </c>
      <c r="BI5434" s="186">
        <f t="shared" si="33"/>
        <v>0</v>
      </c>
      <c r="BJ5434" s="18" t="s">
        <v>85</v>
      </c>
      <c r="BK5434" s="186">
        <f t="shared" si="34"/>
        <v>0</v>
      </c>
      <c r="BL5434" s="18" t="s">
        <v>507</v>
      </c>
      <c r="BM5434" s="185" t="s">
        <v>5250</v>
      </c>
    </row>
    <row r="5435" spans="1:65" s="2" customFormat="1" ht="55.5" customHeight="1">
      <c r="A5435" s="33"/>
      <c r="B5435" s="139"/>
      <c r="C5435" s="173" t="s">
        <v>5251</v>
      </c>
      <c r="D5435" s="173" t="s">
        <v>363</v>
      </c>
      <c r="E5435" s="174" t="s">
        <v>5252</v>
      </c>
      <c r="F5435" s="175" t="s">
        <v>5253</v>
      </c>
      <c r="G5435" s="176" t="s">
        <v>375</v>
      </c>
      <c r="H5435" s="177">
        <v>5</v>
      </c>
      <c r="I5435" s="178"/>
      <c r="J5435" s="179">
        <f t="shared" si="25"/>
        <v>0</v>
      </c>
      <c r="K5435" s="180"/>
      <c r="L5435" s="34"/>
      <c r="M5435" s="181" t="s">
        <v>1</v>
      </c>
      <c r="N5435" s="182" t="s">
        <v>38</v>
      </c>
      <c r="O5435" s="60"/>
      <c r="P5435" s="183">
        <f t="shared" si="26"/>
        <v>0</v>
      </c>
      <c r="Q5435" s="183">
        <v>0</v>
      </c>
      <c r="R5435" s="183">
        <f t="shared" si="27"/>
        <v>0</v>
      </c>
      <c r="S5435" s="183">
        <v>0</v>
      </c>
      <c r="T5435" s="184">
        <f t="shared" si="28"/>
        <v>0</v>
      </c>
      <c r="U5435" s="33"/>
      <c r="V5435" s="33"/>
      <c r="W5435" s="33"/>
      <c r="X5435" s="33"/>
      <c r="Y5435" s="33"/>
      <c r="Z5435" s="33"/>
      <c r="AA5435" s="33"/>
      <c r="AB5435" s="33"/>
      <c r="AC5435" s="33"/>
      <c r="AD5435" s="33"/>
      <c r="AE5435" s="33"/>
      <c r="AR5435" s="185" t="s">
        <v>507</v>
      </c>
      <c r="AT5435" s="185" t="s">
        <v>363</v>
      </c>
      <c r="AU5435" s="185" t="s">
        <v>85</v>
      </c>
      <c r="AY5435" s="18" t="s">
        <v>360</v>
      </c>
      <c r="BE5435" s="186">
        <f t="shared" si="29"/>
        <v>0</v>
      </c>
      <c r="BF5435" s="186">
        <f t="shared" si="30"/>
        <v>0</v>
      </c>
      <c r="BG5435" s="186">
        <f t="shared" si="31"/>
        <v>0</v>
      </c>
      <c r="BH5435" s="186">
        <f t="shared" si="32"/>
        <v>0</v>
      </c>
      <c r="BI5435" s="186">
        <f t="shared" si="33"/>
        <v>0</v>
      </c>
      <c r="BJ5435" s="18" t="s">
        <v>85</v>
      </c>
      <c r="BK5435" s="186">
        <f t="shared" si="34"/>
        <v>0</v>
      </c>
      <c r="BL5435" s="18" t="s">
        <v>507</v>
      </c>
      <c r="BM5435" s="185" t="s">
        <v>5254</v>
      </c>
    </row>
    <row r="5436" spans="1:65" s="2" customFormat="1" ht="76.349999999999994" customHeight="1">
      <c r="A5436" s="33"/>
      <c r="B5436" s="139"/>
      <c r="C5436" s="173" t="s">
        <v>5255</v>
      </c>
      <c r="D5436" s="173" t="s">
        <v>363</v>
      </c>
      <c r="E5436" s="174" t="s">
        <v>5256</v>
      </c>
      <c r="F5436" s="175" t="s">
        <v>5257</v>
      </c>
      <c r="G5436" s="176" t="s">
        <v>375</v>
      </c>
      <c r="H5436" s="177">
        <v>1</v>
      </c>
      <c r="I5436" s="178"/>
      <c r="J5436" s="179">
        <f t="shared" si="25"/>
        <v>0</v>
      </c>
      <c r="K5436" s="180"/>
      <c r="L5436" s="34"/>
      <c r="M5436" s="181" t="s">
        <v>1</v>
      </c>
      <c r="N5436" s="182" t="s">
        <v>38</v>
      </c>
      <c r="O5436" s="60"/>
      <c r="P5436" s="183">
        <f t="shared" si="26"/>
        <v>0</v>
      </c>
      <c r="Q5436" s="183">
        <v>0</v>
      </c>
      <c r="R5436" s="183">
        <f t="shared" si="27"/>
        <v>0</v>
      </c>
      <c r="S5436" s="183">
        <v>0</v>
      </c>
      <c r="T5436" s="184">
        <f t="shared" si="28"/>
        <v>0</v>
      </c>
      <c r="U5436" s="33"/>
      <c r="V5436" s="33"/>
      <c r="W5436" s="33"/>
      <c r="X5436" s="33"/>
      <c r="Y5436" s="33"/>
      <c r="Z5436" s="33"/>
      <c r="AA5436" s="33"/>
      <c r="AB5436" s="33"/>
      <c r="AC5436" s="33"/>
      <c r="AD5436" s="33"/>
      <c r="AE5436" s="33"/>
      <c r="AR5436" s="185" t="s">
        <v>507</v>
      </c>
      <c r="AT5436" s="185" t="s">
        <v>363</v>
      </c>
      <c r="AU5436" s="185" t="s">
        <v>85</v>
      </c>
      <c r="AY5436" s="18" t="s">
        <v>360</v>
      </c>
      <c r="BE5436" s="186">
        <f t="shared" si="29"/>
        <v>0</v>
      </c>
      <c r="BF5436" s="186">
        <f t="shared" si="30"/>
        <v>0</v>
      </c>
      <c r="BG5436" s="186">
        <f t="shared" si="31"/>
        <v>0</v>
      </c>
      <c r="BH5436" s="186">
        <f t="shared" si="32"/>
        <v>0</v>
      </c>
      <c r="BI5436" s="186">
        <f t="shared" si="33"/>
        <v>0</v>
      </c>
      <c r="BJ5436" s="18" t="s">
        <v>85</v>
      </c>
      <c r="BK5436" s="186">
        <f t="shared" si="34"/>
        <v>0</v>
      </c>
      <c r="BL5436" s="18" t="s">
        <v>507</v>
      </c>
      <c r="BM5436" s="185" t="s">
        <v>5258</v>
      </c>
    </row>
    <row r="5437" spans="1:65" s="2" customFormat="1" ht="55.5" customHeight="1">
      <c r="A5437" s="33"/>
      <c r="B5437" s="139"/>
      <c r="C5437" s="173" t="s">
        <v>5259</v>
      </c>
      <c r="D5437" s="173" t="s">
        <v>363</v>
      </c>
      <c r="E5437" s="174" t="s">
        <v>5260</v>
      </c>
      <c r="F5437" s="175" t="s">
        <v>5261</v>
      </c>
      <c r="G5437" s="176" t="s">
        <v>375</v>
      </c>
      <c r="H5437" s="177">
        <v>1</v>
      </c>
      <c r="I5437" s="178"/>
      <c r="J5437" s="179">
        <f t="shared" si="25"/>
        <v>0</v>
      </c>
      <c r="K5437" s="180"/>
      <c r="L5437" s="34"/>
      <c r="M5437" s="181" t="s">
        <v>1</v>
      </c>
      <c r="N5437" s="182" t="s">
        <v>38</v>
      </c>
      <c r="O5437" s="60"/>
      <c r="P5437" s="183">
        <f t="shared" si="26"/>
        <v>0</v>
      </c>
      <c r="Q5437" s="183">
        <v>0</v>
      </c>
      <c r="R5437" s="183">
        <f t="shared" si="27"/>
        <v>0</v>
      </c>
      <c r="S5437" s="183">
        <v>0</v>
      </c>
      <c r="T5437" s="184">
        <f t="shared" si="28"/>
        <v>0</v>
      </c>
      <c r="U5437" s="33"/>
      <c r="V5437" s="33"/>
      <c r="W5437" s="33"/>
      <c r="X5437" s="33"/>
      <c r="Y5437" s="33"/>
      <c r="Z5437" s="33"/>
      <c r="AA5437" s="33"/>
      <c r="AB5437" s="33"/>
      <c r="AC5437" s="33"/>
      <c r="AD5437" s="33"/>
      <c r="AE5437" s="33"/>
      <c r="AR5437" s="185" t="s">
        <v>507</v>
      </c>
      <c r="AT5437" s="185" t="s">
        <v>363</v>
      </c>
      <c r="AU5437" s="185" t="s">
        <v>85</v>
      </c>
      <c r="AY5437" s="18" t="s">
        <v>360</v>
      </c>
      <c r="BE5437" s="186">
        <f t="shared" si="29"/>
        <v>0</v>
      </c>
      <c r="BF5437" s="186">
        <f t="shared" si="30"/>
        <v>0</v>
      </c>
      <c r="BG5437" s="186">
        <f t="shared" si="31"/>
        <v>0</v>
      </c>
      <c r="BH5437" s="186">
        <f t="shared" si="32"/>
        <v>0</v>
      </c>
      <c r="BI5437" s="186">
        <f t="shared" si="33"/>
        <v>0</v>
      </c>
      <c r="BJ5437" s="18" t="s">
        <v>85</v>
      </c>
      <c r="BK5437" s="186">
        <f t="shared" si="34"/>
        <v>0</v>
      </c>
      <c r="BL5437" s="18" t="s">
        <v>507</v>
      </c>
      <c r="BM5437" s="185" t="s">
        <v>5262</v>
      </c>
    </row>
    <row r="5438" spans="1:65" s="2" customFormat="1" ht="66.75" customHeight="1">
      <c r="A5438" s="33"/>
      <c r="B5438" s="139"/>
      <c r="C5438" s="173" t="s">
        <v>5263</v>
      </c>
      <c r="D5438" s="173" t="s">
        <v>363</v>
      </c>
      <c r="E5438" s="174" t="s">
        <v>5264</v>
      </c>
      <c r="F5438" s="175" t="s">
        <v>5265</v>
      </c>
      <c r="G5438" s="176" t="s">
        <v>375</v>
      </c>
      <c r="H5438" s="177">
        <v>1</v>
      </c>
      <c r="I5438" s="178"/>
      <c r="J5438" s="179">
        <f t="shared" si="25"/>
        <v>0</v>
      </c>
      <c r="K5438" s="180"/>
      <c r="L5438" s="34"/>
      <c r="M5438" s="181" t="s">
        <v>1</v>
      </c>
      <c r="N5438" s="182" t="s">
        <v>38</v>
      </c>
      <c r="O5438" s="60"/>
      <c r="P5438" s="183">
        <f t="shared" si="26"/>
        <v>0</v>
      </c>
      <c r="Q5438" s="183">
        <v>0</v>
      </c>
      <c r="R5438" s="183">
        <f t="shared" si="27"/>
        <v>0</v>
      </c>
      <c r="S5438" s="183">
        <v>0</v>
      </c>
      <c r="T5438" s="184">
        <f t="shared" si="28"/>
        <v>0</v>
      </c>
      <c r="U5438" s="33"/>
      <c r="V5438" s="33"/>
      <c r="W5438" s="33"/>
      <c r="X5438" s="33"/>
      <c r="Y5438" s="33"/>
      <c r="Z5438" s="33"/>
      <c r="AA5438" s="33"/>
      <c r="AB5438" s="33"/>
      <c r="AC5438" s="33"/>
      <c r="AD5438" s="33"/>
      <c r="AE5438" s="33"/>
      <c r="AR5438" s="185" t="s">
        <v>507</v>
      </c>
      <c r="AT5438" s="185" t="s">
        <v>363</v>
      </c>
      <c r="AU5438" s="185" t="s">
        <v>85</v>
      </c>
      <c r="AY5438" s="18" t="s">
        <v>360</v>
      </c>
      <c r="BE5438" s="186">
        <f t="shared" si="29"/>
        <v>0</v>
      </c>
      <c r="BF5438" s="186">
        <f t="shared" si="30"/>
        <v>0</v>
      </c>
      <c r="BG5438" s="186">
        <f t="shared" si="31"/>
        <v>0</v>
      </c>
      <c r="BH5438" s="186">
        <f t="shared" si="32"/>
        <v>0</v>
      </c>
      <c r="BI5438" s="186">
        <f t="shared" si="33"/>
        <v>0</v>
      </c>
      <c r="BJ5438" s="18" t="s">
        <v>85</v>
      </c>
      <c r="BK5438" s="186">
        <f t="shared" si="34"/>
        <v>0</v>
      </c>
      <c r="BL5438" s="18" t="s">
        <v>507</v>
      </c>
      <c r="BM5438" s="185" t="s">
        <v>5266</v>
      </c>
    </row>
    <row r="5439" spans="1:65" s="2" customFormat="1" ht="76.349999999999994" customHeight="1">
      <c r="A5439" s="33"/>
      <c r="B5439" s="139"/>
      <c r="C5439" s="173" t="s">
        <v>5267</v>
      </c>
      <c r="D5439" s="173" t="s">
        <v>363</v>
      </c>
      <c r="E5439" s="174" t="s">
        <v>5268</v>
      </c>
      <c r="F5439" s="175" t="s">
        <v>5269</v>
      </c>
      <c r="G5439" s="176" t="s">
        <v>375</v>
      </c>
      <c r="H5439" s="177">
        <v>1</v>
      </c>
      <c r="I5439" s="178"/>
      <c r="J5439" s="179">
        <f t="shared" si="25"/>
        <v>0</v>
      </c>
      <c r="K5439" s="180"/>
      <c r="L5439" s="34"/>
      <c r="M5439" s="181" t="s">
        <v>1</v>
      </c>
      <c r="N5439" s="182" t="s">
        <v>38</v>
      </c>
      <c r="O5439" s="60"/>
      <c r="P5439" s="183">
        <f t="shared" si="26"/>
        <v>0</v>
      </c>
      <c r="Q5439" s="183">
        <v>0</v>
      </c>
      <c r="R5439" s="183">
        <f t="shared" si="27"/>
        <v>0</v>
      </c>
      <c r="S5439" s="183">
        <v>0</v>
      </c>
      <c r="T5439" s="184">
        <f t="shared" si="28"/>
        <v>0</v>
      </c>
      <c r="U5439" s="33"/>
      <c r="V5439" s="33"/>
      <c r="W5439" s="33"/>
      <c r="X5439" s="33"/>
      <c r="Y5439" s="33"/>
      <c r="Z5439" s="33"/>
      <c r="AA5439" s="33"/>
      <c r="AB5439" s="33"/>
      <c r="AC5439" s="33"/>
      <c r="AD5439" s="33"/>
      <c r="AE5439" s="33"/>
      <c r="AR5439" s="185" t="s">
        <v>507</v>
      </c>
      <c r="AT5439" s="185" t="s">
        <v>363</v>
      </c>
      <c r="AU5439" s="185" t="s">
        <v>85</v>
      </c>
      <c r="AY5439" s="18" t="s">
        <v>360</v>
      </c>
      <c r="BE5439" s="186">
        <f t="shared" si="29"/>
        <v>0</v>
      </c>
      <c r="BF5439" s="186">
        <f t="shared" si="30"/>
        <v>0</v>
      </c>
      <c r="BG5439" s="186">
        <f t="shared" si="31"/>
        <v>0</v>
      </c>
      <c r="BH5439" s="186">
        <f t="shared" si="32"/>
        <v>0</v>
      </c>
      <c r="BI5439" s="186">
        <f t="shared" si="33"/>
        <v>0</v>
      </c>
      <c r="BJ5439" s="18" t="s">
        <v>85</v>
      </c>
      <c r="BK5439" s="186">
        <f t="shared" si="34"/>
        <v>0</v>
      </c>
      <c r="BL5439" s="18" t="s">
        <v>507</v>
      </c>
      <c r="BM5439" s="185" t="s">
        <v>5270</v>
      </c>
    </row>
    <row r="5440" spans="1:65" s="2" customFormat="1" ht="49.15" customHeight="1">
      <c r="A5440" s="33"/>
      <c r="B5440" s="139"/>
      <c r="C5440" s="261" t="s">
        <v>5271</v>
      </c>
      <c r="D5440" s="261" t="s">
        <v>363</v>
      </c>
      <c r="E5440" s="262" t="s">
        <v>5272</v>
      </c>
      <c r="F5440" s="263" t="s">
        <v>5273</v>
      </c>
      <c r="G5440" s="264" t="s">
        <v>366</v>
      </c>
      <c r="H5440" s="265">
        <v>77.835999999999999</v>
      </c>
      <c r="I5440" s="266"/>
      <c r="J5440" s="266">
        <f t="shared" si="25"/>
        <v>0</v>
      </c>
      <c r="K5440" s="180"/>
      <c r="L5440" s="34"/>
      <c r="M5440" s="181" t="s">
        <v>1</v>
      </c>
      <c r="N5440" s="182" t="s">
        <v>38</v>
      </c>
      <c r="O5440" s="60"/>
      <c r="P5440" s="183">
        <f t="shared" si="26"/>
        <v>0</v>
      </c>
      <c r="Q5440" s="183">
        <v>9.0000000000000006E-5</v>
      </c>
      <c r="R5440" s="183">
        <f t="shared" si="27"/>
        <v>7.0052400000000003E-3</v>
      </c>
      <c r="S5440" s="183">
        <v>0</v>
      </c>
      <c r="T5440" s="184">
        <f t="shared" si="28"/>
        <v>0</v>
      </c>
      <c r="U5440" s="33"/>
      <c r="V5440" s="33"/>
      <c r="W5440" s="33"/>
      <c r="X5440" s="33"/>
      <c r="Y5440" s="33"/>
      <c r="Z5440" s="33"/>
      <c r="AA5440" s="33"/>
      <c r="AB5440" s="33"/>
      <c r="AC5440" s="33"/>
      <c r="AD5440" s="33"/>
      <c r="AE5440" s="33"/>
      <c r="AR5440" s="185" t="s">
        <v>507</v>
      </c>
      <c r="AT5440" s="185" t="s">
        <v>363</v>
      </c>
      <c r="AU5440" s="185" t="s">
        <v>85</v>
      </c>
      <c r="AY5440" s="18" t="s">
        <v>360</v>
      </c>
      <c r="BE5440" s="186">
        <f t="shared" si="29"/>
        <v>0</v>
      </c>
      <c r="BF5440" s="186">
        <f t="shared" si="30"/>
        <v>0</v>
      </c>
      <c r="BG5440" s="186">
        <f t="shared" si="31"/>
        <v>0</v>
      </c>
      <c r="BH5440" s="186">
        <f t="shared" si="32"/>
        <v>0</v>
      </c>
      <c r="BI5440" s="186">
        <f t="shared" si="33"/>
        <v>0</v>
      </c>
      <c r="BJ5440" s="18" t="s">
        <v>85</v>
      </c>
      <c r="BK5440" s="186">
        <f t="shared" si="34"/>
        <v>0</v>
      </c>
      <c r="BL5440" s="18" t="s">
        <v>507</v>
      </c>
      <c r="BM5440" s="185" t="s">
        <v>5274</v>
      </c>
    </row>
    <row r="5441" spans="1:65" s="14" customFormat="1">
      <c r="B5441" s="196"/>
      <c r="D5441" s="188" t="s">
        <v>369</v>
      </c>
      <c r="E5441" s="197" t="s">
        <v>1</v>
      </c>
      <c r="F5441" s="198" t="s">
        <v>5275</v>
      </c>
      <c r="H5441" s="197" t="s">
        <v>1</v>
      </c>
      <c r="I5441" s="199"/>
      <c r="L5441" s="196"/>
      <c r="M5441" s="200"/>
      <c r="N5441" s="201"/>
      <c r="O5441" s="201"/>
      <c r="P5441" s="201"/>
      <c r="Q5441" s="201"/>
      <c r="R5441" s="201"/>
      <c r="S5441" s="201"/>
      <c r="T5441" s="202"/>
      <c r="AT5441" s="197" t="s">
        <v>369</v>
      </c>
      <c r="AU5441" s="197" t="s">
        <v>85</v>
      </c>
      <c r="AV5441" s="14" t="s">
        <v>79</v>
      </c>
      <c r="AW5441" s="14" t="s">
        <v>29</v>
      </c>
      <c r="AX5441" s="14" t="s">
        <v>72</v>
      </c>
      <c r="AY5441" s="197" t="s">
        <v>360</v>
      </c>
    </row>
    <row r="5442" spans="1:65" s="13" customFormat="1">
      <c r="B5442" s="187"/>
      <c r="D5442" s="188" t="s">
        <v>369</v>
      </c>
      <c r="E5442" s="189" t="s">
        <v>1</v>
      </c>
      <c r="F5442" s="190" t="s">
        <v>237</v>
      </c>
      <c r="H5442" s="191">
        <v>77.835999999999999</v>
      </c>
      <c r="I5442" s="192"/>
      <c r="L5442" s="187"/>
      <c r="M5442" s="193"/>
      <c r="N5442" s="194"/>
      <c r="O5442" s="194"/>
      <c r="P5442" s="194"/>
      <c r="Q5442" s="194"/>
      <c r="R5442" s="194"/>
      <c r="S5442" s="194"/>
      <c r="T5442" s="195"/>
      <c r="AT5442" s="189" t="s">
        <v>369</v>
      </c>
      <c r="AU5442" s="189" t="s">
        <v>85</v>
      </c>
      <c r="AV5442" s="13" t="s">
        <v>85</v>
      </c>
      <c r="AW5442" s="13" t="s">
        <v>29</v>
      </c>
      <c r="AX5442" s="13" t="s">
        <v>72</v>
      </c>
      <c r="AY5442" s="189" t="s">
        <v>360</v>
      </c>
    </row>
    <row r="5443" spans="1:65" s="16" customFormat="1">
      <c r="B5443" s="211"/>
      <c r="D5443" s="188" t="s">
        <v>369</v>
      </c>
      <c r="E5443" s="212" t="s">
        <v>236</v>
      </c>
      <c r="F5443" s="213" t="s">
        <v>581</v>
      </c>
      <c r="H5443" s="214">
        <v>77.835999999999999</v>
      </c>
      <c r="I5443" s="215"/>
      <c r="L5443" s="211"/>
      <c r="M5443" s="216"/>
      <c r="N5443" s="217"/>
      <c r="O5443" s="217"/>
      <c r="P5443" s="217"/>
      <c r="Q5443" s="217"/>
      <c r="R5443" s="217"/>
      <c r="S5443" s="217"/>
      <c r="T5443" s="218"/>
      <c r="AT5443" s="212" t="s">
        <v>369</v>
      </c>
      <c r="AU5443" s="212" t="s">
        <v>85</v>
      </c>
      <c r="AV5443" s="16" t="s">
        <v>282</v>
      </c>
      <c r="AW5443" s="16" t="s">
        <v>29</v>
      </c>
      <c r="AX5443" s="16" t="s">
        <v>72</v>
      </c>
      <c r="AY5443" s="212" t="s">
        <v>360</v>
      </c>
    </row>
    <row r="5444" spans="1:65" s="15" customFormat="1">
      <c r="B5444" s="203"/>
      <c r="D5444" s="188" t="s">
        <v>369</v>
      </c>
      <c r="E5444" s="204" t="s">
        <v>1</v>
      </c>
      <c r="F5444" s="205" t="s">
        <v>386</v>
      </c>
      <c r="H5444" s="206">
        <v>77.835999999999999</v>
      </c>
      <c r="I5444" s="207"/>
      <c r="L5444" s="203"/>
      <c r="M5444" s="208"/>
      <c r="N5444" s="209"/>
      <c r="O5444" s="209"/>
      <c r="P5444" s="209"/>
      <c r="Q5444" s="209"/>
      <c r="R5444" s="209"/>
      <c r="S5444" s="209"/>
      <c r="T5444" s="210"/>
      <c r="AT5444" s="204" t="s">
        <v>369</v>
      </c>
      <c r="AU5444" s="204" t="s">
        <v>85</v>
      </c>
      <c r="AV5444" s="15" t="s">
        <v>367</v>
      </c>
      <c r="AW5444" s="15" t="s">
        <v>29</v>
      </c>
      <c r="AX5444" s="15" t="s">
        <v>79</v>
      </c>
      <c r="AY5444" s="204" t="s">
        <v>360</v>
      </c>
    </row>
    <row r="5445" spans="1:65" s="2" customFormat="1" ht="33" customHeight="1">
      <c r="A5445" s="33"/>
      <c r="B5445" s="139"/>
      <c r="C5445" s="173" t="s">
        <v>5276</v>
      </c>
      <c r="D5445" s="173" t="s">
        <v>363</v>
      </c>
      <c r="E5445" s="174" t="s">
        <v>5277</v>
      </c>
      <c r="F5445" s="175" t="s">
        <v>5278</v>
      </c>
      <c r="G5445" s="176" t="s">
        <v>366</v>
      </c>
      <c r="H5445" s="177">
        <v>135.136</v>
      </c>
      <c r="I5445" s="178"/>
      <c r="J5445" s="179">
        <f>ROUND(I5445*H5445,2)</f>
        <v>0</v>
      </c>
      <c r="K5445" s="180"/>
      <c r="L5445" s="34"/>
      <c r="M5445" s="181" t="s">
        <v>1</v>
      </c>
      <c r="N5445" s="182" t="s">
        <v>38</v>
      </c>
      <c r="O5445" s="60"/>
      <c r="P5445" s="183">
        <f>O5445*H5445</f>
        <v>0</v>
      </c>
      <c r="Q5445" s="183">
        <v>9.0000000000000006E-5</v>
      </c>
      <c r="R5445" s="183">
        <f>Q5445*H5445</f>
        <v>1.2162240000000001E-2</v>
      </c>
      <c r="S5445" s="183">
        <v>0</v>
      </c>
      <c r="T5445" s="184">
        <f>S5445*H5445</f>
        <v>0</v>
      </c>
      <c r="U5445" s="33"/>
      <c r="V5445" s="33"/>
      <c r="W5445" s="33"/>
      <c r="X5445" s="33"/>
      <c r="Y5445" s="33"/>
      <c r="Z5445" s="33"/>
      <c r="AA5445" s="33"/>
      <c r="AB5445" s="33"/>
      <c r="AC5445" s="33"/>
      <c r="AD5445" s="33"/>
      <c r="AE5445" s="33"/>
      <c r="AR5445" s="185" t="s">
        <v>507</v>
      </c>
      <c r="AT5445" s="185" t="s">
        <v>363</v>
      </c>
      <c r="AU5445" s="185" t="s">
        <v>85</v>
      </c>
      <c r="AY5445" s="18" t="s">
        <v>360</v>
      </c>
      <c r="BE5445" s="186">
        <f>IF(N5445="základná",J5445,0)</f>
        <v>0</v>
      </c>
      <c r="BF5445" s="186">
        <f>IF(N5445="znížená",J5445,0)</f>
        <v>0</v>
      </c>
      <c r="BG5445" s="186">
        <f>IF(N5445="zákl. prenesená",J5445,0)</f>
        <v>0</v>
      </c>
      <c r="BH5445" s="186">
        <f>IF(N5445="zníž. prenesená",J5445,0)</f>
        <v>0</v>
      </c>
      <c r="BI5445" s="186">
        <f>IF(N5445="nulová",J5445,0)</f>
        <v>0</v>
      </c>
      <c r="BJ5445" s="18" t="s">
        <v>85</v>
      </c>
      <c r="BK5445" s="186">
        <f>ROUND(I5445*H5445,2)</f>
        <v>0</v>
      </c>
      <c r="BL5445" s="18" t="s">
        <v>507</v>
      </c>
      <c r="BM5445" s="185" t="s">
        <v>5279</v>
      </c>
    </row>
    <row r="5446" spans="1:65" s="14" customFormat="1">
      <c r="B5446" s="196"/>
      <c r="D5446" s="188" t="s">
        <v>369</v>
      </c>
      <c r="E5446" s="197" t="s">
        <v>1</v>
      </c>
      <c r="F5446" s="198" t="s">
        <v>5280</v>
      </c>
      <c r="H5446" s="197" t="s">
        <v>1</v>
      </c>
      <c r="I5446" s="199"/>
      <c r="L5446" s="196"/>
      <c r="M5446" s="200"/>
      <c r="N5446" s="201"/>
      <c r="O5446" s="201"/>
      <c r="P5446" s="201"/>
      <c r="Q5446" s="201"/>
      <c r="R5446" s="201"/>
      <c r="S5446" s="201"/>
      <c r="T5446" s="202"/>
      <c r="AT5446" s="197" t="s">
        <v>369</v>
      </c>
      <c r="AU5446" s="197" t="s">
        <v>85</v>
      </c>
      <c r="AV5446" s="14" t="s">
        <v>79</v>
      </c>
      <c r="AW5446" s="14" t="s">
        <v>29</v>
      </c>
      <c r="AX5446" s="14" t="s">
        <v>72</v>
      </c>
      <c r="AY5446" s="197" t="s">
        <v>360</v>
      </c>
    </row>
    <row r="5447" spans="1:65" s="13" customFormat="1">
      <c r="B5447" s="187"/>
      <c r="D5447" s="188" t="s">
        <v>369</v>
      </c>
      <c r="E5447" s="189" t="s">
        <v>1</v>
      </c>
      <c r="F5447" s="190" t="s">
        <v>5281</v>
      </c>
      <c r="H5447" s="191">
        <v>135.136</v>
      </c>
      <c r="I5447" s="192"/>
      <c r="L5447" s="187"/>
      <c r="M5447" s="193"/>
      <c r="N5447" s="194"/>
      <c r="O5447" s="194"/>
      <c r="P5447" s="194"/>
      <c r="Q5447" s="194"/>
      <c r="R5447" s="194"/>
      <c r="S5447" s="194"/>
      <c r="T5447" s="195"/>
      <c r="AT5447" s="189" t="s">
        <v>369</v>
      </c>
      <c r="AU5447" s="189" t="s">
        <v>85</v>
      </c>
      <c r="AV5447" s="13" t="s">
        <v>85</v>
      </c>
      <c r="AW5447" s="13" t="s">
        <v>29</v>
      </c>
      <c r="AX5447" s="13" t="s">
        <v>72</v>
      </c>
      <c r="AY5447" s="189" t="s">
        <v>360</v>
      </c>
    </row>
    <row r="5448" spans="1:65" s="15" customFormat="1">
      <c r="B5448" s="203"/>
      <c r="D5448" s="188" t="s">
        <v>369</v>
      </c>
      <c r="E5448" s="204" t="s">
        <v>248</v>
      </c>
      <c r="F5448" s="205" t="s">
        <v>386</v>
      </c>
      <c r="H5448" s="206">
        <v>135.136</v>
      </c>
      <c r="I5448" s="207"/>
      <c r="L5448" s="203"/>
      <c r="M5448" s="208"/>
      <c r="N5448" s="209"/>
      <c r="O5448" s="209"/>
      <c r="P5448" s="209"/>
      <c r="Q5448" s="209"/>
      <c r="R5448" s="209"/>
      <c r="S5448" s="209"/>
      <c r="T5448" s="210"/>
      <c r="AT5448" s="204" t="s">
        <v>369</v>
      </c>
      <c r="AU5448" s="204" t="s">
        <v>85</v>
      </c>
      <c r="AV5448" s="15" t="s">
        <v>367</v>
      </c>
      <c r="AW5448" s="15" t="s">
        <v>29</v>
      </c>
      <c r="AX5448" s="15" t="s">
        <v>79</v>
      </c>
      <c r="AY5448" s="204" t="s">
        <v>360</v>
      </c>
    </row>
    <row r="5449" spans="1:65" s="2" customFormat="1" ht="76.349999999999994" customHeight="1">
      <c r="A5449" s="33"/>
      <c r="B5449" s="139"/>
      <c r="C5449" s="173" t="s">
        <v>5282</v>
      </c>
      <c r="D5449" s="173" t="s">
        <v>363</v>
      </c>
      <c r="E5449" s="174" t="s">
        <v>5283</v>
      </c>
      <c r="F5449" s="175" t="s">
        <v>5284</v>
      </c>
      <c r="G5449" s="176" t="s">
        <v>375</v>
      </c>
      <c r="H5449" s="177">
        <v>39</v>
      </c>
      <c r="I5449" s="178"/>
      <c r="J5449" s="179">
        <f>ROUND(I5449*H5449,2)</f>
        <v>0</v>
      </c>
      <c r="K5449" s="180"/>
      <c r="L5449" s="34"/>
      <c r="M5449" s="181" t="s">
        <v>1</v>
      </c>
      <c r="N5449" s="182" t="s">
        <v>38</v>
      </c>
      <c r="O5449" s="60"/>
      <c r="P5449" s="183">
        <f>O5449*H5449</f>
        <v>0</v>
      </c>
      <c r="Q5449" s="183">
        <v>0</v>
      </c>
      <c r="R5449" s="183">
        <f>Q5449*H5449</f>
        <v>0</v>
      </c>
      <c r="S5449" s="183">
        <v>0</v>
      </c>
      <c r="T5449" s="184">
        <f>S5449*H5449</f>
        <v>0</v>
      </c>
      <c r="U5449" s="33"/>
      <c r="V5449" s="33"/>
      <c r="W5449" s="33"/>
      <c r="X5449" s="33"/>
      <c r="Y5449" s="33"/>
      <c r="Z5449" s="33"/>
      <c r="AA5449" s="33"/>
      <c r="AB5449" s="33"/>
      <c r="AC5449" s="33"/>
      <c r="AD5449" s="33"/>
      <c r="AE5449" s="33"/>
      <c r="AR5449" s="185" t="s">
        <v>507</v>
      </c>
      <c r="AT5449" s="185" t="s">
        <v>363</v>
      </c>
      <c r="AU5449" s="185" t="s">
        <v>85</v>
      </c>
      <c r="AY5449" s="18" t="s">
        <v>360</v>
      </c>
      <c r="BE5449" s="186">
        <f>IF(N5449="základná",J5449,0)</f>
        <v>0</v>
      </c>
      <c r="BF5449" s="186">
        <f>IF(N5449="znížená",J5449,0)</f>
        <v>0</v>
      </c>
      <c r="BG5449" s="186">
        <f>IF(N5449="zákl. prenesená",J5449,0)</f>
        <v>0</v>
      </c>
      <c r="BH5449" s="186">
        <f>IF(N5449="zníž. prenesená",J5449,0)</f>
        <v>0</v>
      </c>
      <c r="BI5449" s="186">
        <f>IF(N5449="nulová",J5449,0)</f>
        <v>0</v>
      </c>
      <c r="BJ5449" s="18" t="s">
        <v>85</v>
      </c>
      <c r="BK5449" s="186">
        <f>ROUND(I5449*H5449,2)</f>
        <v>0</v>
      </c>
      <c r="BL5449" s="18" t="s">
        <v>507</v>
      </c>
      <c r="BM5449" s="185" t="s">
        <v>5285</v>
      </c>
    </row>
    <row r="5450" spans="1:65" s="14" customFormat="1">
      <c r="B5450" s="196"/>
      <c r="D5450" s="188" t="s">
        <v>369</v>
      </c>
      <c r="E5450" s="197" t="s">
        <v>1</v>
      </c>
      <c r="F5450" s="198" t="s">
        <v>5286</v>
      </c>
      <c r="H5450" s="197" t="s">
        <v>1</v>
      </c>
      <c r="I5450" s="199"/>
      <c r="L5450" s="196"/>
      <c r="M5450" s="200"/>
      <c r="N5450" s="201"/>
      <c r="O5450" s="201"/>
      <c r="P5450" s="201"/>
      <c r="Q5450" s="201"/>
      <c r="R5450" s="201"/>
      <c r="S5450" s="201"/>
      <c r="T5450" s="202"/>
      <c r="AT5450" s="197" t="s">
        <v>369</v>
      </c>
      <c r="AU5450" s="197" t="s">
        <v>85</v>
      </c>
      <c r="AV5450" s="14" t="s">
        <v>79</v>
      </c>
      <c r="AW5450" s="14" t="s">
        <v>29</v>
      </c>
      <c r="AX5450" s="14" t="s">
        <v>72</v>
      </c>
      <c r="AY5450" s="197" t="s">
        <v>360</v>
      </c>
    </row>
    <row r="5451" spans="1:65" s="13" customFormat="1">
      <c r="B5451" s="187"/>
      <c r="D5451" s="188" t="s">
        <v>369</v>
      </c>
      <c r="E5451" s="189" t="s">
        <v>1</v>
      </c>
      <c r="F5451" s="190" t="s">
        <v>5287</v>
      </c>
      <c r="H5451" s="191">
        <v>39</v>
      </c>
      <c r="I5451" s="192"/>
      <c r="L5451" s="187"/>
      <c r="M5451" s="193"/>
      <c r="N5451" s="194"/>
      <c r="O5451" s="194"/>
      <c r="P5451" s="194"/>
      <c r="Q5451" s="194"/>
      <c r="R5451" s="194"/>
      <c r="S5451" s="194"/>
      <c r="T5451" s="195"/>
      <c r="AT5451" s="189" t="s">
        <v>369</v>
      </c>
      <c r="AU5451" s="189" t="s">
        <v>85</v>
      </c>
      <c r="AV5451" s="13" t="s">
        <v>85</v>
      </c>
      <c r="AW5451" s="13" t="s">
        <v>29</v>
      </c>
      <c r="AX5451" s="13" t="s">
        <v>72</v>
      </c>
      <c r="AY5451" s="189" t="s">
        <v>360</v>
      </c>
    </row>
    <row r="5452" spans="1:65" s="15" customFormat="1">
      <c r="B5452" s="203"/>
      <c r="D5452" s="188" t="s">
        <v>369</v>
      </c>
      <c r="E5452" s="204" t="s">
        <v>1</v>
      </c>
      <c r="F5452" s="205" t="s">
        <v>386</v>
      </c>
      <c r="H5452" s="206">
        <v>39</v>
      </c>
      <c r="I5452" s="207"/>
      <c r="L5452" s="203"/>
      <c r="M5452" s="208"/>
      <c r="N5452" s="209"/>
      <c r="O5452" s="209"/>
      <c r="P5452" s="209"/>
      <c r="Q5452" s="209"/>
      <c r="R5452" s="209"/>
      <c r="S5452" s="209"/>
      <c r="T5452" s="210"/>
      <c r="AT5452" s="204" t="s">
        <v>369</v>
      </c>
      <c r="AU5452" s="204" t="s">
        <v>85</v>
      </c>
      <c r="AV5452" s="15" t="s">
        <v>367</v>
      </c>
      <c r="AW5452" s="15" t="s">
        <v>29</v>
      </c>
      <c r="AX5452" s="15" t="s">
        <v>79</v>
      </c>
      <c r="AY5452" s="204" t="s">
        <v>360</v>
      </c>
    </row>
    <row r="5453" spans="1:65" s="2" customFormat="1" ht="76.349999999999994" customHeight="1">
      <c r="A5453" s="33"/>
      <c r="B5453" s="139"/>
      <c r="C5453" s="173" t="s">
        <v>5288</v>
      </c>
      <c r="D5453" s="173" t="s">
        <v>363</v>
      </c>
      <c r="E5453" s="174" t="s">
        <v>5289</v>
      </c>
      <c r="F5453" s="175" t="s">
        <v>5290</v>
      </c>
      <c r="G5453" s="176" t="s">
        <v>375</v>
      </c>
      <c r="H5453" s="177">
        <v>5</v>
      </c>
      <c r="I5453" s="178"/>
      <c r="J5453" s="179">
        <f>ROUND(I5453*H5453,2)</f>
        <v>0</v>
      </c>
      <c r="K5453" s="180"/>
      <c r="L5453" s="34"/>
      <c r="M5453" s="181" t="s">
        <v>1</v>
      </c>
      <c r="N5453" s="182" t="s">
        <v>38</v>
      </c>
      <c r="O5453" s="60"/>
      <c r="P5453" s="183">
        <f>O5453*H5453</f>
        <v>0</v>
      </c>
      <c r="Q5453" s="183">
        <v>0</v>
      </c>
      <c r="R5453" s="183">
        <f>Q5453*H5453</f>
        <v>0</v>
      </c>
      <c r="S5453" s="183">
        <v>0</v>
      </c>
      <c r="T5453" s="184">
        <f>S5453*H5453</f>
        <v>0</v>
      </c>
      <c r="U5453" s="33"/>
      <c r="V5453" s="33"/>
      <c r="W5453" s="33"/>
      <c r="X5453" s="33"/>
      <c r="Y5453" s="33"/>
      <c r="Z5453" s="33"/>
      <c r="AA5453" s="33"/>
      <c r="AB5453" s="33"/>
      <c r="AC5453" s="33"/>
      <c r="AD5453" s="33"/>
      <c r="AE5453" s="33"/>
      <c r="AR5453" s="185" t="s">
        <v>507</v>
      </c>
      <c r="AT5453" s="185" t="s">
        <v>363</v>
      </c>
      <c r="AU5453" s="185" t="s">
        <v>85</v>
      </c>
      <c r="AY5453" s="18" t="s">
        <v>360</v>
      </c>
      <c r="BE5453" s="186">
        <f>IF(N5453="základná",J5453,0)</f>
        <v>0</v>
      </c>
      <c r="BF5453" s="186">
        <f>IF(N5453="znížená",J5453,0)</f>
        <v>0</v>
      </c>
      <c r="BG5453" s="186">
        <f>IF(N5453="zákl. prenesená",J5453,0)</f>
        <v>0</v>
      </c>
      <c r="BH5453" s="186">
        <f>IF(N5453="zníž. prenesená",J5453,0)</f>
        <v>0</v>
      </c>
      <c r="BI5453" s="186">
        <f>IF(N5453="nulová",J5453,0)</f>
        <v>0</v>
      </c>
      <c r="BJ5453" s="18" t="s">
        <v>85</v>
      </c>
      <c r="BK5453" s="186">
        <f>ROUND(I5453*H5453,2)</f>
        <v>0</v>
      </c>
      <c r="BL5453" s="18" t="s">
        <v>507</v>
      </c>
      <c r="BM5453" s="185" t="s">
        <v>5291</v>
      </c>
    </row>
    <row r="5454" spans="1:65" s="14" customFormat="1">
      <c r="B5454" s="196"/>
      <c r="D5454" s="188" t="s">
        <v>369</v>
      </c>
      <c r="E5454" s="197" t="s">
        <v>1</v>
      </c>
      <c r="F5454" s="198" t="s">
        <v>5286</v>
      </c>
      <c r="H5454" s="197" t="s">
        <v>1</v>
      </c>
      <c r="I5454" s="199"/>
      <c r="L5454" s="196"/>
      <c r="M5454" s="200"/>
      <c r="N5454" s="201"/>
      <c r="O5454" s="201"/>
      <c r="P5454" s="201"/>
      <c r="Q5454" s="201"/>
      <c r="R5454" s="201"/>
      <c r="S5454" s="201"/>
      <c r="T5454" s="202"/>
      <c r="AT5454" s="197" t="s">
        <v>369</v>
      </c>
      <c r="AU5454" s="197" t="s">
        <v>85</v>
      </c>
      <c r="AV5454" s="14" t="s">
        <v>79</v>
      </c>
      <c r="AW5454" s="14" t="s">
        <v>29</v>
      </c>
      <c r="AX5454" s="14" t="s">
        <v>72</v>
      </c>
      <c r="AY5454" s="197" t="s">
        <v>360</v>
      </c>
    </row>
    <row r="5455" spans="1:65" s="13" customFormat="1">
      <c r="B5455" s="187"/>
      <c r="D5455" s="188" t="s">
        <v>369</v>
      </c>
      <c r="E5455" s="189" t="s">
        <v>1</v>
      </c>
      <c r="F5455" s="190" t="s">
        <v>2814</v>
      </c>
      <c r="H5455" s="191">
        <v>5</v>
      </c>
      <c r="I5455" s="192"/>
      <c r="L5455" s="187"/>
      <c r="M5455" s="193"/>
      <c r="N5455" s="194"/>
      <c r="O5455" s="194"/>
      <c r="P5455" s="194"/>
      <c r="Q5455" s="194"/>
      <c r="R5455" s="194"/>
      <c r="S5455" s="194"/>
      <c r="T5455" s="195"/>
      <c r="AT5455" s="189" t="s">
        <v>369</v>
      </c>
      <c r="AU5455" s="189" t="s">
        <v>85</v>
      </c>
      <c r="AV5455" s="13" t="s">
        <v>85</v>
      </c>
      <c r="AW5455" s="13" t="s">
        <v>29</v>
      </c>
      <c r="AX5455" s="13" t="s">
        <v>72</v>
      </c>
      <c r="AY5455" s="189" t="s">
        <v>360</v>
      </c>
    </row>
    <row r="5456" spans="1:65" s="15" customFormat="1">
      <c r="B5456" s="203"/>
      <c r="D5456" s="188" t="s">
        <v>369</v>
      </c>
      <c r="E5456" s="204" t="s">
        <v>1</v>
      </c>
      <c r="F5456" s="205" t="s">
        <v>386</v>
      </c>
      <c r="H5456" s="206">
        <v>5</v>
      </c>
      <c r="I5456" s="207"/>
      <c r="L5456" s="203"/>
      <c r="M5456" s="208"/>
      <c r="N5456" s="209"/>
      <c r="O5456" s="209"/>
      <c r="P5456" s="209"/>
      <c r="Q5456" s="209"/>
      <c r="R5456" s="209"/>
      <c r="S5456" s="209"/>
      <c r="T5456" s="210"/>
      <c r="AT5456" s="204" t="s">
        <v>369</v>
      </c>
      <c r="AU5456" s="204" t="s">
        <v>85</v>
      </c>
      <c r="AV5456" s="15" t="s">
        <v>367</v>
      </c>
      <c r="AW5456" s="15" t="s">
        <v>29</v>
      </c>
      <c r="AX5456" s="15" t="s">
        <v>79</v>
      </c>
      <c r="AY5456" s="204" t="s">
        <v>360</v>
      </c>
    </row>
    <row r="5457" spans="1:65" s="2" customFormat="1" ht="76.349999999999994" customHeight="1">
      <c r="A5457" s="33"/>
      <c r="B5457" s="139"/>
      <c r="C5457" s="173" t="s">
        <v>5292</v>
      </c>
      <c r="D5457" s="173" t="s">
        <v>363</v>
      </c>
      <c r="E5457" s="174" t="s">
        <v>5293</v>
      </c>
      <c r="F5457" s="175" t="s">
        <v>5294</v>
      </c>
      <c r="G5457" s="176" t="s">
        <v>375</v>
      </c>
      <c r="H5457" s="177">
        <v>1</v>
      </c>
      <c r="I5457" s="178"/>
      <c r="J5457" s="179">
        <f>ROUND(I5457*H5457,2)</f>
        <v>0</v>
      </c>
      <c r="K5457" s="180"/>
      <c r="L5457" s="34"/>
      <c r="M5457" s="181" t="s">
        <v>1</v>
      </c>
      <c r="N5457" s="182" t="s">
        <v>38</v>
      </c>
      <c r="O5457" s="60"/>
      <c r="P5457" s="183">
        <f>O5457*H5457</f>
        <v>0</v>
      </c>
      <c r="Q5457" s="183">
        <v>0</v>
      </c>
      <c r="R5457" s="183">
        <f>Q5457*H5457</f>
        <v>0</v>
      </c>
      <c r="S5457" s="183">
        <v>0</v>
      </c>
      <c r="T5457" s="184">
        <f>S5457*H5457</f>
        <v>0</v>
      </c>
      <c r="U5457" s="33"/>
      <c r="V5457" s="33"/>
      <c r="W5457" s="33"/>
      <c r="X5457" s="33"/>
      <c r="Y5457" s="33"/>
      <c r="Z5457" s="33"/>
      <c r="AA5457" s="33"/>
      <c r="AB5457" s="33"/>
      <c r="AC5457" s="33"/>
      <c r="AD5457" s="33"/>
      <c r="AE5457" s="33"/>
      <c r="AR5457" s="185" t="s">
        <v>507</v>
      </c>
      <c r="AT5457" s="185" t="s">
        <v>363</v>
      </c>
      <c r="AU5457" s="185" t="s">
        <v>85</v>
      </c>
      <c r="AY5457" s="18" t="s">
        <v>360</v>
      </c>
      <c r="BE5457" s="186">
        <f>IF(N5457="základná",J5457,0)</f>
        <v>0</v>
      </c>
      <c r="BF5457" s="186">
        <f>IF(N5457="znížená",J5457,0)</f>
        <v>0</v>
      </c>
      <c r="BG5457" s="186">
        <f>IF(N5457="zákl. prenesená",J5457,0)</f>
        <v>0</v>
      </c>
      <c r="BH5457" s="186">
        <f>IF(N5457="zníž. prenesená",J5457,0)</f>
        <v>0</v>
      </c>
      <c r="BI5457" s="186">
        <f>IF(N5457="nulová",J5457,0)</f>
        <v>0</v>
      </c>
      <c r="BJ5457" s="18" t="s">
        <v>85</v>
      </c>
      <c r="BK5457" s="186">
        <f>ROUND(I5457*H5457,2)</f>
        <v>0</v>
      </c>
      <c r="BL5457" s="18" t="s">
        <v>507</v>
      </c>
      <c r="BM5457" s="185" t="s">
        <v>5295</v>
      </c>
    </row>
    <row r="5458" spans="1:65" s="14" customFormat="1">
      <c r="B5458" s="196"/>
      <c r="D5458" s="188" t="s">
        <v>369</v>
      </c>
      <c r="E5458" s="197" t="s">
        <v>1</v>
      </c>
      <c r="F5458" s="198" t="s">
        <v>5296</v>
      </c>
      <c r="H5458" s="197" t="s">
        <v>1</v>
      </c>
      <c r="I5458" s="199"/>
      <c r="L5458" s="196"/>
      <c r="M5458" s="200"/>
      <c r="N5458" s="201"/>
      <c r="O5458" s="201"/>
      <c r="P5458" s="201"/>
      <c r="Q5458" s="201"/>
      <c r="R5458" s="201"/>
      <c r="S5458" s="201"/>
      <c r="T5458" s="202"/>
      <c r="AT5458" s="197" t="s">
        <v>369</v>
      </c>
      <c r="AU5458" s="197" t="s">
        <v>85</v>
      </c>
      <c r="AV5458" s="14" t="s">
        <v>79</v>
      </c>
      <c r="AW5458" s="14" t="s">
        <v>29</v>
      </c>
      <c r="AX5458" s="14" t="s">
        <v>72</v>
      </c>
      <c r="AY5458" s="197" t="s">
        <v>360</v>
      </c>
    </row>
    <row r="5459" spans="1:65" s="13" customFormat="1">
      <c r="B5459" s="187"/>
      <c r="D5459" s="188" t="s">
        <v>369</v>
      </c>
      <c r="E5459" s="189" t="s">
        <v>1</v>
      </c>
      <c r="F5459" s="190" t="s">
        <v>79</v>
      </c>
      <c r="H5459" s="191">
        <v>1</v>
      </c>
      <c r="I5459" s="192"/>
      <c r="L5459" s="187"/>
      <c r="M5459" s="193"/>
      <c r="N5459" s="194"/>
      <c r="O5459" s="194"/>
      <c r="P5459" s="194"/>
      <c r="Q5459" s="194"/>
      <c r="R5459" s="194"/>
      <c r="S5459" s="194"/>
      <c r="T5459" s="195"/>
      <c r="AT5459" s="189" t="s">
        <v>369</v>
      </c>
      <c r="AU5459" s="189" t="s">
        <v>85</v>
      </c>
      <c r="AV5459" s="13" t="s">
        <v>85</v>
      </c>
      <c r="AW5459" s="13" t="s">
        <v>29</v>
      </c>
      <c r="AX5459" s="13" t="s">
        <v>72</v>
      </c>
      <c r="AY5459" s="189" t="s">
        <v>360</v>
      </c>
    </row>
    <row r="5460" spans="1:65" s="15" customFormat="1">
      <c r="B5460" s="203"/>
      <c r="D5460" s="188" t="s">
        <v>369</v>
      </c>
      <c r="E5460" s="204" t="s">
        <v>1</v>
      </c>
      <c r="F5460" s="205" t="s">
        <v>386</v>
      </c>
      <c r="H5460" s="206">
        <v>1</v>
      </c>
      <c r="I5460" s="207"/>
      <c r="L5460" s="203"/>
      <c r="M5460" s="208"/>
      <c r="N5460" s="209"/>
      <c r="O5460" s="209"/>
      <c r="P5460" s="209"/>
      <c r="Q5460" s="209"/>
      <c r="R5460" s="209"/>
      <c r="S5460" s="209"/>
      <c r="T5460" s="210"/>
      <c r="AT5460" s="204" t="s">
        <v>369</v>
      </c>
      <c r="AU5460" s="204" t="s">
        <v>85</v>
      </c>
      <c r="AV5460" s="15" t="s">
        <v>367</v>
      </c>
      <c r="AW5460" s="15" t="s">
        <v>29</v>
      </c>
      <c r="AX5460" s="15" t="s">
        <v>79</v>
      </c>
      <c r="AY5460" s="204" t="s">
        <v>360</v>
      </c>
    </row>
    <row r="5461" spans="1:65" s="2" customFormat="1" ht="76.349999999999994" customHeight="1">
      <c r="A5461" s="33"/>
      <c r="B5461" s="139"/>
      <c r="C5461" s="173" t="s">
        <v>5297</v>
      </c>
      <c r="D5461" s="173" t="s">
        <v>363</v>
      </c>
      <c r="E5461" s="174" t="s">
        <v>5298</v>
      </c>
      <c r="F5461" s="175" t="s">
        <v>5299</v>
      </c>
      <c r="G5461" s="176" t="s">
        <v>375</v>
      </c>
      <c r="H5461" s="177">
        <v>8</v>
      </c>
      <c r="I5461" s="178"/>
      <c r="J5461" s="179">
        <f>ROUND(I5461*H5461,2)</f>
        <v>0</v>
      </c>
      <c r="K5461" s="180"/>
      <c r="L5461" s="34"/>
      <c r="M5461" s="181" t="s">
        <v>1</v>
      </c>
      <c r="N5461" s="182" t="s">
        <v>38</v>
      </c>
      <c r="O5461" s="60"/>
      <c r="P5461" s="183">
        <f>O5461*H5461</f>
        <v>0</v>
      </c>
      <c r="Q5461" s="183">
        <v>0</v>
      </c>
      <c r="R5461" s="183">
        <f>Q5461*H5461</f>
        <v>0</v>
      </c>
      <c r="S5461" s="183">
        <v>0</v>
      </c>
      <c r="T5461" s="184">
        <f>S5461*H5461</f>
        <v>0</v>
      </c>
      <c r="U5461" s="33"/>
      <c r="V5461" s="33"/>
      <c r="W5461" s="33"/>
      <c r="X5461" s="33"/>
      <c r="Y5461" s="33"/>
      <c r="Z5461" s="33"/>
      <c r="AA5461" s="33"/>
      <c r="AB5461" s="33"/>
      <c r="AC5461" s="33"/>
      <c r="AD5461" s="33"/>
      <c r="AE5461" s="33"/>
      <c r="AR5461" s="185" t="s">
        <v>507</v>
      </c>
      <c r="AT5461" s="185" t="s">
        <v>363</v>
      </c>
      <c r="AU5461" s="185" t="s">
        <v>85</v>
      </c>
      <c r="AY5461" s="18" t="s">
        <v>360</v>
      </c>
      <c r="BE5461" s="186">
        <f>IF(N5461="základná",J5461,0)</f>
        <v>0</v>
      </c>
      <c r="BF5461" s="186">
        <f>IF(N5461="znížená",J5461,0)</f>
        <v>0</v>
      </c>
      <c r="BG5461" s="186">
        <f>IF(N5461="zákl. prenesená",J5461,0)</f>
        <v>0</v>
      </c>
      <c r="BH5461" s="186">
        <f>IF(N5461="zníž. prenesená",J5461,0)</f>
        <v>0</v>
      </c>
      <c r="BI5461" s="186">
        <f>IF(N5461="nulová",J5461,0)</f>
        <v>0</v>
      </c>
      <c r="BJ5461" s="18" t="s">
        <v>85</v>
      </c>
      <c r="BK5461" s="186">
        <f>ROUND(I5461*H5461,2)</f>
        <v>0</v>
      </c>
      <c r="BL5461" s="18" t="s">
        <v>507</v>
      </c>
      <c r="BM5461" s="185" t="s">
        <v>5300</v>
      </c>
    </row>
    <row r="5462" spans="1:65" s="14" customFormat="1">
      <c r="B5462" s="196"/>
      <c r="D5462" s="188" t="s">
        <v>369</v>
      </c>
      <c r="E5462" s="197" t="s">
        <v>1</v>
      </c>
      <c r="F5462" s="198" t="s">
        <v>5286</v>
      </c>
      <c r="H5462" s="197" t="s">
        <v>1</v>
      </c>
      <c r="I5462" s="199"/>
      <c r="L5462" s="196"/>
      <c r="M5462" s="200"/>
      <c r="N5462" s="201"/>
      <c r="O5462" s="201"/>
      <c r="P5462" s="201"/>
      <c r="Q5462" s="201"/>
      <c r="R5462" s="201"/>
      <c r="S5462" s="201"/>
      <c r="T5462" s="202"/>
      <c r="AT5462" s="197" t="s">
        <v>369</v>
      </c>
      <c r="AU5462" s="197" t="s">
        <v>85</v>
      </c>
      <c r="AV5462" s="14" t="s">
        <v>79</v>
      </c>
      <c r="AW5462" s="14" t="s">
        <v>29</v>
      </c>
      <c r="AX5462" s="14" t="s">
        <v>72</v>
      </c>
      <c r="AY5462" s="197" t="s">
        <v>360</v>
      </c>
    </row>
    <row r="5463" spans="1:65" s="13" customFormat="1">
      <c r="B5463" s="187"/>
      <c r="D5463" s="188" t="s">
        <v>369</v>
      </c>
      <c r="E5463" s="189" t="s">
        <v>1</v>
      </c>
      <c r="F5463" s="190" t="s">
        <v>5301</v>
      </c>
      <c r="H5463" s="191">
        <v>8</v>
      </c>
      <c r="I5463" s="192"/>
      <c r="L5463" s="187"/>
      <c r="M5463" s="193"/>
      <c r="N5463" s="194"/>
      <c r="O5463" s="194"/>
      <c r="P5463" s="194"/>
      <c r="Q5463" s="194"/>
      <c r="R5463" s="194"/>
      <c r="S5463" s="194"/>
      <c r="T5463" s="195"/>
      <c r="AT5463" s="189" t="s">
        <v>369</v>
      </c>
      <c r="AU5463" s="189" t="s">
        <v>85</v>
      </c>
      <c r="AV5463" s="13" t="s">
        <v>85</v>
      </c>
      <c r="AW5463" s="13" t="s">
        <v>29</v>
      </c>
      <c r="AX5463" s="13" t="s">
        <v>72</v>
      </c>
      <c r="AY5463" s="189" t="s">
        <v>360</v>
      </c>
    </row>
    <row r="5464" spans="1:65" s="15" customFormat="1">
      <c r="B5464" s="203"/>
      <c r="D5464" s="188" t="s">
        <v>369</v>
      </c>
      <c r="E5464" s="204" t="s">
        <v>1</v>
      </c>
      <c r="F5464" s="205" t="s">
        <v>386</v>
      </c>
      <c r="H5464" s="206">
        <v>8</v>
      </c>
      <c r="I5464" s="207"/>
      <c r="L5464" s="203"/>
      <c r="M5464" s="208"/>
      <c r="N5464" s="209"/>
      <c r="O5464" s="209"/>
      <c r="P5464" s="209"/>
      <c r="Q5464" s="209"/>
      <c r="R5464" s="209"/>
      <c r="S5464" s="209"/>
      <c r="T5464" s="210"/>
      <c r="AT5464" s="204" t="s">
        <v>369</v>
      </c>
      <c r="AU5464" s="204" t="s">
        <v>85</v>
      </c>
      <c r="AV5464" s="15" t="s">
        <v>367</v>
      </c>
      <c r="AW5464" s="15" t="s">
        <v>29</v>
      </c>
      <c r="AX5464" s="15" t="s">
        <v>79</v>
      </c>
      <c r="AY5464" s="204" t="s">
        <v>360</v>
      </c>
    </row>
    <row r="5465" spans="1:65" s="2" customFormat="1" ht="76.349999999999994" customHeight="1">
      <c r="A5465" s="33"/>
      <c r="B5465" s="139"/>
      <c r="C5465" s="173" t="s">
        <v>5302</v>
      </c>
      <c r="D5465" s="173" t="s">
        <v>363</v>
      </c>
      <c r="E5465" s="174" t="s">
        <v>5303</v>
      </c>
      <c r="F5465" s="175" t="s">
        <v>5304</v>
      </c>
      <c r="G5465" s="176" t="s">
        <v>375</v>
      </c>
      <c r="H5465" s="177">
        <v>3</v>
      </c>
      <c r="I5465" s="178"/>
      <c r="J5465" s="179">
        <f>ROUND(I5465*H5465,2)</f>
        <v>0</v>
      </c>
      <c r="K5465" s="180"/>
      <c r="L5465" s="34"/>
      <c r="M5465" s="181" t="s">
        <v>1</v>
      </c>
      <c r="N5465" s="182" t="s">
        <v>38</v>
      </c>
      <c r="O5465" s="60"/>
      <c r="P5465" s="183">
        <f>O5465*H5465</f>
        <v>0</v>
      </c>
      <c r="Q5465" s="183">
        <v>0</v>
      </c>
      <c r="R5465" s="183">
        <f>Q5465*H5465</f>
        <v>0</v>
      </c>
      <c r="S5465" s="183">
        <v>0</v>
      </c>
      <c r="T5465" s="184">
        <f>S5465*H5465</f>
        <v>0</v>
      </c>
      <c r="U5465" s="33"/>
      <c r="V5465" s="33"/>
      <c r="W5465" s="33"/>
      <c r="X5465" s="33"/>
      <c r="Y5465" s="33"/>
      <c r="Z5465" s="33"/>
      <c r="AA5465" s="33"/>
      <c r="AB5465" s="33"/>
      <c r="AC5465" s="33"/>
      <c r="AD5465" s="33"/>
      <c r="AE5465" s="33"/>
      <c r="AR5465" s="185" t="s">
        <v>507</v>
      </c>
      <c r="AT5465" s="185" t="s">
        <v>363</v>
      </c>
      <c r="AU5465" s="185" t="s">
        <v>85</v>
      </c>
      <c r="AY5465" s="18" t="s">
        <v>360</v>
      </c>
      <c r="BE5465" s="186">
        <f>IF(N5465="základná",J5465,0)</f>
        <v>0</v>
      </c>
      <c r="BF5465" s="186">
        <f>IF(N5465="znížená",J5465,0)</f>
        <v>0</v>
      </c>
      <c r="BG5465" s="186">
        <f>IF(N5465="zákl. prenesená",J5465,0)</f>
        <v>0</v>
      </c>
      <c r="BH5465" s="186">
        <f>IF(N5465="zníž. prenesená",J5465,0)</f>
        <v>0</v>
      </c>
      <c r="BI5465" s="186">
        <f>IF(N5465="nulová",J5465,0)</f>
        <v>0</v>
      </c>
      <c r="BJ5465" s="18" t="s">
        <v>85</v>
      </c>
      <c r="BK5465" s="186">
        <f>ROUND(I5465*H5465,2)</f>
        <v>0</v>
      </c>
      <c r="BL5465" s="18" t="s">
        <v>507</v>
      </c>
      <c r="BM5465" s="185" t="s">
        <v>5305</v>
      </c>
    </row>
    <row r="5466" spans="1:65" s="14" customFormat="1">
      <c r="B5466" s="196"/>
      <c r="D5466" s="188" t="s">
        <v>369</v>
      </c>
      <c r="E5466" s="197" t="s">
        <v>1</v>
      </c>
      <c r="F5466" s="198" t="s">
        <v>5286</v>
      </c>
      <c r="H5466" s="197" t="s">
        <v>1</v>
      </c>
      <c r="I5466" s="199"/>
      <c r="L5466" s="196"/>
      <c r="M5466" s="200"/>
      <c r="N5466" s="201"/>
      <c r="O5466" s="201"/>
      <c r="P5466" s="201"/>
      <c r="Q5466" s="201"/>
      <c r="R5466" s="201"/>
      <c r="S5466" s="201"/>
      <c r="T5466" s="202"/>
      <c r="AT5466" s="197" t="s">
        <v>369</v>
      </c>
      <c r="AU5466" s="197" t="s">
        <v>85</v>
      </c>
      <c r="AV5466" s="14" t="s">
        <v>79</v>
      </c>
      <c r="AW5466" s="14" t="s">
        <v>29</v>
      </c>
      <c r="AX5466" s="14" t="s">
        <v>72</v>
      </c>
      <c r="AY5466" s="197" t="s">
        <v>360</v>
      </c>
    </row>
    <row r="5467" spans="1:65" s="13" customFormat="1">
      <c r="B5467" s="187"/>
      <c r="D5467" s="188" t="s">
        <v>369</v>
      </c>
      <c r="E5467" s="189" t="s">
        <v>1</v>
      </c>
      <c r="F5467" s="190" t="s">
        <v>5306</v>
      </c>
      <c r="H5467" s="191">
        <v>3</v>
      </c>
      <c r="I5467" s="192"/>
      <c r="L5467" s="187"/>
      <c r="M5467" s="193"/>
      <c r="N5467" s="194"/>
      <c r="O5467" s="194"/>
      <c r="P5467" s="194"/>
      <c r="Q5467" s="194"/>
      <c r="R5467" s="194"/>
      <c r="S5467" s="194"/>
      <c r="T5467" s="195"/>
      <c r="AT5467" s="189" t="s">
        <v>369</v>
      </c>
      <c r="AU5467" s="189" t="s">
        <v>85</v>
      </c>
      <c r="AV5467" s="13" t="s">
        <v>85</v>
      </c>
      <c r="AW5467" s="13" t="s">
        <v>29</v>
      </c>
      <c r="AX5467" s="13" t="s">
        <v>72</v>
      </c>
      <c r="AY5467" s="189" t="s">
        <v>360</v>
      </c>
    </row>
    <row r="5468" spans="1:65" s="15" customFormat="1">
      <c r="B5468" s="203"/>
      <c r="D5468" s="188" t="s">
        <v>369</v>
      </c>
      <c r="E5468" s="204" t="s">
        <v>1</v>
      </c>
      <c r="F5468" s="205" t="s">
        <v>386</v>
      </c>
      <c r="H5468" s="206">
        <v>3</v>
      </c>
      <c r="I5468" s="207"/>
      <c r="L5468" s="203"/>
      <c r="M5468" s="208"/>
      <c r="N5468" s="209"/>
      <c r="O5468" s="209"/>
      <c r="P5468" s="209"/>
      <c r="Q5468" s="209"/>
      <c r="R5468" s="209"/>
      <c r="S5468" s="209"/>
      <c r="T5468" s="210"/>
      <c r="AT5468" s="204" t="s">
        <v>369</v>
      </c>
      <c r="AU5468" s="204" t="s">
        <v>85</v>
      </c>
      <c r="AV5468" s="15" t="s">
        <v>367</v>
      </c>
      <c r="AW5468" s="15" t="s">
        <v>29</v>
      </c>
      <c r="AX5468" s="15" t="s">
        <v>79</v>
      </c>
      <c r="AY5468" s="204" t="s">
        <v>360</v>
      </c>
    </row>
    <row r="5469" spans="1:65" s="2" customFormat="1" ht="55.5" customHeight="1">
      <c r="A5469" s="33"/>
      <c r="B5469" s="139"/>
      <c r="C5469" s="173" t="s">
        <v>5307</v>
      </c>
      <c r="D5469" s="173" t="s">
        <v>363</v>
      </c>
      <c r="E5469" s="174" t="s">
        <v>5308</v>
      </c>
      <c r="F5469" s="175" t="s">
        <v>5309</v>
      </c>
      <c r="G5469" s="176" t="s">
        <v>375</v>
      </c>
      <c r="H5469" s="177">
        <v>2</v>
      </c>
      <c r="I5469" s="178"/>
      <c r="J5469" s="179">
        <f>ROUND(I5469*H5469,2)</f>
        <v>0</v>
      </c>
      <c r="K5469" s="180"/>
      <c r="L5469" s="34"/>
      <c r="M5469" s="181" t="s">
        <v>1</v>
      </c>
      <c r="N5469" s="182" t="s">
        <v>38</v>
      </c>
      <c r="O5469" s="60"/>
      <c r="P5469" s="183">
        <f>O5469*H5469</f>
        <v>0</v>
      </c>
      <c r="Q5469" s="183">
        <v>0</v>
      </c>
      <c r="R5469" s="183">
        <f>Q5469*H5469</f>
        <v>0</v>
      </c>
      <c r="S5469" s="183">
        <v>0</v>
      </c>
      <c r="T5469" s="184">
        <f>S5469*H5469</f>
        <v>0</v>
      </c>
      <c r="U5469" s="33"/>
      <c r="V5469" s="33"/>
      <c r="W5469" s="33"/>
      <c r="X5469" s="33"/>
      <c r="Y5469" s="33"/>
      <c r="Z5469" s="33"/>
      <c r="AA5469" s="33"/>
      <c r="AB5469" s="33"/>
      <c r="AC5469" s="33"/>
      <c r="AD5469" s="33"/>
      <c r="AE5469" s="33"/>
      <c r="AR5469" s="185" t="s">
        <v>507</v>
      </c>
      <c r="AT5469" s="185" t="s">
        <v>363</v>
      </c>
      <c r="AU5469" s="185" t="s">
        <v>85</v>
      </c>
      <c r="AY5469" s="18" t="s">
        <v>360</v>
      </c>
      <c r="BE5469" s="186">
        <f>IF(N5469="základná",J5469,0)</f>
        <v>0</v>
      </c>
      <c r="BF5469" s="186">
        <f>IF(N5469="znížená",J5469,0)</f>
        <v>0</v>
      </c>
      <c r="BG5469" s="186">
        <f>IF(N5469="zákl. prenesená",J5469,0)</f>
        <v>0</v>
      </c>
      <c r="BH5469" s="186">
        <f>IF(N5469="zníž. prenesená",J5469,0)</f>
        <v>0</v>
      </c>
      <c r="BI5469" s="186">
        <f>IF(N5469="nulová",J5469,0)</f>
        <v>0</v>
      </c>
      <c r="BJ5469" s="18" t="s">
        <v>85</v>
      </c>
      <c r="BK5469" s="186">
        <f>ROUND(I5469*H5469,2)</f>
        <v>0</v>
      </c>
      <c r="BL5469" s="18" t="s">
        <v>507</v>
      </c>
      <c r="BM5469" s="185" t="s">
        <v>5310</v>
      </c>
    </row>
    <row r="5470" spans="1:65" s="13" customFormat="1">
      <c r="B5470" s="187"/>
      <c r="D5470" s="188" t="s">
        <v>369</v>
      </c>
      <c r="E5470" s="189" t="s">
        <v>1</v>
      </c>
      <c r="F5470" s="190" t="s">
        <v>85</v>
      </c>
      <c r="H5470" s="191">
        <v>2</v>
      </c>
      <c r="I5470" s="192"/>
      <c r="L5470" s="187"/>
      <c r="M5470" s="193"/>
      <c r="N5470" s="194"/>
      <c r="O5470" s="194"/>
      <c r="P5470" s="194"/>
      <c r="Q5470" s="194"/>
      <c r="R5470" s="194"/>
      <c r="S5470" s="194"/>
      <c r="T5470" s="195"/>
      <c r="AT5470" s="189" t="s">
        <v>369</v>
      </c>
      <c r="AU5470" s="189" t="s">
        <v>85</v>
      </c>
      <c r="AV5470" s="13" t="s">
        <v>85</v>
      </c>
      <c r="AW5470" s="13" t="s">
        <v>29</v>
      </c>
      <c r="AX5470" s="13" t="s">
        <v>79</v>
      </c>
      <c r="AY5470" s="189" t="s">
        <v>360</v>
      </c>
    </row>
    <row r="5471" spans="1:65" s="2" customFormat="1" ht="55.5" customHeight="1">
      <c r="A5471" s="33"/>
      <c r="B5471" s="139"/>
      <c r="C5471" s="173" t="s">
        <v>5311</v>
      </c>
      <c r="D5471" s="173" t="s">
        <v>363</v>
      </c>
      <c r="E5471" s="174" t="s">
        <v>5312</v>
      </c>
      <c r="F5471" s="175" t="s">
        <v>5313</v>
      </c>
      <c r="G5471" s="176" t="s">
        <v>375</v>
      </c>
      <c r="H5471" s="177">
        <v>1</v>
      </c>
      <c r="I5471" s="178"/>
      <c r="J5471" s="179">
        <f>ROUND(I5471*H5471,2)</f>
        <v>0</v>
      </c>
      <c r="K5471" s="180"/>
      <c r="L5471" s="34"/>
      <c r="M5471" s="181" t="s">
        <v>1</v>
      </c>
      <c r="N5471" s="182" t="s">
        <v>38</v>
      </c>
      <c r="O5471" s="60"/>
      <c r="P5471" s="183">
        <f>O5471*H5471</f>
        <v>0</v>
      </c>
      <c r="Q5471" s="183">
        <v>0</v>
      </c>
      <c r="R5471" s="183">
        <f>Q5471*H5471</f>
        <v>0</v>
      </c>
      <c r="S5471" s="183">
        <v>0</v>
      </c>
      <c r="T5471" s="184">
        <f>S5471*H5471</f>
        <v>0</v>
      </c>
      <c r="U5471" s="33"/>
      <c r="V5471" s="33"/>
      <c r="W5471" s="33"/>
      <c r="X5471" s="33"/>
      <c r="Y5471" s="33"/>
      <c r="Z5471" s="33"/>
      <c r="AA5471" s="33"/>
      <c r="AB5471" s="33"/>
      <c r="AC5471" s="33"/>
      <c r="AD5471" s="33"/>
      <c r="AE5471" s="33"/>
      <c r="AR5471" s="185" t="s">
        <v>507</v>
      </c>
      <c r="AT5471" s="185" t="s">
        <v>363</v>
      </c>
      <c r="AU5471" s="185" t="s">
        <v>85</v>
      </c>
      <c r="AY5471" s="18" t="s">
        <v>360</v>
      </c>
      <c r="BE5471" s="186">
        <f>IF(N5471="základná",J5471,0)</f>
        <v>0</v>
      </c>
      <c r="BF5471" s="186">
        <f>IF(N5471="znížená",J5471,0)</f>
        <v>0</v>
      </c>
      <c r="BG5471" s="186">
        <f>IF(N5471="zákl. prenesená",J5471,0)</f>
        <v>0</v>
      </c>
      <c r="BH5471" s="186">
        <f>IF(N5471="zníž. prenesená",J5471,0)</f>
        <v>0</v>
      </c>
      <c r="BI5471" s="186">
        <f>IF(N5471="nulová",J5471,0)</f>
        <v>0</v>
      </c>
      <c r="BJ5471" s="18" t="s">
        <v>85</v>
      </c>
      <c r="BK5471" s="186">
        <f>ROUND(I5471*H5471,2)</f>
        <v>0</v>
      </c>
      <c r="BL5471" s="18" t="s">
        <v>507</v>
      </c>
      <c r="BM5471" s="185" t="s">
        <v>5314</v>
      </c>
    </row>
    <row r="5472" spans="1:65" s="13" customFormat="1">
      <c r="B5472" s="187"/>
      <c r="D5472" s="188" t="s">
        <v>369</v>
      </c>
      <c r="E5472" s="189" t="s">
        <v>1</v>
      </c>
      <c r="F5472" s="190" t="s">
        <v>79</v>
      </c>
      <c r="H5472" s="191">
        <v>1</v>
      </c>
      <c r="I5472" s="192"/>
      <c r="L5472" s="187"/>
      <c r="M5472" s="193"/>
      <c r="N5472" s="194"/>
      <c r="O5472" s="194"/>
      <c r="P5472" s="194"/>
      <c r="Q5472" s="194"/>
      <c r="R5472" s="194"/>
      <c r="S5472" s="194"/>
      <c r="T5472" s="195"/>
      <c r="AT5472" s="189" t="s">
        <v>369</v>
      </c>
      <c r="AU5472" s="189" t="s">
        <v>85</v>
      </c>
      <c r="AV5472" s="13" t="s">
        <v>85</v>
      </c>
      <c r="AW5472" s="13" t="s">
        <v>29</v>
      </c>
      <c r="AX5472" s="13" t="s">
        <v>79</v>
      </c>
      <c r="AY5472" s="189" t="s">
        <v>360</v>
      </c>
    </row>
    <row r="5473" spans="1:65" s="2" customFormat="1" ht="44.25" customHeight="1">
      <c r="A5473" s="33"/>
      <c r="B5473" s="139"/>
      <c r="C5473" s="173" t="s">
        <v>5315</v>
      </c>
      <c r="D5473" s="173" t="s">
        <v>363</v>
      </c>
      <c r="E5473" s="174" t="s">
        <v>5316</v>
      </c>
      <c r="F5473" s="175" t="s">
        <v>5317</v>
      </c>
      <c r="G5473" s="176" t="s">
        <v>375</v>
      </c>
      <c r="H5473" s="177">
        <v>4</v>
      </c>
      <c r="I5473" s="178"/>
      <c r="J5473" s="179">
        <f>ROUND(I5473*H5473,2)</f>
        <v>0</v>
      </c>
      <c r="K5473" s="180"/>
      <c r="L5473" s="34"/>
      <c r="M5473" s="181" t="s">
        <v>1</v>
      </c>
      <c r="N5473" s="182" t="s">
        <v>38</v>
      </c>
      <c r="O5473" s="60"/>
      <c r="P5473" s="183">
        <f>O5473*H5473</f>
        <v>0</v>
      </c>
      <c r="Q5473" s="183">
        <v>0</v>
      </c>
      <c r="R5473" s="183">
        <f>Q5473*H5473</f>
        <v>0</v>
      </c>
      <c r="S5473" s="183">
        <v>0</v>
      </c>
      <c r="T5473" s="184">
        <f>S5473*H5473</f>
        <v>0</v>
      </c>
      <c r="U5473" s="33"/>
      <c r="V5473" s="33"/>
      <c r="W5473" s="33"/>
      <c r="X5473" s="33"/>
      <c r="Y5473" s="33"/>
      <c r="Z5473" s="33"/>
      <c r="AA5473" s="33"/>
      <c r="AB5473" s="33"/>
      <c r="AC5473" s="33"/>
      <c r="AD5473" s="33"/>
      <c r="AE5473" s="33"/>
      <c r="AR5473" s="185" t="s">
        <v>507</v>
      </c>
      <c r="AT5473" s="185" t="s">
        <v>363</v>
      </c>
      <c r="AU5473" s="185" t="s">
        <v>85</v>
      </c>
      <c r="AY5473" s="18" t="s">
        <v>360</v>
      </c>
      <c r="BE5473" s="186">
        <f>IF(N5473="základná",J5473,0)</f>
        <v>0</v>
      </c>
      <c r="BF5473" s="186">
        <f>IF(N5473="znížená",J5473,0)</f>
        <v>0</v>
      </c>
      <c r="BG5473" s="186">
        <f>IF(N5473="zákl. prenesená",J5473,0)</f>
        <v>0</v>
      </c>
      <c r="BH5473" s="186">
        <f>IF(N5473="zníž. prenesená",J5473,0)</f>
        <v>0</v>
      </c>
      <c r="BI5473" s="186">
        <f>IF(N5473="nulová",J5473,0)</f>
        <v>0</v>
      </c>
      <c r="BJ5473" s="18" t="s">
        <v>85</v>
      </c>
      <c r="BK5473" s="186">
        <f>ROUND(I5473*H5473,2)</f>
        <v>0</v>
      </c>
      <c r="BL5473" s="18" t="s">
        <v>507</v>
      </c>
      <c r="BM5473" s="185" t="s">
        <v>5318</v>
      </c>
    </row>
    <row r="5474" spans="1:65" s="14" customFormat="1">
      <c r="B5474" s="196"/>
      <c r="D5474" s="188" t="s">
        <v>369</v>
      </c>
      <c r="E5474" s="197" t="s">
        <v>1</v>
      </c>
      <c r="F5474" s="198" t="s">
        <v>5286</v>
      </c>
      <c r="H5474" s="197" t="s">
        <v>1</v>
      </c>
      <c r="I5474" s="199"/>
      <c r="L5474" s="196"/>
      <c r="M5474" s="200"/>
      <c r="N5474" s="201"/>
      <c r="O5474" s="201"/>
      <c r="P5474" s="201"/>
      <c r="Q5474" s="201"/>
      <c r="R5474" s="201"/>
      <c r="S5474" s="201"/>
      <c r="T5474" s="202"/>
      <c r="AT5474" s="197" t="s">
        <v>369</v>
      </c>
      <c r="AU5474" s="197" t="s">
        <v>85</v>
      </c>
      <c r="AV5474" s="14" t="s">
        <v>79</v>
      </c>
      <c r="AW5474" s="14" t="s">
        <v>29</v>
      </c>
      <c r="AX5474" s="14" t="s">
        <v>72</v>
      </c>
      <c r="AY5474" s="197" t="s">
        <v>360</v>
      </c>
    </row>
    <row r="5475" spans="1:65" s="13" customFormat="1">
      <c r="B5475" s="187"/>
      <c r="D5475" s="188" t="s">
        <v>369</v>
      </c>
      <c r="E5475" s="189" t="s">
        <v>1</v>
      </c>
      <c r="F5475" s="190" t="s">
        <v>5319</v>
      </c>
      <c r="H5475" s="191">
        <v>4</v>
      </c>
      <c r="I5475" s="192"/>
      <c r="L5475" s="187"/>
      <c r="M5475" s="193"/>
      <c r="N5475" s="194"/>
      <c r="O5475" s="194"/>
      <c r="P5475" s="194"/>
      <c r="Q5475" s="194"/>
      <c r="R5475" s="194"/>
      <c r="S5475" s="194"/>
      <c r="T5475" s="195"/>
      <c r="AT5475" s="189" t="s">
        <v>369</v>
      </c>
      <c r="AU5475" s="189" t="s">
        <v>85</v>
      </c>
      <c r="AV5475" s="13" t="s">
        <v>85</v>
      </c>
      <c r="AW5475" s="13" t="s">
        <v>29</v>
      </c>
      <c r="AX5475" s="13" t="s">
        <v>79</v>
      </c>
      <c r="AY5475" s="189" t="s">
        <v>360</v>
      </c>
    </row>
    <row r="5476" spans="1:65" s="2" customFormat="1" ht="44.25" customHeight="1">
      <c r="A5476" s="33"/>
      <c r="B5476" s="139"/>
      <c r="C5476" s="173" t="s">
        <v>5320</v>
      </c>
      <c r="D5476" s="173" t="s">
        <v>363</v>
      </c>
      <c r="E5476" s="174" t="s">
        <v>5321</v>
      </c>
      <c r="F5476" s="175" t="s">
        <v>5322</v>
      </c>
      <c r="G5476" s="176" t="s">
        <v>375</v>
      </c>
      <c r="H5476" s="177">
        <v>3</v>
      </c>
      <c r="I5476" s="178"/>
      <c r="J5476" s="179">
        <f>ROUND(I5476*H5476,2)</f>
        <v>0</v>
      </c>
      <c r="K5476" s="180"/>
      <c r="L5476" s="34"/>
      <c r="M5476" s="181" t="s">
        <v>1</v>
      </c>
      <c r="N5476" s="182" t="s">
        <v>38</v>
      </c>
      <c r="O5476" s="60"/>
      <c r="P5476" s="183">
        <f>O5476*H5476</f>
        <v>0</v>
      </c>
      <c r="Q5476" s="183">
        <v>0</v>
      </c>
      <c r="R5476" s="183">
        <f>Q5476*H5476</f>
        <v>0</v>
      </c>
      <c r="S5476" s="183">
        <v>0</v>
      </c>
      <c r="T5476" s="184">
        <f>S5476*H5476</f>
        <v>0</v>
      </c>
      <c r="U5476" s="33"/>
      <c r="V5476" s="33"/>
      <c r="W5476" s="33"/>
      <c r="X5476" s="33"/>
      <c r="Y5476" s="33"/>
      <c r="Z5476" s="33"/>
      <c r="AA5476" s="33"/>
      <c r="AB5476" s="33"/>
      <c r="AC5476" s="33"/>
      <c r="AD5476" s="33"/>
      <c r="AE5476" s="33"/>
      <c r="AR5476" s="185" t="s">
        <v>507</v>
      </c>
      <c r="AT5476" s="185" t="s">
        <v>363</v>
      </c>
      <c r="AU5476" s="185" t="s">
        <v>85</v>
      </c>
      <c r="AY5476" s="18" t="s">
        <v>360</v>
      </c>
      <c r="BE5476" s="186">
        <f>IF(N5476="základná",J5476,0)</f>
        <v>0</v>
      </c>
      <c r="BF5476" s="186">
        <f>IF(N5476="znížená",J5476,0)</f>
        <v>0</v>
      </c>
      <c r="BG5476" s="186">
        <f>IF(N5476="zákl. prenesená",J5476,0)</f>
        <v>0</v>
      </c>
      <c r="BH5476" s="186">
        <f>IF(N5476="zníž. prenesená",J5476,0)</f>
        <v>0</v>
      </c>
      <c r="BI5476" s="186">
        <f>IF(N5476="nulová",J5476,0)</f>
        <v>0</v>
      </c>
      <c r="BJ5476" s="18" t="s">
        <v>85</v>
      </c>
      <c r="BK5476" s="186">
        <f>ROUND(I5476*H5476,2)</f>
        <v>0</v>
      </c>
      <c r="BL5476" s="18" t="s">
        <v>507</v>
      </c>
      <c r="BM5476" s="185" t="s">
        <v>5323</v>
      </c>
    </row>
    <row r="5477" spans="1:65" s="14" customFormat="1">
      <c r="B5477" s="196"/>
      <c r="D5477" s="188" t="s">
        <v>369</v>
      </c>
      <c r="E5477" s="197" t="s">
        <v>1</v>
      </c>
      <c r="F5477" s="198" t="s">
        <v>5286</v>
      </c>
      <c r="H5477" s="197" t="s">
        <v>1</v>
      </c>
      <c r="I5477" s="199"/>
      <c r="L5477" s="196"/>
      <c r="M5477" s="200"/>
      <c r="N5477" s="201"/>
      <c r="O5477" s="201"/>
      <c r="P5477" s="201"/>
      <c r="Q5477" s="201"/>
      <c r="R5477" s="201"/>
      <c r="S5477" s="201"/>
      <c r="T5477" s="202"/>
      <c r="AT5477" s="197" t="s">
        <v>369</v>
      </c>
      <c r="AU5477" s="197" t="s">
        <v>85</v>
      </c>
      <c r="AV5477" s="14" t="s">
        <v>79</v>
      </c>
      <c r="AW5477" s="14" t="s">
        <v>29</v>
      </c>
      <c r="AX5477" s="14" t="s">
        <v>72</v>
      </c>
      <c r="AY5477" s="197" t="s">
        <v>360</v>
      </c>
    </row>
    <row r="5478" spans="1:65" s="13" customFormat="1">
      <c r="B5478" s="187"/>
      <c r="D5478" s="188" t="s">
        <v>369</v>
      </c>
      <c r="E5478" s="189" t="s">
        <v>1</v>
      </c>
      <c r="F5478" s="190" t="s">
        <v>5306</v>
      </c>
      <c r="H5478" s="191">
        <v>3</v>
      </c>
      <c r="I5478" s="192"/>
      <c r="L5478" s="187"/>
      <c r="M5478" s="193"/>
      <c r="N5478" s="194"/>
      <c r="O5478" s="194"/>
      <c r="P5478" s="194"/>
      <c r="Q5478" s="194"/>
      <c r="R5478" s="194"/>
      <c r="S5478" s="194"/>
      <c r="T5478" s="195"/>
      <c r="AT5478" s="189" t="s">
        <v>369</v>
      </c>
      <c r="AU5478" s="189" t="s">
        <v>85</v>
      </c>
      <c r="AV5478" s="13" t="s">
        <v>85</v>
      </c>
      <c r="AW5478" s="13" t="s">
        <v>29</v>
      </c>
      <c r="AX5478" s="13" t="s">
        <v>79</v>
      </c>
      <c r="AY5478" s="189" t="s">
        <v>360</v>
      </c>
    </row>
    <row r="5479" spans="1:65" s="2" customFormat="1" ht="44.25" customHeight="1">
      <c r="A5479" s="33"/>
      <c r="B5479" s="139"/>
      <c r="C5479" s="173" t="s">
        <v>5324</v>
      </c>
      <c r="D5479" s="173" t="s">
        <v>363</v>
      </c>
      <c r="E5479" s="174" t="s">
        <v>5325</v>
      </c>
      <c r="F5479" s="175" t="s">
        <v>5326</v>
      </c>
      <c r="G5479" s="176" t="s">
        <v>375</v>
      </c>
      <c r="H5479" s="177">
        <v>10</v>
      </c>
      <c r="I5479" s="178"/>
      <c r="J5479" s="179">
        <f>ROUND(I5479*H5479,2)</f>
        <v>0</v>
      </c>
      <c r="K5479" s="180"/>
      <c r="L5479" s="34"/>
      <c r="M5479" s="181" t="s">
        <v>1</v>
      </c>
      <c r="N5479" s="182" t="s">
        <v>38</v>
      </c>
      <c r="O5479" s="60"/>
      <c r="P5479" s="183">
        <f>O5479*H5479</f>
        <v>0</v>
      </c>
      <c r="Q5479" s="183">
        <v>0</v>
      </c>
      <c r="R5479" s="183">
        <f>Q5479*H5479</f>
        <v>0</v>
      </c>
      <c r="S5479" s="183">
        <v>0</v>
      </c>
      <c r="T5479" s="184">
        <f>S5479*H5479</f>
        <v>0</v>
      </c>
      <c r="U5479" s="33"/>
      <c r="V5479" s="33"/>
      <c r="W5479" s="33"/>
      <c r="X5479" s="33"/>
      <c r="Y5479" s="33"/>
      <c r="Z5479" s="33"/>
      <c r="AA5479" s="33"/>
      <c r="AB5479" s="33"/>
      <c r="AC5479" s="33"/>
      <c r="AD5479" s="33"/>
      <c r="AE5479" s="33"/>
      <c r="AR5479" s="185" t="s">
        <v>507</v>
      </c>
      <c r="AT5479" s="185" t="s">
        <v>363</v>
      </c>
      <c r="AU5479" s="185" t="s">
        <v>85</v>
      </c>
      <c r="AY5479" s="18" t="s">
        <v>360</v>
      </c>
      <c r="BE5479" s="186">
        <f>IF(N5479="základná",J5479,0)</f>
        <v>0</v>
      </c>
      <c r="BF5479" s="186">
        <f>IF(N5479="znížená",J5479,0)</f>
        <v>0</v>
      </c>
      <c r="BG5479" s="186">
        <f>IF(N5479="zákl. prenesená",J5479,0)</f>
        <v>0</v>
      </c>
      <c r="BH5479" s="186">
        <f>IF(N5479="zníž. prenesená",J5479,0)</f>
        <v>0</v>
      </c>
      <c r="BI5479" s="186">
        <f>IF(N5479="nulová",J5479,0)</f>
        <v>0</v>
      </c>
      <c r="BJ5479" s="18" t="s">
        <v>85</v>
      </c>
      <c r="BK5479" s="186">
        <f>ROUND(I5479*H5479,2)</f>
        <v>0</v>
      </c>
      <c r="BL5479" s="18" t="s">
        <v>507</v>
      </c>
      <c r="BM5479" s="185" t="s">
        <v>5327</v>
      </c>
    </row>
    <row r="5480" spans="1:65" s="14" customFormat="1">
      <c r="B5480" s="196"/>
      <c r="D5480" s="188" t="s">
        <v>369</v>
      </c>
      <c r="E5480" s="197" t="s">
        <v>1</v>
      </c>
      <c r="F5480" s="198" t="s">
        <v>5286</v>
      </c>
      <c r="H5480" s="197" t="s">
        <v>1</v>
      </c>
      <c r="I5480" s="199"/>
      <c r="L5480" s="196"/>
      <c r="M5480" s="200"/>
      <c r="N5480" s="201"/>
      <c r="O5480" s="201"/>
      <c r="P5480" s="201"/>
      <c r="Q5480" s="201"/>
      <c r="R5480" s="201"/>
      <c r="S5480" s="201"/>
      <c r="T5480" s="202"/>
      <c r="AT5480" s="197" t="s">
        <v>369</v>
      </c>
      <c r="AU5480" s="197" t="s">
        <v>85</v>
      </c>
      <c r="AV5480" s="14" t="s">
        <v>79</v>
      </c>
      <c r="AW5480" s="14" t="s">
        <v>29</v>
      </c>
      <c r="AX5480" s="14" t="s">
        <v>72</v>
      </c>
      <c r="AY5480" s="197" t="s">
        <v>360</v>
      </c>
    </row>
    <row r="5481" spans="1:65" s="13" customFormat="1">
      <c r="B5481" s="187"/>
      <c r="D5481" s="188" t="s">
        <v>369</v>
      </c>
      <c r="E5481" s="189" t="s">
        <v>1</v>
      </c>
      <c r="F5481" s="190" t="s">
        <v>5328</v>
      </c>
      <c r="H5481" s="191">
        <v>10</v>
      </c>
      <c r="I5481" s="192"/>
      <c r="L5481" s="187"/>
      <c r="M5481" s="193"/>
      <c r="N5481" s="194"/>
      <c r="O5481" s="194"/>
      <c r="P5481" s="194"/>
      <c r="Q5481" s="194"/>
      <c r="R5481" s="194"/>
      <c r="S5481" s="194"/>
      <c r="T5481" s="195"/>
      <c r="AT5481" s="189" t="s">
        <v>369</v>
      </c>
      <c r="AU5481" s="189" t="s">
        <v>85</v>
      </c>
      <c r="AV5481" s="13" t="s">
        <v>85</v>
      </c>
      <c r="AW5481" s="13" t="s">
        <v>29</v>
      </c>
      <c r="AX5481" s="13" t="s">
        <v>79</v>
      </c>
      <c r="AY5481" s="189" t="s">
        <v>360</v>
      </c>
    </row>
    <row r="5482" spans="1:65" s="2" customFormat="1" ht="76.349999999999994" customHeight="1">
      <c r="A5482" s="33"/>
      <c r="B5482" s="139"/>
      <c r="C5482" s="173" t="s">
        <v>5329</v>
      </c>
      <c r="D5482" s="173" t="s">
        <v>363</v>
      </c>
      <c r="E5482" s="174" t="s">
        <v>5330</v>
      </c>
      <c r="F5482" s="175" t="s">
        <v>5331</v>
      </c>
      <c r="G5482" s="176" t="s">
        <v>375</v>
      </c>
      <c r="H5482" s="177">
        <v>2</v>
      </c>
      <c r="I5482" s="178"/>
      <c r="J5482" s="179">
        <f>ROUND(I5482*H5482,2)</f>
        <v>0</v>
      </c>
      <c r="K5482" s="180"/>
      <c r="L5482" s="34"/>
      <c r="M5482" s="181" t="s">
        <v>1</v>
      </c>
      <c r="N5482" s="182" t="s">
        <v>38</v>
      </c>
      <c r="O5482" s="60"/>
      <c r="P5482" s="183">
        <f>O5482*H5482</f>
        <v>0</v>
      </c>
      <c r="Q5482" s="183">
        <v>0</v>
      </c>
      <c r="R5482" s="183">
        <f>Q5482*H5482</f>
        <v>0</v>
      </c>
      <c r="S5482" s="183">
        <v>0</v>
      </c>
      <c r="T5482" s="184">
        <f>S5482*H5482</f>
        <v>0</v>
      </c>
      <c r="U5482" s="33"/>
      <c r="V5482" s="33"/>
      <c r="W5482" s="33"/>
      <c r="X5482" s="33"/>
      <c r="Y5482" s="33"/>
      <c r="Z5482" s="33"/>
      <c r="AA5482" s="33"/>
      <c r="AB5482" s="33"/>
      <c r="AC5482" s="33"/>
      <c r="AD5482" s="33"/>
      <c r="AE5482" s="33"/>
      <c r="AR5482" s="185" t="s">
        <v>507</v>
      </c>
      <c r="AT5482" s="185" t="s">
        <v>363</v>
      </c>
      <c r="AU5482" s="185" t="s">
        <v>85</v>
      </c>
      <c r="AY5482" s="18" t="s">
        <v>360</v>
      </c>
      <c r="BE5482" s="186">
        <f>IF(N5482="základná",J5482,0)</f>
        <v>0</v>
      </c>
      <c r="BF5482" s="186">
        <f>IF(N5482="znížená",J5482,0)</f>
        <v>0</v>
      </c>
      <c r="BG5482" s="186">
        <f>IF(N5482="zákl. prenesená",J5482,0)</f>
        <v>0</v>
      </c>
      <c r="BH5482" s="186">
        <f>IF(N5482="zníž. prenesená",J5482,0)</f>
        <v>0</v>
      </c>
      <c r="BI5482" s="186">
        <f>IF(N5482="nulová",J5482,0)</f>
        <v>0</v>
      </c>
      <c r="BJ5482" s="18" t="s">
        <v>85</v>
      </c>
      <c r="BK5482" s="186">
        <f>ROUND(I5482*H5482,2)</f>
        <v>0</v>
      </c>
      <c r="BL5482" s="18" t="s">
        <v>507</v>
      </c>
      <c r="BM5482" s="185" t="s">
        <v>5332</v>
      </c>
    </row>
    <row r="5483" spans="1:65" s="13" customFormat="1">
      <c r="B5483" s="187"/>
      <c r="D5483" s="188" t="s">
        <v>369</v>
      </c>
      <c r="E5483" s="189" t="s">
        <v>1</v>
      </c>
      <c r="F5483" s="190" t="s">
        <v>85</v>
      </c>
      <c r="H5483" s="191">
        <v>2</v>
      </c>
      <c r="I5483" s="192"/>
      <c r="L5483" s="187"/>
      <c r="M5483" s="193"/>
      <c r="N5483" s="194"/>
      <c r="O5483" s="194"/>
      <c r="P5483" s="194"/>
      <c r="Q5483" s="194"/>
      <c r="R5483" s="194"/>
      <c r="S5483" s="194"/>
      <c r="T5483" s="195"/>
      <c r="AT5483" s="189" t="s">
        <v>369</v>
      </c>
      <c r="AU5483" s="189" t="s">
        <v>85</v>
      </c>
      <c r="AV5483" s="13" t="s">
        <v>85</v>
      </c>
      <c r="AW5483" s="13" t="s">
        <v>29</v>
      </c>
      <c r="AX5483" s="13" t="s">
        <v>79</v>
      </c>
      <c r="AY5483" s="189" t="s">
        <v>360</v>
      </c>
    </row>
    <row r="5484" spans="1:65" s="2" customFormat="1" ht="76.349999999999994" customHeight="1">
      <c r="A5484" s="33"/>
      <c r="B5484" s="139"/>
      <c r="C5484" s="173" t="s">
        <v>5333</v>
      </c>
      <c r="D5484" s="173" t="s">
        <v>363</v>
      </c>
      <c r="E5484" s="174" t="s">
        <v>5334</v>
      </c>
      <c r="F5484" s="175" t="s">
        <v>5335</v>
      </c>
      <c r="G5484" s="176" t="s">
        <v>375</v>
      </c>
      <c r="H5484" s="177">
        <v>2</v>
      </c>
      <c r="I5484" s="178"/>
      <c r="J5484" s="179">
        <f>ROUND(I5484*H5484,2)</f>
        <v>0</v>
      </c>
      <c r="K5484" s="180"/>
      <c r="L5484" s="34"/>
      <c r="M5484" s="181" t="s">
        <v>1</v>
      </c>
      <c r="N5484" s="182" t="s">
        <v>38</v>
      </c>
      <c r="O5484" s="60"/>
      <c r="P5484" s="183">
        <f>O5484*H5484</f>
        <v>0</v>
      </c>
      <c r="Q5484" s="183">
        <v>0</v>
      </c>
      <c r="R5484" s="183">
        <f>Q5484*H5484</f>
        <v>0</v>
      </c>
      <c r="S5484" s="183">
        <v>0</v>
      </c>
      <c r="T5484" s="184">
        <f>S5484*H5484</f>
        <v>0</v>
      </c>
      <c r="U5484" s="33"/>
      <c r="V5484" s="33"/>
      <c r="W5484" s="33"/>
      <c r="X5484" s="33"/>
      <c r="Y5484" s="33"/>
      <c r="Z5484" s="33"/>
      <c r="AA5484" s="33"/>
      <c r="AB5484" s="33"/>
      <c r="AC5484" s="33"/>
      <c r="AD5484" s="33"/>
      <c r="AE5484" s="33"/>
      <c r="AR5484" s="185" t="s">
        <v>507</v>
      </c>
      <c r="AT5484" s="185" t="s">
        <v>363</v>
      </c>
      <c r="AU5484" s="185" t="s">
        <v>85</v>
      </c>
      <c r="AY5484" s="18" t="s">
        <v>360</v>
      </c>
      <c r="BE5484" s="186">
        <f>IF(N5484="základná",J5484,0)</f>
        <v>0</v>
      </c>
      <c r="BF5484" s="186">
        <f>IF(N5484="znížená",J5484,0)</f>
        <v>0</v>
      </c>
      <c r="BG5484" s="186">
        <f>IF(N5484="zákl. prenesená",J5484,0)</f>
        <v>0</v>
      </c>
      <c r="BH5484" s="186">
        <f>IF(N5484="zníž. prenesená",J5484,0)</f>
        <v>0</v>
      </c>
      <c r="BI5484" s="186">
        <f>IF(N5484="nulová",J5484,0)</f>
        <v>0</v>
      </c>
      <c r="BJ5484" s="18" t="s">
        <v>85</v>
      </c>
      <c r="BK5484" s="186">
        <f>ROUND(I5484*H5484,2)</f>
        <v>0</v>
      </c>
      <c r="BL5484" s="18" t="s">
        <v>507</v>
      </c>
      <c r="BM5484" s="185" t="s">
        <v>5336</v>
      </c>
    </row>
    <row r="5485" spans="1:65" s="14" customFormat="1">
      <c r="B5485" s="196"/>
      <c r="D5485" s="188" t="s">
        <v>369</v>
      </c>
      <c r="E5485" s="197" t="s">
        <v>1</v>
      </c>
      <c r="F5485" s="198" t="s">
        <v>5286</v>
      </c>
      <c r="H5485" s="197" t="s">
        <v>1</v>
      </c>
      <c r="I5485" s="199"/>
      <c r="L5485" s="196"/>
      <c r="M5485" s="200"/>
      <c r="N5485" s="201"/>
      <c r="O5485" s="201"/>
      <c r="P5485" s="201"/>
      <c r="Q5485" s="201"/>
      <c r="R5485" s="201"/>
      <c r="S5485" s="201"/>
      <c r="T5485" s="202"/>
      <c r="AT5485" s="197" t="s">
        <v>369</v>
      </c>
      <c r="AU5485" s="197" t="s">
        <v>85</v>
      </c>
      <c r="AV5485" s="14" t="s">
        <v>79</v>
      </c>
      <c r="AW5485" s="14" t="s">
        <v>29</v>
      </c>
      <c r="AX5485" s="14" t="s">
        <v>72</v>
      </c>
      <c r="AY5485" s="197" t="s">
        <v>360</v>
      </c>
    </row>
    <row r="5486" spans="1:65" s="13" customFormat="1">
      <c r="B5486" s="187"/>
      <c r="D5486" s="188" t="s">
        <v>369</v>
      </c>
      <c r="E5486" s="189" t="s">
        <v>1</v>
      </c>
      <c r="F5486" s="190" t="s">
        <v>5337</v>
      </c>
      <c r="H5486" s="191">
        <v>2</v>
      </c>
      <c r="I5486" s="192"/>
      <c r="L5486" s="187"/>
      <c r="M5486" s="193"/>
      <c r="N5486" s="194"/>
      <c r="O5486" s="194"/>
      <c r="P5486" s="194"/>
      <c r="Q5486" s="194"/>
      <c r="R5486" s="194"/>
      <c r="S5486" s="194"/>
      <c r="T5486" s="195"/>
      <c r="AT5486" s="189" t="s">
        <v>369</v>
      </c>
      <c r="AU5486" s="189" t="s">
        <v>85</v>
      </c>
      <c r="AV5486" s="13" t="s">
        <v>85</v>
      </c>
      <c r="AW5486" s="13" t="s">
        <v>29</v>
      </c>
      <c r="AX5486" s="13" t="s">
        <v>72</v>
      </c>
      <c r="AY5486" s="189" t="s">
        <v>360</v>
      </c>
    </row>
    <row r="5487" spans="1:65" s="15" customFormat="1">
      <c r="B5487" s="203"/>
      <c r="D5487" s="188" t="s">
        <v>369</v>
      </c>
      <c r="E5487" s="204" t="s">
        <v>1</v>
      </c>
      <c r="F5487" s="205" t="s">
        <v>386</v>
      </c>
      <c r="H5487" s="206">
        <v>2</v>
      </c>
      <c r="I5487" s="207"/>
      <c r="L5487" s="203"/>
      <c r="M5487" s="208"/>
      <c r="N5487" s="209"/>
      <c r="O5487" s="209"/>
      <c r="P5487" s="209"/>
      <c r="Q5487" s="209"/>
      <c r="R5487" s="209"/>
      <c r="S5487" s="209"/>
      <c r="T5487" s="210"/>
      <c r="AT5487" s="204" t="s">
        <v>369</v>
      </c>
      <c r="AU5487" s="204" t="s">
        <v>85</v>
      </c>
      <c r="AV5487" s="15" t="s">
        <v>367</v>
      </c>
      <c r="AW5487" s="15" t="s">
        <v>29</v>
      </c>
      <c r="AX5487" s="15" t="s">
        <v>79</v>
      </c>
      <c r="AY5487" s="204" t="s">
        <v>360</v>
      </c>
    </row>
    <row r="5488" spans="1:65" s="2" customFormat="1" ht="44.25" customHeight="1">
      <c r="A5488" s="33"/>
      <c r="B5488" s="139"/>
      <c r="C5488" s="173" t="s">
        <v>5338</v>
      </c>
      <c r="D5488" s="173" t="s">
        <v>363</v>
      </c>
      <c r="E5488" s="174" t="s">
        <v>5339</v>
      </c>
      <c r="F5488" s="175" t="s">
        <v>5340</v>
      </c>
      <c r="G5488" s="176" t="s">
        <v>375</v>
      </c>
      <c r="H5488" s="177">
        <v>1</v>
      </c>
      <c r="I5488" s="178"/>
      <c r="J5488" s="179">
        <f>ROUND(I5488*H5488,2)</f>
        <v>0</v>
      </c>
      <c r="K5488" s="180"/>
      <c r="L5488" s="34"/>
      <c r="M5488" s="181" t="s">
        <v>1</v>
      </c>
      <c r="N5488" s="182" t="s">
        <v>38</v>
      </c>
      <c r="O5488" s="60"/>
      <c r="P5488" s="183">
        <f>O5488*H5488</f>
        <v>0</v>
      </c>
      <c r="Q5488" s="183">
        <v>0</v>
      </c>
      <c r="R5488" s="183">
        <f>Q5488*H5488</f>
        <v>0</v>
      </c>
      <c r="S5488" s="183">
        <v>0</v>
      </c>
      <c r="T5488" s="184">
        <f>S5488*H5488</f>
        <v>0</v>
      </c>
      <c r="U5488" s="33"/>
      <c r="V5488" s="33"/>
      <c r="W5488" s="33"/>
      <c r="X5488" s="33"/>
      <c r="Y5488" s="33"/>
      <c r="Z5488" s="33"/>
      <c r="AA5488" s="33"/>
      <c r="AB5488" s="33"/>
      <c r="AC5488" s="33"/>
      <c r="AD5488" s="33"/>
      <c r="AE5488" s="33"/>
      <c r="AR5488" s="185" t="s">
        <v>507</v>
      </c>
      <c r="AT5488" s="185" t="s">
        <v>363</v>
      </c>
      <c r="AU5488" s="185" t="s">
        <v>85</v>
      </c>
      <c r="AY5488" s="18" t="s">
        <v>360</v>
      </c>
      <c r="BE5488" s="186">
        <f>IF(N5488="základná",J5488,0)</f>
        <v>0</v>
      </c>
      <c r="BF5488" s="186">
        <f>IF(N5488="znížená",J5488,0)</f>
        <v>0</v>
      </c>
      <c r="BG5488" s="186">
        <f>IF(N5488="zákl. prenesená",J5488,0)</f>
        <v>0</v>
      </c>
      <c r="BH5488" s="186">
        <f>IF(N5488="zníž. prenesená",J5488,0)</f>
        <v>0</v>
      </c>
      <c r="BI5488" s="186">
        <f>IF(N5488="nulová",J5488,0)</f>
        <v>0</v>
      </c>
      <c r="BJ5488" s="18" t="s">
        <v>85</v>
      </c>
      <c r="BK5488" s="186">
        <f>ROUND(I5488*H5488,2)</f>
        <v>0</v>
      </c>
      <c r="BL5488" s="18" t="s">
        <v>507</v>
      </c>
      <c r="BM5488" s="185" t="s">
        <v>5341</v>
      </c>
    </row>
    <row r="5489" spans="1:65" s="13" customFormat="1">
      <c r="B5489" s="187"/>
      <c r="D5489" s="188" t="s">
        <v>369</v>
      </c>
      <c r="E5489" s="189" t="s">
        <v>1</v>
      </c>
      <c r="F5489" s="190" t="s">
        <v>79</v>
      </c>
      <c r="H5489" s="191">
        <v>1</v>
      </c>
      <c r="I5489" s="192"/>
      <c r="L5489" s="187"/>
      <c r="M5489" s="193"/>
      <c r="N5489" s="194"/>
      <c r="O5489" s="194"/>
      <c r="P5489" s="194"/>
      <c r="Q5489" s="194"/>
      <c r="R5489" s="194"/>
      <c r="S5489" s="194"/>
      <c r="T5489" s="195"/>
      <c r="AT5489" s="189" t="s">
        <v>369</v>
      </c>
      <c r="AU5489" s="189" t="s">
        <v>85</v>
      </c>
      <c r="AV5489" s="13" t="s">
        <v>85</v>
      </c>
      <c r="AW5489" s="13" t="s">
        <v>29</v>
      </c>
      <c r="AX5489" s="13" t="s">
        <v>79</v>
      </c>
      <c r="AY5489" s="189" t="s">
        <v>360</v>
      </c>
    </row>
    <row r="5490" spans="1:65" s="2" customFormat="1" ht="44.25" customHeight="1">
      <c r="A5490" s="33"/>
      <c r="B5490" s="139"/>
      <c r="C5490" s="173" t="s">
        <v>5342</v>
      </c>
      <c r="D5490" s="173" t="s">
        <v>363</v>
      </c>
      <c r="E5490" s="174" t="s">
        <v>5343</v>
      </c>
      <c r="F5490" s="175" t="s">
        <v>5344</v>
      </c>
      <c r="G5490" s="176" t="s">
        <v>375</v>
      </c>
      <c r="H5490" s="177">
        <v>1</v>
      </c>
      <c r="I5490" s="178"/>
      <c r="J5490" s="179">
        <f>ROUND(I5490*H5490,2)</f>
        <v>0</v>
      </c>
      <c r="K5490" s="180"/>
      <c r="L5490" s="34"/>
      <c r="M5490" s="181" t="s">
        <v>1</v>
      </c>
      <c r="N5490" s="182" t="s">
        <v>38</v>
      </c>
      <c r="O5490" s="60"/>
      <c r="P5490" s="183">
        <f>O5490*H5490</f>
        <v>0</v>
      </c>
      <c r="Q5490" s="183">
        <v>0</v>
      </c>
      <c r="R5490" s="183">
        <f>Q5490*H5490</f>
        <v>0</v>
      </c>
      <c r="S5490" s="183">
        <v>0</v>
      </c>
      <c r="T5490" s="184">
        <f>S5490*H5490</f>
        <v>0</v>
      </c>
      <c r="U5490" s="33"/>
      <c r="V5490" s="33"/>
      <c r="W5490" s="33"/>
      <c r="X5490" s="33"/>
      <c r="Y5490" s="33"/>
      <c r="Z5490" s="33"/>
      <c r="AA5490" s="33"/>
      <c r="AB5490" s="33"/>
      <c r="AC5490" s="33"/>
      <c r="AD5490" s="33"/>
      <c r="AE5490" s="33"/>
      <c r="AR5490" s="185" t="s">
        <v>507</v>
      </c>
      <c r="AT5490" s="185" t="s">
        <v>363</v>
      </c>
      <c r="AU5490" s="185" t="s">
        <v>85</v>
      </c>
      <c r="AY5490" s="18" t="s">
        <v>360</v>
      </c>
      <c r="BE5490" s="186">
        <f>IF(N5490="základná",J5490,0)</f>
        <v>0</v>
      </c>
      <c r="BF5490" s="186">
        <f>IF(N5490="znížená",J5490,0)</f>
        <v>0</v>
      </c>
      <c r="BG5490" s="186">
        <f>IF(N5490="zákl. prenesená",J5490,0)</f>
        <v>0</v>
      </c>
      <c r="BH5490" s="186">
        <f>IF(N5490="zníž. prenesená",J5490,0)</f>
        <v>0</v>
      </c>
      <c r="BI5490" s="186">
        <f>IF(N5490="nulová",J5490,0)</f>
        <v>0</v>
      </c>
      <c r="BJ5490" s="18" t="s">
        <v>85</v>
      </c>
      <c r="BK5490" s="186">
        <f>ROUND(I5490*H5490,2)</f>
        <v>0</v>
      </c>
      <c r="BL5490" s="18" t="s">
        <v>507</v>
      </c>
      <c r="BM5490" s="185" t="s">
        <v>5345</v>
      </c>
    </row>
    <row r="5491" spans="1:65" s="14" customFormat="1">
      <c r="B5491" s="196"/>
      <c r="D5491" s="188" t="s">
        <v>369</v>
      </c>
      <c r="E5491" s="197" t="s">
        <v>1</v>
      </c>
      <c r="F5491" s="198" t="s">
        <v>5286</v>
      </c>
      <c r="H5491" s="197" t="s">
        <v>1</v>
      </c>
      <c r="I5491" s="199"/>
      <c r="L5491" s="196"/>
      <c r="M5491" s="200"/>
      <c r="N5491" s="201"/>
      <c r="O5491" s="201"/>
      <c r="P5491" s="201"/>
      <c r="Q5491" s="201"/>
      <c r="R5491" s="201"/>
      <c r="S5491" s="201"/>
      <c r="T5491" s="202"/>
      <c r="AT5491" s="197" t="s">
        <v>369</v>
      </c>
      <c r="AU5491" s="197" t="s">
        <v>85</v>
      </c>
      <c r="AV5491" s="14" t="s">
        <v>79</v>
      </c>
      <c r="AW5491" s="14" t="s">
        <v>29</v>
      </c>
      <c r="AX5491" s="14" t="s">
        <v>72</v>
      </c>
      <c r="AY5491" s="197" t="s">
        <v>360</v>
      </c>
    </row>
    <row r="5492" spans="1:65" s="13" customFormat="1">
      <c r="B5492" s="187"/>
      <c r="D5492" s="188" t="s">
        <v>369</v>
      </c>
      <c r="E5492" s="189" t="s">
        <v>1</v>
      </c>
      <c r="F5492" s="190" t="s">
        <v>5346</v>
      </c>
      <c r="H5492" s="191">
        <v>1</v>
      </c>
      <c r="I5492" s="192"/>
      <c r="L5492" s="187"/>
      <c r="M5492" s="193"/>
      <c r="N5492" s="194"/>
      <c r="O5492" s="194"/>
      <c r="P5492" s="194"/>
      <c r="Q5492" s="194"/>
      <c r="R5492" s="194"/>
      <c r="S5492" s="194"/>
      <c r="T5492" s="195"/>
      <c r="AT5492" s="189" t="s">
        <v>369</v>
      </c>
      <c r="AU5492" s="189" t="s">
        <v>85</v>
      </c>
      <c r="AV5492" s="13" t="s">
        <v>85</v>
      </c>
      <c r="AW5492" s="13" t="s">
        <v>29</v>
      </c>
      <c r="AX5492" s="13" t="s">
        <v>79</v>
      </c>
      <c r="AY5492" s="189" t="s">
        <v>360</v>
      </c>
    </row>
    <row r="5493" spans="1:65" s="2" customFormat="1" ht="66.75" customHeight="1">
      <c r="A5493" s="33"/>
      <c r="B5493" s="139"/>
      <c r="C5493" s="173" t="s">
        <v>5347</v>
      </c>
      <c r="D5493" s="173" t="s">
        <v>363</v>
      </c>
      <c r="E5493" s="174" t="s">
        <v>5348</v>
      </c>
      <c r="F5493" s="175" t="s">
        <v>5349</v>
      </c>
      <c r="G5493" s="176" t="s">
        <v>375</v>
      </c>
      <c r="H5493" s="177">
        <v>1</v>
      </c>
      <c r="I5493" s="178"/>
      <c r="J5493" s="179">
        <f>ROUND(I5493*H5493,2)</f>
        <v>0</v>
      </c>
      <c r="K5493" s="180"/>
      <c r="L5493" s="34"/>
      <c r="M5493" s="181" t="s">
        <v>1</v>
      </c>
      <c r="N5493" s="182" t="s">
        <v>38</v>
      </c>
      <c r="O5493" s="60"/>
      <c r="P5493" s="183">
        <f>O5493*H5493</f>
        <v>0</v>
      </c>
      <c r="Q5493" s="183">
        <v>0</v>
      </c>
      <c r="R5493" s="183">
        <f>Q5493*H5493</f>
        <v>0</v>
      </c>
      <c r="S5493" s="183">
        <v>0</v>
      </c>
      <c r="T5493" s="184">
        <f>S5493*H5493</f>
        <v>0</v>
      </c>
      <c r="U5493" s="33"/>
      <c r="V5493" s="33"/>
      <c r="W5493" s="33"/>
      <c r="X5493" s="33"/>
      <c r="Y5493" s="33"/>
      <c r="Z5493" s="33"/>
      <c r="AA5493" s="33"/>
      <c r="AB5493" s="33"/>
      <c r="AC5493" s="33"/>
      <c r="AD5493" s="33"/>
      <c r="AE5493" s="33"/>
      <c r="AR5493" s="185" t="s">
        <v>507</v>
      </c>
      <c r="AT5493" s="185" t="s">
        <v>363</v>
      </c>
      <c r="AU5493" s="185" t="s">
        <v>85</v>
      </c>
      <c r="AY5493" s="18" t="s">
        <v>360</v>
      </c>
      <c r="BE5493" s="186">
        <f>IF(N5493="základná",J5493,0)</f>
        <v>0</v>
      </c>
      <c r="BF5493" s="186">
        <f>IF(N5493="znížená",J5493,0)</f>
        <v>0</v>
      </c>
      <c r="BG5493" s="186">
        <f>IF(N5493="zákl. prenesená",J5493,0)</f>
        <v>0</v>
      </c>
      <c r="BH5493" s="186">
        <f>IF(N5493="zníž. prenesená",J5493,0)</f>
        <v>0</v>
      </c>
      <c r="BI5493" s="186">
        <f>IF(N5493="nulová",J5493,0)</f>
        <v>0</v>
      </c>
      <c r="BJ5493" s="18" t="s">
        <v>85</v>
      </c>
      <c r="BK5493" s="186">
        <f>ROUND(I5493*H5493,2)</f>
        <v>0</v>
      </c>
      <c r="BL5493" s="18" t="s">
        <v>507</v>
      </c>
      <c r="BM5493" s="185" t="s">
        <v>5350</v>
      </c>
    </row>
    <row r="5494" spans="1:65" s="14" customFormat="1">
      <c r="B5494" s="196"/>
      <c r="D5494" s="188" t="s">
        <v>369</v>
      </c>
      <c r="E5494" s="197" t="s">
        <v>1</v>
      </c>
      <c r="F5494" s="198" t="s">
        <v>5286</v>
      </c>
      <c r="H5494" s="197" t="s">
        <v>1</v>
      </c>
      <c r="I5494" s="199"/>
      <c r="L5494" s="196"/>
      <c r="M5494" s="200"/>
      <c r="N5494" s="201"/>
      <c r="O5494" s="201"/>
      <c r="P5494" s="201"/>
      <c r="Q5494" s="201"/>
      <c r="R5494" s="201"/>
      <c r="S5494" s="201"/>
      <c r="T5494" s="202"/>
      <c r="AT5494" s="197" t="s">
        <v>369</v>
      </c>
      <c r="AU5494" s="197" t="s">
        <v>85</v>
      </c>
      <c r="AV5494" s="14" t="s">
        <v>79</v>
      </c>
      <c r="AW5494" s="14" t="s">
        <v>29</v>
      </c>
      <c r="AX5494" s="14" t="s">
        <v>72</v>
      </c>
      <c r="AY5494" s="197" t="s">
        <v>360</v>
      </c>
    </row>
    <row r="5495" spans="1:65" s="13" customFormat="1">
      <c r="B5495" s="187"/>
      <c r="D5495" s="188" t="s">
        <v>369</v>
      </c>
      <c r="E5495" s="189" t="s">
        <v>1</v>
      </c>
      <c r="F5495" s="190" t="s">
        <v>5346</v>
      </c>
      <c r="H5495" s="191">
        <v>1</v>
      </c>
      <c r="I5495" s="192"/>
      <c r="L5495" s="187"/>
      <c r="M5495" s="193"/>
      <c r="N5495" s="194"/>
      <c r="O5495" s="194"/>
      <c r="P5495" s="194"/>
      <c r="Q5495" s="194"/>
      <c r="R5495" s="194"/>
      <c r="S5495" s="194"/>
      <c r="T5495" s="195"/>
      <c r="AT5495" s="189" t="s">
        <v>369</v>
      </c>
      <c r="AU5495" s="189" t="s">
        <v>85</v>
      </c>
      <c r="AV5495" s="13" t="s">
        <v>85</v>
      </c>
      <c r="AW5495" s="13" t="s">
        <v>29</v>
      </c>
      <c r="AX5495" s="13" t="s">
        <v>72</v>
      </c>
      <c r="AY5495" s="189" t="s">
        <v>360</v>
      </c>
    </row>
    <row r="5496" spans="1:65" s="15" customFormat="1">
      <c r="B5496" s="203"/>
      <c r="D5496" s="188" t="s">
        <v>369</v>
      </c>
      <c r="E5496" s="204" t="s">
        <v>1</v>
      </c>
      <c r="F5496" s="205" t="s">
        <v>386</v>
      </c>
      <c r="H5496" s="206">
        <v>1</v>
      </c>
      <c r="I5496" s="207"/>
      <c r="L5496" s="203"/>
      <c r="M5496" s="208"/>
      <c r="N5496" s="209"/>
      <c r="O5496" s="209"/>
      <c r="P5496" s="209"/>
      <c r="Q5496" s="209"/>
      <c r="R5496" s="209"/>
      <c r="S5496" s="209"/>
      <c r="T5496" s="210"/>
      <c r="AT5496" s="204" t="s">
        <v>369</v>
      </c>
      <c r="AU5496" s="204" t="s">
        <v>85</v>
      </c>
      <c r="AV5496" s="15" t="s">
        <v>367</v>
      </c>
      <c r="AW5496" s="15" t="s">
        <v>29</v>
      </c>
      <c r="AX5496" s="15" t="s">
        <v>79</v>
      </c>
      <c r="AY5496" s="204" t="s">
        <v>360</v>
      </c>
    </row>
    <row r="5497" spans="1:65" s="2" customFormat="1" ht="76.349999999999994" customHeight="1">
      <c r="A5497" s="33"/>
      <c r="B5497" s="139"/>
      <c r="C5497" s="173" t="s">
        <v>5351</v>
      </c>
      <c r="D5497" s="173" t="s">
        <v>363</v>
      </c>
      <c r="E5497" s="174" t="s">
        <v>5352</v>
      </c>
      <c r="F5497" s="175" t="s">
        <v>5353</v>
      </c>
      <c r="G5497" s="176" t="s">
        <v>375</v>
      </c>
      <c r="H5497" s="177">
        <v>3</v>
      </c>
      <c r="I5497" s="178"/>
      <c r="J5497" s="179">
        <f>ROUND(I5497*H5497,2)</f>
        <v>0</v>
      </c>
      <c r="K5497" s="180"/>
      <c r="L5497" s="34"/>
      <c r="M5497" s="181" t="s">
        <v>1</v>
      </c>
      <c r="N5497" s="182" t="s">
        <v>38</v>
      </c>
      <c r="O5497" s="60"/>
      <c r="P5497" s="183">
        <f>O5497*H5497</f>
        <v>0</v>
      </c>
      <c r="Q5497" s="183">
        <v>0</v>
      </c>
      <c r="R5497" s="183">
        <f>Q5497*H5497</f>
        <v>0</v>
      </c>
      <c r="S5497" s="183">
        <v>0</v>
      </c>
      <c r="T5497" s="184">
        <f>S5497*H5497</f>
        <v>0</v>
      </c>
      <c r="U5497" s="33"/>
      <c r="V5497" s="33"/>
      <c r="W5497" s="33"/>
      <c r="X5497" s="33"/>
      <c r="Y5497" s="33"/>
      <c r="Z5497" s="33"/>
      <c r="AA5497" s="33"/>
      <c r="AB5497" s="33"/>
      <c r="AC5497" s="33"/>
      <c r="AD5497" s="33"/>
      <c r="AE5497" s="33"/>
      <c r="AR5497" s="185" t="s">
        <v>507</v>
      </c>
      <c r="AT5497" s="185" t="s">
        <v>363</v>
      </c>
      <c r="AU5497" s="185" t="s">
        <v>85</v>
      </c>
      <c r="AY5497" s="18" t="s">
        <v>360</v>
      </c>
      <c r="BE5497" s="186">
        <f>IF(N5497="základná",J5497,0)</f>
        <v>0</v>
      </c>
      <c r="BF5497" s="186">
        <f>IF(N5497="znížená",J5497,0)</f>
        <v>0</v>
      </c>
      <c r="BG5497" s="186">
        <f>IF(N5497="zákl. prenesená",J5497,0)</f>
        <v>0</v>
      </c>
      <c r="BH5497" s="186">
        <f>IF(N5497="zníž. prenesená",J5497,0)</f>
        <v>0</v>
      </c>
      <c r="BI5497" s="186">
        <f>IF(N5497="nulová",J5497,0)</f>
        <v>0</v>
      </c>
      <c r="BJ5497" s="18" t="s">
        <v>85</v>
      </c>
      <c r="BK5497" s="186">
        <f>ROUND(I5497*H5497,2)</f>
        <v>0</v>
      </c>
      <c r="BL5497" s="18" t="s">
        <v>507</v>
      </c>
      <c r="BM5497" s="185" t="s">
        <v>5354</v>
      </c>
    </row>
    <row r="5498" spans="1:65" s="13" customFormat="1">
      <c r="B5498" s="187"/>
      <c r="D5498" s="188" t="s">
        <v>369</v>
      </c>
      <c r="E5498" s="189" t="s">
        <v>1</v>
      </c>
      <c r="F5498" s="190" t="s">
        <v>282</v>
      </c>
      <c r="H5498" s="191">
        <v>3</v>
      </c>
      <c r="I5498" s="192"/>
      <c r="L5498" s="187"/>
      <c r="M5498" s="193"/>
      <c r="N5498" s="194"/>
      <c r="O5498" s="194"/>
      <c r="P5498" s="194"/>
      <c r="Q5498" s="194"/>
      <c r="R5498" s="194"/>
      <c r="S5498" s="194"/>
      <c r="T5498" s="195"/>
      <c r="AT5498" s="189" t="s">
        <v>369</v>
      </c>
      <c r="AU5498" s="189" t="s">
        <v>85</v>
      </c>
      <c r="AV5498" s="13" t="s">
        <v>85</v>
      </c>
      <c r="AW5498" s="13" t="s">
        <v>29</v>
      </c>
      <c r="AX5498" s="13" t="s">
        <v>79</v>
      </c>
      <c r="AY5498" s="189" t="s">
        <v>360</v>
      </c>
    </row>
    <row r="5499" spans="1:65" s="2" customFormat="1" ht="62.65" customHeight="1">
      <c r="A5499" s="33"/>
      <c r="B5499" s="139"/>
      <c r="C5499" s="173" t="s">
        <v>5355</v>
      </c>
      <c r="D5499" s="173" t="s">
        <v>363</v>
      </c>
      <c r="E5499" s="174" t="s">
        <v>5356</v>
      </c>
      <c r="F5499" s="175" t="s">
        <v>5357</v>
      </c>
      <c r="G5499" s="176" t="s">
        <v>375</v>
      </c>
      <c r="H5499" s="177">
        <v>1</v>
      </c>
      <c r="I5499" s="178"/>
      <c r="J5499" s="179">
        <f>ROUND(I5499*H5499,2)</f>
        <v>0</v>
      </c>
      <c r="K5499" s="180"/>
      <c r="L5499" s="34"/>
      <c r="M5499" s="181" t="s">
        <v>1</v>
      </c>
      <c r="N5499" s="182" t="s">
        <v>38</v>
      </c>
      <c r="O5499" s="60"/>
      <c r="P5499" s="183">
        <f>O5499*H5499</f>
        <v>0</v>
      </c>
      <c r="Q5499" s="183">
        <v>0</v>
      </c>
      <c r="R5499" s="183">
        <f>Q5499*H5499</f>
        <v>0</v>
      </c>
      <c r="S5499" s="183">
        <v>0</v>
      </c>
      <c r="T5499" s="184">
        <f>S5499*H5499</f>
        <v>0</v>
      </c>
      <c r="U5499" s="33"/>
      <c r="V5499" s="33"/>
      <c r="W5499" s="33"/>
      <c r="X5499" s="33"/>
      <c r="Y5499" s="33"/>
      <c r="Z5499" s="33"/>
      <c r="AA5499" s="33"/>
      <c r="AB5499" s="33"/>
      <c r="AC5499" s="33"/>
      <c r="AD5499" s="33"/>
      <c r="AE5499" s="33"/>
      <c r="AR5499" s="185" t="s">
        <v>507</v>
      </c>
      <c r="AT5499" s="185" t="s">
        <v>363</v>
      </c>
      <c r="AU5499" s="185" t="s">
        <v>85</v>
      </c>
      <c r="AY5499" s="18" t="s">
        <v>360</v>
      </c>
      <c r="BE5499" s="186">
        <f>IF(N5499="základná",J5499,0)</f>
        <v>0</v>
      </c>
      <c r="BF5499" s="186">
        <f>IF(N5499="znížená",J5499,0)</f>
        <v>0</v>
      </c>
      <c r="BG5499" s="186">
        <f>IF(N5499="zákl. prenesená",J5499,0)</f>
        <v>0</v>
      </c>
      <c r="BH5499" s="186">
        <f>IF(N5499="zníž. prenesená",J5499,0)</f>
        <v>0</v>
      </c>
      <c r="BI5499" s="186">
        <f>IF(N5499="nulová",J5499,0)</f>
        <v>0</v>
      </c>
      <c r="BJ5499" s="18" t="s">
        <v>85</v>
      </c>
      <c r="BK5499" s="186">
        <f>ROUND(I5499*H5499,2)</f>
        <v>0</v>
      </c>
      <c r="BL5499" s="18" t="s">
        <v>507</v>
      </c>
      <c r="BM5499" s="185" t="s">
        <v>5358</v>
      </c>
    </row>
    <row r="5500" spans="1:65" s="13" customFormat="1">
      <c r="B5500" s="187"/>
      <c r="D5500" s="188" t="s">
        <v>369</v>
      </c>
      <c r="E5500" s="189" t="s">
        <v>1</v>
      </c>
      <c r="F5500" s="190" t="s">
        <v>79</v>
      </c>
      <c r="H5500" s="191">
        <v>1</v>
      </c>
      <c r="I5500" s="192"/>
      <c r="L5500" s="187"/>
      <c r="M5500" s="193"/>
      <c r="N5500" s="194"/>
      <c r="O5500" s="194"/>
      <c r="P5500" s="194"/>
      <c r="Q5500" s="194"/>
      <c r="R5500" s="194"/>
      <c r="S5500" s="194"/>
      <c r="T5500" s="195"/>
      <c r="AT5500" s="189" t="s">
        <v>369</v>
      </c>
      <c r="AU5500" s="189" t="s">
        <v>85</v>
      </c>
      <c r="AV5500" s="13" t="s">
        <v>85</v>
      </c>
      <c r="AW5500" s="13" t="s">
        <v>29</v>
      </c>
      <c r="AX5500" s="13" t="s">
        <v>79</v>
      </c>
      <c r="AY5500" s="189" t="s">
        <v>360</v>
      </c>
    </row>
    <row r="5501" spans="1:65" s="2" customFormat="1" ht="66.75" customHeight="1">
      <c r="A5501" s="33"/>
      <c r="B5501" s="139"/>
      <c r="C5501" s="173" t="s">
        <v>5359</v>
      </c>
      <c r="D5501" s="173" t="s">
        <v>363</v>
      </c>
      <c r="E5501" s="174" t="s">
        <v>5360</v>
      </c>
      <c r="F5501" s="175" t="s">
        <v>5361</v>
      </c>
      <c r="G5501" s="176" t="s">
        <v>375</v>
      </c>
      <c r="H5501" s="177">
        <v>1</v>
      </c>
      <c r="I5501" s="178"/>
      <c r="J5501" s="179">
        <f>ROUND(I5501*H5501,2)</f>
        <v>0</v>
      </c>
      <c r="K5501" s="180"/>
      <c r="L5501" s="34"/>
      <c r="M5501" s="181" t="s">
        <v>1</v>
      </c>
      <c r="N5501" s="182" t="s">
        <v>38</v>
      </c>
      <c r="O5501" s="60"/>
      <c r="P5501" s="183">
        <f>O5501*H5501</f>
        <v>0</v>
      </c>
      <c r="Q5501" s="183">
        <v>0</v>
      </c>
      <c r="R5501" s="183">
        <f>Q5501*H5501</f>
        <v>0</v>
      </c>
      <c r="S5501" s="183">
        <v>0</v>
      </c>
      <c r="T5501" s="184">
        <f>S5501*H5501</f>
        <v>0</v>
      </c>
      <c r="U5501" s="33"/>
      <c r="V5501" s="33"/>
      <c r="W5501" s="33"/>
      <c r="X5501" s="33"/>
      <c r="Y5501" s="33"/>
      <c r="Z5501" s="33"/>
      <c r="AA5501" s="33"/>
      <c r="AB5501" s="33"/>
      <c r="AC5501" s="33"/>
      <c r="AD5501" s="33"/>
      <c r="AE5501" s="33"/>
      <c r="AR5501" s="185" t="s">
        <v>507</v>
      </c>
      <c r="AT5501" s="185" t="s">
        <v>363</v>
      </c>
      <c r="AU5501" s="185" t="s">
        <v>85</v>
      </c>
      <c r="AY5501" s="18" t="s">
        <v>360</v>
      </c>
      <c r="BE5501" s="186">
        <f>IF(N5501="základná",J5501,0)</f>
        <v>0</v>
      </c>
      <c r="BF5501" s="186">
        <f>IF(N5501="znížená",J5501,0)</f>
        <v>0</v>
      </c>
      <c r="BG5501" s="186">
        <f>IF(N5501="zákl. prenesená",J5501,0)</f>
        <v>0</v>
      </c>
      <c r="BH5501" s="186">
        <f>IF(N5501="zníž. prenesená",J5501,0)</f>
        <v>0</v>
      </c>
      <c r="BI5501" s="186">
        <f>IF(N5501="nulová",J5501,0)</f>
        <v>0</v>
      </c>
      <c r="BJ5501" s="18" t="s">
        <v>85</v>
      </c>
      <c r="BK5501" s="186">
        <f>ROUND(I5501*H5501,2)</f>
        <v>0</v>
      </c>
      <c r="BL5501" s="18" t="s">
        <v>507</v>
      </c>
      <c r="BM5501" s="185" t="s">
        <v>5362</v>
      </c>
    </row>
    <row r="5502" spans="1:65" s="13" customFormat="1">
      <c r="B5502" s="187"/>
      <c r="D5502" s="188" t="s">
        <v>369</v>
      </c>
      <c r="E5502" s="189" t="s">
        <v>1</v>
      </c>
      <c r="F5502" s="190" t="s">
        <v>79</v>
      </c>
      <c r="H5502" s="191">
        <v>1</v>
      </c>
      <c r="I5502" s="192"/>
      <c r="L5502" s="187"/>
      <c r="M5502" s="193"/>
      <c r="N5502" s="194"/>
      <c r="O5502" s="194"/>
      <c r="P5502" s="194"/>
      <c r="Q5502" s="194"/>
      <c r="R5502" s="194"/>
      <c r="S5502" s="194"/>
      <c r="T5502" s="195"/>
      <c r="AT5502" s="189" t="s">
        <v>369</v>
      </c>
      <c r="AU5502" s="189" t="s">
        <v>85</v>
      </c>
      <c r="AV5502" s="13" t="s">
        <v>85</v>
      </c>
      <c r="AW5502" s="13" t="s">
        <v>29</v>
      </c>
      <c r="AX5502" s="13" t="s">
        <v>79</v>
      </c>
      <c r="AY5502" s="189" t="s">
        <v>360</v>
      </c>
    </row>
    <row r="5503" spans="1:65" s="2" customFormat="1" ht="66.75" customHeight="1">
      <c r="A5503" s="33"/>
      <c r="B5503" s="139"/>
      <c r="C5503" s="173" t="s">
        <v>5363</v>
      </c>
      <c r="D5503" s="173" t="s">
        <v>363</v>
      </c>
      <c r="E5503" s="174" t="s">
        <v>5364</v>
      </c>
      <c r="F5503" s="175" t="s">
        <v>5365</v>
      </c>
      <c r="G5503" s="176" t="s">
        <v>375</v>
      </c>
      <c r="H5503" s="177">
        <v>1</v>
      </c>
      <c r="I5503" s="178"/>
      <c r="J5503" s="179">
        <f>ROUND(I5503*H5503,2)</f>
        <v>0</v>
      </c>
      <c r="K5503" s="180"/>
      <c r="L5503" s="34"/>
      <c r="M5503" s="181" t="s">
        <v>1</v>
      </c>
      <c r="N5503" s="182" t="s">
        <v>38</v>
      </c>
      <c r="O5503" s="60"/>
      <c r="P5503" s="183">
        <f>O5503*H5503</f>
        <v>0</v>
      </c>
      <c r="Q5503" s="183">
        <v>0</v>
      </c>
      <c r="R5503" s="183">
        <f>Q5503*H5503</f>
        <v>0</v>
      </c>
      <c r="S5503" s="183">
        <v>0</v>
      </c>
      <c r="T5503" s="184">
        <f>S5503*H5503</f>
        <v>0</v>
      </c>
      <c r="U5503" s="33"/>
      <c r="V5503" s="33"/>
      <c r="W5503" s="33"/>
      <c r="X5503" s="33"/>
      <c r="Y5503" s="33"/>
      <c r="Z5503" s="33"/>
      <c r="AA5503" s="33"/>
      <c r="AB5503" s="33"/>
      <c r="AC5503" s="33"/>
      <c r="AD5503" s="33"/>
      <c r="AE5503" s="33"/>
      <c r="AR5503" s="185" t="s">
        <v>507</v>
      </c>
      <c r="AT5503" s="185" t="s">
        <v>363</v>
      </c>
      <c r="AU5503" s="185" t="s">
        <v>85</v>
      </c>
      <c r="AY5503" s="18" t="s">
        <v>360</v>
      </c>
      <c r="BE5503" s="186">
        <f>IF(N5503="základná",J5503,0)</f>
        <v>0</v>
      </c>
      <c r="BF5503" s="186">
        <f>IF(N5503="znížená",J5503,0)</f>
        <v>0</v>
      </c>
      <c r="BG5503" s="186">
        <f>IF(N5503="zákl. prenesená",J5503,0)</f>
        <v>0</v>
      </c>
      <c r="BH5503" s="186">
        <f>IF(N5503="zníž. prenesená",J5503,0)</f>
        <v>0</v>
      </c>
      <c r="BI5503" s="186">
        <f>IF(N5503="nulová",J5503,0)</f>
        <v>0</v>
      </c>
      <c r="BJ5503" s="18" t="s">
        <v>85</v>
      </c>
      <c r="BK5503" s="186">
        <f>ROUND(I5503*H5503,2)</f>
        <v>0</v>
      </c>
      <c r="BL5503" s="18" t="s">
        <v>507</v>
      </c>
      <c r="BM5503" s="185" t="s">
        <v>5366</v>
      </c>
    </row>
    <row r="5504" spans="1:65" s="13" customFormat="1">
      <c r="B5504" s="187"/>
      <c r="D5504" s="188" t="s">
        <v>369</v>
      </c>
      <c r="E5504" s="189" t="s">
        <v>1</v>
      </c>
      <c r="F5504" s="190" t="s">
        <v>79</v>
      </c>
      <c r="H5504" s="191">
        <v>1</v>
      </c>
      <c r="I5504" s="192"/>
      <c r="L5504" s="187"/>
      <c r="M5504" s="193"/>
      <c r="N5504" s="194"/>
      <c r="O5504" s="194"/>
      <c r="P5504" s="194"/>
      <c r="Q5504" s="194"/>
      <c r="R5504" s="194"/>
      <c r="S5504" s="194"/>
      <c r="T5504" s="195"/>
      <c r="AT5504" s="189" t="s">
        <v>369</v>
      </c>
      <c r="AU5504" s="189" t="s">
        <v>85</v>
      </c>
      <c r="AV5504" s="13" t="s">
        <v>85</v>
      </c>
      <c r="AW5504" s="13" t="s">
        <v>29</v>
      </c>
      <c r="AX5504" s="13" t="s">
        <v>79</v>
      </c>
      <c r="AY5504" s="189" t="s">
        <v>360</v>
      </c>
    </row>
    <row r="5505" spans="1:65" s="2" customFormat="1" ht="66.75" customHeight="1">
      <c r="A5505" s="33"/>
      <c r="B5505" s="139"/>
      <c r="C5505" s="173" t="s">
        <v>5367</v>
      </c>
      <c r="D5505" s="173" t="s">
        <v>363</v>
      </c>
      <c r="E5505" s="174" t="s">
        <v>5368</v>
      </c>
      <c r="F5505" s="175" t="s">
        <v>5369</v>
      </c>
      <c r="G5505" s="176" t="s">
        <v>375</v>
      </c>
      <c r="H5505" s="177">
        <v>1</v>
      </c>
      <c r="I5505" s="178"/>
      <c r="J5505" s="179">
        <f>ROUND(I5505*H5505,2)</f>
        <v>0</v>
      </c>
      <c r="K5505" s="180"/>
      <c r="L5505" s="34"/>
      <c r="M5505" s="181" t="s">
        <v>1</v>
      </c>
      <c r="N5505" s="182" t="s">
        <v>38</v>
      </c>
      <c r="O5505" s="60"/>
      <c r="P5505" s="183">
        <f>O5505*H5505</f>
        <v>0</v>
      </c>
      <c r="Q5505" s="183">
        <v>0</v>
      </c>
      <c r="R5505" s="183">
        <f>Q5505*H5505</f>
        <v>0</v>
      </c>
      <c r="S5505" s="183">
        <v>0</v>
      </c>
      <c r="T5505" s="184">
        <f>S5505*H5505</f>
        <v>0</v>
      </c>
      <c r="U5505" s="33"/>
      <c r="V5505" s="33"/>
      <c r="W5505" s="33"/>
      <c r="X5505" s="33"/>
      <c r="Y5505" s="33"/>
      <c r="Z5505" s="33"/>
      <c r="AA5505" s="33"/>
      <c r="AB5505" s="33"/>
      <c r="AC5505" s="33"/>
      <c r="AD5505" s="33"/>
      <c r="AE5505" s="33"/>
      <c r="AR5505" s="185" t="s">
        <v>507</v>
      </c>
      <c r="AT5505" s="185" t="s">
        <v>363</v>
      </c>
      <c r="AU5505" s="185" t="s">
        <v>85</v>
      </c>
      <c r="AY5505" s="18" t="s">
        <v>360</v>
      </c>
      <c r="BE5505" s="186">
        <f>IF(N5505="základná",J5505,0)</f>
        <v>0</v>
      </c>
      <c r="BF5505" s="186">
        <f>IF(N5505="znížená",J5505,0)</f>
        <v>0</v>
      </c>
      <c r="BG5505" s="186">
        <f>IF(N5505="zákl. prenesená",J5505,0)</f>
        <v>0</v>
      </c>
      <c r="BH5505" s="186">
        <f>IF(N5505="zníž. prenesená",J5505,0)</f>
        <v>0</v>
      </c>
      <c r="BI5505" s="186">
        <f>IF(N5505="nulová",J5505,0)</f>
        <v>0</v>
      </c>
      <c r="BJ5505" s="18" t="s">
        <v>85</v>
      </c>
      <c r="BK5505" s="186">
        <f>ROUND(I5505*H5505,2)</f>
        <v>0</v>
      </c>
      <c r="BL5505" s="18" t="s">
        <v>507</v>
      </c>
      <c r="BM5505" s="185" t="s">
        <v>5370</v>
      </c>
    </row>
    <row r="5506" spans="1:65" s="13" customFormat="1">
      <c r="B5506" s="187"/>
      <c r="D5506" s="188" t="s">
        <v>369</v>
      </c>
      <c r="E5506" s="189" t="s">
        <v>1</v>
      </c>
      <c r="F5506" s="190" t="s">
        <v>79</v>
      </c>
      <c r="H5506" s="191">
        <v>1</v>
      </c>
      <c r="I5506" s="192"/>
      <c r="L5506" s="187"/>
      <c r="M5506" s="193"/>
      <c r="N5506" s="194"/>
      <c r="O5506" s="194"/>
      <c r="P5506" s="194"/>
      <c r="Q5506" s="194"/>
      <c r="R5506" s="194"/>
      <c r="S5506" s="194"/>
      <c r="T5506" s="195"/>
      <c r="AT5506" s="189" t="s">
        <v>369</v>
      </c>
      <c r="AU5506" s="189" t="s">
        <v>85</v>
      </c>
      <c r="AV5506" s="13" t="s">
        <v>85</v>
      </c>
      <c r="AW5506" s="13" t="s">
        <v>29</v>
      </c>
      <c r="AX5506" s="13" t="s">
        <v>79</v>
      </c>
      <c r="AY5506" s="189" t="s">
        <v>360</v>
      </c>
    </row>
    <row r="5507" spans="1:65" s="2" customFormat="1" ht="66.75" customHeight="1">
      <c r="A5507" s="33"/>
      <c r="B5507" s="139"/>
      <c r="C5507" s="173" t="s">
        <v>5371</v>
      </c>
      <c r="D5507" s="173" t="s">
        <v>363</v>
      </c>
      <c r="E5507" s="174" t="s">
        <v>5372</v>
      </c>
      <c r="F5507" s="175" t="s">
        <v>5373</v>
      </c>
      <c r="G5507" s="176" t="s">
        <v>375</v>
      </c>
      <c r="H5507" s="177">
        <v>2</v>
      </c>
      <c r="I5507" s="178"/>
      <c r="J5507" s="179">
        <f>ROUND(I5507*H5507,2)</f>
        <v>0</v>
      </c>
      <c r="K5507" s="180"/>
      <c r="L5507" s="34"/>
      <c r="M5507" s="181" t="s">
        <v>1</v>
      </c>
      <c r="N5507" s="182" t="s">
        <v>38</v>
      </c>
      <c r="O5507" s="60"/>
      <c r="P5507" s="183">
        <f>O5507*H5507</f>
        <v>0</v>
      </c>
      <c r="Q5507" s="183">
        <v>0</v>
      </c>
      <c r="R5507" s="183">
        <f>Q5507*H5507</f>
        <v>0</v>
      </c>
      <c r="S5507" s="183">
        <v>0</v>
      </c>
      <c r="T5507" s="184">
        <f>S5507*H5507</f>
        <v>0</v>
      </c>
      <c r="U5507" s="33"/>
      <c r="V5507" s="33"/>
      <c r="W5507" s="33"/>
      <c r="X5507" s="33"/>
      <c r="Y5507" s="33"/>
      <c r="Z5507" s="33"/>
      <c r="AA5507" s="33"/>
      <c r="AB5507" s="33"/>
      <c r="AC5507" s="33"/>
      <c r="AD5507" s="33"/>
      <c r="AE5507" s="33"/>
      <c r="AR5507" s="185" t="s">
        <v>507</v>
      </c>
      <c r="AT5507" s="185" t="s">
        <v>363</v>
      </c>
      <c r="AU5507" s="185" t="s">
        <v>85</v>
      </c>
      <c r="AY5507" s="18" t="s">
        <v>360</v>
      </c>
      <c r="BE5507" s="186">
        <f>IF(N5507="základná",J5507,0)</f>
        <v>0</v>
      </c>
      <c r="BF5507" s="186">
        <f>IF(N5507="znížená",J5507,0)</f>
        <v>0</v>
      </c>
      <c r="BG5507" s="186">
        <f>IF(N5507="zákl. prenesená",J5507,0)</f>
        <v>0</v>
      </c>
      <c r="BH5507" s="186">
        <f>IF(N5507="zníž. prenesená",J5507,0)</f>
        <v>0</v>
      </c>
      <c r="BI5507" s="186">
        <f>IF(N5507="nulová",J5507,0)</f>
        <v>0</v>
      </c>
      <c r="BJ5507" s="18" t="s">
        <v>85</v>
      </c>
      <c r="BK5507" s="186">
        <f>ROUND(I5507*H5507,2)</f>
        <v>0</v>
      </c>
      <c r="BL5507" s="18" t="s">
        <v>507</v>
      </c>
      <c r="BM5507" s="185" t="s">
        <v>5374</v>
      </c>
    </row>
    <row r="5508" spans="1:65" s="13" customFormat="1">
      <c r="B5508" s="187"/>
      <c r="D5508" s="188" t="s">
        <v>369</v>
      </c>
      <c r="E5508" s="189" t="s">
        <v>1</v>
      </c>
      <c r="F5508" s="190" t="s">
        <v>85</v>
      </c>
      <c r="H5508" s="191">
        <v>2</v>
      </c>
      <c r="I5508" s="192"/>
      <c r="L5508" s="187"/>
      <c r="M5508" s="193"/>
      <c r="N5508" s="194"/>
      <c r="O5508" s="194"/>
      <c r="P5508" s="194"/>
      <c r="Q5508" s="194"/>
      <c r="R5508" s="194"/>
      <c r="S5508" s="194"/>
      <c r="T5508" s="195"/>
      <c r="AT5508" s="189" t="s">
        <v>369</v>
      </c>
      <c r="AU5508" s="189" t="s">
        <v>85</v>
      </c>
      <c r="AV5508" s="13" t="s">
        <v>85</v>
      </c>
      <c r="AW5508" s="13" t="s">
        <v>29</v>
      </c>
      <c r="AX5508" s="13" t="s">
        <v>79</v>
      </c>
      <c r="AY5508" s="189" t="s">
        <v>360</v>
      </c>
    </row>
    <row r="5509" spans="1:65" s="2" customFormat="1" ht="66.75" customHeight="1">
      <c r="A5509" s="33"/>
      <c r="B5509" s="139"/>
      <c r="C5509" s="173" t="s">
        <v>5375</v>
      </c>
      <c r="D5509" s="173" t="s">
        <v>363</v>
      </c>
      <c r="E5509" s="174" t="s">
        <v>5376</v>
      </c>
      <c r="F5509" s="175" t="s">
        <v>5377</v>
      </c>
      <c r="G5509" s="176" t="s">
        <v>375</v>
      </c>
      <c r="H5509" s="177">
        <v>1</v>
      </c>
      <c r="I5509" s="178"/>
      <c r="J5509" s="179">
        <f>ROUND(I5509*H5509,2)</f>
        <v>0</v>
      </c>
      <c r="K5509" s="180"/>
      <c r="L5509" s="34"/>
      <c r="M5509" s="181" t="s">
        <v>1</v>
      </c>
      <c r="N5509" s="182" t="s">
        <v>38</v>
      </c>
      <c r="O5509" s="60"/>
      <c r="P5509" s="183">
        <f>O5509*H5509</f>
        <v>0</v>
      </c>
      <c r="Q5509" s="183">
        <v>0</v>
      </c>
      <c r="R5509" s="183">
        <f>Q5509*H5509</f>
        <v>0</v>
      </c>
      <c r="S5509" s="183">
        <v>0</v>
      </c>
      <c r="T5509" s="184">
        <f>S5509*H5509</f>
        <v>0</v>
      </c>
      <c r="U5509" s="33"/>
      <c r="V5509" s="33"/>
      <c r="W5509" s="33"/>
      <c r="X5509" s="33"/>
      <c r="Y5509" s="33"/>
      <c r="Z5509" s="33"/>
      <c r="AA5509" s="33"/>
      <c r="AB5509" s="33"/>
      <c r="AC5509" s="33"/>
      <c r="AD5509" s="33"/>
      <c r="AE5509" s="33"/>
      <c r="AR5509" s="185" t="s">
        <v>507</v>
      </c>
      <c r="AT5509" s="185" t="s">
        <v>363</v>
      </c>
      <c r="AU5509" s="185" t="s">
        <v>85</v>
      </c>
      <c r="AY5509" s="18" t="s">
        <v>360</v>
      </c>
      <c r="BE5509" s="186">
        <f>IF(N5509="základná",J5509,0)</f>
        <v>0</v>
      </c>
      <c r="BF5509" s="186">
        <f>IF(N5509="znížená",J5509,0)</f>
        <v>0</v>
      </c>
      <c r="BG5509" s="186">
        <f>IF(N5509="zákl. prenesená",J5509,0)</f>
        <v>0</v>
      </c>
      <c r="BH5509" s="186">
        <f>IF(N5509="zníž. prenesená",J5509,0)</f>
        <v>0</v>
      </c>
      <c r="BI5509" s="186">
        <f>IF(N5509="nulová",J5509,0)</f>
        <v>0</v>
      </c>
      <c r="BJ5509" s="18" t="s">
        <v>85</v>
      </c>
      <c r="BK5509" s="186">
        <f>ROUND(I5509*H5509,2)</f>
        <v>0</v>
      </c>
      <c r="BL5509" s="18" t="s">
        <v>507</v>
      </c>
      <c r="BM5509" s="185" t="s">
        <v>5378</v>
      </c>
    </row>
    <row r="5510" spans="1:65" s="13" customFormat="1">
      <c r="B5510" s="187"/>
      <c r="D5510" s="188" t="s">
        <v>369</v>
      </c>
      <c r="E5510" s="189" t="s">
        <v>1</v>
      </c>
      <c r="F5510" s="190" t="s">
        <v>79</v>
      </c>
      <c r="H5510" s="191">
        <v>1</v>
      </c>
      <c r="I5510" s="192"/>
      <c r="L5510" s="187"/>
      <c r="M5510" s="193"/>
      <c r="N5510" s="194"/>
      <c r="O5510" s="194"/>
      <c r="P5510" s="194"/>
      <c r="Q5510" s="194"/>
      <c r="R5510" s="194"/>
      <c r="S5510" s="194"/>
      <c r="T5510" s="195"/>
      <c r="AT5510" s="189" t="s">
        <v>369</v>
      </c>
      <c r="AU5510" s="189" t="s">
        <v>85</v>
      </c>
      <c r="AV5510" s="13" t="s">
        <v>85</v>
      </c>
      <c r="AW5510" s="13" t="s">
        <v>29</v>
      </c>
      <c r="AX5510" s="13" t="s">
        <v>79</v>
      </c>
      <c r="AY5510" s="189" t="s">
        <v>360</v>
      </c>
    </row>
    <row r="5511" spans="1:65" s="2" customFormat="1" ht="66.75" customHeight="1">
      <c r="A5511" s="33"/>
      <c r="B5511" s="139"/>
      <c r="C5511" s="173" t="s">
        <v>5379</v>
      </c>
      <c r="D5511" s="173" t="s">
        <v>363</v>
      </c>
      <c r="E5511" s="174" t="s">
        <v>5380</v>
      </c>
      <c r="F5511" s="175" t="s">
        <v>5381</v>
      </c>
      <c r="G5511" s="176" t="s">
        <v>375</v>
      </c>
      <c r="H5511" s="177">
        <v>3</v>
      </c>
      <c r="I5511" s="178"/>
      <c r="J5511" s="179">
        <f>ROUND(I5511*H5511,2)</f>
        <v>0</v>
      </c>
      <c r="K5511" s="180"/>
      <c r="L5511" s="34"/>
      <c r="M5511" s="181" t="s">
        <v>1</v>
      </c>
      <c r="N5511" s="182" t="s">
        <v>38</v>
      </c>
      <c r="O5511" s="60"/>
      <c r="P5511" s="183">
        <f>O5511*H5511</f>
        <v>0</v>
      </c>
      <c r="Q5511" s="183">
        <v>0</v>
      </c>
      <c r="R5511" s="183">
        <f>Q5511*H5511</f>
        <v>0</v>
      </c>
      <c r="S5511" s="183">
        <v>0</v>
      </c>
      <c r="T5511" s="184">
        <f>S5511*H5511</f>
        <v>0</v>
      </c>
      <c r="U5511" s="33"/>
      <c r="V5511" s="33"/>
      <c r="W5511" s="33"/>
      <c r="X5511" s="33"/>
      <c r="Y5511" s="33"/>
      <c r="Z5511" s="33"/>
      <c r="AA5511" s="33"/>
      <c r="AB5511" s="33"/>
      <c r="AC5511" s="33"/>
      <c r="AD5511" s="33"/>
      <c r="AE5511" s="33"/>
      <c r="AR5511" s="185" t="s">
        <v>507</v>
      </c>
      <c r="AT5511" s="185" t="s">
        <v>363</v>
      </c>
      <c r="AU5511" s="185" t="s">
        <v>85</v>
      </c>
      <c r="AY5511" s="18" t="s">
        <v>360</v>
      </c>
      <c r="BE5511" s="186">
        <f>IF(N5511="základná",J5511,0)</f>
        <v>0</v>
      </c>
      <c r="BF5511" s="186">
        <f>IF(N5511="znížená",J5511,0)</f>
        <v>0</v>
      </c>
      <c r="BG5511" s="186">
        <f>IF(N5511="zákl. prenesená",J5511,0)</f>
        <v>0</v>
      </c>
      <c r="BH5511" s="186">
        <f>IF(N5511="zníž. prenesená",J5511,0)</f>
        <v>0</v>
      </c>
      <c r="BI5511" s="186">
        <f>IF(N5511="nulová",J5511,0)</f>
        <v>0</v>
      </c>
      <c r="BJ5511" s="18" t="s">
        <v>85</v>
      </c>
      <c r="BK5511" s="186">
        <f>ROUND(I5511*H5511,2)</f>
        <v>0</v>
      </c>
      <c r="BL5511" s="18" t="s">
        <v>507</v>
      </c>
      <c r="BM5511" s="185" t="s">
        <v>5382</v>
      </c>
    </row>
    <row r="5512" spans="1:65" s="13" customFormat="1">
      <c r="B5512" s="187"/>
      <c r="D5512" s="188" t="s">
        <v>369</v>
      </c>
      <c r="E5512" s="189" t="s">
        <v>1</v>
      </c>
      <c r="F5512" s="190" t="s">
        <v>282</v>
      </c>
      <c r="H5512" s="191">
        <v>3</v>
      </c>
      <c r="I5512" s="192"/>
      <c r="L5512" s="187"/>
      <c r="M5512" s="193"/>
      <c r="N5512" s="194"/>
      <c r="O5512" s="194"/>
      <c r="P5512" s="194"/>
      <c r="Q5512" s="194"/>
      <c r="R5512" s="194"/>
      <c r="S5512" s="194"/>
      <c r="T5512" s="195"/>
      <c r="AT5512" s="189" t="s">
        <v>369</v>
      </c>
      <c r="AU5512" s="189" t="s">
        <v>85</v>
      </c>
      <c r="AV5512" s="13" t="s">
        <v>85</v>
      </c>
      <c r="AW5512" s="13" t="s">
        <v>29</v>
      </c>
      <c r="AX5512" s="13" t="s">
        <v>79</v>
      </c>
      <c r="AY5512" s="189" t="s">
        <v>360</v>
      </c>
    </row>
    <row r="5513" spans="1:65" s="2" customFormat="1" ht="66.75" customHeight="1">
      <c r="A5513" s="33"/>
      <c r="B5513" s="139"/>
      <c r="C5513" s="173" t="s">
        <v>5383</v>
      </c>
      <c r="D5513" s="173" t="s">
        <v>363</v>
      </c>
      <c r="E5513" s="174" t="s">
        <v>5384</v>
      </c>
      <c r="F5513" s="175" t="s">
        <v>5385</v>
      </c>
      <c r="G5513" s="176" t="s">
        <v>375</v>
      </c>
      <c r="H5513" s="177">
        <v>1</v>
      </c>
      <c r="I5513" s="178"/>
      <c r="J5513" s="179">
        <f>ROUND(I5513*H5513,2)</f>
        <v>0</v>
      </c>
      <c r="K5513" s="180"/>
      <c r="L5513" s="34"/>
      <c r="M5513" s="181" t="s">
        <v>1</v>
      </c>
      <c r="N5513" s="182" t="s">
        <v>38</v>
      </c>
      <c r="O5513" s="60"/>
      <c r="P5513" s="183">
        <f>O5513*H5513</f>
        <v>0</v>
      </c>
      <c r="Q5513" s="183">
        <v>0</v>
      </c>
      <c r="R5513" s="183">
        <f>Q5513*H5513</f>
        <v>0</v>
      </c>
      <c r="S5513" s="183">
        <v>0</v>
      </c>
      <c r="T5513" s="184">
        <f>S5513*H5513</f>
        <v>0</v>
      </c>
      <c r="U5513" s="33"/>
      <c r="V5513" s="33"/>
      <c r="W5513" s="33"/>
      <c r="X5513" s="33"/>
      <c r="Y5513" s="33"/>
      <c r="Z5513" s="33"/>
      <c r="AA5513" s="33"/>
      <c r="AB5513" s="33"/>
      <c r="AC5513" s="33"/>
      <c r="AD5513" s="33"/>
      <c r="AE5513" s="33"/>
      <c r="AR5513" s="185" t="s">
        <v>507</v>
      </c>
      <c r="AT5513" s="185" t="s">
        <v>363</v>
      </c>
      <c r="AU5513" s="185" t="s">
        <v>85</v>
      </c>
      <c r="AY5513" s="18" t="s">
        <v>360</v>
      </c>
      <c r="BE5513" s="186">
        <f>IF(N5513="základná",J5513,0)</f>
        <v>0</v>
      </c>
      <c r="BF5513" s="186">
        <f>IF(N5513="znížená",J5513,0)</f>
        <v>0</v>
      </c>
      <c r="BG5513" s="186">
        <f>IF(N5513="zákl. prenesená",J5513,0)</f>
        <v>0</v>
      </c>
      <c r="BH5513" s="186">
        <f>IF(N5513="zníž. prenesená",J5513,0)</f>
        <v>0</v>
      </c>
      <c r="BI5513" s="186">
        <f>IF(N5513="nulová",J5513,0)</f>
        <v>0</v>
      </c>
      <c r="BJ5513" s="18" t="s">
        <v>85</v>
      </c>
      <c r="BK5513" s="186">
        <f>ROUND(I5513*H5513,2)</f>
        <v>0</v>
      </c>
      <c r="BL5513" s="18" t="s">
        <v>507</v>
      </c>
      <c r="BM5513" s="185" t="s">
        <v>5386</v>
      </c>
    </row>
    <row r="5514" spans="1:65" s="13" customFormat="1">
      <c r="B5514" s="187"/>
      <c r="D5514" s="188" t="s">
        <v>369</v>
      </c>
      <c r="E5514" s="189" t="s">
        <v>1</v>
      </c>
      <c r="F5514" s="190" t="s">
        <v>79</v>
      </c>
      <c r="H5514" s="191">
        <v>1</v>
      </c>
      <c r="I5514" s="192"/>
      <c r="L5514" s="187"/>
      <c r="M5514" s="193"/>
      <c r="N5514" s="194"/>
      <c r="O5514" s="194"/>
      <c r="P5514" s="194"/>
      <c r="Q5514" s="194"/>
      <c r="R5514" s="194"/>
      <c r="S5514" s="194"/>
      <c r="T5514" s="195"/>
      <c r="AT5514" s="189" t="s">
        <v>369</v>
      </c>
      <c r="AU5514" s="189" t="s">
        <v>85</v>
      </c>
      <c r="AV5514" s="13" t="s">
        <v>85</v>
      </c>
      <c r="AW5514" s="13" t="s">
        <v>29</v>
      </c>
      <c r="AX5514" s="13" t="s">
        <v>79</v>
      </c>
      <c r="AY5514" s="189" t="s">
        <v>360</v>
      </c>
    </row>
    <row r="5515" spans="1:65" s="2" customFormat="1" ht="66.75" customHeight="1">
      <c r="A5515" s="33"/>
      <c r="B5515" s="139"/>
      <c r="C5515" s="173" t="s">
        <v>5387</v>
      </c>
      <c r="D5515" s="173" t="s">
        <v>363</v>
      </c>
      <c r="E5515" s="174" t="s">
        <v>5388</v>
      </c>
      <c r="F5515" s="175" t="s">
        <v>5389</v>
      </c>
      <c r="G5515" s="176" t="s">
        <v>375</v>
      </c>
      <c r="H5515" s="177">
        <v>2</v>
      </c>
      <c r="I5515" s="178"/>
      <c r="J5515" s="179">
        <f>ROUND(I5515*H5515,2)</f>
        <v>0</v>
      </c>
      <c r="K5515" s="180"/>
      <c r="L5515" s="34"/>
      <c r="M5515" s="181" t="s">
        <v>1</v>
      </c>
      <c r="N5515" s="182" t="s">
        <v>38</v>
      </c>
      <c r="O5515" s="60"/>
      <c r="P5515" s="183">
        <f>O5515*H5515</f>
        <v>0</v>
      </c>
      <c r="Q5515" s="183">
        <v>0</v>
      </c>
      <c r="R5515" s="183">
        <f>Q5515*H5515</f>
        <v>0</v>
      </c>
      <c r="S5515" s="183">
        <v>0</v>
      </c>
      <c r="T5515" s="184">
        <f>S5515*H5515</f>
        <v>0</v>
      </c>
      <c r="U5515" s="33"/>
      <c r="V5515" s="33"/>
      <c r="W5515" s="33"/>
      <c r="X5515" s="33"/>
      <c r="Y5515" s="33"/>
      <c r="Z5515" s="33"/>
      <c r="AA5515" s="33"/>
      <c r="AB5515" s="33"/>
      <c r="AC5515" s="33"/>
      <c r="AD5515" s="33"/>
      <c r="AE5515" s="33"/>
      <c r="AR5515" s="185" t="s">
        <v>507</v>
      </c>
      <c r="AT5515" s="185" t="s">
        <v>363</v>
      </c>
      <c r="AU5515" s="185" t="s">
        <v>85</v>
      </c>
      <c r="AY5515" s="18" t="s">
        <v>360</v>
      </c>
      <c r="BE5515" s="186">
        <f>IF(N5515="základná",J5515,0)</f>
        <v>0</v>
      </c>
      <c r="BF5515" s="186">
        <f>IF(N5515="znížená",J5515,0)</f>
        <v>0</v>
      </c>
      <c r="BG5515" s="186">
        <f>IF(N5515="zákl. prenesená",J5515,0)</f>
        <v>0</v>
      </c>
      <c r="BH5515" s="186">
        <f>IF(N5515="zníž. prenesená",J5515,0)</f>
        <v>0</v>
      </c>
      <c r="BI5515" s="186">
        <f>IF(N5515="nulová",J5515,0)</f>
        <v>0</v>
      </c>
      <c r="BJ5515" s="18" t="s">
        <v>85</v>
      </c>
      <c r="BK5515" s="186">
        <f>ROUND(I5515*H5515,2)</f>
        <v>0</v>
      </c>
      <c r="BL5515" s="18" t="s">
        <v>507</v>
      </c>
      <c r="BM5515" s="185" t="s">
        <v>5390</v>
      </c>
    </row>
    <row r="5516" spans="1:65" s="13" customFormat="1">
      <c r="B5516" s="187"/>
      <c r="D5516" s="188" t="s">
        <v>369</v>
      </c>
      <c r="E5516" s="189" t="s">
        <v>1</v>
      </c>
      <c r="F5516" s="190" t="s">
        <v>85</v>
      </c>
      <c r="H5516" s="191">
        <v>2</v>
      </c>
      <c r="I5516" s="192"/>
      <c r="L5516" s="187"/>
      <c r="M5516" s="193"/>
      <c r="N5516" s="194"/>
      <c r="O5516" s="194"/>
      <c r="P5516" s="194"/>
      <c r="Q5516" s="194"/>
      <c r="R5516" s="194"/>
      <c r="S5516" s="194"/>
      <c r="T5516" s="195"/>
      <c r="AT5516" s="189" t="s">
        <v>369</v>
      </c>
      <c r="AU5516" s="189" t="s">
        <v>85</v>
      </c>
      <c r="AV5516" s="13" t="s">
        <v>85</v>
      </c>
      <c r="AW5516" s="13" t="s">
        <v>29</v>
      </c>
      <c r="AX5516" s="13" t="s">
        <v>79</v>
      </c>
      <c r="AY5516" s="189" t="s">
        <v>360</v>
      </c>
    </row>
    <row r="5517" spans="1:65" s="2" customFormat="1" ht="66.75" customHeight="1">
      <c r="A5517" s="33"/>
      <c r="B5517" s="139"/>
      <c r="C5517" s="173" t="s">
        <v>5391</v>
      </c>
      <c r="D5517" s="173" t="s">
        <v>363</v>
      </c>
      <c r="E5517" s="174" t="s">
        <v>5392</v>
      </c>
      <c r="F5517" s="175" t="s">
        <v>5393</v>
      </c>
      <c r="G5517" s="176" t="s">
        <v>375</v>
      </c>
      <c r="H5517" s="177">
        <v>2</v>
      </c>
      <c r="I5517" s="178"/>
      <c r="J5517" s="179">
        <f>ROUND(I5517*H5517,2)</f>
        <v>0</v>
      </c>
      <c r="K5517" s="180"/>
      <c r="L5517" s="34"/>
      <c r="M5517" s="181" t="s">
        <v>1</v>
      </c>
      <c r="N5517" s="182" t="s">
        <v>38</v>
      </c>
      <c r="O5517" s="60"/>
      <c r="P5517" s="183">
        <f>O5517*H5517</f>
        <v>0</v>
      </c>
      <c r="Q5517" s="183">
        <v>0</v>
      </c>
      <c r="R5517" s="183">
        <f>Q5517*H5517</f>
        <v>0</v>
      </c>
      <c r="S5517" s="183">
        <v>0</v>
      </c>
      <c r="T5517" s="184">
        <f>S5517*H5517</f>
        <v>0</v>
      </c>
      <c r="U5517" s="33"/>
      <c r="V5517" s="33"/>
      <c r="W5517" s="33"/>
      <c r="X5517" s="33"/>
      <c r="Y5517" s="33"/>
      <c r="Z5517" s="33"/>
      <c r="AA5517" s="33"/>
      <c r="AB5517" s="33"/>
      <c r="AC5517" s="33"/>
      <c r="AD5517" s="33"/>
      <c r="AE5517" s="33"/>
      <c r="AR5517" s="185" t="s">
        <v>507</v>
      </c>
      <c r="AT5517" s="185" t="s">
        <v>363</v>
      </c>
      <c r="AU5517" s="185" t="s">
        <v>85</v>
      </c>
      <c r="AY5517" s="18" t="s">
        <v>360</v>
      </c>
      <c r="BE5517" s="186">
        <f>IF(N5517="základná",J5517,0)</f>
        <v>0</v>
      </c>
      <c r="BF5517" s="186">
        <f>IF(N5517="znížená",J5517,0)</f>
        <v>0</v>
      </c>
      <c r="BG5517" s="186">
        <f>IF(N5517="zákl. prenesená",J5517,0)</f>
        <v>0</v>
      </c>
      <c r="BH5517" s="186">
        <f>IF(N5517="zníž. prenesená",J5517,0)</f>
        <v>0</v>
      </c>
      <c r="BI5517" s="186">
        <f>IF(N5517="nulová",J5517,0)</f>
        <v>0</v>
      </c>
      <c r="BJ5517" s="18" t="s">
        <v>85</v>
      </c>
      <c r="BK5517" s="186">
        <f>ROUND(I5517*H5517,2)</f>
        <v>0</v>
      </c>
      <c r="BL5517" s="18" t="s">
        <v>507</v>
      </c>
      <c r="BM5517" s="185" t="s">
        <v>5394</v>
      </c>
    </row>
    <row r="5518" spans="1:65" s="13" customFormat="1">
      <c r="B5518" s="187"/>
      <c r="D5518" s="188" t="s">
        <v>369</v>
      </c>
      <c r="E5518" s="189" t="s">
        <v>1</v>
      </c>
      <c r="F5518" s="190" t="s">
        <v>85</v>
      </c>
      <c r="H5518" s="191">
        <v>2</v>
      </c>
      <c r="I5518" s="192"/>
      <c r="L5518" s="187"/>
      <c r="M5518" s="193"/>
      <c r="N5518" s="194"/>
      <c r="O5518" s="194"/>
      <c r="P5518" s="194"/>
      <c r="Q5518" s="194"/>
      <c r="R5518" s="194"/>
      <c r="S5518" s="194"/>
      <c r="T5518" s="195"/>
      <c r="AT5518" s="189" t="s">
        <v>369</v>
      </c>
      <c r="AU5518" s="189" t="s">
        <v>85</v>
      </c>
      <c r="AV5518" s="13" t="s">
        <v>85</v>
      </c>
      <c r="AW5518" s="13" t="s">
        <v>29</v>
      </c>
      <c r="AX5518" s="13" t="s">
        <v>79</v>
      </c>
      <c r="AY5518" s="189" t="s">
        <v>360</v>
      </c>
    </row>
    <row r="5519" spans="1:65" s="2" customFormat="1" ht="66.75" customHeight="1">
      <c r="A5519" s="33"/>
      <c r="B5519" s="139"/>
      <c r="C5519" s="173" t="s">
        <v>5395</v>
      </c>
      <c r="D5519" s="173" t="s">
        <v>363</v>
      </c>
      <c r="E5519" s="174" t="s">
        <v>5396</v>
      </c>
      <c r="F5519" s="175" t="s">
        <v>5397</v>
      </c>
      <c r="G5519" s="176" t="s">
        <v>375</v>
      </c>
      <c r="H5519" s="177">
        <v>2</v>
      </c>
      <c r="I5519" s="178"/>
      <c r="J5519" s="179">
        <f>ROUND(I5519*H5519,2)</f>
        <v>0</v>
      </c>
      <c r="K5519" s="180"/>
      <c r="L5519" s="34"/>
      <c r="M5519" s="181" t="s">
        <v>1</v>
      </c>
      <c r="N5519" s="182" t="s">
        <v>38</v>
      </c>
      <c r="O5519" s="60"/>
      <c r="P5519" s="183">
        <f>O5519*H5519</f>
        <v>0</v>
      </c>
      <c r="Q5519" s="183">
        <v>0</v>
      </c>
      <c r="R5519" s="183">
        <f>Q5519*H5519</f>
        <v>0</v>
      </c>
      <c r="S5519" s="183">
        <v>0</v>
      </c>
      <c r="T5519" s="184">
        <f>S5519*H5519</f>
        <v>0</v>
      </c>
      <c r="U5519" s="33"/>
      <c r="V5519" s="33"/>
      <c r="W5519" s="33"/>
      <c r="X5519" s="33"/>
      <c r="Y5519" s="33"/>
      <c r="Z5519" s="33"/>
      <c r="AA5519" s="33"/>
      <c r="AB5519" s="33"/>
      <c r="AC5519" s="33"/>
      <c r="AD5519" s="33"/>
      <c r="AE5519" s="33"/>
      <c r="AR5519" s="185" t="s">
        <v>507</v>
      </c>
      <c r="AT5519" s="185" t="s">
        <v>363</v>
      </c>
      <c r="AU5519" s="185" t="s">
        <v>85</v>
      </c>
      <c r="AY5519" s="18" t="s">
        <v>360</v>
      </c>
      <c r="BE5519" s="186">
        <f>IF(N5519="základná",J5519,0)</f>
        <v>0</v>
      </c>
      <c r="BF5519" s="186">
        <f>IF(N5519="znížená",J5519,0)</f>
        <v>0</v>
      </c>
      <c r="BG5519" s="186">
        <f>IF(N5519="zákl. prenesená",J5519,0)</f>
        <v>0</v>
      </c>
      <c r="BH5519" s="186">
        <f>IF(N5519="zníž. prenesená",J5519,0)</f>
        <v>0</v>
      </c>
      <c r="BI5519" s="186">
        <f>IF(N5519="nulová",J5519,0)</f>
        <v>0</v>
      </c>
      <c r="BJ5519" s="18" t="s">
        <v>85</v>
      </c>
      <c r="BK5519" s="186">
        <f>ROUND(I5519*H5519,2)</f>
        <v>0</v>
      </c>
      <c r="BL5519" s="18" t="s">
        <v>507</v>
      </c>
      <c r="BM5519" s="185" t="s">
        <v>5398</v>
      </c>
    </row>
    <row r="5520" spans="1:65" s="13" customFormat="1">
      <c r="B5520" s="187"/>
      <c r="D5520" s="188" t="s">
        <v>369</v>
      </c>
      <c r="E5520" s="189" t="s">
        <v>1</v>
      </c>
      <c r="F5520" s="190" t="s">
        <v>85</v>
      </c>
      <c r="H5520" s="191">
        <v>2</v>
      </c>
      <c r="I5520" s="192"/>
      <c r="L5520" s="187"/>
      <c r="M5520" s="193"/>
      <c r="N5520" s="194"/>
      <c r="O5520" s="194"/>
      <c r="P5520" s="194"/>
      <c r="Q5520" s="194"/>
      <c r="R5520" s="194"/>
      <c r="S5520" s="194"/>
      <c r="T5520" s="195"/>
      <c r="AT5520" s="189" t="s">
        <v>369</v>
      </c>
      <c r="AU5520" s="189" t="s">
        <v>85</v>
      </c>
      <c r="AV5520" s="13" t="s">
        <v>85</v>
      </c>
      <c r="AW5520" s="13" t="s">
        <v>29</v>
      </c>
      <c r="AX5520" s="13" t="s">
        <v>79</v>
      </c>
      <c r="AY5520" s="189" t="s">
        <v>360</v>
      </c>
    </row>
    <row r="5521" spans="1:65" s="2" customFormat="1" ht="66.75" customHeight="1">
      <c r="A5521" s="33"/>
      <c r="B5521" s="139"/>
      <c r="C5521" s="173" t="s">
        <v>5399</v>
      </c>
      <c r="D5521" s="173" t="s">
        <v>363</v>
      </c>
      <c r="E5521" s="174" t="s">
        <v>5400</v>
      </c>
      <c r="F5521" s="175" t="s">
        <v>5401</v>
      </c>
      <c r="G5521" s="176" t="s">
        <v>375</v>
      </c>
      <c r="H5521" s="177">
        <v>2</v>
      </c>
      <c r="I5521" s="178"/>
      <c r="J5521" s="179">
        <f>ROUND(I5521*H5521,2)</f>
        <v>0</v>
      </c>
      <c r="K5521" s="180"/>
      <c r="L5521" s="34"/>
      <c r="M5521" s="181" t="s">
        <v>1</v>
      </c>
      <c r="N5521" s="182" t="s">
        <v>38</v>
      </c>
      <c r="O5521" s="60"/>
      <c r="P5521" s="183">
        <f>O5521*H5521</f>
        <v>0</v>
      </c>
      <c r="Q5521" s="183">
        <v>0</v>
      </c>
      <c r="R5521" s="183">
        <f>Q5521*H5521</f>
        <v>0</v>
      </c>
      <c r="S5521" s="183">
        <v>0</v>
      </c>
      <c r="T5521" s="184">
        <f>S5521*H5521</f>
        <v>0</v>
      </c>
      <c r="U5521" s="33"/>
      <c r="V5521" s="33"/>
      <c r="W5521" s="33"/>
      <c r="X5521" s="33"/>
      <c r="Y5521" s="33"/>
      <c r="Z5521" s="33"/>
      <c r="AA5521" s="33"/>
      <c r="AB5521" s="33"/>
      <c r="AC5521" s="33"/>
      <c r="AD5521" s="33"/>
      <c r="AE5521" s="33"/>
      <c r="AR5521" s="185" t="s">
        <v>507</v>
      </c>
      <c r="AT5521" s="185" t="s">
        <v>363</v>
      </c>
      <c r="AU5521" s="185" t="s">
        <v>85</v>
      </c>
      <c r="AY5521" s="18" t="s">
        <v>360</v>
      </c>
      <c r="BE5521" s="186">
        <f>IF(N5521="základná",J5521,0)</f>
        <v>0</v>
      </c>
      <c r="BF5521" s="186">
        <f>IF(N5521="znížená",J5521,0)</f>
        <v>0</v>
      </c>
      <c r="BG5521" s="186">
        <f>IF(N5521="zákl. prenesená",J5521,0)</f>
        <v>0</v>
      </c>
      <c r="BH5521" s="186">
        <f>IF(N5521="zníž. prenesená",J5521,0)</f>
        <v>0</v>
      </c>
      <c r="BI5521" s="186">
        <f>IF(N5521="nulová",J5521,0)</f>
        <v>0</v>
      </c>
      <c r="BJ5521" s="18" t="s">
        <v>85</v>
      </c>
      <c r="BK5521" s="186">
        <f>ROUND(I5521*H5521,2)</f>
        <v>0</v>
      </c>
      <c r="BL5521" s="18" t="s">
        <v>507</v>
      </c>
      <c r="BM5521" s="185" t="s">
        <v>5402</v>
      </c>
    </row>
    <row r="5522" spans="1:65" s="13" customFormat="1">
      <c r="B5522" s="187"/>
      <c r="D5522" s="188" t="s">
        <v>369</v>
      </c>
      <c r="E5522" s="189" t="s">
        <v>1</v>
      </c>
      <c r="F5522" s="190" t="s">
        <v>85</v>
      </c>
      <c r="H5522" s="191">
        <v>2</v>
      </c>
      <c r="I5522" s="192"/>
      <c r="L5522" s="187"/>
      <c r="M5522" s="193"/>
      <c r="N5522" s="194"/>
      <c r="O5522" s="194"/>
      <c r="P5522" s="194"/>
      <c r="Q5522" s="194"/>
      <c r="R5522" s="194"/>
      <c r="S5522" s="194"/>
      <c r="T5522" s="195"/>
      <c r="AT5522" s="189" t="s">
        <v>369</v>
      </c>
      <c r="AU5522" s="189" t="s">
        <v>85</v>
      </c>
      <c r="AV5522" s="13" t="s">
        <v>85</v>
      </c>
      <c r="AW5522" s="13" t="s">
        <v>29</v>
      </c>
      <c r="AX5522" s="13" t="s">
        <v>79</v>
      </c>
      <c r="AY5522" s="189" t="s">
        <v>360</v>
      </c>
    </row>
    <row r="5523" spans="1:65" s="2" customFormat="1" ht="37.9" customHeight="1">
      <c r="A5523" s="33"/>
      <c r="B5523" s="139"/>
      <c r="C5523" s="173" t="s">
        <v>5403</v>
      </c>
      <c r="D5523" s="173" t="s">
        <v>363</v>
      </c>
      <c r="E5523" s="174" t="s">
        <v>5404</v>
      </c>
      <c r="F5523" s="175" t="s">
        <v>5405</v>
      </c>
      <c r="G5523" s="176" t="s">
        <v>795</v>
      </c>
      <c r="H5523" s="177">
        <v>11</v>
      </c>
      <c r="I5523" s="178"/>
      <c r="J5523" s="179">
        <f>ROUND(I5523*H5523,2)</f>
        <v>0</v>
      </c>
      <c r="K5523" s="180"/>
      <c r="L5523" s="34"/>
      <c r="M5523" s="181" t="s">
        <v>1</v>
      </c>
      <c r="N5523" s="182" t="s">
        <v>38</v>
      </c>
      <c r="O5523" s="60"/>
      <c r="P5523" s="183">
        <f>O5523*H5523</f>
        <v>0</v>
      </c>
      <c r="Q5523" s="183">
        <v>0</v>
      </c>
      <c r="R5523" s="183">
        <f>Q5523*H5523</f>
        <v>0</v>
      </c>
      <c r="S5523" s="183">
        <v>0</v>
      </c>
      <c r="T5523" s="184">
        <f>S5523*H5523</f>
        <v>0</v>
      </c>
      <c r="U5523" s="33"/>
      <c r="V5523" s="33"/>
      <c r="W5523" s="33"/>
      <c r="X5523" s="33"/>
      <c r="Y5523" s="33"/>
      <c r="Z5523" s="33"/>
      <c r="AA5523" s="33"/>
      <c r="AB5523" s="33"/>
      <c r="AC5523" s="33"/>
      <c r="AD5523" s="33"/>
      <c r="AE5523" s="33"/>
      <c r="AR5523" s="185" t="s">
        <v>507</v>
      </c>
      <c r="AT5523" s="185" t="s">
        <v>363</v>
      </c>
      <c r="AU5523" s="185" t="s">
        <v>85</v>
      </c>
      <c r="AY5523" s="18" t="s">
        <v>360</v>
      </c>
      <c r="BE5523" s="186">
        <f>IF(N5523="základná",J5523,0)</f>
        <v>0</v>
      </c>
      <c r="BF5523" s="186">
        <f>IF(N5523="znížená",J5523,0)</f>
        <v>0</v>
      </c>
      <c r="BG5523" s="186">
        <f>IF(N5523="zákl. prenesená",J5523,0)</f>
        <v>0</v>
      </c>
      <c r="BH5523" s="186">
        <f>IF(N5523="zníž. prenesená",J5523,0)</f>
        <v>0</v>
      </c>
      <c r="BI5523" s="186">
        <f>IF(N5523="nulová",J5523,0)</f>
        <v>0</v>
      </c>
      <c r="BJ5523" s="18" t="s">
        <v>85</v>
      </c>
      <c r="BK5523" s="186">
        <f>ROUND(I5523*H5523,2)</f>
        <v>0</v>
      </c>
      <c r="BL5523" s="18" t="s">
        <v>507</v>
      </c>
      <c r="BM5523" s="185" t="s">
        <v>5406</v>
      </c>
    </row>
    <row r="5524" spans="1:65" s="13" customFormat="1">
      <c r="B5524" s="187"/>
      <c r="D5524" s="188" t="s">
        <v>369</v>
      </c>
      <c r="E5524" s="189" t="s">
        <v>1</v>
      </c>
      <c r="F5524" s="190" t="s">
        <v>468</v>
      </c>
      <c r="H5524" s="191">
        <v>11</v>
      </c>
      <c r="I5524" s="192"/>
      <c r="L5524" s="187"/>
      <c r="M5524" s="193"/>
      <c r="N5524" s="194"/>
      <c r="O5524" s="194"/>
      <c r="P5524" s="194"/>
      <c r="Q5524" s="194"/>
      <c r="R5524" s="194"/>
      <c r="S5524" s="194"/>
      <c r="T5524" s="195"/>
      <c r="AT5524" s="189" t="s">
        <v>369</v>
      </c>
      <c r="AU5524" s="189" t="s">
        <v>85</v>
      </c>
      <c r="AV5524" s="13" t="s">
        <v>85</v>
      </c>
      <c r="AW5524" s="13" t="s">
        <v>29</v>
      </c>
      <c r="AX5524" s="13" t="s">
        <v>79</v>
      </c>
      <c r="AY5524" s="189" t="s">
        <v>360</v>
      </c>
    </row>
    <row r="5525" spans="1:65" s="2" customFormat="1" ht="16.5" customHeight="1">
      <c r="A5525" s="33"/>
      <c r="B5525" s="139"/>
      <c r="C5525" s="173" t="s">
        <v>5407</v>
      </c>
      <c r="D5525" s="173" t="s">
        <v>363</v>
      </c>
      <c r="E5525" s="174" t="s">
        <v>5408</v>
      </c>
      <c r="F5525" s="175" t="s">
        <v>5409</v>
      </c>
      <c r="G5525" s="176" t="s">
        <v>795</v>
      </c>
      <c r="H5525" s="177">
        <v>297.56</v>
      </c>
      <c r="I5525" s="178"/>
      <c r="J5525" s="179">
        <f>ROUND(I5525*H5525,2)</f>
        <v>0</v>
      </c>
      <c r="K5525" s="180"/>
      <c r="L5525" s="34"/>
      <c r="M5525" s="181" t="s">
        <v>1</v>
      </c>
      <c r="N5525" s="182" t="s">
        <v>38</v>
      </c>
      <c r="O5525" s="60"/>
      <c r="P5525" s="183">
        <f>O5525*H5525</f>
        <v>0</v>
      </c>
      <c r="Q5525" s="183">
        <v>6.0000000000000002E-5</v>
      </c>
      <c r="R5525" s="183">
        <f>Q5525*H5525</f>
        <v>1.7853600000000001E-2</v>
      </c>
      <c r="S5525" s="183">
        <v>0</v>
      </c>
      <c r="T5525" s="184">
        <f>S5525*H5525</f>
        <v>0</v>
      </c>
      <c r="U5525" s="33"/>
      <c r="V5525" s="33"/>
      <c r="W5525" s="33"/>
      <c r="X5525" s="33"/>
      <c r="Y5525" s="33"/>
      <c r="Z5525" s="33"/>
      <c r="AA5525" s="33"/>
      <c r="AB5525" s="33"/>
      <c r="AC5525" s="33"/>
      <c r="AD5525" s="33"/>
      <c r="AE5525" s="33"/>
      <c r="AR5525" s="185" t="s">
        <v>507</v>
      </c>
      <c r="AT5525" s="185" t="s">
        <v>363</v>
      </c>
      <c r="AU5525" s="185" t="s">
        <v>85</v>
      </c>
      <c r="AY5525" s="18" t="s">
        <v>360</v>
      </c>
      <c r="BE5525" s="186">
        <f>IF(N5525="základná",J5525,0)</f>
        <v>0</v>
      </c>
      <c r="BF5525" s="186">
        <f>IF(N5525="znížená",J5525,0)</f>
        <v>0</v>
      </c>
      <c r="BG5525" s="186">
        <f>IF(N5525="zákl. prenesená",J5525,0)</f>
        <v>0</v>
      </c>
      <c r="BH5525" s="186">
        <f>IF(N5525="zníž. prenesená",J5525,0)</f>
        <v>0</v>
      </c>
      <c r="BI5525" s="186">
        <f>IF(N5525="nulová",J5525,0)</f>
        <v>0</v>
      </c>
      <c r="BJ5525" s="18" t="s">
        <v>85</v>
      </c>
      <c r="BK5525" s="186">
        <f>ROUND(I5525*H5525,2)</f>
        <v>0</v>
      </c>
      <c r="BL5525" s="18" t="s">
        <v>507</v>
      </c>
      <c r="BM5525" s="185" t="s">
        <v>5410</v>
      </c>
    </row>
    <row r="5526" spans="1:65" s="14" customFormat="1">
      <c r="B5526" s="196"/>
      <c r="D5526" s="188" t="s">
        <v>369</v>
      </c>
      <c r="E5526" s="197" t="s">
        <v>1</v>
      </c>
      <c r="F5526" s="198" t="s">
        <v>5411</v>
      </c>
      <c r="H5526" s="197" t="s">
        <v>1</v>
      </c>
      <c r="I5526" s="199"/>
      <c r="L5526" s="196"/>
      <c r="M5526" s="200"/>
      <c r="N5526" s="201"/>
      <c r="O5526" s="201"/>
      <c r="P5526" s="201"/>
      <c r="Q5526" s="201"/>
      <c r="R5526" s="201"/>
      <c r="S5526" s="201"/>
      <c r="T5526" s="202"/>
      <c r="AT5526" s="197" t="s">
        <v>369</v>
      </c>
      <c r="AU5526" s="197" t="s">
        <v>85</v>
      </c>
      <c r="AV5526" s="14" t="s">
        <v>79</v>
      </c>
      <c r="AW5526" s="14" t="s">
        <v>29</v>
      </c>
      <c r="AX5526" s="14" t="s">
        <v>72</v>
      </c>
      <c r="AY5526" s="197" t="s">
        <v>360</v>
      </c>
    </row>
    <row r="5527" spans="1:65" s="13" customFormat="1">
      <c r="B5527" s="187"/>
      <c r="D5527" s="188" t="s">
        <v>369</v>
      </c>
      <c r="E5527" s="189" t="s">
        <v>1</v>
      </c>
      <c r="F5527" s="190" t="s">
        <v>5412</v>
      </c>
      <c r="H5527" s="191">
        <v>43</v>
      </c>
      <c r="I5527" s="192"/>
      <c r="L5527" s="187"/>
      <c r="M5527" s="193"/>
      <c r="N5527" s="194"/>
      <c r="O5527" s="194"/>
      <c r="P5527" s="194"/>
      <c r="Q5527" s="194"/>
      <c r="R5527" s="194"/>
      <c r="S5527" s="194"/>
      <c r="T5527" s="195"/>
      <c r="AT5527" s="189" t="s">
        <v>369</v>
      </c>
      <c r="AU5527" s="189" t="s">
        <v>85</v>
      </c>
      <c r="AV5527" s="13" t="s">
        <v>85</v>
      </c>
      <c r="AW5527" s="13" t="s">
        <v>29</v>
      </c>
      <c r="AX5527" s="13" t="s">
        <v>72</v>
      </c>
      <c r="AY5527" s="189" t="s">
        <v>360</v>
      </c>
    </row>
    <row r="5528" spans="1:65" s="14" customFormat="1">
      <c r="B5528" s="196"/>
      <c r="D5528" s="188" t="s">
        <v>369</v>
      </c>
      <c r="E5528" s="197" t="s">
        <v>1</v>
      </c>
      <c r="F5528" s="198" t="s">
        <v>5413</v>
      </c>
      <c r="H5528" s="197" t="s">
        <v>1</v>
      </c>
      <c r="I5528" s="199"/>
      <c r="L5528" s="196"/>
      <c r="M5528" s="200"/>
      <c r="N5528" s="201"/>
      <c r="O5528" s="201"/>
      <c r="P5528" s="201"/>
      <c r="Q5528" s="201"/>
      <c r="R5528" s="201"/>
      <c r="S5528" s="201"/>
      <c r="T5528" s="202"/>
      <c r="AT5528" s="197" t="s">
        <v>369</v>
      </c>
      <c r="AU5528" s="197" t="s">
        <v>85</v>
      </c>
      <c r="AV5528" s="14" t="s">
        <v>79</v>
      </c>
      <c r="AW5528" s="14" t="s">
        <v>29</v>
      </c>
      <c r="AX5528" s="14" t="s">
        <v>72</v>
      </c>
      <c r="AY5528" s="197" t="s">
        <v>360</v>
      </c>
    </row>
    <row r="5529" spans="1:65" s="13" customFormat="1">
      <c r="B5529" s="187"/>
      <c r="D5529" s="188" t="s">
        <v>369</v>
      </c>
      <c r="E5529" s="189" t="s">
        <v>1</v>
      </c>
      <c r="F5529" s="190" t="s">
        <v>5414</v>
      </c>
      <c r="H5529" s="191">
        <v>9.8000000000000007</v>
      </c>
      <c r="I5529" s="192"/>
      <c r="L5529" s="187"/>
      <c r="M5529" s="193"/>
      <c r="N5529" s="194"/>
      <c r="O5529" s="194"/>
      <c r="P5529" s="194"/>
      <c r="Q5529" s="194"/>
      <c r="R5529" s="194"/>
      <c r="S5529" s="194"/>
      <c r="T5529" s="195"/>
      <c r="AT5529" s="189" t="s">
        <v>369</v>
      </c>
      <c r="AU5529" s="189" t="s">
        <v>85</v>
      </c>
      <c r="AV5529" s="13" t="s">
        <v>85</v>
      </c>
      <c r="AW5529" s="13" t="s">
        <v>29</v>
      </c>
      <c r="AX5529" s="13" t="s">
        <v>72</v>
      </c>
      <c r="AY5529" s="189" t="s">
        <v>360</v>
      </c>
    </row>
    <row r="5530" spans="1:65" s="14" customFormat="1">
      <c r="B5530" s="196"/>
      <c r="D5530" s="188" t="s">
        <v>369</v>
      </c>
      <c r="E5530" s="197" t="s">
        <v>1</v>
      </c>
      <c r="F5530" s="198" t="s">
        <v>5415</v>
      </c>
      <c r="H5530" s="197" t="s">
        <v>1</v>
      </c>
      <c r="I5530" s="199"/>
      <c r="L5530" s="196"/>
      <c r="M5530" s="200"/>
      <c r="N5530" s="201"/>
      <c r="O5530" s="201"/>
      <c r="P5530" s="201"/>
      <c r="Q5530" s="201"/>
      <c r="R5530" s="201"/>
      <c r="S5530" s="201"/>
      <c r="T5530" s="202"/>
      <c r="AT5530" s="197" t="s">
        <v>369</v>
      </c>
      <c r="AU5530" s="197" t="s">
        <v>85</v>
      </c>
      <c r="AV5530" s="14" t="s">
        <v>79</v>
      </c>
      <c r="AW5530" s="14" t="s">
        <v>29</v>
      </c>
      <c r="AX5530" s="14" t="s">
        <v>72</v>
      </c>
      <c r="AY5530" s="197" t="s">
        <v>360</v>
      </c>
    </row>
    <row r="5531" spans="1:65" s="13" customFormat="1">
      <c r="B5531" s="187"/>
      <c r="D5531" s="188" t="s">
        <v>369</v>
      </c>
      <c r="E5531" s="189" t="s">
        <v>1</v>
      </c>
      <c r="F5531" s="190" t="s">
        <v>5416</v>
      </c>
      <c r="H5531" s="191">
        <v>1.5</v>
      </c>
      <c r="I5531" s="192"/>
      <c r="L5531" s="187"/>
      <c r="M5531" s="193"/>
      <c r="N5531" s="194"/>
      <c r="O5531" s="194"/>
      <c r="P5531" s="194"/>
      <c r="Q5531" s="194"/>
      <c r="R5531" s="194"/>
      <c r="S5531" s="194"/>
      <c r="T5531" s="195"/>
      <c r="AT5531" s="189" t="s">
        <v>369</v>
      </c>
      <c r="AU5531" s="189" t="s">
        <v>85</v>
      </c>
      <c r="AV5531" s="13" t="s">
        <v>85</v>
      </c>
      <c r="AW5531" s="13" t="s">
        <v>29</v>
      </c>
      <c r="AX5531" s="13" t="s">
        <v>72</v>
      </c>
      <c r="AY5531" s="189" t="s">
        <v>360</v>
      </c>
    </row>
    <row r="5532" spans="1:65" s="14" customFormat="1">
      <c r="B5532" s="196"/>
      <c r="D5532" s="188" t="s">
        <v>369</v>
      </c>
      <c r="E5532" s="197" t="s">
        <v>1</v>
      </c>
      <c r="F5532" s="198" t="s">
        <v>5417</v>
      </c>
      <c r="H5532" s="197" t="s">
        <v>1</v>
      </c>
      <c r="I5532" s="199"/>
      <c r="L5532" s="196"/>
      <c r="M5532" s="200"/>
      <c r="N5532" s="201"/>
      <c r="O5532" s="201"/>
      <c r="P5532" s="201"/>
      <c r="Q5532" s="201"/>
      <c r="R5532" s="201"/>
      <c r="S5532" s="201"/>
      <c r="T5532" s="202"/>
      <c r="AT5532" s="197" t="s">
        <v>369</v>
      </c>
      <c r="AU5532" s="197" t="s">
        <v>85</v>
      </c>
      <c r="AV5532" s="14" t="s">
        <v>79</v>
      </c>
      <c r="AW5532" s="14" t="s">
        <v>29</v>
      </c>
      <c r="AX5532" s="14" t="s">
        <v>72</v>
      </c>
      <c r="AY5532" s="197" t="s">
        <v>360</v>
      </c>
    </row>
    <row r="5533" spans="1:65" s="13" customFormat="1">
      <c r="B5533" s="187"/>
      <c r="D5533" s="188" t="s">
        <v>369</v>
      </c>
      <c r="E5533" s="189" t="s">
        <v>1</v>
      </c>
      <c r="F5533" s="190" t="s">
        <v>5418</v>
      </c>
      <c r="H5533" s="191">
        <v>2.8</v>
      </c>
      <c r="I5533" s="192"/>
      <c r="L5533" s="187"/>
      <c r="M5533" s="193"/>
      <c r="N5533" s="194"/>
      <c r="O5533" s="194"/>
      <c r="P5533" s="194"/>
      <c r="Q5533" s="194"/>
      <c r="R5533" s="194"/>
      <c r="S5533" s="194"/>
      <c r="T5533" s="195"/>
      <c r="AT5533" s="189" t="s">
        <v>369</v>
      </c>
      <c r="AU5533" s="189" t="s">
        <v>85</v>
      </c>
      <c r="AV5533" s="13" t="s">
        <v>85</v>
      </c>
      <c r="AW5533" s="13" t="s">
        <v>29</v>
      </c>
      <c r="AX5533" s="13" t="s">
        <v>72</v>
      </c>
      <c r="AY5533" s="189" t="s">
        <v>360</v>
      </c>
    </row>
    <row r="5534" spans="1:65" s="14" customFormat="1">
      <c r="B5534" s="196"/>
      <c r="D5534" s="188" t="s">
        <v>369</v>
      </c>
      <c r="E5534" s="197" t="s">
        <v>1</v>
      </c>
      <c r="F5534" s="198" t="s">
        <v>5419</v>
      </c>
      <c r="H5534" s="197" t="s">
        <v>1</v>
      </c>
      <c r="I5534" s="199"/>
      <c r="L5534" s="196"/>
      <c r="M5534" s="200"/>
      <c r="N5534" s="201"/>
      <c r="O5534" s="201"/>
      <c r="P5534" s="201"/>
      <c r="Q5534" s="201"/>
      <c r="R5534" s="201"/>
      <c r="S5534" s="201"/>
      <c r="T5534" s="202"/>
      <c r="AT5534" s="197" t="s">
        <v>369</v>
      </c>
      <c r="AU5534" s="197" t="s">
        <v>85</v>
      </c>
      <c r="AV5534" s="14" t="s">
        <v>79</v>
      </c>
      <c r="AW5534" s="14" t="s">
        <v>29</v>
      </c>
      <c r="AX5534" s="14" t="s">
        <v>72</v>
      </c>
      <c r="AY5534" s="197" t="s">
        <v>360</v>
      </c>
    </row>
    <row r="5535" spans="1:65" s="13" customFormat="1">
      <c r="B5535" s="187"/>
      <c r="D5535" s="188" t="s">
        <v>369</v>
      </c>
      <c r="E5535" s="189" t="s">
        <v>1</v>
      </c>
      <c r="F5535" s="190" t="s">
        <v>5420</v>
      </c>
      <c r="H5535" s="191">
        <v>12.5</v>
      </c>
      <c r="I5535" s="192"/>
      <c r="L5535" s="187"/>
      <c r="M5535" s="193"/>
      <c r="N5535" s="194"/>
      <c r="O5535" s="194"/>
      <c r="P5535" s="194"/>
      <c r="Q5535" s="194"/>
      <c r="R5535" s="194"/>
      <c r="S5535" s="194"/>
      <c r="T5535" s="195"/>
      <c r="AT5535" s="189" t="s">
        <v>369</v>
      </c>
      <c r="AU5535" s="189" t="s">
        <v>85</v>
      </c>
      <c r="AV5535" s="13" t="s">
        <v>85</v>
      </c>
      <c r="AW5535" s="13" t="s">
        <v>29</v>
      </c>
      <c r="AX5535" s="13" t="s">
        <v>72</v>
      </c>
      <c r="AY5535" s="189" t="s">
        <v>360</v>
      </c>
    </row>
    <row r="5536" spans="1:65" s="14" customFormat="1">
      <c r="B5536" s="196"/>
      <c r="D5536" s="188" t="s">
        <v>369</v>
      </c>
      <c r="E5536" s="197" t="s">
        <v>1</v>
      </c>
      <c r="F5536" s="198" t="s">
        <v>5421</v>
      </c>
      <c r="H5536" s="197" t="s">
        <v>1</v>
      </c>
      <c r="I5536" s="199"/>
      <c r="L5536" s="196"/>
      <c r="M5536" s="200"/>
      <c r="N5536" s="201"/>
      <c r="O5536" s="201"/>
      <c r="P5536" s="201"/>
      <c r="Q5536" s="201"/>
      <c r="R5536" s="201"/>
      <c r="S5536" s="201"/>
      <c r="T5536" s="202"/>
      <c r="AT5536" s="197" t="s">
        <v>369</v>
      </c>
      <c r="AU5536" s="197" t="s">
        <v>85</v>
      </c>
      <c r="AV5536" s="14" t="s">
        <v>79</v>
      </c>
      <c r="AW5536" s="14" t="s">
        <v>29</v>
      </c>
      <c r="AX5536" s="14" t="s">
        <v>72</v>
      </c>
      <c r="AY5536" s="197" t="s">
        <v>360</v>
      </c>
    </row>
    <row r="5537" spans="2:51" s="13" customFormat="1">
      <c r="B5537" s="187"/>
      <c r="D5537" s="188" t="s">
        <v>369</v>
      </c>
      <c r="E5537" s="189" t="s">
        <v>1</v>
      </c>
      <c r="F5537" s="190" t="s">
        <v>5422</v>
      </c>
      <c r="H5537" s="191">
        <v>86.4</v>
      </c>
      <c r="I5537" s="192"/>
      <c r="L5537" s="187"/>
      <c r="M5537" s="193"/>
      <c r="N5537" s="194"/>
      <c r="O5537" s="194"/>
      <c r="P5537" s="194"/>
      <c r="Q5537" s="194"/>
      <c r="R5537" s="194"/>
      <c r="S5537" s="194"/>
      <c r="T5537" s="195"/>
      <c r="AT5537" s="189" t="s">
        <v>369</v>
      </c>
      <c r="AU5537" s="189" t="s">
        <v>85</v>
      </c>
      <c r="AV5537" s="13" t="s">
        <v>85</v>
      </c>
      <c r="AW5537" s="13" t="s">
        <v>29</v>
      </c>
      <c r="AX5537" s="13" t="s">
        <v>72</v>
      </c>
      <c r="AY5537" s="189" t="s">
        <v>360</v>
      </c>
    </row>
    <row r="5538" spans="2:51" s="14" customFormat="1">
      <c r="B5538" s="196"/>
      <c r="D5538" s="188" t="s">
        <v>369</v>
      </c>
      <c r="E5538" s="197" t="s">
        <v>1</v>
      </c>
      <c r="F5538" s="198" t="s">
        <v>5423</v>
      </c>
      <c r="H5538" s="197" t="s">
        <v>1</v>
      </c>
      <c r="I5538" s="199"/>
      <c r="L5538" s="196"/>
      <c r="M5538" s="200"/>
      <c r="N5538" s="201"/>
      <c r="O5538" s="201"/>
      <c r="P5538" s="201"/>
      <c r="Q5538" s="201"/>
      <c r="R5538" s="201"/>
      <c r="S5538" s="201"/>
      <c r="T5538" s="202"/>
      <c r="AT5538" s="197" t="s">
        <v>369</v>
      </c>
      <c r="AU5538" s="197" t="s">
        <v>85</v>
      </c>
      <c r="AV5538" s="14" t="s">
        <v>79</v>
      </c>
      <c r="AW5538" s="14" t="s">
        <v>29</v>
      </c>
      <c r="AX5538" s="14" t="s">
        <v>72</v>
      </c>
      <c r="AY5538" s="197" t="s">
        <v>360</v>
      </c>
    </row>
    <row r="5539" spans="2:51" s="13" customFormat="1">
      <c r="B5539" s="187"/>
      <c r="D5539" s="188" t="s">
        <v>369</v>
      </c>
      <c r="E5539" s="189" t="s">
        <v>1</v>
      </c>
      <c r="F5539" s="190" t="s">
        <v>3000</v>
      </c>
      <c r="H5539" s="191">
        <v>2.4</v>
      </c>
      <c r="I5539" s="192"/>
      <c r="L5539" s="187"/>
      <c r="M5539" s="193"/>
      <c r="N5539" s="194"/>
      <c r="O5539" s="194"/>
      <c r="P5539" s="194"/>
      <c r="Q5539" s="194"/>
      <c r="R5539" s="194"/>
      <c r="S5539" s="194"/>
      <c r="T5539" s="195"/>
      <c r="AT5539" s="189" t="s">
        <v>369</v>
      </c>
      <c r="AU5539" s="189" t="s">
        <v>85</v>
      </c>
      <c r="AV5539" s="13" t="s">
        <v>85</v>
      </c>
      <c r="AW5539" s="13" t="s">
        <v>29</v>
      </c>
      <c r="AX5539" s="13" t="s">
        <v>72</v>
      </c>
      <c r="AY5539" s="189" t="s">
        <v>360</v>
      </c>
    </row>
    <row r="5540" spans="2:51" s="14" customFormat="1">
      <c r="B5540" s="196"/>
      <c r="D5540" s="188" t="s">
        <v>369</v>
      </c>
      <c r="E5540" s="197" t="s">
        <v>1</v>
      </c>
      <c r="F5540" s="198" t="s">
        <v>5424</v>
      </c>
      <c r="H5540" s="197" t="s">
        <v>1</v>
      </c>
      <c r="I5540" s="199"/>
      <c r="L5540" s="196"/>
      <c r="M5540" s="200"/>
      <c r="N5540" s="201"/>
      <c r="O5540" s="201"/>
      <c r="P5540" s="201"/>
      <c r="Q5540" s="201"/>
      <c r="R5540" s="201"/>
      <c r="S5540" s="201"/>
      <c r="T5540" s="202"/>
      <c r="AT5540" s="197" t="s">
        <v>369</v>
      </c>
      <c r="AU5540" s="197" t="s">
        <v>85</v>
      </c>
      <c r="AV5540" s="14" t="s">
        <v>79</v>
      </c>
      <c r="AW5540" s="14" t="s">
        <v>29</v>
      </c>
      <c r="AX5540" s="14" t="s">
        <v>72</v>
      </c>
      <c r="AY5540" s="197" t="s">
        <v>360</v>
      </c>
    </row>
    <row r="5541" spans="2:51" s="13" customFormat="1">
      <c r="B5541" s="187"/>
      <c r="D5541" s="188" t="s">
        <v>369</v>
      </c>
      <c r="E5541" s="189" t="s">
        <v>1</v>
      </c>
      <c r="F5541" s="190" t="s">
        <v>5425</v>
      </c>
      <c r="H5541" s="191">
        <v>6</v>
      </c>
      <c r="I5541" s="192"/>
      <c r="L5541" s="187"/>
      <c r="M5541" s="193"/>
      <c r="N5541" s="194"/>
      <c r="O5541" s="194"/>
      <c r="P5541" s="194"/>
      <c r="Q5541" s="194"/>
      <c r="R5541" s="194"/>
      <c r="S5541" s="194"/>
      <c r="T5541" s="195"/>
      <c r="AT5541" s="189" t="s">
        <v>369</v>
      </c>
      <c r="AU5541" s="189" t="s">
        <v>85</v>
      </c>
      <c r="AV5541" s="13" t="s">
        <v>85</v>
      </c>
      <c r="AW5541" s="13" t="s">
        <v>29</v>
      </c>
      <c r="AX5541" s="13" t="s">
        <v>72</v>
      </c>
      <c r="AY5541" s="189" t="s">
        <v>360</v>
      </c>
    </row>
    <row r="5542" spans="2:51" s="14" customFormat="1">
      <c r="B5542" s="196"/>
      <c r="D5542" s="188" t="s">
        <v>369</v>
      </c>
      <c r="E5542" s="197" t="s">
        <v>1</v>
      </c>
      <c r="F5542" s="198" t="s">
        <v>5426</v>
      </c>
      <c r="H5542" s="197" t="s">
        <v>1</v>
      </c>
      <c r="I5542" s="199"/>
      <c r="L5542" s="196"/>
      <c r="M5542" s="200"/>
      <c r="N5542" s="201"/>
      <c r="O5542" s="201"/>
      <c r="P5542" s="201"/>
      <c r="Q5542" s="201"/>
      <c r="R5542" s="201"/>
      <c r="S5542" s="201"/>
      <c r="T5542" s="202"/>
      <c r="AT5542" s="197" t="s">
        <v>369</v>
      </c>
      <c r="AU5542" s="197" t="s">
        <v>85</v>
      </c>
      <c r="AV5542" s="14" t="s">
        <v>79</v>
      </c>
      <c r="AW5542" s="14" t="s">
        <v>29</v>
      </c>
      <c r="AX5542" s="14" t="s">
        <v>72</v>
      </c>
      <c r="AY5542" s="197" t="s">
        <v>360</v>
      </c>
    </row>
    <row r="5543" spans="2:51" s="13" customFormat="1">
      <c r="B5543" s="187"/>
      <c r="D5543" s="188" t="s">
        <v>369</v>
      </c>
      <c r="E5543" s="189" t="s">
        <v>1</v>
      </c>
      <c r="F5543" s="190" t="s">
        <v>5427</v>
      </c>
      <c r="H5543" s="191">
        <v>2</v>
      </c>
      <c r="I5543" s="192"/>
      <c r="L5543" s="187"/>
      <c r="M5543" s="193"/>
      <c r="N5543" s="194"/>
      <c r="O5543" s="194"/>
      <c r="P5543" s="194"/>
      <c r="Q5543" s="194"/>
      <c r="R5543" s="194"/>
      <c r="S5543" s="194"/>
      <c r="T5543" s="195"/>
      <c r="AT5543" s="189" t="s">
        <v>369</v>
      </c>
      <c r="AU5543" s="189" t="s">
        <v>85</v>
      </c>
      <c r="AV5543" s="13" t="s">
        <v>85</v>
      </c>
      <c r="AW5543" s="13" t="s">
        <v>29</v>
      </c>
      <c r="AX5543" s="13" t="s">
        <v>72</v>
      </c>
      <c r="AY5543" s="189" t="s">
        <v>360</v>
      </c>
    </row>
    <row r="5544" spans="2:51" s="14" customFormat="1">
      <c r="B5544" s="196"/>
      <c r="D5544" s="188" t="s">
        <v>369</v>
      </c>
      <c r="E5544" s="197" t="s">
        <v>1</v>
      </c>
      <c r="F5544" s="198" t="s">
        <v>5428</v>
      </c>
      <c r="H5544" s="197" t="s">
        <v>1</v>
      </c>
      <c r="I5544" s="199"/>
      <c r="L5544" s="196"/>
      <c r="M5544" s="200"/>
      <c r="N5544" s="201"/>
      <c r="O5544" s="201"/>
      <c r="P5544" s="201"/>
      <c r="Q5544" s="201"/>
      <c r="R5544" s="201"/>
      <c r="S5544" s="201"/>
      <c r="T5544" s="202"/>
      <c r="AT5544" s="197" t="s">
        <v>369</v>
      </c>
      <c r="AU5544" s="197" t="s">
        <v>85</v>
      </c>
      <c r="AV5544" s="14" t="s">
        <v>79</v>
      </c>
      <c r="AW5544" s="14" t="s">
        <v>29</v>
      </c>
      <c r="AX5544" s="14" t="s">
        <v>72</v>
      </c>
      <c r="AY5544" s="197" t="s">
        <v>360</v>
      </c>
    </row>
    <row r="5545" spans="2:51" s="13" customFormat="1">
      <c r="B5545" s="187"/>
      <c r="D5545" s="188" t="s">
        <v>369</v>
      </c>
      <c r="E5545" s="189" t="s">
        <v>1</v>
      </c>
      <c r="F5545" s="190" t="s">
        <v>5429</v>
      </c>
      <c r="H5545" s="191">
        <v>5.5</v>
      </c>
      <c r="I5545" s="192"/>
      <c r="L5545" s="187"/>
      <c r="M5545" s="193"/>
      <c r="N5545" s="194"/>
      <c r="O5545" s="194"/>
      <c r="P5545" s="194"/>
      <c r="Q5545" s="194"/>
      <c r="R5545" s="194"/>
      <c r="S5545" s="194"/>
      <c r="T5545" s="195"/>
      <c r="AT5545" s="189" t="s">
        <v>369</v>
      </c>
      <c r="AU5545" s="189" t="s">
        <v>85</v>
      </c>
      <c r="AV5545" s="13" t="s">
        <v>85</v>
      </c>
      <c r="AW5545" s="13" t="s">
        <v>29</v>
      </c>
      <c r="AX5545" s="13" t="s">
        <v>72</v>
      </c>
      <c r="AY5545" s="189" t="s">
        <v>360</v>
      </c>
    </row>
    <row r="5546" spans="2:51" s="14" customFormat="1">
      <c r="B5546" s="196"/>
      <c r="D5546" s="188" t="s">
        <v>369</v>
      </c>
      <c r="E5546" s="197" t="s">
        <v>1</v>
      </c>
      <c r="F5546" s="198" t="s">
        <v>5430</v>
      </c>
      <c r="H5546" s="197" t="s">
        <v>1</v>
      </c>
      <c r="I5546" s="199"/>
      <c r="L5546" s="196"/>
      <c r="M5546" s="200"/>
      <c r="N5546" s="201"/>
      <c r="O5546" s="201"/>
      <c r="P5546" s="201"/>
      <c r="Q5546" s="201"/>
      <c r="R5546" s="201"/>
      <c r="S5546" s="201"/>
      <c r="T5546" s="202"/>
      <c r="AT5546" s="197" t="s">
        <v>369</v>
      </c>
      <c r="AU5546" s="197" t="s">
        <v>85</v>
      </c>
      <c r="AV5546" s="14" t="s">
        <v>79</v>
      </c>
      <c r="AW5546" s="14" t="s">
        <v>29</v>
      </c>
      <c r="AX5546" s="14" t="s">
        <v>72</v>
      </c>
      <c r="AY5546" s="197" t="s">
        <v>360</v>
      </c>
    </row>
    <row r="5547" spans="2:51" s="13" customFormat="1">
      <c r="B5547" s="187"/>
      <c r="D5547" s="188" t="s">
        <v>369</v>
      </c>
      <c r="E5547" s="189" t="s">
        <v>1</v>
      </c>
      <c r="F5547" s="190" t="s">
        <v>5431</v>
      </c>
      <c r="H5547" s="191">
        <v>81.2</v>
      </c>
      <c r="I5547" s="192"/>
      <c r="L5547" s="187"/>
      <c r="M5547" s="193"/>
      <c r="N5547" s="194"/>
      <c r="O5547" s="194"/>
      <c r="P5547" s="194"/>
      <c r="Q5547" s="194"/>
      <c r="R5547" s="194"/>
      <c r="S5547" s="194"/>
      <c r="T5547" s="195"/>
      <c r="AT5547" s="189" t="s">
        <v>369</v>
      </c>
      <c r="AU5547" s="189" t="s">
        <v>85</v>
      </c>
      <c r="AV5547" s="13" t="s">
        <v>85</v>
      </c>
      <c r="AW5547" s="13" t="s">
        <v>29</v>
      </c>
      <c r="AX5547" s="13" t="s">
        <v>72</v>
      </c>
      <c r="AY5547" s="189" t="s">
        <v>360</v>
      </c>
    </row>
    <row r="5548" spans="2:51" s="14" customFormat="1">
      <c r="B5548" s="196"/>
      <c r="D5548" s="188" t="s">
        <v>369</v>
      </c>
      <c r="E5548" s="197" t="s">
        <v>1</v>
      </c>
      <c r="F5548" s="198" t="s">
        <v>5432</v>
      </c>
      <c r="H5548" s="197" t="s">
        <v>1</v>
      </c>
      <c r="I5548" s="199"/>
      <c r="L5548" s="196"/>
      <c r="M5548" s="200"/>
      <c r="N5548" s="201"/>
      <c r="O5548" s="201"/>
      <c r="P5548" s="201"/>
      <c r="Q5548" s="201"/>
      <c r="R5548" s="201"/>
      <c r="S5548" s="201"/>
      <c r="T5548" s="202"/>
      <c r="AT5548" s="197" t="s">
        <v>369</v>
      </c>
      <c r="AU5548" s="197" t="s">
        <v>85</v>
      </c>
      <c r="AV5548" s="14" t="s">
        <v>79</v>
      </c>
      <c r="AW5548" s="14" t="s">
        <v>29</v>
      </c>
      <c r="AX5548" s="14" t="s">
        <v>72</v>
      </c>
      <c r="AY5548" s="197" t="s">
        <v>360</v>
      </c>
    </row>
    <row r="5549" spans="2:51" s="13" customFormat="1">
      <c r="B5549" s="187"/>
      <c r="D5549" s="188" t="s">
        <v>369</v>
      </c>
      <c r="E5549" s="189" t="s">
        <v>1</v>
      </c>
      <c r="F5549" s="190" t="s">
        <v>5433</v>
      </c>
      <c r="H5549" s="191">
        <v>8.16</v>
      </c>
      <c r="I5549" s="192"/>
      <c r="L5549" s="187"/>
      <c r="M5549" s="193"/>
      <c r="N5549" s="194"/>
      <c r="O5549" s="194"/>
      <c r="P5549" s="194"/>
      <c r="Q5549" s="194"/>
      <c r="R5549" s="194"/>
      <c r="S5549" s="194"/>
      <c r="T5549" s="195"/>
      <c r="AT5549" s="189" t="s">
        <v>369</v>
      </c>
      <c r="AU5549" s="189" t="s">
        <v>85</v>
      </c>
      <c r="AV5549" s="13" t="s">
        <v>85</v>
      </c>
      <c r="AW5549" s="13" t="s">
        <v>29</v>
      </c>
      <c r="AX5549" s="13" t="s">
        <v>72</v>
      </c>
      <c r="AY5549" s="189" t="s">
        <v>360</v>
      </c>
    </row>
    <row r="5550" spans="2:51" s="14" customFormat="1">
      <c r="B5550" s="196"/>
      <c r="D5550" s="188" t="s">
        <v>369</v>
      </c>
      <c r="E5550" s="197" t="s">
        <v>1</v>
      </c>
      <c r="F5550" s="198" t="s">
        <v>5434</v>
      </c>
      <c r="H5550" s="197" t="s">
        <v>1</v>
      </c>
      <c r="I5550" s="199"/>
      <c r="L5550" s="196"/>
      <c r="M5550" s="200"/>
      <c r="N5550" s="201"/>
      <c r="O5550" s="201"/>
      <c r="P5550" s="201"/>
      <c r="Q5550" s="201"/>
      <c r="R5550" s="201"/>
      <c r="S5550" s="201"/>
      <c r="T5550" s="202"/>
      <c r="AT5550" s="197" t="s">
        <v>369</v>
      </c>
      <c r="AU5550" s="197" t="s">
        <v>85</v>
      </c>
      <c r="AV5550" s="14" t="s">
        <v>79</v>
      </c>
      <c r="AW5550" s="14" t="s">
        <v>29</v>
      </c>
      <c r="AX5550" s="14" t="s">
        <v>72</v>
      </c>
      <c r="AY5550" s="197" t="s">
        <v>360</v>
      </c>
    </row>
    <row r="5551" spans="2:51" s="13" customFormat="1">
      <c r="B5551" s="187"/>
      <c r="D5551" s="188" t="s">
        <v>369</v>
      </c>
      <c r="E5551" s="189" t="s">
        <v>1</v>
      </c>
      <c r="F5551" s="190" t="s">
        <v>5435</v>
      </c>
      <c r="H5551" s="191">
        <v>2.2000000000000002</v>
      </c>
      <c r="I5551" s="192"/>
      <c r="L5551" s="187"/>
      <c r="M5551" s="193"/>
      <c r="N5551" s="194"/>
      <c r="O5551" s="194"/>
      <c r="P5551" s="194"/>
      <c r="Q5551" s="194"/>
      <c r="R5551" s="194"/>
      <c r="S5551" s="194"/>
      <c r="T5551" s="195"/>
      <c r="AT5551" s="189" t="s">
        <v>369</v>
      </c>
      <c r="AU5551" s="189" t="s">
        <v>85</v>
      </c>
      <c r="AV5551" s="13" t="s">
        <v>85</v>
      </c>
      <c r="AW5551" s="13" t="s">
        <v>29</v>
      </c>
      <c r="AX5551" s="13" t="s">
        <v>72</v>
      </c>
      <c r="AY5551" s="189" t="s">
        <v>360</v>
      </c>
    </row>
    <row r="5552" spans="2:51" s="14" customFormat="1">
      <c r="B5552" s="196"/>
      <c r="D5552" s="188" t="s">
        <v>369</v>
      </c>
      <c r="E5552" s="197" t="s">
        <v>1</v>
      </c>
      <c r="F5552" s="198" t="s">
        <v>5436</v>
      </c>
      <c r="H5552" s="197" t="s">
        <v>1</v>
      </c>
      <c r="I5552" s="199"/>
      <c r="L5552" s="196"/>
      <c r="M5552" s="200"/>
      <c r="N5552" s="201"/>
      <c r="O5552" s="201"/>
      <c r="P5552" s="201"/>
      <c r="Q5552" s="201"/>
      <c r="R5552" s="201"/>
      <c r="S5552" s="201"/>
      <c r="T5552" s="202"/>
      <c r="AT5552" s="197" t="s">
        <v>369</v>
      </c>
      <c r="AU5552" s="197" t="s">
        <v>85</v>
      </c>
      <c r="AV5552" s="14" t="s">
        <v>79</v>
      </c>
      <c r="AW5552" s="14" t="s">
        <v>29</v>
      </c>
      <c r="AX5552" s="14" t="s">
        <v>72</v>
      </c>
      <c r="AY5552" s="197" t="s">
        <v>360</v>
      </c>
    </row>
    <row r="5553" spans="2:51" s="13" customFormat="1">
      <c r="B5553" s="187"/>
      <c r="D5553" s="188" t="s">
        <v>369</v>
      </c>
      <c r="E5553" s="189" t="s">
        <v>1</v>
      </c>
      <c r="F5553" s="190" t="s">
        <v>5437</v>
      </c>
      <c r="H5553" s="191">
        <v>1.2</v>
      </c>
      <c r="I5553" s="192"/>
      <c r="L5553" s="187"/>
      <c r="M5553" s="193"/>
      <c r="N5553" s="194"/>
      <c r="O5553" s="194"/>
      <c r="P5553" s="194"/>
      <c r="Q5553" s="194"/>
      <c r="R5553" s="194"/>
      <c r="S5553" s="194"/>
      <c r="T5553" s="195"/>
      <c r="AT5553" s="189" t="s">
        <v>369</v>
      </c>
      <c r="AU5553" s="189" t="s">
        <v>85</v>
      </c>
      <c r="AV5553" s="13" t="s">
        <v>85</v>
      </c>
      <c r="AW5553" s="13" t="s">
        <v>29</v>
      </c>
      <c r="AX5553" s="13" t="s">
        <v>72</v>
      </c>
      <c r="AY5553" s="189" t="s">
        <v>360</v>
      </c>
    </row>
    <row r="5554" spans="2:51" s="14" customFormat="1">
      <c r="B5554" s="196"/>
      <c r="D5554" s="188" t="s">
        <v>369</v>
      </c>
      <c r="E5554" s="197" t="s">
        <v>1</v>
      </c>
      <c r="F5554" s="198" t="s">
        <v>5438</v>
      </c>
      <c r="H5554" s="197" t="s">
        <v>1</v>
      </c>
      <c r="I5554" s="199"/>
      <c r="L5554" s="196"/>
      <c r="M5554" s="200"/>
      <c r="N5554" s="201"/>
      <c r="O5554" s="201"/>
      <c r="P5554" s="201"/>
      <c r="Q5554" s="201"/>
      <c r="R5554" s="201"/>
      <c r="S5554" s="201"/>
      <c r="T5554" s="202"/>
      <c r="AT5554" s="197" t="s">
        <v>369</v>
      </c>
      <c r="AU5554" s="197" t="s">
        <v>85</v>
      </c>
      <c r="AV5554" s="14" t="s">
        <v>79</v>
      </c>
      <c r="AW5554" s="14" t="s">
        <v>29</v>
      </c>
      <c r="AX5554" s="14" t="s">
        <v>72</v>
      </c>
      <c r="AY5554" s="197" t="s">
        <v>360</v>
      </c>
    </row>
    <row r="5555" spans="2:51" s="13" customFormat="1">
      <c r="B5555" s="187"/>
      <c r="D5555" s="188" t="s">
        <v>369</v>
      </c>
      <c r="E5555" s="189" t="s">
        <v>1</v>
      </c>
      <c r="F5555" s="190" t="s">
        <v>5439</v>
      </c>
      <c r="H5555" s="191">
        <v>10.199999999999999</v>
      </c>
      <c r="I5555" s="192"/>
      <c r="L5555" s="187"/>
      <c r="M5555" s="193"/>
      <c r="N5555" s="194"/>
      <c r="O5555" s="194"/>
      <c r="P5555" s="194"/>
      <c r="Q5555" s="194"/>
      <c r="R5555" s="194"/>
      <c r="S5555" s="194"/>
      <c r="T5555" s="195"/>
      <c r="AT5555" s="189" t="s">
        <v>369</v>
      </c>
      <c r="AU5555" s="189" t="s">
        <v>85</v>
      </c>
      <c r="AV5555" s="13" t="s">
        <v>85</v>
      </c>
      <c r="AW5555" s="13" t="s">
        <v>29</v>
      </c>
      <c r="AX5555" s="13" t="s">
        <v>72</v>
      </c>
      <c r="AY5555" s="189" t="s">
        <v>360</v>
      </c>
    </row>
    <row r="5556" spans="2:51" s="14" customFormat="1">
      <c r="B5556" s="196"/>
      <c r="D5556" s="188" t="s">
        <v>369</v>
      </c>
      <c r="E5556" s="197" t="s">
        <v>1</v>
      </c>
      <c r="F5556" s="198" t="s">
        <v>5440</v>
      </c>
      <c r="H5556" s="197" t="s">
        <v>1</v>
      </c>
      <c r="I5556" s="199"/>
      <c r="L5556" s="196"/>
      <c r="M5556" s="200"/>
      <c r="N5556" s="201"/>
      <c r="O5556" s="201"/>
      <c r="P5556" s="201"/>
      <c r="Q5556" s="201"/>
      <c r="R5556" s="201"/>
      <c r="S5556" s="201"/>
      <c r="T5556" s="202"/>
      <c r="AT5556" s="197" t="s">
        <v>369</v>
      </c>
      <c r="AU5556" s="197" t="s">
        <v>85</v>
      </c>
      <c r="AV5556" s="14" t="s">
        <v>79</v>
      </c>
      <c r="AW5556" s="14" t="s">
        <v>29</v>
      </c>
      <c r="AX5556" s="14" t="s">
        <v>72</v>
      </c>
      <c r="AY5556" s="197" t="s">
        <v>360</v>
      </c>
    </row>
    <row r="5557" spans="2:51" s="13" customFormat="1">
      <c r="B5557" s="187"/>
      <c r="D5557" s="188" t="s">
        <v>369</v>
      </c>
      <c r="E5557" s="189" t="s">
        <v>1</v>
      </c>
      <c r="F5557" s="190" t="s">
        <v>5441</v>
      </c>
      <c r="H5557" s="191">
        <v>1.5</v>
      </c>
      <c r="I5557" s="192"/>
      <c r="L5557" s="187"/>
      <c r="M5557" s="193"/>
      <c r="N5557" s="194"/>
      <c r="O5557" s="194"/>
      <c r="P5557" s="194"/>
      <c r="Q5557" s="194"/>
      <c r="R5557" s="194"/>
      <c r="S5557" s="194"/>
      <c r="T5557" s="195"/>
      <c r="AT5557" s="189" t="s">
        <v>369</v>
      </c>
      <c r="AU5557" s="189" t="s">
        <v>85</v>
      </c>
      <c r="AV5557" s="13" t="s">
        <v>85</v>
      </c>
      <c r="AW5557" s="13" t="s">
        <v>29</v>
      </c>
      <c r="AX5557" s="13" t="s">
        <v>72</v>
      </c>
      <c r="AY5557" s="189" t="s">
        <v>360</v>
      </c>
    </row>
    <row r="5558" spans="2:51" s="14" customFormat="1">
      <c r="B5558" s="196"/>
      <c r="D5558" s="188" t="s">
        <v>369</v>
      </c>
      <c r="E5558" s="197" t="s">
        <v>1</v>
      </c>
      <c r="F5558" s="198" t="s">
        <v>5442</v>
      </c>
      <c r="H5558" s="197" t="s">
        <v>1</v>
      </c>
      <c r="I5558" s="199"/>
      <c r="L5558" s="196"/>
      <c r="M5558" s="200"/>
      <c r="N5558" s="201"/>
      <c r="O5558" s="201"/>
      <c r="P5558" s="201"/>
      <c r="Q5558" s="201"/>
      <c r="R5558" s="201"/>
      <c r="S5558" s="201"/>
      <c r="T5558" s="202"/>
      <c r="AT5558" s="197" t="s">
        <v>369</v>
      </c>
      <c r="AU5558" s="197" t="s">
        <v>85</v>
      </c>
      <c r="AV5558" s="14" t="s">
        <v>79</v>
      </c>
      <c r="AW5558" s="14" t="s">
        <v>29</v>
      </c>
      <c r="AX5558" s="14" t="s">
        <v>72</v>
      </c>
      <c r="AY5558" s="197" t="s">
        <v>360</v>
      </c>
    </row>
    <row r="5559" spans="2:51" s="13" customFormat="1">
      <c r="B5559" s="187"/>
      <c r="D5559" s="188" t="s">
        <v>369</v>
      </c>
      <c r="E5559" s="189" t="s">
        <v>1</v>
      </c>
      <c r="F5559" s="190" t="s">
        <v>5443</v>
      </c>
      <c r="H5559" s="191">
        <v>6.4</v>
      </c>
      <c r="I5559" s="192"/>
      <c r="L5559" s="187"/>
      <c r="M5559" s="193"/>
      <c r="N5559" s="194"/>
      <c r="O5559" s="194"/>
      <c r="P5559" s="194"/>
      <c r="Q5559" s="194"/>
      <c r="R5559" s="194"/>
      <c r="S5559" s="194"/>
      <c r="T5559" s="195"/>
      <c r="AT5559" s="189" t="s">
        <v>369</v>
      </c>
      <c r="AU5559" s="189" t="s">
        <v>85</v>
      </c>
      <c r="AV5559" s="13" t="s">
        <v>85</v>
      </c>
      <c r="AW5559" s="13" t="s">
        <v>29</v>
      </c>
      <c r="AX5559" s="13" t="s">
        <v>72</v>
      </c>
      <c r="AY5559" s="189" t="s">
        <v>360</v>
      </c>
    </row>
    <row r="5560" spans="2:51" s="14" customFormat="1">
      <c r="B5560" s="196"/>
      <c r="D5560" s="188" t="s">
        <v>369</v>
      </c>
      <c r="E5560" s="197" t="s">
        <v>1</v>
      </c>
      <c r="F5560" s="198" t="s">
        <v>5444</v>
      </c>
      <c r="H5560" s="197" t="s">
        <v>1</v>
      </c>
      <c r="I5560" s="199"/>
      <c r="L5560" s="196"/>
      <c r="M5560" s="200"/>
      <c r="N5560" s="201"/>
      <c r="O5560" s="201"/>
      <c r="P5560" s="201"/>
      <c r="Q5560" s="201"/>
      <c r="R5560" s="201"/>
      <c r="S5560" s="201"/>
      <c r="T5560" s="202"/>
      <c r="AT5560" s="197" t="s">
        <v>369</v>
      </c>
      <c r="AU5560" s="197" t="s">
        <v>85</v>
      </c>
      <c r="AV5560" s="14" t="s">
        <v>79</v>
      </c>
      <c r="AW5560" s="14" t="s">
        <v>29</v>
      </c>
      <c r="AX5560" s="14" t="s">
        <v>72</v>
      </c>
      <c r="AY5560" s="197" t="s">
        <v>360</v>
      </c>
    </row>
    <row r="5561" spans="2:51" s="13" customFormat="1">
      <c r="B5561" s="187"/>
      <c r="D5561" s="188" t="s">
        <v>369</v>
      </c>
      <c r="E5561" s="189" t="s">
        <v>1</v>
      </c>
      <c r="F5561" s="190" t="s">
        <v>5445</v>
      </c>
      <c r="H5561" s="191">
        <v>1.4</v>
      </c>
      <c r="I5561" s="192"/>
      <c r="L5561" s="187"/>
      <c r="M5561" s="193"/>
      <c r="N5561" s="194"/>
      <c r="O5561" s="194"/>
      <c r="P5561" s="194"/>
      <c r="Q5561" s="194"/>
      <c r="R5561" s="194"/>
      <c r="S5561" s="194"/>
      <c r="T5561" s="195"/>
      <c r="AT5561" s="189" t="s">
        <v>369</v>
      </c>
      <c r="AU5561" s="189" t="s">
        <v>85</v>
      </c>
      <c r="AV5561" s="13" t="s">
        <v>85</v>
      </c>
      <c r="AW5561" s="13" t="s">
        <v>29</v>
      </c>
      <c r="AX5561" s="13" t="s">
        <v>72</v>
      </c>
      <c r="AY5561" s="189" t="s">
        <v>360</v>
      </c>
    </row>
    <row r="5562" spans="2:51" s="14" customFormat="1">
      <c r="B5562" s="196"/>
      <c r="D5562" s="188" t="s">
        <v>369</v>
      </c>
      <c r="E5562" s="197" t="s">
        <v>1</v>
      </c>
      <c r="F5562" s="198" t="s">
        <v>5446</v>
      </c>
      <c r="H5562" s="197" t="s">
        <v>1</v>
      </c>
      <c r="I5562" s="199"/>
      <c r="L5562" s="196"/>
      <c r="M5562" s="200"/>
      <c r="N5562" s="201"/>
      <c r="O5562" s="201"/>
      <c r="P5562" s="201"/>
      <c r="Q5562" s="201"/>
      <c r="R5562" s="201"/>
      <c r="S5562" s="201"/>
      <c r="T5562" s="202"/>
      <c r="AT5562" s="197" t="s">
        <v>369</v>
      </c>
      <c r="AU5562" s="197" t="s">
        <v>85</v>
      </c>
      <c r="AV5562" s="14" t="s">
        <v>79</v>
      </c>
      <c r="AW5562" s="14" t="s">
        <v>29</v>
      </c>
      <c r="AX5562" s="14" t="s">
        <v>72</v>
      </c>
      <c r="AY5562" s="197" t="s">
        <v>360</v>
      </c>
    </row>
    <row r="5563" spans="2:51" s="13" customFormat="1">
      <c r="B5563" s="187"/>
      <c r="D5563" s="188" t="s">
        <v>369</v>
      </c>
      <c r="E5563" s="189" t="s">
        <v>1</v>
      </c>
      <c r="F5563" s="190" t="s">
        <v>5447</v>
      </c>
      <c r="H5563" s="191">
        <v>1.6</v>
      </c>
      <c r="I5563" s="192"/>
      <c r="L5563" s="187"/>
      <c r="M5563" s="193"/>
      <c r="N5563" s="194"/>
      <c r="O5563" s="194"/>
      <c r="P5563" s="194"/>
      <c r="Q5563" s="194"/>
      <c r="R5563" s="194"/>
      <c r="S5563" s="194"/>
      <c r="T5563" s="195"/>
      <c r="AT5563" s="189" t="s">
        <v>369</v>
      </c>
      <c r="AU5563" s="189" t="s">
        <v>85</v>
      </c>
      <c r="AV5563" s="13" t="s">
        <v>85</v>
      </c>
      <c r="AW5563" s="13" t="s">
        <v>29</v>
      </c>
      <c r="AX5563" s="13" t="s">
        <v>72</v>
      </c>
      <c r="AY5563" s="189" t="s">
        <v>360</v>
      </c>
    </row>
    <row r="5564" spans="2:51" s="14" customFormat="1">
      <c r="B5564" s="196"/>
      <c r="D5564" s="188" t="s">
        <v>369</v>
      </c>
      <c r="E5564" s="197" t="s">
        <v>1</v>
      </c>
      <c r="F5564" s="198" t="s">
        <v>5448</v>
      </c>
      <c r="H5564" s="197" t="s">
        <v>1</v>
      </c>
      <c r="I5564" s="199"/>
      <c r="L5564" s="196"/>
      <c r="M5564" s="200"/>
      <c r="N5564" s="201"/>
      <c r="O5564" s="201"/>
      <c r="P5564" s="201"/>
      <c r="Q5564" s="201"/>
      <c r="R5564" s="201"/>
      <c r="S5564" s="201"/>
      <c r="T5564" s="202"/>
      <c r="AT5564" s="197" t="s">
        <v>369</v>
      </c>
      <c r="AU5564" s="197" t="s">
        <v>85</v>
      </c>
      <c r="AV5564" s="14" t="s">
        <v>79</v>
      </c>
      <c r="AW5564" s="14" t="s">
        <v>29</v>
      </c>
      <c r="AX5564" s="14" t="s">
        <v>72</v>
      </c>
      <c r="AY5564" s="197" t="s">
        <v>360</v>
      </c>
    </row>
    <row r="5565" spans="2:51" s="13" customFormat="1">
      <c r="B5565" s="187"/>
      <c r="D5565" s="188" t="s">
        <v>369</v>
      </c>
      <c r="E5565" s="189" t="s">
        <v>1</v>
      </c>
      <c r="F5565" s="190" t="s">
        <v>5414</v>
      </c>
      <c r="H5565" s="191">
        <v>9.8000000000000007</v>
      </c>
      <c r="I5565" s="192"/>
      <c r="L5565" s="187"/>
      <c r="M5565" s="193"/>
      <c r="N5565" s="194"/>
      <c r="O5565" s="194"/>
      <c r="P5565" s="194"/>
      <c r="Q5565" s="194"/>
      <c r="R5565" s="194"/>
      <c r="S5565" s="194"/>
      <c r="T5565" s="195"/>
      <c r="AT5565" s="189" t="s">
        <v>369</v>
      </c>
      <c r="AU5565" s="189" t="s">
        <v>85</v>
      </c>
      <c r="AV5565" s="13" t="s">
        <v>85</v>
      </c>
      <c r="AW5565" s="13" t="s">
        <v>29</v>
      </c>
      <c r="AX5565" s="13" t="s">
        <v>72</v>
      </c>
      <c r="AY5565" s="189" t="s">
        <v>360</v>
      </c>
    </row>
    <row r="5566" spans="2:51" s="14" customFormat="1">
      <c r="B5566" s="196"/>
      <c r="D5566" s="188" t="s">
        <v>369</v>
      </c>
      <c r="E5566" s="197" t="s">
        <v>1</v>
      </c>
      <c r="F5566" s="198" t="s">
        <v>5449</v>
      </c>
      <c r="H5566" s="197" t="s">
        <v>1</v>
      </c>
      <c r="I5566" s="199"/>
      <c r="L5566" s="196"/>
      <c r="M5566" s="200"/>
      <c r="N5566" s="201"/>
      <c r="O5566" s="201"/>
      <c r="P5566" s="201"/>
      <c r="Q5566" s="201"/>
      <c r="R5566" s="201"/>
      <c r="S5566" s="201"/>
      <c r="T5566" s="202"/>
      <c r="AT5566" s="197" t="s">
        <v>369</v>
      </c>
      <c r="AU5566" s="197" t="s">
        <v>85</v>
      </c>
      <c r="AV5566" s="14" t="s">
        <v>79</v>
      </c>
      <c r="AW5566" s="14" t="s">
        <v>29</v>
      </c>
      <c r="AX5566" s="14" t="s">
        <v>72</v>
      </c>
      <c r="AY5566" s="197" t="s">
        <v>360</v>
      </c>
    </row>
    <row r="5567" spans="2:51" s="13" customFormat="1">
      <c r="B5567" s="187"/>
      <c r="D5567" s="188" t="s">
        <v>369</v>
      </c>
      <c r="E5567" s="189" t="s">
        <v>1</v>
      </c>
      <c r="F5567" s="190" t="s">
        <v>3119</v>
      </c>
      <c r="H5567" s="191">
        <v>2</v>
      </c>
      <c r="I5567" s="192"/>
      <c r="L5567" s="187"/>
      <c r="M5567" s="193"/>
      <c r="N5567" s="194"/>
      <c r="O5567" s="194"/>
      <c r="P5567" s="194"/>
      <c r="Q5567" s="194"/>
      <c r="R5567" s="194"/>
      <c r="S5567" s="194"/>
      <c r="T5567" s="195"/>
      <c r="AT5567" s="189" t="s">
        <v>369</v>
      </c>
      <c r="AU5567" s="189" t="s">
        <v>85</v>
      </c>
      <c r="AV5567" s="13" t="s">
        <v>85</v>
      </c>
      <c r="AW5567" s="13" t="s">
        <v>29</v>
      </c>
      <c r="AX5567" s="13" t="s">
        <v>72</v>
      </c>
      <c r="AY5567" s="189" t="s">
        <v>360</v>
      </c>
    </row>
    <row r="5568" spans="2:51" s="15" customFormat="1">
      <c r="B5568" s="203"/>
      <c r="D5568" s="188" t="s">
        <v>369</v>
      </c>
      <c r="E5568" s="204" t="s">
        <v>1</v>
      </c>
      <c r="F5568" s="205" t="s">
        <v>386</v>
      </c>
      <c r="H5568" s="206">
        <v>297.56</v>
      </c>
      <c r="I5568" s="207"/>
      <c r="L5568" s="203"/>
      <c r="M5568" s="208"/>
      <c r="N5568" s="209"/>
      <c r="O5568" s="209"/>
      <c r="P5568" s="209"/>
      <c r="Q5568" s="209"/>
      <c r="R5568" s="209"/>
      <c r="S5568" s="209"/>
      <c r="T5568" s="210"/>
      <c r="AT5568" s="204" t="s">
        <v>369</v>
      </c>
      <c r="AU5568" s="204" t="s">
        <v>85</v>
      </c>
      <c r="AV5568" s="15" t="s">
        <v>367</v>
      </c>
      <c r="AW5568" s="15" t="s">
        <v>29</v>
      </c>
      <c r="AX5568" s="15" t="s">
        <v>79</v>
      </c>
      <c r="AY5568" s="204" t="s">
        <v>360</v>
      </c>
    </row>
    <row r="5569" spans="1:65" s="2" customFormat="1" ht="33" customHeight="1">
      <c r="A5569" s="33"/>
      <c r="B5569" s="139"/>
      <c r="C5569" s="173" t="s">
        <v>5450</v>
      </c>
      <c r="D5569" s="173" t="s">
        <v>363</v>
      </c>
      <c r="E5569" s="174" t="s">
        <v>5451</v>
      </c>
      <c r="F5569" s="175" t="s">
        <v>5452</v>
      </c>
      <c r="G5569" s="176" t="s">
        <v>375</v>
      </c>
      <c r="H5569" s="177">
        <v>1</v>
      </c>
      <c r="I5569" s="178"/>
      <c r="J5569" s="179">
        <f t="shared" ref="J5569:J5580" si="35">ROUND(I5569*H5569,2)</f>
        <v>0</v>
      </c>
      <c r="K5569" s="180"/>
      <c r="L5569" s="34"/>
      <c r="M5569" s="181" t="s">
        <v>1</v>
      </c>
      <c r="N5569" s="182" t="s">
        <v>38</v>
      </c>
      <c r="O5569" s="60"/>
      <c r="P5569" s="183">
        <f t="shared" ref="P5569:P5580" si="36">O5569*H5569</f>
        <v>0</v>
      </c>
      <c r="Q5569" s="183">
        <v>6.0000000000000002E-5</v>
      </c>
      <c r="R5569" s="183">
        <f t="shared" ref="R5569:R5580" si="37">Q5569*H5569</f>
        <v>6.0000000000000002E-5</v>
      </c>
      <c r="S5569" s="183">
        <v>0</v>
      </c>
      <c r="T5569" s="184">
        <f t="shared" ref="T5569:T5580" si="38">S5569*H5569</f>
        <v>0</v>
      </c>
      <c r="U5569" s="33"/>
      <c r="V5569" s="33"/>
      <c r="W5569" s="33"/>
      <c r="X5569" s="33"/>
      <c r="Y5569" s="33"/>
      <c r="Z5569" s="33"/>
      <c r="AA5569" s="33"/>
      <c r="AB5569" s="33"/>
      <c r="AC5569" s="33"/>
      <c r="AD5569" s="33"/>
      <c r="AE5569" s="33"/>
      <c r="AR5569" s="185" t="s">
        <v>507</v>
      </c>
      <c r="AT5569" s="185" t="s">
        <v>363</v>
      </c>
      <c r="AU5569" s="185" t="s">
        <v>85</v>
      </c>
      <c r="AY5569" s="18" t="s">
        <v>360</v>
      </c>
      <c r="BE5569" s="186">
        <f t="shared" ref="BE5569:BE5580" si="39">IF(N5569="základná",J5569,0)</f>
        <v>0</v>
      </c>
      <c r="BF5569" s="186">
        <f t="shared" ref="BF5569:BF5580" si="40">IF(N5569="znížená",J5569,0)</f>
        <v>0</v>
      </c>
      <c r="BG5569" s="186">
        <f t="shared" ref="BG5569:BG5580" si="41">IF(N5569="zákl. prenesená",J5569,0)</f>
        <v>0</v>
      </c>
      <c r="BH5569" s="186">
        <f t="shared" ref="BH5569:BH5580" si="42">IF(N5569="zníž. prenesená",J5569,0)</f>
        <v>0</v>
      </c>
      <c r="BI5569" s="186">
        <f t="shared" ref="BI5569:BI5580" si="43">IF(N5569="nulová",J5569,0)</f>
        <v>0</v>
      </c>
      <c r="BJ5569" s="18" t="s">
        <v>85</v>
      </c>
      <c r="BK5569" s="186">
        <f t="shared" ref="BK5569:BK5580" si="44">ROUND(I5569*H5569,2)</f>
        <v>0</v>
      </c>
      <c r="BL5569" s="18" t="s">
        <v>507</v>
      </c>
      <c r="BM5569" s="185" t="s">
        <v>5453</v>
      </c>
    </row>
    <row r="5570" spans="1:65" s="2" customFormat="1" ht="37.9" customHeight="1">
      <c r="A5570" s="33"/>
      <c r="B5570" s="139"/>
      <c r="C5570" s="173" t="s">
        <v>5454</v>
      </c>
      <c r="D5570" s="173" t="s">
        <v>363</v>
      </c>
      <c r="E5570" s="174" t="s">
        <v>5455</v>
      </c>
      <c r="F5570" s="175" t="s">
        <v>5456</v>
      </c>
      <c r="G5570" s="176" t="s">
        <v>375</v>
      </c>
      <c r="H5570" s="177">
        <v>1</v>
      </c>
      <c r="I5570" s="178"/>
      <c r="J5570" s="179">
        <f t="shared" si="35"/>
        <v>0</v>
      </c>
      <c r="K5570" s="180"/>
      <c r="L5570" s="34"/>
      <c r="M5570" s="181" t="s">
        <v>1</v>
      </c>
      <c r="N5570" s="182" t="s">
        <v>38</v>
      </c>
      <c r="O5570" s="60"/>
      <c r="P5570" s="183">
        <f t="shared" si="36"/>
        <v>0</v>
      </c>
      <c r="Q5570" s="183">
        <v>6.0000000000000002E-5</v>
      </c>
      <c r="R5570" s="183">
        <f t="shared" si="37"/>
        <v>6.0000000000000002E-5</v>
      </c>
      <c r="S5570" s="183">
        <v>0</v>
      </c>
      <c r="T5570" s="184">
        <f t="shared" si="38"/>
        <v>0</v>
      </c>
      <c r="U5570" s="33"/>
      <c r="V5570" s="33"/>
      <c r="W5570" s="33"/>
      <c r="X5570" s="33"/>
      <c r="Y5570" s="33"/>
      <c r="Z5570" s="33"/>
      <c r="AA5570" s="33"/>
      <c r="AB5570" s="33"/>
      <c r="AC5570" s="33"/>
      <c r="AD5570" s="33"/>
      <c r="AE5570" s="33"/>
      <c r="AR5570" s="185" t="s">
        <v>507</v>
      </c>
      <c r="AT5570" s="185" t="s">
        <v>363</v>
      </c>
      <c r="AU5570" s="185" t="s">
        <v>85</v>
      </c>
      <c r="AY5570" s="18" t="s">
        <v>360</v>
      </c>
      <c r="BE5570" s="186">
        <f t="shared" si="39"/>
        <v>0</v>
      </c>
      <c r="BF5570" s="186">
        <f t="shared" si="40"/>
        <v>0</v>
      </c>
      <c r="BG5570" s="186">
        <f t="shared" si="41"/>
        <v>0</v>
      </c>
      <c r="BH5570" s="186">
        <f t="shared" si="42"/>
        <v>0</v>
      </c>
      <c r="BI5570" s="186">
        <f t="shared" si="43"/>
        <v>0</v>
      </c>
      <c r="BJ5570" s="18" t="s">
        <v>85</v>
      </c>
      <c r="BK5570" s="186">
        <f t="shared" si="44"/>
        <v>0</v>
      </c>
      <c r="BL5570" s="18" t="s">
        <v>507</v>
      </c>
      <c r="BM5570" s="185" t="s">
        <v>5457</v>
      </c>
    </row>
    <row r="5571" spans="1:65" s="2" customFormat="1" ht="33" customHeight="1">
      <c r="A5571" s="33"/>
      <c r="B5571" s="139"/>
      <c r="C5571" s="173" t="s">
        <v>5458</v>
      </c>
      <c r="D5571" s="173" t="s">
        <v>363</v>
      </c>
      <c r="E5571" s="174" t="s">
        <v>5459</v>
      </c>
      <c r="F5571" s="175" t="s">
        <v>5460</v>
      </c>
      <c r="G5571" s="176" t="s">
        <v>375</v>
      </c>
      <c r="H5571" s="177">
        <v>1</v>
      </c>
      <c r="I5571" s="178"/>
      <c r="J5571" s="179">
        <f t="shared" si="35"/>
        <v>0</v>
      </c>
      <c r="K5571" s="180"/>
      <c r="L5571" s="34"/>
      <c r="M5571" s="181" t="s">
        <v>1</v>
      </c>
      <c r="N5571" s="182" t="s">
        <v>38</v>
      </c>
      <c r="O5571" s="60"/>
      <c r="P5571" s="183">
        <f t="shared" si="36"/>
        <v>0</v>
      </c>
      <c r="Q5571" s="183">
        <v>6.0000000000000002E-5</v>
      </c>
      <c r="R5571" s="183">
        <f t="shared" si="37"/>
        <v>6.0000000000000002E-5</v>
      </c>
      <c r="S5571" s="183">
        <v>0</v>
      </c>
      <c r="T5571" s="184">
        <f t="shared" si="38"/>
        <v>0</v>
      </c>
      <c r="U5571" s="33"/>
      <c r="V5571" s="33"/>
      <c r="W5571" s="33"/>
      <c r="X5571" s="33"/>
      <c r="Y5571" s="33"/>
      <c r="Z5571" s="33"/>
      <c r="AA5571" s="33"/>
      <c r="AB5571" s="33"/>
      <c r="AC5571" s="33"/>
      <c r="AD5571" s="33"/>
      <c r="AE5571" s="33"/>
      <c r="AR5571" s="185" t="s">
        <v>507</v>
      </c>
      <c r="AT5571" s="185" t="s">
        <v>363</v>
      </c>
      <c r="AU5571" s="185" t="s">
        <v>85</v>
      </c>
      <c r="AY5571" s="18" t="s">
        <v>360</v>
      </c>
      <c r="BE5571" s="186">
        <f t="shared" si="39"/>
        <v>0</v>
      </c>
      <c r="BF5571" s="186">
        <f t="shared" si="40"/>
        <v>0</v>
      </c>
      <c r="BG5571" s="186">
        <f t="shared" si="41"/>
        <v>0</v>
      </c>
      <c r="BH5571" s="186">
        <f t="shared" si="42"/>
        <v>0</v>
      </c>
      <c r="BI5571" s="186">
        <f t="shared" si="43"/>
        <v>0</v>
      </c>
      <c r="BJ5571" s="18" t="s">
        <v>85</v>
      </c>
      <c r="BK5571" s="186">
        <f t="shared" si="44"/>
        <v>0</v>
      </c>
      <c r="BL5571" s="18" t="s">
        <v>507</v>
      </c>
      <c r="BM5571" s="185" t="s">
        <v>5461</v>
      </c>
    </row>
    <row r="5572" spans="1:65" s="2" customFormat="1" ht="24.2" customHeight="1">
      <c r="A5572" s="33"/>
      <c r="B5572" s="139"/>
      <c r="C5572" s="173" t="s">
        <v>5462</v>
      </c>
      <c r="D5572" s="173" t="s">
        <v>363</v>
      </c>
      <c r="E5572" s="174" t="s">
        <v>5463</v>
      </c>
      <c r="F5572" s="175" t="s">
        <v>5464</v>
      </c>
      <c r="G5572" s="176" t="s">
        <v>375</v>
      </c>
      <c r="H5572" s="177">
        <v>9</v>
      </c>
      <c r="I5572" s="178"/>
      <c r="J5572" s="179">
        <f t="shared" si="35"/>
        <v>0</v>
      </c>
      <c r="K5572" s="180"/>
      <c r="L5572" s="34"/>
      <c r="M5572" s="181" t="s">
        <v>1</v>
      </c>
      <c r="N5572" s="182" t="s">
        <v>38</v>
      </c>
      <c r="O5572" s="60"/>
      <c r="P5572" s="183">
        <f t="shared" si="36"/>
        <v>0</v>
      </c>
      <c r="Q5572" s="183">
        <v>6.0000000000000002E-5</v>
      </c>
      <c r="R5572" s="183">
        <f t="shared" si="37"/>
        <v>5.4000000000000001E-4</v>
      </c>
      <c r="S5572" s="183">
        <v>0</v>
      </c>
      <c r="T5572" s="184">
        <f t="shared" si="38"/>
        <v>0</v>
      </c>
      <c r="U5572" s="33"/>
      <c r="V5572" s="33"/>
      <c r="W5572" s="33"/>
      <c r="X5572" s="33"/>
      <c r="Y5572" s="33"/>
      <c r="Z5572" s="33"/>
      <c r="AA5572" s="33"/>
      <c r="AB5572" s="33"/>
      <c r="AC5572" s="33"/>
      <c r="AD5572" s="33"/>
      <c r="AE5572" s="33"/>
      <c r="AR5572" s="185" t="s">
        <v>507</v>
      </c>
      <c r="AT5572" s="185" t="s">
        <v>363</v>
      </c>
      <c r="AU5572" s="185" t="s">
        <v>85</v>
      </c>
      <c r="AY5572" s="18" t="s">
        <v>360</v>
      </c>
      <c r="BE5572" s="186">
        <f t="shared" si="39"/>
        <v>0</v>
      </c>
      <c r="BF5572" s="186">
        <f t="shared" si="40"/>
        <v>0</v>
      </c>
      <c r="BG5572" s="186">
        <f t="shared" si="41"/>
        <v>0</v>
      </c>
      <c r="BH5572" s="186">
        <f t="shared" si="42"/>
        <v>0</v>
      </c>
      <c r="BI5572" s="186">
        <f t="shared" si="43"/>
        <v>0</v>
      </c>
      <c r="BJ5572" s="18" t="s">
        <v>85</v>
      </c>
      <c r="BK5572" s="186">
        <f t="shared" si="44"/>
        <v>0</v>
      </c>
      <c r="BL5572" s="18" t="s">
        <v>507</v>
      </c>
      <c r="BM5572" s="185" t="s">
        <v>5465</v>
      </c>
    </row>
    <row r="5573" spans="1:65" s="2" customFormat="1" ht="66.75" customHeight="1">
      <c r="A5573" s="33"/>
      <c r="B5573" s="139"/>
      <c r="C5573" s="173" t="s">
        <v>5466</v>
      </c>
      <c r="D5573" s="173" t="s">
        <v>363</v>
      </c>
      <c r="E5573" s="174" t="s">
        <v>5467</v>
      </c>
      <c r="F5573" s="175" t="s">
        <v>5468</v>
      </c>
      <c r="G5573" s="176" t="s">
        <v>375</v>
      </c>
      <c r="H5573" s="177">
        <v>5</v>
      </c>
      <c r="I5573" s="178"/>
      <c r="J5573" s="179">
        <f t="shared" si="35"/>
        <v>0</v>
      </c>
      <c r="K5573" s="180"/>
      <c r="L5573" s="34"/>
      <c r="M5573" s="181" t="s">
        <v>1</v>
      </c>
      <c r="N5573" s="182" t="s">
        <v>38</v>
      </c>
      <c r="O5573" s="60"/>
      <c r="P5573" s="183">
        <f t="shared" si="36"/>
        <v>0</v>
      </c>
      <c r="Q5573" s="183">
        <v>6.0000000000000002E-5</v>
      </c>
      <c r="R5573" s="183">
        <f t="shared" si="37"/>
        <v>3.0000000000000003E-4</v>
      </c>
      <c r="S5573" s="183">
        <v>0</v>
      </c>
      <c r="T5573" s="184">
        <f t="shared" si="38"/>
        <v>0</v>
      </c>
      <c r="U5573" s="33"/>
      <c r="V5573" s="33"/>
      <c r="W5573" s="33"/>
      <c r="X5573" s="33"/>
      <c r="Y5573" s="33"/>
      <c r="Z5573" s="33"/>
      <c r="AA5573" s="33"/>
      <c r="AB5573" s="33"/>
      <c r="AC5573" s="33"/>
      <c r="AD5573" s="33"/>
      <c r="AE5573" s="33"/>
      <c r="AR5573" s="185" t="s">
        <v>507</v>
      </c>
      <c r="AT5573" s="185" t="s">
        <v>363</v>
      </c>
      <c r="AU5573" s="185" t="s">
        <v>85</v>
      </c>
      <c r="AY5573" s="18" t="s">
        <v>360</v>
      </c>
      <c r="BE5573" s="186">
        <f t="shared" si="39"/>
        <v>0</v>
      </c>
      <c r="BF5573" s="186">
        <f t="shared" si="40"/>
        <v>0</v>
      </c>
      <c r="BG5573" s="186">
        <f t="shared" si="41"/>
        <v>0</v>
      </c>
      <c r="BH5573" s="186">
        <f t="shared" si="42"/>
        <v>0</v>
      </c>
      <c r="BI5573" s="186">
        <f t="shared" si="43"/>
        <v>0</v>
      </c>
      <c r="BJ5573" s="18" t="s">
        <v>85</v>
      </c>
      <c r="BK5573" s="186">
        <f t="shared" si="44"/>
        <v>0</v>
      </c>
      <c r="BL5573" s="18" t="s">
        <v>507</v>
      </c>
      <c r="BM5573" s="185" t="s">
        <v>5469</v>
      </c>
    </row>
    <row r="5574" spans="1:65" s="2" customFormat="1" ht="76.349999999999994" customHeight="1">
      <c r="A5574" s="33"/>
      <c r="B5574" s="139"/>
      <c r="C5574" s="173" t="s">
        <v>5470</v>
      </c>
      <c r="D5574" s="173" t="s">
        <v>363</v>
      </c>
      <c r="E5574" s="174" t="s">
        <v>5471</v>
      </c>
      <c r="F5574" s="175" t="s">
        <v>5472</v>
      </c>
      <c r="G5574" s="176" t="s">
        <v>375</v>
      </c>
      <c r="H5574" s="177">
        <v>4</v>
      </c>
      <c r="I5574" s="178"/>
      <c r="J5574" s="179">
        <f t="shared" si="35"/>
        <v>0</v>
      </c>
      <c r="K5574" s="180"/>
      <c r="L5574" s="34"/>
      <c r="M5574" s="181" t="s">
        <v>1</v>
      </c>
      <c r="N5574" s="182" t="s">
        <v>38</v>
      </c>
      <c r="O5574" s="60"/>
      <c r="P5574" s="183">
        <f t="shared" si="36"/>
        <v>0</v>
      </c>
      <c r="Q5574" s="183">
        <v>6.0000000000000002E-5</v>
      </c>
      <c r="R5574" s="183">
        <f t="shared" si="37"/>
        <v>2.4000000000000001E-4</v>
      </c>
      <c r="S5574" s="183">
        <v>0</v>
      </c>
      <c r="T5574" s="184">
        <f t="shared" si="38"/>
        <v>0</v>
      </c>
      <c r="U5574" s="33"/>
      <c r="V5574" s="33"/>
      <c r="W5574" s="33"/>
      <c r="X5574" s="33"/>
      <c r="Y5574" s="33"/>
      <c r="Z5574" s="33"/>
      <c r="AA5574" s="33"/>
      <c r="AB5574" s="33"/>
      <c r="AC5574" s="33"/>
      <c r="AD5574" s="33"/>
      <c r="AE5574" s="33"/>
      <c r="AR5574" s="185" t="s">
        <v>507</v>
      </c>
      <c r="AT5574" s="185" t="s">
        <v>363</v>
      </c>
      <c r="AU5574" s="185" t="s">
        <v>85</v>
      </c>
      <c r="AY5574" s="18" t="s">
        <v>360</v>
      </c>
      <c r="BE5574" s="186">
        <f t="shared" si="39"/>
        <v>0</v>
      </c>
      <c r="BF5574" s="186">
        <f t="shared" si="40"/>
        <v>0</v>
      </c>
      <c r="BG5574" s="186">
        <f t="shared" si="41"/>
        <v>0</v>
      </c>
      <c r="BH5574" s="186">
        <f t="shared" si="42"/>
        <v>0</v>
      </c>
      <c r="BI5574" s="186">
        <f t="shared" si="43"/>
        <v>0</v>
      </c>
      <c r="BJ5574" s="18" t="s">
        <v>85</v>
      </c>
      <c r="BK5574" s="186">
        <f t="shared" si="44"/>
        <v>0</v>
      </c>
      <c r="BL5574" s="18" t="s">
        <v>507</v>
      </c>
      <c r="BM5574" s="185" t="s">
        <v>5473</v>
      </c>
    </row>
    <row r="5575" spans="1:65" s="2" customFormat="1" ht="76.349999999999994" customHeight="1">
      <c r="A5575" s="33"/>
      <c r="B5575" s="139"/>
      <c r="C5575" s="173" t="s">
        <v>5474</v>
      </c>
      <c r="D5575" s="173" t="s">
        <v>363</v>
      </c>
      <c r="E5575" s="174" t="s">
        <v>5475</v>
      </c>
      <c r="F5575" s="175" t="s">
        <v>5476</v>
      </c>
      <c r="G5575" s="176" t="s">
        <v>375</v>
      </c>
      <c r="H5575" s="177">
        <v>1</v>
      </c>
      <c r="I5575" s="178"/>
      <c r="J5575" s="179">
        <f t="shared" si="35"/>
        <v>0</v>
      </c>
      <c r="K5575" s="180"/>
      <c r="L5575" s="34"/>
      <c r="M5575" s="181" t="s">
        <v>1</v>
      </c>
      <c r="N5575" s="182" t="s">
        <v>38</v>
      </c>
      <c r="O5575" s="60"/>
      <c r="P5575" s="183">
        <f t="shared" si="36"/>
        <v>0</v>
      </c>
      <c r="Q5575" s="183">
        <v>6.0000000000000002E-5</v>
      </c>
      <c r="R5575" s="183">
        <f t="shared" si="37"/>
        <v>6.0000000000000002E-5</v>
      </c>
      <c r="S5575" s="183">
        <v>0</v>
      </c>
      <c r="T5575" s="184">
        <f t="shared" si="38"/>
        <v>0</v>
      </c>
      <c r="U5575" s="33"/>
      <c r="V5575" s="33"/>
      <c r="W5575" s="33"/>
      <c r="X5575" s="33"/>
      <c r="Y5575" s="33"/>
      <c r="Z5575" s="33"/>
      <c r="AA5575" s="33"/>
      <c r="AB5575" s="33"/>
      <c r="AC5575" s="33"/>
      <c r="AD5575" s="33"/>
      <c r="AE5575" s="33"/>
      <c r="AR5575" s="185" t="s">
        <v>507</v>
      </c>
      <c r="AT5575" s="185" t="s">
        <v>363</v>
      </c>
      <c r="AU5575" s="185" t="s">
        <v>85</v>
      </c>
      <c r="AY5575" s="18" t="s">
        <v>360</v>
      </c>
      <c r="BE5575" s="186">
        <f t="shared" si="39"/>
        <v>0</v>
      </c>
      <c r="BF5575" s="186">
        <f t="shared" si="40"/>
        <v>0</v>
      </c>
      <c r="BG5575" s="186">
        <f t="shared" si="41"/>
        <v>0</v>
      </c>
      <c r="BH5575" s="186">
        <f t="shared" si="42"/>
        <v>0</v>
      </c>
      <c r="BI5575" s="186">
        <f t="shared" si="43"/>
        <v>0</v>
      </c>
      <c r="BJ5575" s="18" t="s">
        <v>85</v>
      </c>
      <c r="BK5575" s="186">
        <f t="shared" si="44"/>
        <v>0</v>
      </c>
      <c r="BL5575" s="18" t="s">
        <v>507</v>
      </c>
      <c r="BM5575" s="185" t="s">
        <v>5477</v>
      </c>
    </row>
    <row r="5576" spans="1:65" s="2" customFormat="1" ht="76.349999999999994" customHeight="1">
      <c r="A5576" s="33"/>
      <c r="B5576" s="139"/>
      <c r="C5576" s="173" t="s">
        <v>5478</v>
      </c>
      <c r="D5576" s="173" t="s">
        <v>363</v>
      </c>
      <c r="E5576" s="174" t="s">
        <v>5479</v>
      </c>
      <c r="F5576" s="175" t="s">
        <v>5480</v>
      </c>
      <c r="G5576" s="176" t="s">
        <v>375</v>
      </c>
      <c r="H5576" s="177">
        <v>1</v>
      </c>
      <c r="I5576" s="178"/>
      <c r="J5576" s="179">
        <f t="shared" si="35"/>
        <v>0</v>
      </c>
      <c r="K5576" s="180"/>
      <c r="L5576" s="34"/>
      <c r="M5576" s="181" t="s">
        <v>1</v>
      </c>
      <c r="N5576" s="182" t="s">
        <v>38</v>
      </c>
      <c r="O5576" s="60"/>
      <c r="P5576" s="183">
        <f t="shared" si="36"/>
        <v>0</v>
      </c>
      <c r="Q5576" s="183">
        <v>6.0000000000000002E-5</v>
      </c>
      <c r="R5576" s="183">
        <f t="shared" si="37"/>
        <v>6.0000000000000002E-5</v>
      </c>
      <c r="S5576" s="183">
        <v>0</v>
      </c>
      <c r="T5576" s="184">
        <f t="shared" si="38"/>
        <v>0</v>
      </c>
      <c r="U5576" s="33"/>
      <c r="V5576" s="33"/>
      <c r="W5576" s="33"/>
      <c r="X5576" s="33"/>
      <c r="Y5576" s="33"/>
      <c r="Z5576" s="33"/>
      <c r="AA5576" s="33"/>
      <c r="AB5576" s="33"/>
      <c r="AC5576" s="33"/>
      <c r="AD5576" s="33"/>
      <c r="AE5576" s="33"/>
      <c r="AR5576" s="185" t="s">
        <v>507</v>
      </c>
      <c r="AT5576" s="185" t="s">
        <v>363</v>
      </c>
      <c r="AU5576" s="185" t="s">
        <v>85</v>
      </c>
      <c r="AY5576" s="18" t="s">
        <v>360</v>
      </c>
      <c r="BE5576" s="186">
        <f t="shared" si="39"/>
        <v>0</v>
      </c>
      <c r="BF5576" s="186">
        <f t="shared" si="40"/>
        <v>0</v>
      </c>
      <c r="BG5576" s="186">
        <f t="shared" si="41"/>
        <v>0</v>
      </c>
      <c r="BH5576" s="186">
        <f t="shared" si="42"/>
        <v>0</v>
      </c>
      <c r="BI5576" s="186">
        <f t="shared" si="43"/>
        <v>0</v>
      </c>
      <c r="BJ5576" s="18" t="s">
        <v>85</v>
      </c>
      <c r="BK5576" s="186">
        <f t="shared" si="44"/>
        <v>0</v>
      </c>
      <c r="BL5576" s="18" t="s">
        <v>507</v>
      </c>
      <c r="BM5576" s="185" t="s">
        <v>5481</v>
      </c>
    </row>
    <row r="5577" spans="1:65" s="2" customFormat="1" ht="76.349999999999994" customHeight="1">
      <c r="A5577" s="33"/>
      <c r="B5577" s="139"/>
      <c r="C5577" s="173" t="s">
        <v>5482</v>
      </c>
      <c r="D5577" s="173" t="s">
        <v>363</v>
      </c>
      <c r="E5577" s="174" t="s">
        <v>5483</v>
      </c>
      <c r="F5577" s="175" t="s">
        <v>5484</v>
      </c>
      <c r="G5577" s="176" t="s">
        <v>375</v>
      </c>
      <c r="H5577" s="177">
        <v>1</v>
      </c>
      <c r="I5577" s="178"/>
      <c r="J5577" s="179">
        <f t="shared" si="35"/>
        <v>0</v>
      </c>
      <c r="K5577" s="180"/>
      <c r="L5577" s="34"/>
      <c r="M5577" s="181" t="s">
        <v>1</v>
      </c>
      <c r="N5577" s="182" t="s">
        <v>38</v>
      </c>
      <c r="O5577" s="60"/>
      <c r="P5577" s="183">
        <f t="shared" si="36"/>
        <v>0</v>
      </c>
      <c r="Q5577" s="183">
        <v>6.0000000000000002E-5</v>
      </c>
      <c r="R5577" s="183">
        <f t="shared" si="37"/>
        <v>6.0000000000000002E-5</v>
      </c>
      <c r="S5577" s="183">
        <v>0</v>
      </c>
      <c r="T5577" s="184">
        <f t="shared" si="38"/>
        <v>0</v>
      </c>
      <c r="U5577" s="33"/>
      <c r="V5577" s="33"/>
      <c r="W5577" s="33"/>
      <c r="X5577" s="33"/>
      <c r="Y5577" s="33"/>
      <c r="Z5577" s="33"/>
      <c r="AA5577" s="33"/>
      <c r="AB5577" s="33"/>
      <c r="AC5577" s="33"/>
      <c r="AD5577" s="33"/>
      <c r="AE5577" s="33"/>
      <c r="AR5577" s="185" t="s">
        <v>507</v>
      </c>
      <c r="AT5577" s="185" t="s">
        <v>363</v>
      </c>
      <c r="AU5577" s="185" t="s">
        <v>85</v>
      </c>
      <c r="AY5577" s="18" t="s">
        <v>360</v>
      </c>
      <c r="BE5577" s="186">
        <f t="shared" si="39"/>
        <v>0</v>
      </c>
      <c r="BF5577" s="186">
        <f t="shared" si="40"/>
        <v>0</v>
      </c>
      <c r="BG5577" s="186">
        <f t="shared" si="41"/>
        <v>0</v>
      </c>
      <c r="BH5577" s="186">
        <f t="shared" si="42"/>
        <v>0</v>
      </c>
      <c r="BI5577" s="186">
        <f t="shared" si="43"/>
        <v>0</v>
      </c>
      <c r="BJ5577" s="18" t="s">
        <v>85</v>
      </c>
      <c r="BK5577" s="186">
        <f t="shared" si="44"/>
        <v>0</v>
      </c>
      <c r="BL5577" s="18" t="s">
        <v>507</v>
      </c>
      <c r="BM5577" s="185" t="s">
        <v>5485</v>
      </c>
    </row>
    <row r="5578" spans="1:65" s="2" customFormat="1" ht="78" customHeight="1">
      <c r="A5578" s="33"/>
      <c r="B5578" s="139"/>
      <c r="C5578" s="173" t="s">
        <v>5486</v>
      </c>
      <c r="D5578" s="173" t="s">
        <v>363</v>
      </c>
      <c r="E5578" s="174" t="s">
        <v>5487</v>
      </c>
      <c r="F5578" s="175" t="s">
        <v>5488</v>
      </c>
      <c r="G5578" s="176" t="s">
        <v>375</v>
      </c>
      <c r="H5578" s="177">
        <v>2</v>
      </c>
      <c r="I5578" s="178"/>
      <c r="J5578" s="179">
        <f t="shared" si="35"/>
        <v>0</v>
      </c>
      <c r="K5578" s="180"/>
      <c r="L5578" s="34"/>
      <c r="M5578" s="181" t="s">
        <v>1</v>
      </c>
      <c r="N5578" s="182" t="s">
        <v>38</v>
      </c>
      <c r="O5578" s="60"/>
      <c r="P5578" s="183">
        <f t="shared" si="36"/>
        <v>0</v>
      </c>
      <c r="Q5578" s="183">
        <v>6.0000000000000002E-5</v>
      </c>
      <c r="R5578" s="183">
        <f t="shared" si="37"/>
        <v>1.2E-4</v>
      </c>
      <c r="S5578" s="183">
        <v>0</v>
      </c>
      <c r="T5578" s="184">
        <f t="shared" si="38"/>
        <v>0</v>
      </c>
      <c r="U5578" s="33"/>
      <c r="V5578" s="33"/>
      <c r="W5578" s="33"/>
      <c r="X5578" s="33"/>
      <c r="Y5578" s="33"/>
      <c r="Z5578" s="33"/>
      <c r="AA5578" s="33"/>
      <c r="AB5578" s="33"/>
      <c r="AC5578" s="33"/>
      <c r="AD5578" s="33"/>
      <c r="AE5578" s="33"/>
      <c r="AR5578" s="185" t="s">
        <v>507</v>
      </c>
      <c r="AT5578" s="185" t="s">
        <v>363</v>
      </c>
      <c r="AU5578" s="185" t="s">
        <v>85</v>
      </c>
      <c r="AY5578" s="18" t="s">
        <v>360</v>
      </c>
      <c r="BE5578" s="186">
        <f t="shared" si="39"/>
        <v>0</v>
      </c>
      <c r="BF5578" s="186">
        <f t="shared" si="40"/>
        <v>0</v>
      </c>
      <c r="BG5578" s="186">
        <f t="shared" si="41"/>
        <v>0</v>
      </c>
      <c r="BH5578" s="186">
        <f t="shared" si="42"/>
        <v>0</v>
      </c>
      <c r="BI5578" s="186">
        <f t="shared" si="43"/>
        <v>0</v>
      </c>
      <c r="BJ5578" s="18" t="s">
        <v>85</v>
      </c>
      <c r="BK5578" s="186">
        <f t="shared" si="44"/>
        <v>0</v>
      </c>
      <c r="BL5578" s="18" t="s">
        <v>507</v>
      </c>
      <c r="BM5578" s="185" t="s">
        <v>5489</v>
      </c>
    </row>
    <row r="5579" spans="1:65" s="2" customFormat="1" ht="76.349999999999994" customHeight="1">
      <c r="A5579" s="33"/>
      <c r="B5579" s="139"/>
      <c r="C5579" s="173" t="s">
        <v>5490</v>
      </c>
      <c r="D5579" s="173" t="s">
        <v>363</v>
      </c>
      <c r="E5579" s="174" t="s">
        <v>5491</v>
      </c>
      <c r="F5579" s="175" t="s">
        <v>5492</v>
      </c>
      <c r="G5579" s="176" t="s">
        <v>375</v>
      </c>
      <c r="H5579" s="177">
        <v>1</v>
      </c>
      <c r="I5579" s="178"/>
      <c r="J5579" s="179">
        <f t="shared" si="35"/>
        <v>0</v>
      </c>
      <c r="K5579" s="180"/>
      <c r="L5579" s="34"/>
      <c r="M5579" s="181" t="s">
        <v>1</v>
      </c>
      <c r="N5579" s="182" t="s">
        <v>38</v>
      </c>
      <c r="O5579" s="60"/>
      <c r="P5579" s="183">
        <f t="shared" si="36"/>
        <v>0</v>
      </c>
      <c r="Q5579" s="183">
        <v>6.0000000000000002E-5</v>
      </c>
      <c r="R5579" s="183">
        <f t="shared" si="37"/>
        <v>6.0000000000000002E-5</v>
      </c>
      <c r="S5579" s="183">
        <v>0</v>
      </c>
      <c r="T5579" s="184">
        <f t="shared" si="38"/>
        <v>0</v>
      </c>
      <c r="U5579" s="33"/>
      <c r="V5579" s="33"/>
      <c r="W5579" s="33"/>
      <c r="X5579" s="33"/>
      <c r="Y5579" s="33"/>
      <c r="Z5579" s="33"/>
      <c r="AA5579" s="33"/>
      <c r="AB5579" s="33"/>
      <c r="AC5579" s="33"/>
      <c r="AD5579" s="33"/>
      <c r="AE5579" s="33"/>
      <c r="AR5579" s="185" t="s">
        <v>507</v>
      </c>
      <c r="AT5579" s="185" t="s">
        <v>363</v>
      </c>
      <c r="AU5579" s="185" t="s">
        <v>85</v>
      </c>
      <c r="AY5579" s="18" t="s">
        <v>360</v>
      </c>
      <c r="BE5579" s="186">
        <f t="shared" si="39"/>
        <v>0</v>
      </c>
      <c r="BF5579" s="186">
        <f t="shared" si="40"/>
        <v>0</v>
      </c>
      <c r="BG5579" s="186">
        <f t="shared" si="41"/>
        <v>0</v>
      </c>
      <c r="BH5579" s="186">
        <f t="shared" si="42"/>
        <v>0</v>
      </c>
      <c r="BI5579" s="186">
        <f t="shared" si="43"/>
        <v>0</v>
      </c>
      <c r="BJ5579" s="18" t="s">
        <v>85</v>
      </c>
      <c r="BK5579" s="186">
        <f t="shared" si="44"/>
        <v>0</v>
      </c>
      <c r="BL5579" s="18" t="s">
        <v>507</v>
      </c>
      <c r="BM5579" s="185" t="s">
        <v>5493</v>
      </c>
    </row>
    <row r="5580" spans="1:65" s="2" customFormat="1" ht="76.349999999999994" customHeight="1">
      <c r="A5580" s="33"/>
      <c r="B5580" s="139"/>
      <c r="C5580" s="173" t="s">
        <v>5494</v>
      </c>
      <c r="D5580" s="173" t="s">
        <v>363</v>
      </c>
      <c r="E5580" s="174" t="s">
        <v>5495</v>
      </c>
      <c r="F5580" s="175" t="s">
        <v>5496</v>
      </c>
      <c r="G5580" s="176" t="s">
        <v>375</v>
      </c>
      <c r="H5580" s="177">
        <v>5</v>
      </c>
      <c r="I5580" s="178"/>
      <c r="J5580" s="179">
        <f t="shared" si="35"/>
        <v>0</v>
      </c>
      <c r="K5580" s="180"/>
      <c r="L5580" s="34"/>
      <c r="M5580" s="181" t="s">
        <v>1</v>
      </c>
      <c r="N5580" s="182" t="s">
        <v>38</v>
      </c>
      <c r="O5580" s="60"/>
      <c r="P5580" s="183">
        <f t="shared" si="36"/>
        <v>0</v>
      </c>
      <c r="Q5580" s="183">
        <v>6.0000000000000002E-5</v>
      </c>
      <c r="R5580" s="183">
        <f t="shared" si="37"/>
        <v>3.0000000000000003E-4</v>
      </c>
      <c r="S5580" s="183">
        <v>0</v>
      </c>
      <c r="T5580" s="184">
        <f t="shared" si="38"/>
        <v>0</v>
      </c>
      <c r="U5580" s="33"/>
      <c r="V5580" s="33"/>
      <c r="W5580" s="33"/>
      <c r="X5580" s="33"/>
      <c r="Y5580" s="33"/>
      <c r="Z5580" s="33"/>
      <c r="AA5580" s="33"/>
      <c r="AB5580" s="33"/>
      <c r="AC5580" s="33"/>
      <c r="AD5580" s="33"/>
      <c r="AE5580" s="33"/>
      <c r="AR5580" s="185" t="s">
        <v>507</v>
      </c>
      <c r="AT5580" s="185" t="s">
        <v>363</v>
      </c>
      <c r="AU5580" s="185" t="s">
        <v>85</v>
      </c>
      <c r="AY5580" s="18" t="s">
        <v>360</v>
      </c>
      <c r="BE5580" s="186">
        <f t="shared" si="39"/>
        <v>0</v>
      </c>
      <c r="BF5580" s="186">
        <f t="shared" si="40"/>
        <v>0</v>
      </c>
      <c r="BG5580" s="186">
        <f t="shared" si="41"/>
        <v>0</v>
      </c>
      <c r="BH5580" s="186">
        <f t="shared" si="42"/>
        <v>0</v>
      </c>
      <c r="BI5580" s="186">
        <f t="shared" si="43"/>
        <v>0</v>
      </c>
      <c r="BJ5580" s="18" t="s">
        <v>85</v>
      </c>
      <c r="BK5580" s="186">
        <f t="shared" si="44"/>
        <v>0</v>
      </c>
      <c r="BL5580" s="18" t="s">
        <v>507</v>
      </c>
      <c r="BM5580" s="185" t="s">
        <v>5497</v>
      </c>
    </row>
    <row r="5581" spans="1:65" s="14" customFormat="1">
      <c r="B5581" s="196"/>
      <c r="D5581" s="188" t="s">
        <v>369</v>
      </c>
      <c r="E5581" s="197" t="s">
        <v>1</v>
      </c>
      <c r="F5581" s="198" t="s">
        <v>5498</v>
      </c>
      <c r="H5581" s="197" t="s">
        <v>1</v>
      </c>
      <c r="I5581" s="199"/>
      <c r="L5581" s="196"/>
      <c r="M5581" s="200"/>
      <c r="N5581" s="201"/>
      <c r="O5581" s="201"/>
      <c r="P5581" s="201"/>
      <c r="Q5581" s="201"/>
      <c r="R5581" s="201"/>
      <c r="S5581" s="201"/>
      <c r="T5581" s="202"/>
      <c r="AT5581" s="197" t="s">
        <v>369</v>
      </c>
      <c r="AU5581" s="197" t="s">
        <v>85</v>
      </c>
      <c r="AV5581" s="14" t="s">
        <v>79</v>
      </c>
      <c r="AW5581" s="14" t="s">
        <v>29</v>
      </c>
      <c r="AX5581" s="14" t="s">
        <v>72</v>
      </c>
      <c r="AY5581" s="197" t="s">
        <v>360</v>
      </c>
    </row>
    <row r="5582" spans="1:65" s="13" customFormat="1">
      <c r="B5582" s="187"/>
      <c r="D5582" s="188" t="s">
        <v>369</v>
      </c>
      <c r="E5582" s="189" t="s">
        <v>1</v>
      </c>
      <c r="F5582" s="190" t="s">
        <v>5499</v>
      </c>
      <c r="H5582" s="191">
        <v>5</v>
      </c>
      <c r="I5582" s="192"/>
      <c r="L5582" s="187"/>
      <c r="M5582" s="193"/>
      <c r="N5582" s="194"/>
      <c r="O5582" s="194"/>
      <c r="P5582" s="194"/>
      <c r="Q5582" s="194"/>
      <c r="R5582" s="194"/>
      <c r="S5582" s="194"/>
      <c r="T5582" s="195"/>
      <c r="AT5582" s="189" t="s">
        <v>369</v>
      </c>
      <c r="AU5582" s="189" t="s">
        <v>85</v>
      </c>
      <c r="AV5582" s="13" t="s">
        <v>85</v>
      </c>
      <c r="AW5582" s="13" t="s">
        <v>29</v>
      </c>
      <c r="AX5582" s="13" t="s">
        <v>72</v>
      </c>
      <c r="AY5582" s="189" t="s">
        <v>360</v>
      </c>
    </row>
    <row r="5583" spans="1:65" s="15" customFormat="1">
      <c r="B5583" s="203"/>
      <c r="D5583" s="188" t="s">
        <v>369</v>
      </c>
      <c r="E5583" s="204" t="s">
        <v>1</v>
      </c>
      <c r="F5583" s="205" t="s">
        <v>386</v>
      </c>
      <c r="H5583" s="206">
        <v>5</v>
      </c>
      <c r="I5583" s="207"/>
      <c r="L5583" s="203"/>
      <c r="M5583" s="208"/>
      <c r="N5583" s="209"/>
      <c r="O5583" s="209"/>
      <c r="P5583" s="209"/>
      <c r="Q5583" s="209"/>
      <c r="R5583" s="209"/>
      <c r="S5583" s="209"/>
      <c r="T5583" s="210"/>
      <c r="AT5583" s="204" t="s">
        <v>369</v>
      </c>
      <c r="AU5583" s="204" t="s">
        <v>85</v>
      </c>
      <c r="AV5583" s="15" t="s">
        <v>367</v>
      </c>
      <c r="AW5583" s="15" t="s">
        <v>29</v>
      </c>
      <c r="AX5583" s="15" t="s">
        <v>79</v>
      </c>
      <c r="AY5583" s="204" t="s">
        <v>360</v>
      </c>
    </row>
    <row r="5584" spans="1:65" s="2" customFormat="1" ht="76.349999999999994" customHeight="1">
      <c r="A5584" s="33"/>
      <c r="B5584" s="139"/>
      <c r="C5584" s="173" t="s">
        <v>5500</v>
      </c>
      <c r="D5584" s="173" t="s">
        <v>363</v>
      </c>
      <c r="E5584" s="174" t="s">
        <v>5501</v>
      </c>
      <c r="F5584" s="175" t="s">
        <v>5502</v>
      </c>
      <c r="G5584" s="176" t="s">
        <v>375</v>
      </c>
      <c r="H5584" s="177">
        <v>2</v>
      </c>
      <c r="I5584" s="178"/>
      <c r="J5584" s="179">
        <f>ROUND(I5584*H5584,2)</f>
        <v>0</v>
      </c>
      <c r="K5584" s="180"/>
      <c r="L5584" s="34"/>
      <c r="M5584" s="181" t="s">
        <v>1</v>
      </c>
      <c r="N5584" s="182" t="s">
        <v>38</v>
      </c>
      <c r="O5584" s="60"/>
      <c r="P5584" s="183">
        <f>O5584*H5584</f>
        <v>0</v>
      </c>
      <c r="Q5584" s="183">
        <v>6.0000000000000002E-5</v>
      </c>
      <c r="R5584" s="183">
        <f>Q5584*H5584</f>
        <v>1.2E-4</v>
      </c>
      <c r="S5584" s="183">
        <v>0</v>
      </c>
      <c r="T5584" s="184">
        <f>S5584*H5584</f>
        <v>0</v>
      </c>
      <c r="U5584" s="33"/>
      <c r="V5584" s="33"/>
      <c r="W5584" s="33"/>
      <c r="X5584" s="33"/>
      <c r="Y5584" s="33"/>
      <c r="Z5584" s="33"/>
      <c r="AA5584" s="33"/>
      <c r="AB5584" s="33"/>
      <c r="AC5584" s="33"/>
      <c r="AD5584" s="33"/>
      <c r="AE5584" s="33"/>
      <c r="AR5584" s="185" t="s">
        <v>507</v>
      </c>
      <c r="AT5584" s="185" t="s">
        <v>363</v>
      </c>
      <c r="AU5584" s="185" t="s">
        <v>85</v>
      </c>
      <c r="AY5584" s="18" t="s">
        <v>360</v>
      </c>
      <c r="BE5584" s="186">
        <f>IF(N5584="základná",J5584,0)</f>
        <v>0</v>
      </c>
      <c r="BF5584" s="186">
        <f>IF(N5584="znížená",J5584,0)</f>
        <v>0</v>
      </c>
      <c r="BG5584" s="186">
        <f>IF(N5584="zákl. prenesená",J5584,0)</f>
        <v>0</v>
      </c>
      <c r="BH5584" s="186">
        <f>IF(N5584="zníž. prenesená",J5584,0)</f>
        <v>0</v>
      </c>
      <c r="BI5584" s="186">
        <f>IF(N5584="nulová",J5584,0)</f>
        <v>0</v>
      </c>
      <c r="BJ5584" s="18" t="s">
        <v>85</v>
      </c>
      <c r="BK5584" s="186">
        <f>ROUND(I5584*H5584,2)</f>
        <v>0</v>
      </c>
      <c r="BL5584" s="18" t="s">
        <v>507</v>
      </c>
      <c r="BM5584" s="185" t="s">
        <v>5503</v>
      </c>
    </row>
    <row r="5585" spans="1:65" s="14" customFormat="1">
      <c r="B5585" s="196"/>
      <c r="D5585" s="188" t="s">
        <v>369</v>
      </c>
      <c r="E5585" s="197" t="s">
        <v>1</v>
      </c>
      <c r="F5585" s="198" t="s">
        <v>754</v>
      </c>
      <c r="H5585" s="197" t="s">
        <v>1</v>
      </c>
      <c r="I5585" s="199"/>
      <c r="L5585" s="196"/>
      <c r="M5585" s="200"/>
      <c r="N5585" s="201"/>
      <c r="O5585" s="201"/>
      <c r="P5585" s="201"/>
      <c r="Q5585" s="201"/>
      <c r="R5585" s="201"/>
      <c r="S5585" s="201"/>
      <c r="T5585" s="202"/>
      <c r="AT5585" s="197" t="s">
        <v>369</v>
      </c>
      <c r="AU5585" s="197" t="s">
        <v>85</v>
      </c>
      <c r="AV5585" s="14" t="s">
        <v>79</v>
      </c>
      <c r="AW5585" s="14" t="s">
        <v>29</v>
      </c>
      <c r="AX5585" s="14" t="s">
        <v>72</v>
      </c>
      <c r="AY5585" s="197" t="s">
        <v>360</v>
      </c>
    </row>
    <row r="5586" spans="1:65" s="13" customFormat="1">
      <c r="B5586" s="187"/>
      <c r="D5586" s="188" t="s">
        <v>369</v>
      </c>
      <c r="E5586" s="189" t="s">
        <v>1</v>
      </c>
      <c r="F5586" s="190" t="s">
        <v>85</v>
      </c>
      <c r="H5586" s="191">
        <v>2</v>
      </c>
      <c r="I5586" s="192"/>
      <c r="L5586" s="187"/>
      <c r="M5586" s="193"/>
      <c r="N5586" s="194"/>
      <c r="O5586" s="194"/>
      <c r="P5586" s="194"/>
      <c r="Q5586" s="194"/>
      <c r="R5586" s="194"/>
      <c r="S5586" s="194"/>
      <c r="T5586" s="195"/>
      <c r="AT5586" s="189" t="s">
        <v>369</v>
      </c>
      <c r="AU5586" s="189" t="s">
        <v>85</v>
      </c>
      <c r="AV5586" s="13" t="s">
        <v>85</v>
      </c>
      <c r="AW5586" s="13" t="s">
        <v>29</v>
      </c>
      <c r="AX5586" s="13" t="s">
        <v>72</v>
      </c>
      <c r="AY5586" s="189" t="s">
        <v>360</v>
      </c>
    </row>
    <row r="5587" spans="1:65" s="15" customFormat="1">
      <c r="B5587" s="203"/>
      <c r="D5587" s="188" t="s">
        <v>369</v>
      </c>
      <c r="E5587" s="204" t="s">
        <v>1</v>
      </c>
      <c r="F5587" s="205" t="s">
        <v>386</v>
      </c>
      <c r="H5587" s="206">
        <v>2</v>
      </c>
      <c r="I5587" s="207"/>
      <c r="L5587" s="203"/>
      <c r="M5587" s="208"/>
      <c r="N5587" s="209"/>
      <c r="O5587" s="209"/>
      <c r="P5587" s="209"/>
      <c r="Q5587" s="209"/>
      <c r="R5587" s="209"/>
      <c r="S5587" s="209"/>
      <c r="T5587" s="210"/>
      <c r="AT5587" s="204" t="s">
        <v>369</v>
      </c>
      <c r="AU5587" s="204" t="s">
        <v>85</v>
      </c>
      <c r="AV5587" s="15" t="s">
        <v>367</v>
      </c>
      <c r="AW5587" s="15" t="s">
        <v>29</v>
      </c>
      <c r="AX5587" s="15" t="s">
        <v>79</v>
      </c>
      <c r="AY5587" s="204" t="s">
        <v>360</v>
      </c>
    </row>
    <row r="5588" spans="1:65" s="2" customFormat="1" ht="24.2" customHeight="1">
      <c r="A5588" s="33"/>
      <c r="B5588" s="139"/>
      <c r="C5588" s="173" t="s">
        <v>5504</v>
      </c>
      <c r="D5588" s="173" t="s">
        <v>363</v>
      </c>
      <c r="E5588" s="174" t="s">
        <v>5505</v>
      </c>
      <c r="F5588" s="175" t="s">
        <v>5506</v>
      </c>
      <c r="G5588" s="176" t="s">
        <v>4273</v>
      </c>
      <c r="H5588" s="230"/>
      <c r="I5588" s="178"/>
      <c r="J5588" s="179">
        <f>ROUND(I5588*H5588,2)</f>
        <v>0</v>
      </c>
      <c r="K5588" s="180"/>
      <c r="L5588" s="34"/>
      <c r="M5588" s="181" t="s">
        <v>1</v>
      </c>
      <c r="N5588" s="182" t="s">
        <v>38</v>
      </c>
      <c r="O5588" s="60"/>
      <c r="P5588" s="183">
        <f>O5588*H5588</f>
        <v>0</v>
      </c>
      <c r="Q5588" s="183">
        <v>0</v>
      </c>
      <c r="R5588" s="183">
        <f>Q5588*H5588</f>
        <v>0</v>
      </c>
      <c r="S5588" s="183">
        <v>0</v>
      </c>
      <c r="T5588" s="184">
        <f>S5588*H5588</f>
        <v>0</v>
      </c>
      <c r="U5588" s="33"/>
      <c r="V5588" s="33"/>
      <c r="W5588" s="33"/>
      <c r="X5588" s="33"/>
      <c r="Y5588" s="33"/>
      <c r="Z5588" s="33"/>
      <c r="AA5588" s="33"/>
      <c r="AB5588" s="33"/>
      <c r="AC5588" s="33"/>
      <c r="AD5588" s="33"/>
      <c r="AE5588" s="33"/>
      <c r="AR5588" s="185" t="s">
        <v>507</v>
      </c>
      <c r="AT5588" s="185" t="s">
        <v>363</v>
      </c>
      <c r="AU5588" s="185" t="s">
        <v>85</v>
      </c>
      <c r="AY5588" s="18" t="s">
        <v>360</v>
      </c>
      <c r="BE5588" s="186">
        <f>IF(N5588="základná",J5588,0)</f>
        <v>0</v>
      </c>
      <c r="BF5588" s="186">
        <f>IF(N5588="znížená",J5588,0)</f>
        <v>0</v>
      </c>
      <c r="BG5588" s="186">
        <f>IF(N5588="zákl. prenesená",J5588,0)</f>
        <v>0</v>
      </c>
      <c r="BH5588" s="186">
        <f>IF(N5588="zníž. prenesená",J5588,0)</f>
        <v>0</v>
      </c>
      <c r="BI5588" s="186">
        <f>IF(N5588="nulová",J5588,0)</f>
        <v>0</v>
      </c>
      <c r="BJ5588" s="18" t="s">
        <v>85</v>
      </c>
      <c r="BK5588" s="186">
        <f>ROUND(I5588*H5588,2)</f>
        <v>0</v>
      </c>
      <c r="BL5588" s="18" t="s">
        <v>507</v>
      </c>
      <c r="BM5588" s="185" t="s">
        <v>5507</v>
      </c>
    </row>
    <row r="5589" spans="1:65" s="12" customFormat="1" ht="22.9" customHeight="1">
      <c r="B5589" s="161"/>
      <c r="D5589" s="162" t="s">
        <v>71</v>
      </c>
      <c r="E5589" s="171" t="s">
        <v>5508</v>
      </c>
      <c r="F5589" s="171" t="s">
        <v>5509</v>
      </c>
      <c r="I5589" s="164"/>
      <c r="J5589" s="172">
        <f>BK5589</f>
        <v>0</v>
      </c>
      <c r="L5589" s="161"/>
      <c r="M5589" s="165"/>
      <c r="N5589" s="166"/>
      <c r="O5589" s="166"/>
      <c r="P5589" s="167">
        <f>SUM(P5590:P5676)</f>
        <v>0</v>
      </c>
      <c r="Q5589" s="166"/>
      <c r="R5589" s="167">
        <f>SUM(R5590:R5676)</f>
        <v>9.3910349999999976E-2</v>
      </c>
      <c r="S5589" s="166"/>
      <c r="T5589" s="168">
        <f>SUM(T5590:T5676)</f>
        <v>1.5083200000000001</v>
      </c>
      <c r="AR5589" s="162" t="s">
        <v>85</v>
      </c>
      <c r="AT5589" s="169" t="s">
        <v>71</v>
      </c>
      <c r="AU5589" s="169" t="s">
        <v>79</v>
      </c>
      <c r="AY5589" s="162" t="s">
        <v>360</v>
      </c>
      <c r="BK5589" s="170">
        <f>SUM(BK5590:BK5676)</f>
        <v>0</v>
      </c>
    </row>
    <row r="5590" spans="1:65" s="2" customFormat="1" ht="66.75" customHeight="1">
      <c r="A5590" s="33"/>
      <c r="B5590" s="139"/>
      <c r="C5590" s="173" t="s">
        <v>5510</v>
      </c>
      <c r="D5590" s="173" t="s">
        <v>363</v>
      </c>
      <c r="E5590" s="174" t="s">
        <v>5511</v>
      </c>
      <c r="F5590" s="175" t="s">
        <v>5512</v>
      </c>
      <c r="G5590" s="176" t="s">
        <v>795</v>
      </c>
      <c r="H5590" s="177">
        <v>362.28300000000002</v>
      </c>
      <c r="I5590" s="178"/>
      <c r="J5590" s="179">
        <f>ROUND(I5590*H5590,2)</f>
        <v>0</v>
      </c>
      <c r="K5590" s="180"/>
      <c r="L5590" s="34"/>
      <c r="M5590" s="181" t="s">
        <v>1</v>
      </c>
      <c r="N5590" s="182" t="s">
        <v>38</v>
      </c>
      <c r="O5590" s="60"/>
      <c r="P5590" s="183">
        <f>O5590*H5590</f>
        <v>0</v>
      </c>
      <c r="Q5590" s="183">
        <v>1.7000000000000001E-4</v>
      </c>
      <c r="R5590" s="183">
        <f>Q5590*H5590</f>
        <v>6.1588110000000008E-2</v>
      </c>
      <c r="S5590" s="183">
        <v>0</v>
      </c>
      <c r="T5590" s="184">
        <f>S5590*H5590</f>
        <v>0</v>
      </c>
      <c r="U5590" s="33"/>
      <c r="V5590" s="33"/>
      <c r="W5590" s="33"/>
      <c r="X5590" s="33"/>
      <c r="Y5590" s="33"/>
      <c r="Z5590" s="33"/>
      <c r="AA5590" s="33"/>
      <c r="AB5590" s="33"/>
      <c r="AC5590" s="33"/>
      <c r="AD5590" s="33"/>
      <c r="AE5590" s="33"/>
      <c r="AR5590" s="185" t="s">
        <v>507</v>
      </c>
      <c r="AT5590" s="185" t="s">
        <v>363</v>
      </c>
      <c r="AU5590" s="185" t="s">
        <v>85</v>
      </c>
      <c r="AY5590" s="18" t="s">
        <v>360</v>
      </c>
      <c r="BE5590" s="186">
        <f>IF(N5590="základná",J5590,0)</f>
        <v>0</v>
      </c>
      <c r="BF5590" s="186">
        <f>IF(N5590="znížená",J5590,0)</f>
        <v>0</v>
      </c>
      <c r="BG5590" s="186">
        <f>IF(N5590="zákl. prenesená",J5590,0)</f>
        <v>0</v>
      </c>
      <c r="BH5590" s="186">
        <f>IF(N5590="zníž. prenesená",J5590,0)</f>
        <v>0</v>
      </c>
      <c r="BI5590" s="186">
        <f>IF(N5590="nulová",J5590,0)</f>
        <v>0</v>
      </c>
      <c r="BJ5590" s="18" t="s">
        <v>85</v>
      </c>
      <c r="BK5590" s="186">
        <f>ROUND(I5590*H5590,2)</f>
        <v>0</v>
      </c>
      <c r="BL5590" s="18" t="s">
        <v>507</v>
      </c>
      <c r="BM5590" s="185" t="s">
        <v>5513</v>
      </c>
    </row>
    <row r="5591" spans="1:65" s="14" customFormat="1">
      <c r="B5591" s="196"/>
      <c r="D5591" s="188" t="s">
        <v>369</v>
      </c>
      <c r="E5591" s="197" t="s">
        <v>1</v>
      </c>
      <c r="F5591" s="198" t="s">
        <v>5514</v>
      </c>
      <c r="H5591" s="197" t="s">
        <v>1</v>
      </c>
      <c r="I5591" s="199"/>
      <c r="L5591" s="196"/>
      <c r="M5591" s="200"/>
      <c r="N5591" s="201"/>
      <c r="O5591" s="201"/>
      <c r="P5591" s="201"/>
      <c r="Q5591" s="201"/>
      <c r="R5591" s="201"/>
      <c r="S5591" s="201"/>
      <c r="T5591" s="202"/>
      <c r="AT5591" s="197" t="s">
        <v>369</v>
      </c>
      <c r="AU5591" s="197" t="s">
        <v>85</v>
      </c>
      <c r="AV5591" s="14" t="s">
        <v>79</v>
      </c>
      <c r="AW5591" s="14" t="s">
        <v>29</v>
      </c>
      <c r="AX5591" s="14" t="s">
        <v>72</v>
      </c>
      <c r="AY5591" s="197" t="s">
        <v>360</v>
      </c>
    </row>
    <row r="5592" spans="1:65" s="13" customFormat="1">
      <c r="B5592" s="187"/>
      <c r="D5592" s="188" t="s">
        <v>369</v>
      </c>
      <c r="E5592" s="189" t="s">
        <v>1</v>
      </c>
      <c r="F5592" s="190" t="s">
        <v>5515</v>
      </c>
      <c r="H5592" s="191">
        <v>290.66300000000001</v>
      </c>
      <c r="I5592" s="192"/>
      <c r="L5592" s="187"/>
      <c r="M5592" s="193"/>
      <c r="N5592" s="194"/>
      <c r="O5592" s="194"/>
      <c r="P5592" s="194"/>
      <c r="Q5592" s="194"/>
      <c r="R5592" s="194"/>
      <c r="S5592" s="194"/>
      <c r="T5592" s="195"/>
      <c r="AT5592" s="189" t="s">
        <v>369</v>
      </c>
      <c r="AU5592" s="189" t="s">
        <v>85</v>
      </c>
      <c r="AV5592" s="13" t="s">
        <v>85</v>
      </c>
      <c r="AW5592" s="13" t="s">
        <v>29</v>
      </c>
      <c r="AX5592" s="13" t="s">
        <v>72</v>
      </c>
      <c r="AY5592" s="189" t="s">
        <v>360</v>
      </c>
    </row>
    <row r="5593" spans="1:65" s="14" customFormat="1">
      <c r="B5593" s="196"/>
      <c r="D5593" s="188" t="s">
        <v>369</v>
      </c>
      <c r="E5593" s="197" t="s">
        <v>1</v>
      </c>
      <c r="F5593" s="198" t="s">
        <v>5516</v>
      </c>
      <c r="H5593" s="197" t="s">
        <v>1</v>
      </c>
      <c r="I5593" s="199"/>
      <c r="L5593" s="196"/>
      <c r="M5593" s="200"/>
      <c r="N5593" s="201"/>
      <c r="O5593" s="201"/>
      <c r="P5593" s="201"/>
      <c r="Q5593" s="201"/>
      <c r="R5593" s="201"/>
      <c r="S5593" s="201"/>
      <c r="T5593" s="202"/>
      <c r="AT5593" s="197" t="s">
        <v>369</v>
      </c>
      <c r="AU5593" s="197" t="s">
        <v>85</v>
      </c>
      <c r="AV5593" s="14" t="s">
        <v>79</v>
      </c>
      <c r="AW5593" s="14" t="s">
        <v>29</v>
      </c>
      <c r="AX5593" s="14" t="s">
        <v>72</v>
      </c>
      <c r="AY5593" s="197" t="s">
        <v>360</v>
      </c>
    </row>
    <row r="5594" spans="1:65" s="13" customFormat="1">
      <c r="B5594" s="187"/>
      <c r="D5594" s="188" t="s">
        <v>369</v>
      </c>
      <c r="E5594" s="189" t="s">
        <v>1</v>
      </c>
      <c r="F5594" s="190" t="s">
        <v>5517</v>
      </c>
      <c r="H5594" s="191">
        <v>71.62</v>
      </c>
      <c r="I5594" s="192"/>
      <c r="L5594" s="187"/>
      <c r="M5594" s="193"/>
      <c r="N5594" s="194"/>
      <c r="O5594" s="194"/>
      <c r="P5594" s="194"/>
      <c r="Q5594" s="194"/>
      <c r="R5594" s="194"/>
      <c r="S5594" s="194"/>
      <c r="T5594" s="195"/>
      <c r="AT5594" s="189" t="s">
        <v>369</v>
      </c>
      <c r="AU5594" s="189" t="s">
        <v>85</v>
      </c>
      <c r="AV5594" s="13" t="s">
        <v>85</v>
      </c>
      <c r="AW5594" s="13" t="s">
        <v>29</v>
      </c>
      <c r="AX5594" s="13" t="s">
        <v>72</v>
      </c>
      <c r="AY5594" s="189" t="s">
        <v>360</v>
      </c>
    </row>
    <row r="5595" spans="1:65" s="15" customFormat="1">
      <c r="B5595" s="203"/>
      <c r="D5595" s="188" t="s">
        <v>369</v>
      </c>
      <c r="E5595" s="204" t="s">
        <v>1</v>
      </c>
      <c r="F5595" s="205" t="s">
        <v>386</v>
      </c>
      <c r="H5595" s="206">
        <v>362.28300000000002</v>
      </c>
      <c r="I5595" s="207"/>
      <c r="L5595" s="203"/>
      <c r="M5595" s="208"/>
      <c r="N5595" s="209"/>
      <c r="O5595" s="209"/>
      <c r="P5595" s="209"/>
      <c r="Q5595" s="209"/>
      <c r="R5595" s="209"/>
      <c r="S5595" s="209"/>
      <c r="T5595" s="210"/>
      <c r="AT5595" s="204" t="s">
        <v>369</v>
      </c>
      <c r="AU5595" s="204" t="s">
        <v>85</v>
      </c>
      <c r="AV5595" s="15" t="s">
        <v>367</v>
      </c>
      <c r="AW5595" s="15" t="s">
        <v>29</v>
      </c>
      <c r="AX5595" s="15" t="s">
        <v>79</v>
      </c>
      <c r="AY5595" s="204" t="s">
        <v>360</v>
      </c>
    </row>
    <row r="5596" spans="1:65" s="2" customFormat="1" ht="24.2" customHeight="1">
      <c r="A5596" s="33"/>
      <c r="B5596" s="139"/>
      <c r="C5596" s="173" t="s">
        <v>5518</v>
      </c>
      <c r="D5596" s="173" t="s">
        <v>363</v>
      </c>
      <c r="E5596" s="174" t="s">
        <v>5519</v>
      </c>
      <c r="F5596" s="175" t="s">
        <v>5520</v>
      </c>
      <c r="G5596" s="176" t="s">
        <v>366</v>
      </c>
      <c r="H5596" s="177">
        <v>309.51</v>
      </c>
      <c r="I5596" s="178"/>
      <c r="J5596" s="179">
        <f>ROUND(I5596*H5596,2)</f>
        <v>0</v>
      </c>
      <c r="K5596" s="180"/>
      <c r="L5596" s="34"/>
      <c r="M5596" s="181" t="s">
        <v>1</v>
      </c>
      <c r="N5596" s="182" t="s">
        <v>38</v>
      </c>
      <c r="O5596" s="60"/>
      <c r="P5596" s="183">
        <f>O5596*H5596</f>
        <v>0</v>
      </c>
      <c r="Q5596" s="183">
        <v>0</v>
      </c>
      <c r="R5596" s="183">
        <f>Q5596*H5596</f>
        <v>0</v>
      </c>
      <c r="S5596" s="183">
        <v>4.0000000000000001E-3</v>
      </c>
      <c r="T5596" s="184">
        <f>S5596*H5596</f>
        <v>1.23804</v>
      </c>
      <c r="U5596" s="33"/>
      <c r="V5596" s="33"/>
      <c r="W5596" s="33"/>
      <c r="X5596" s="33"/>
      <c r="Y5596" s="33"/>
      <c r="Z5596" s="33"/>
      <c r="AA5596" s="33"/>
      <c r="AB5596" s="33"/>
      <c r="AC5596" s="33"/>
      <c r="AD5596" s="33"/>
      <c r="AE5596" s="33"/>
      <c r="AR5596" s="185" t="s">
        <v>507</v>
      </c>
      <c r="AT5596" s="185" t="s">
        <v>363</v>
      </c>
      <c r="AU5596" s="185" t="s">
        <v>85</v>
      </c>
      <c r="AY5596" s="18" t="s">
        <v>360</v>
      </c>
      <c r="BE5596" s="186">
        <f>IF(N5596="základná",J5596,0)</f>
        <v>0</v>
      </c>
      <c r="BF5596" s="186">
        <f>IF(N5596="znížená",J5596,0)</f>
        <v>0</v>
      </c>
      <c r="BG5596" s="186">
        <f>IF(N5596="zákl. prenesená",J5596,0)</f>
        <v>0</v>
      </c>
      <c r="BH5596" s="186">
        <f>IF(N5596="zníž. prenesená",J5596,0)</f>
        <v>0</v>
      </c>
      <c r="BI5596" s="186">
        <f>IF(N5596="nulová",J5596,0)</f>
        <v>0</v>
      </c>
      <c r="BJ5596" s="18" t="s">
        <v>85</v>
      </c>
      <c r="BK5596" s="186">
        <f>ROUND(I5596*H5596,2)</f>
        <v>0</v>
      </c>
      <c r="BL5596" s="18" t="s">
        <v>507</v>
      </c>
      <c r="BM5596" s="185" t="s">
        <v>5521</v>
      </c>
    </row>
    <row r="5597" spans="1:65" s="14" customFormat="1">
      <c r="B5597" s="196"/>
      <c r="D5597" s="188" t="s">
        <v>369</v>
      </c>
      <c r="E5597" s="197" t="s">
        <v>1</v>
      </c>
      <c r="F5597" s="198" t="s">
        <v>754</v>
      </c>
      <c r="H5597" s="197" t="s">
        <v>1</v>
      </c>
      <c r="I5597" s="199"/>
      <c r="L5597" s="196"/>
      <c r="M5597" s="200"/>
      <c r="N5597" s="201"/>
      <c r="O5597" s="201"/>
      <c r="P5597" s="201"/>
      <c r="Q5597" s="201"/>
      <c r="R5597" s="201"/>
      <c r="S5597" s="201"/>
      <c r="T5597" s="202"/>
      <c r="AT5597" s="197" t="s">
        <v>369</v>
      </c>
      <c r="AU5597" s="197" t="s">
        <v>85</v>
      </c>
      <c r="AV5597" s="14" t="s">
        <v>79</v>
      </c>
      <c r="AW5597" s="14" t="s">
        <v>29</v>
      </c>
      <c r="AX5597" s="14" t="s">
        <v>72</v>
      </c>
      <c r="AY5597" s="197" t="s">
        <v>360</v>
      </c>
    </row>
    <row r="5598" spans="1:65" s="13" customFormat="1" ht="22.5">
      <c r="B5598" s="187"/>
      <c r="D5598" s="188" t="s">
        <v>369</v>
      </c>
      <c r="E5598" s="189" t="s">
        <v>1</v>
      </c>
      <c r="F5598" s="190" t="s">
        <v>5522</v>
      </c>
      <c r="H5598" s="191">
        <v>309.51</v>
      </c>
      <c r="I5598" s="192"/>
      <c r="L5598" s="187"/>
      <c r="M5598" s="193"/>
      <c r="N5598" s="194"/>
      <c r="O5598" s="194"/>
      <c r="P5598" s="194"/>
      <c r="Q5598" s="194"/>
      <c r="R5598" s="194"/>
      <c r="S5598" s="194"/>
      <c r="T5598" s="195"/>
      <c r="AT5598" s="189" t="s">
        <v>369</v>
      </c>
      <c r="AU5598" s="189" t="s">
        <v>85</v>
      </c>
      <c r="AV5598" s="13" t="s">
        <v>85</v>
      </c>
      <c r="AW5598" s="13" t="s">
        <v>29</v>
      </c>
      <c r="AX5598" s="13" t="s">
        <v>72</v>
      </c>
      <c r="AY5598" s="189" t="s">
        <v>360</v>
      </c>
    </row>
    <row r="5599" spans="1:65" s="15" customFormat="1">
      <c r="B5599" s="203"/>
      <c r="D5599" s="188" t="s">
        <v>369</v>
      </c>
      <c r="E5599" s="204" t="s">
        <v>1</v>
      </c>
      <c r="F5599" s="205" t="s">
        <v>386</v>
      </c>
      <c r="H5599" s="206">
        <v>309.51</v>
      </c>
      <c r="I5599" s="207"/>
      <c r="L5599" s="203"/>
      <c r="M5599" s="208"/>
      <c r="N5599" s="209"/>
      <c r="O5599" s="209"/>
      <c r="P5599" s="209"/>
      <c r="Q5599" s="209"/>
      <c r="R5599" s="209"/>
      <c r="S5599" s="209"/>
      <c r="T5599" s="210"/>
      <c r="AT5599" s="204" t="s">
        <v>369</v>
      </c>
      <c r="AU5599" s="204" t="s">
        <v>85</v>
      </c>
      <c r="AV5599" s="15" t="s">
        <v>367</v>
      </c>
      <c r="AW5599" s="15" t="s">
        <v>29</v>
      </c>
      <c r="AX5599" s="15" t="s">
        <v>79</v>
      </c>
      <c r="AY5599" s="204" t="s">
        <v>360</v>
      </c>
    </row>
    <row r="5600" spans="1:65" s="2" customFormat="1" ht="24.2" customHeight="1">
      <c r="A5600" s="33"/>
      <c r="B5600" s="139"/>
      <c r="C5600" s="173" t="s">
        <v>5523</v>
      </c>
      <c r="D5600" s="173" t="s">
        <v>363</v>
      </c>
      <c r="E5600" s="174" t="s">
        <v>5524</v>
      </c>
      <c r="F5600" s="175" t="s">
        <v>5525</v>
      </c>
      <c r="G5600" s="176" t="s">
        <v>366</v>
      </c>
      <c r="H5600" s="177">
        <v>55.57</v>
      </c>
      <c r="I5600" s="178"/>
      <c r="J5600" s="179">
        <f>ROUND(I5600*H5600,2)</f>
        <v>0</v>
      </c>
      <c r="K5600" s="180"/>
      <c r="L5600" s="34"/>
      <c r="M5600" s="181" t="s">
        <v>1</v>
      </c>
      <c r="N5600" s="182" t="s">
        <v>38</v>
      </c>
      <c r="O5600" s="60"/>
      <c r="P5600" s="183">
        <f>O5600*H5600</f>
        <v>0</v>
      </c>
      <c r="Q5600" s="183">
        <v>0</v>
      </c>
      <c r="R5600" s="183">
        <f>Q5600*H5600</f>
        <v>0</v>
      </c>
      <c r="S5600" s="183">
        <v>4.0000000000000001E-3</v>
      </c>
      <c r="T5600" s="184">
        <f>S5600*H5600</f>
        <v>0.22228000000000001</v>
      </c>
      <c r="U5600" s="33"/>
      <c r="V5600" s="33"/>
      <c r="W5600" s="33"/>
      <c r="X5600" s="33"/>
      <c r="Y5600" s="33"/>
      <c r="Z5600" s="33"/>
      <c r="AA5600" s="33"/>
      <c r="AB5600" s="33"/>
      <c r="AC5600" s="33"/>
      <c r="AD5600" s="33"/>
      <c r="AE5600" s="33"/>
      <c r="AR5600" s="185" t="s">
        <v>507</v>
      </c>
      <c r="AT5600" s="185" t="s">
        <v>363</v>
      </c>
      <c r="AU5600" s="185" t="s">
        <v>85</v>
      </c>
      <c r="AY5600" s="18" t="s">
        <v>360</v>
      </c>
      <c r="BE5600" s="186">
        <f>IF(N5600="základná",J5600,0)</f>
        <v>0</v>
      </c>
      <c r="BF5600" s="186">
        <f>IF(N5600="znížená",J5600,0)</f>
        <v>0</v>
      </c>
      <c r="BG5600" s="186">
        <f>IF(N5600="zákl. prenesená",J5600,0)</f>
        <v>0</v>
      </c>
      <c r="BH5600" s="186">
        <f>IF(N5600="zníž. prenesená",J5600,0)</f>
        <v>0</v>
      </c>
      <c r="BI5600" s="186">
        <f>IF(N5600="nulová",J5600,0)</f>
        <v>0</v>
      </c>
      <c r="BJ5600" s="18" t="s">
        <v>85</v>
      </c>
      <c r="BK5600" s="186">
        <f>ROUND(I5600*H5600,2)</f>
        <v>0</v>
      </c>
      <c r="BL5600" s="18" t="s">
        <v>507</v>
      </c>
      <c r="BM5600" s="185" t="s">
        <v>5526</v>
      </c>
    </row>
    <row r="5601" spans="1:65" s="14" customFormat="1">
      <c r="B5601" s="196"/>
      <c r="D5601" s="188" t="s">
        <v>369</v>
      </c>
      <c r="E5601" s="197" t="s">
        <v>1</v>
      </c>
      <c r="F5601" s="198" t="s">
        <v>754</v>
      </c>
      <c r="H5601" s="197" t="s">
        <v>1</v>
      </c>
      <c r="I5601" s="199"/>
      <c r="L5601" s="196"/>
      <c r="M5601" s="200"/>
      <c r="N5601" s="201"/>
      <c r="O5601" s="201"/>
      <c r="P5601" s="201"/>
      <c r="Q5601" s="201"/>
      <c r="R5601" s="201"/>
      <c r="S5601" s="201"/>
      <c r="T5601" s="202"/>
      <c r="AT5601" s="197" t="s">
        <v>369</v>
      </c>
      <c r="AU5601" s="197" t="s">
        <v>85</v>
      </c>
      <c r="AV5601" s="14" t="s">
        <v>79</v>
      </c>
      <c r="AW5601" s="14" t="s">
        <v>29</v>
      </c>
      <c r="AX5601" s="14" t="s">
        <v>72</v>
      </c>
      <c r="AY5601" s="197" t="s">
        <v>360</v>
      </c>
    </row>
    <row r="5602" spans="1:65" s="13" customFormat="1">
      <c r="B5602" s="187"/>
      <c r="D5602" s="188" t="s">
        <v>369</v>
      </c>
      <c r="E5602" s="189" t="s">
        <v>1</v>
      </c>
      <c r="F5602" s="190" t="s">
        <v>5527</v>
      </c>
      <c r="H5602" s="191">
        <v>55.57</v>
      </c>
      <c r="I5602" s="192"/>
      <c r="L5602" s="187"/>
      <c r="M5602" s="193"/>
      <c r="N5602" s="194"/>
      <c r="O5602" s="194"/>
      <c r="P5602" s="194"/>
      <c r="Q5602" s="194"/>
      <c r="R5602" s="194"/>
      <c r="S5602" s="194"/>
      <c r="T5602" s="195"/>
      <c r="AT5602" s="189" t="s">
        <v>369</v>
      </c>
      <c r="AU5602" s="189" t="s">
        <v>85</v>
      </c>
      <c r="AV5602" s="13" t="s">
        <v>85</v>
      </c>
      <c r="AW5602" s="13" t="s">
        <v>29</v>
      </c>
      <c r="AX5602" s="13" t="s">
        <v>72</v>
      </c>
      <c r="AY5602" s="189" t="s">
        <v>360</v>
      </c>
    </row>
    <row r="5603" spans="1:65" s="15" customFormat="1">
      <c r="B5603" s="203"/>
      <c r="D5603" s="188" t="s">
        <v>369</v>
      </c>
      <c r="E5603" s="204" t="s">
        <v>1</v>
      </c>
      <c r="F5603" s="205" t="s">
        <v>386</v>
      </c>
      <c r="H5603" s="206">
        <v>55.57</v>
      </c>
      <c r="I5603" s="207"/>
      <c r="L5603" s="203"/>
      <c r="M5603" s="208"/>
      <c r="N5603" s="209"/>
      <c r="O5603" s="209"/>
      <c r="P5603" s="209"/>
      <c r="Q5603" s="209"/>
      <c r="R5603" s="209"/>
      <c r="S5603" s="209"/>
      <c r="T5603" s="210"/>
      <c r="AT5603" s="204" t="s">
        <v>369</v>
      </c>
      <c r="AU5603" s="204" t="s">
        <v>85</v>
      </c>
      <c r="AV5603" s="15" t="s">
        <v>367</v>
      </c>
      <c r="AW5603" s="15" t="s">
        <v>29</v>
      </c>
      <c r="AX5603" s="15" t="s">
        <v>79</v>
      </c>
      <c r="AY5603" s="204" t="s">
        <v>360</v>
      </c>
    </row>
    <row r="5604" spans="1:65" s="2" customFormat="1" ht="37.9" customHeight="1">
      <c r="A5604" s="33"/>
      <c r="B5604" s="139"/>
      <c r="C5604" s="173" t="s">
        <v>5528</v>
      </c>
      <c r="D5604" s="173" t="s">
        <v>363</v>
      </c>
      <c r="E5604" s="174" t="s">
        <v>5529</v>
      </c>
      <c r="F5604" s="175" t="s">
        <v>5530</v>
      </c>
      <c r="G5604" s="176" t="s">
        <v>375</v>
      </c>
      <c r="H5604" s="177">
        <v>1</v>
      </c>
      <c r="I5604" s="178"/>
      <c r="J5604" s="179">
        <f>ROUND(I5604*H5604,2)</f>
        <v>0</v>
      </c>
      <c r="K5604" s="180"/>
      <c r="L5604" s="34"/>
      <c r="M5604" s="181" t="s">
        <v>1</v>
      </c>
      <c r="N5604" s="182" t="s">
        <v>38</v>
      </c>
      <c r="O5604" s="60"/>
      <c r="P5604" s="183">
        <f>O5604*H5604</f>
        <v>0</v>
      </c>
      <c r="Q5604" s="183">
        <v>0</v>
      </c>
      <c r="R5604" s="183">
        <f>Q5604*H5604</f>
        <v>0</v>
      </c>
      <c r="S5604" s="183">
        <v>4.0000000000000001E-3</v>
      </c>
      <c r="T5604" s="184">
        <f>S5604*H5604</f>
        <v>4.0000000000000001E-3</v>
      </c>
      <c r="U5604" s="33"/>
      <c r="V5604" s="33"/>
      <c r="W5604" s="33"/>
      <c r="X5604" s="33"/>
      <c r="Y5604" s="33"/>
      <c r="Z5604" s="33"/>
      <c r="AA5604" s="33"/>
      <c r="AB5604" s="33"/>
      <c r="AC5604" s="33"/>
      <c r="AD5604" s="33"/>
      <c r="AE5604" s="33"/>
      <c r="AR5604" s="185" t="s">
        <v>507</v>
      </c>
      <c r="AT5604" s="185" t="s">
        <v>363</v>
      </c>
      <c r="AU5604" s="185" t="s">
        <v>85</v>
      </c>
      <c r="AY5604" s="18" t="s">
        <v>360</v>
      </c>
      <c r="BE5604" s="186">
        <f>IF(N5604="základná",J5604,0)</f>
        <v>0</v>
      </c>
      <c r="BF5604" s="186">
        <f>IF(N5604="znížená",J5604,0)</f>
        <v>0</v>
      </c>
      <c r="BG5604" s="186">
        <f>IF(N5604="zákl. prenesená",J5604,0)</f>
        <v>0</v>
      </c>
      <c r="BH5604" s="186">
        <f>IF(N5604="zníž. prenesená",J5604,0)</f>
        <v>0</v>
      </c>
      <c r="BI5604" s="186">
        <f>IF(N5604="nulová",J5604,0)</f>
        <v>0</v>
      </c>
      <c r="BJ5604" s="18" t="s">
        <v>85</v>
      </c>
      <c r="BK5604" s="186">
        <f>ROUND(I5604*H5604,2)</f>
        <v>0</v>
      </c>
      <c r="BL5604" s="18" t="s">
        <v>507</v>
      </c>
      <c r="BM5604" s="185" t="s">
        <v>5531</v>
      </c>
    </row>
    <row r="5605" spans="1:65" s="2" customFormat="1" ht="24.2" customHeight="1">
      <c r="A5605" s="33"/>
      <c r="B5605" s="139"/>
      <c r="C5605" s="173" t="s">
        <v>5532</v>
      </c>
      <c r="D5605" s="173" t="s">
        <v>363</v>
      </c>
      <c r="E5605" s="174" t="s">
        <v>5533</v>
      </c>
      <c r="F5605" s="175" t="s">
        <v>5534</v>
      </c>
      <c r="G5605" s="176" t="s">
        <v>375</v>
      </c>
      <c r="H5605" s="177">
        <v>1</v>
      </c>
      <c r="I5605" s="178"/>
      <c r="J5605" s="179">
        <f>ROUND(I5605*H5605,2)</f>
        <v>0</v>
      </c>
      <c r="K5605" s="180"/>
      <c r="L5605" s="34"/>
      <c r="M5605" s="181" t="s">
        <v>1</v>
      </c>
      <c r="N5605" s="182" t="s">
        <v>38</v>
      </c>
      <c r="O5605" s="60"/>
      <c r="P5605" s="183">
        <f>O5605*H5605</f>
        <v>0</v>
      </c>
      <c r="Q5605" s="183">
        <v>0</v>
      </c>
      <c r="R5605" s="183">
        <f>Q5605*H5605</f>
        <v>0</v>
      </c>
      <c r="S5605" s="183">
        <v>4.0000000000000001E-3</v>
      </c>
      <c r="T5605" s="184">
        <f>S5605*H5605</f>
        <v>4.0000000000000001E-3</v>
      </c>
      <c r="U5605" s="33"/>
      <c r="V5605" s="33"/>
      <c r="W5605" s="33"/>
      <c r="X5605" s="33"/>
      <c r="Y5605" s="33"/>
      <c r="Z5605" s="33"/>
      <c r="AA5605" s="33"/>
      <c r="AB5605" s="33"/>
      <c r="AC5605" s="33"/>
      <c r="AD5605" s="33"/>
      <c r="AE5605" s="33"/>
      <c r="AR5605" s="185" t="s">
        <v>507</v>
      </c>
      <c r="AT5605" s="185" t="s">
        <v>363</v>
      </c>
      <c r="AU5605" s="185" t="s">
        <v>85</v>
      </c>
      <c r="AY5605" s="18" t="s">
        <v>360</v>
      </c>
      <c r="BE5605" s="186">
        <f>IF(N5605="základná",J5605,0)</f>
        <v>0</v>
      </c>
      <c r="BF5605" s="186">
        <f>IF(N5605="znížená",J5605,0)</f>
        <v>0</v>
      </c>
      <c r="BG5605" s="186">
        <f>IF(N5605="zákl. prenesená",J5605,0)</f>
        <v>0</v>
      </c>
      <c r="BH5605" s="186">
        <f>IF(N5605="zníž. prenesená",J5605,0)</f>
        <v>0</v>
      </c>
      <c r="BI5605" s="186">
        <f>IF(N5605="nulová",J5605,0)</f>
        <v>0</v>
      </c>
      <c r="BJ5605" s="18" t="s">
        <v>85</v>
      </c>
      <c r="BK5605" s="186">
        <f>ROUND(I5605*H5605,2)</f>
        <v>0</v>
      </c>
      <c r="BL5605" s="18" t="s">
        <v>507</v>
      </c>
      <c r="BM5605" s="185" t="s">
        <v>5535</v>
      </c>
    </row>
    <row r="5606" spans="1:65" s="14" customFormat="1">
      <c r="B5606" s="196"/>
      <c r="D5606" s="188" t="s">
        <v>369</v>
      </c>
      <c r="E5606" s="197" t="s">
        <v>1</v>
      </c>
      <c r="F5606" s="198" t="s">
        <v>831</v>
      </c>
      <c r="H5606" s="197" t="s">
        <v>1</v>
      </c>
      <c r="I5606" s="199"/>
      <c r="L5606" s="196"/>
      <c r="M5606" s="200"/>
      <c r="N5606" s="201"/>
      <c r="O5606" s="201"/>
      <c r="P5606" s="201"/>
      <c r="Q5606" s="201"/>
      <c r="R5606" s="201"/>
      <c r="S5606" s="201"/>
      <c r="T5606" s="202"/>
      <c r="AT5606" s="197" t="s">
        <v>369</v>
      </c>
      <c r="AU5606" s="197" t="s">
        <v>85</v>
      </c>
      <c r="AV5606" s="14" t="s">
        <v>79</v>
      </c>
      <c r="AW5606" s="14" t="s">
        <v>29</v>
      </c>
      <c r="AX5606" s="14" t="s">
        <v>72</v>
      </c>
      <c r="AY5606" s="197" t="s">
        <v>360</v>
      </c>
    </row>
    <row r="5607" spans="1:65" s="13" customFormat="1">
      <c r="B5607" s="187"/>
      <c r="D5607" s="188" t="s">
        <v>369</v>
      </c>
      <c r="E5607" s="189" t="s">
        <v>1</v>
      </c>
      <c r="F5607" s="190" t="s">
        <v>79</v>
      </c>
      <c r="H5607" s="191">
        <v>1</v>
      </c>
      <c r="I5607" s="192"/>
      <c r="L5607" s="187"/>
      <c r="M5607" s="193"/>
      <c r="N5607" s="194"/>
      <c r="O5607" s="194"/>
      <c r="P5607" s="194"/>
      <c r="Q5607" s="194"/>
      <c r="R5607" s="194"/>
      <c r="S5607" s="194"/>
      <c r="T5607" s="195"/>
      <c r="AT5607" s="189" t="s">
        <v>369</v>
      </c>
      <c r="AU5607" s="189" t="s">
        <v>85</v>
      </c>
      <c r="AV5607" s="13" t="s">
        <v>85</v>
      </c>
      <c r="AW5607" s="13" t="s">
        <v>29</v>
      </c>
      <c r="AX5607" s="13" t="s">
        <v>72</v>
      </c>
      <c r="AY5607" s="189" t="s">
        <v>360</v>
      </c>
    </row>
    <row r="5608" spans="1:65" s="15" customFormat="1">
      <c r="B5608" s="203"/>
      <c r="D5608" s="188" t="s">
        <v>369</v>
      </c>
      <c r="E5608" s="204" t="s">
        <v>1</v>
      </c>
      <c r="F5608" s="205" t="s">
        <v>386</v>
      </c>
      <c r="H5608" s="206">
        <v>1</v>
      </c>
      <c r="I5608" s="207"/>
      <c r="L5608" s="203"/>
      <c r="M5608" s="208"/>
      <c r="N5608" s="209"/>
      <c r="O5608" s="209"/>
      <c r="P5608" s="209"/>
      <c r="Q5608" s="209"/>
      <c r="R5608" s="209"/>
      <c r="S5608" s="209"/>
      <c r="T5608" s="210"/>
      <c r="AT5608" s="204" t="s">
        <v>369</v>
      </c>
      <c r="AU5608" s="204" t="s">
        <v>85</v>
      </c>
      <c r="AV5608" s="15" t="s">
        <v>367</v>
      </c>
      <c r="AW5608" s="15" t="s">
        <v>29</v>
      </c>
      <c r="AX5608" s="15" t="s">
        <v>79</v>
      </c>
      <c r="AY5608" s="204" t="s">
        <v>360</v>
      </c>
    </row>
    <row r="5609" spans="1:65" s="2" customFormat="1" ht="76.349999999999994" customHeight="1">
      <c r="A5609" s="33"/>
      <c r="B5609" s="139"/>
      <c r="C5609" s="173" t="s">
        <v>5536</v>
      </c>
      <c r="D5609" s="173" t="s">
        <v>363</v>
      </c>
      <c r="E5609" s="174" t="s">
        <v>5537</v>
      </c>
      <c r="F5609" s="175" t="s">
        <v>5538</v>
      </c>
      <c r="G5609" s="176" t="s">
        <v>375</v>
      </c>
      <c r="H5609" s="177">
        <v>1</v>
      </c>
      <c r="I5609" s="178"/>
      <c r="J5609" s="179">
        <f t="shared" ref="J5609:J5624" si="45">ROUND(I5609*H5609,2)</f>
        <v>0</v>
      </c>
      <c r="K5609" s="180"/>
      <c r="L5609" s="34"/>
      <c r="M5609" s="181" t="s">
        <v>1</v>
      </c>
      <c r="N5609" s="182" t="s">
        <v>38</v>
      </c>
      <c r="O5609" s="60"/>
      <c r="P5609" s="183">
        <f t="shared" ref="P5609:P5624" si="46">O5609*H5609</f>
        <v>0</v>
      </c>
      <c r="Q5609" s="183">
        <v>0</v>
      </c>
      <c r="R5609" s="183">
        <f t="shared" ref="R5609:R5624" si="47">Q5609*H5609</f>
        <v>0</v>
      </c>
      <c r="S5609" s="183">
        <v>4.0000000000000001E-3</v>
      </c>
      <c r="T5609" s="184">
        <f t="shared" ref="T5609:T5624" si="48">S5609*H5609</f>
        <v>4.0000000000000001E-3</v>
      </c>
      <c r="U5609" s="33"/>
      <c r="V5609" s="33"/>
      <c r="W5609" s="33"/>
      <c r="X5609" s="33"/>
      <c r="Y5609" s="33"/>
      <c r="Z5609" s="33"/>
      <c r="AA5609" s="33"/>
      <c r="AB5609" s="33"/>
      <c r="AC5609" s="33"/>
      <c r="AD5609" s="33"/>
      <c r="AE5609" s="33"/>
      <c r="AR5609" s="185" t="s">
        <v>507</v>
      </c>
      <c r="AT5609" s="185" t="s">
        <v>363</v>
      </c>
      <c r="AU5609" s="185" t="s">
        <v>85</v>
      </c>
      <c r="AY5609" s="18" t="s">
        <v>360</v>
      </c>
      <c r="BE5609" s="186">
        <f t="shared" ref="BE5609:BE5624" si="49">IF(N5609="základná",J5609,0)</f>
        <v>0</v>
      </c>
      <c r="BF5609" s="186">
        <f t="shared" ref="BF5609:BF5624" si="50">IF(N5609="znížená",J5609,0)</f>
        <v>0</v>
      </c>
      <c r="BG5609" s="186">
        <f t="shared" ref="BG5609:BG5624" si="51">IF(N5609="zákl. prenesená",J5609,0)</f>
        <v>0</v>
      </c>
      <c r="BH5609" s="186">
        <f t="shared" ref="BH5609:BH5624" si="52">IF(N5609="zníž. prenesená",J5609,0)</f>
        <v>0</v>
      </c>
      <c r="BI5609" s="186">
        <f t="shared" ref="BI5609:BI5624" si="53">IF(N5609="nulová",J5609,0)</f>
        <v>0</v>
      </c>
      <c r="BJ5609" s="18" t="s">
        <v>85</v>
      </c>
      <c r="BK5609" s="186">
        <f t="shared" ref="BK5609:BK5624" si="54">ROUND(I5609*H5609,2)</f>
        <v>0</v>
      </c>
      <c r="BL5609" s="18" t="s">
        <v>507</v>
      </c>
      <c r="BM5609" s="185" t="s">
        <v>5539</v>
      </c>
    </row>
    <row r="5610" spans="1:65" s="2" customFormat="1" ht="76.349999999999994" customHeight="1">
      <c r="A5610" s="33"/>
      <c r="B5610" s="139"/>
      <c r="C5610" s="173" t="s">
        <v>5540</v>
      </c>
      <c r="D5610" s="173" t="s">
        <v>363</v>
      </c>
      <c r="E5610" s="174" t="s">
        <v>5541</v>
      </c>
      <c r="F5610" s="175" t="s">
        <v>5542</v>
      </c>
      <c r="G5610" s="176" t="s">
        <v>375</v>
      </c>
      <c r="H5610" s="177">
        <v>1</v>
      </c>
      <c r="I5610" s="178"/>
      <c r="J5610" s="179">
        <f t="shared" si="45"/>
        <v>0</v>
      </c>
      <c r="K5610" s="180"/>
      <c r="L5610" s="34"/>
      <c r="M5610" s="181" t="s">
        <v>1</v>
      </c>
      <c r="N5610" s="182" t="s">
        <v>38</v>
      </c>
      <c r="O5610" s="60"/>
      <c r="P5610" s="183">
        <f t="shared" si="46"/>
        <v>0</v>
      </c>
      <c r="Q5610" s="183">
        <v>0</v>
      </c>
      <c r="R5610" s="183">
        <f t="shared" si="47"/>
        <v>0</v>
      </c>
      <c r="S5610" s="183">
        <v>4.0000000000000001E-3</v>
      </c>
      <c r="T5610" s="184">
        <f t="shared" si="48"/>
        <v>4.0000000000000001E-3</v>
      </c>
      <c r="U5610" s="33"/>
      <c r="V5610" s="33"/>
      <c r="W5610" s="33"/>
      <c r="X5610" s="33"/>
      <c r="Y5610" s="33"/>
      <c r="Z5610" s="33"/>
      <c r="AA5610" s="33"/>
      <c r="AB5610" s="33"/>
      <c r="AC5610" s="33"/>
      <c r="AD5610" s="33"/>
      <c r="AE5610" s="33"/>
      <c r="AR5610" s="185" t="s">
        <v>507</v>
      </c>
      <c r="AT5610" s="185" t="s">
        <v>363</v>
      </c>
      <c r="AU5610" s="185" t="s">
        <v>85</v>
      </c>
      <c r="AY5610" s="18" t="s">
        <v>360</v>
      </c>
      <c r="BE5610" s="186">
        <f t="shared" si="49"/>
        <v>0</v>
      </c>
      <c r="BF5610" s="186">
        <f t="shared" si="50"/>
        <v>0</v>
      </c>
      <c r="BG5610" s="186">
        <f t="shared" si="51"/>
        <v>0</v>
      </c>
      <c r="BH5610" s="186">
        <f t="shared" si="52"/>
        <v>0</v>
      </c>
      <c r="BI5610" s="186">
        <f t="shared" si="53"/>
        <v>0</v>
      </c>
      <c r="BJ5610" s="18" t="s">
        <v>85</v>
      </c>
      <c r="BK5610" s="186">
        <f t="shared" si="54"/>
        <v>0</v>
      </c>
      <c r="BL5610" s="18" t="s">
        <v>507</v>
      </c>
      <c r="BM5610" s="185" t="s">
        <v>5543</v>
      </c>
    </row>
    <row r="5611" spans="1:65" s="2" customFormat="1" ht="76.349999999999994" customHeight="1">
      <c r="A5611" s="33"/>
      <c r="B5611" s="139"/>
      <c r="C5611" s="173" t="s">
        <v>5544</v>
      </c>
      <c r="D5611" s="173" t="s">
        <v>363</v>
      </c>
      <c r="E5611" s="174" t="s">
        <v>5545</v>
      </c>
      <c r="F5611" s="175" t="s">
        <v>5546</v>
      </c>
      <c r="G5611" s="176" t="s">
        <v>375</v>
      </c>
      <c r="H5611" s="177">
        <v>1</v>
      </c>
      <c r="I5611" s="178"/>
      <c r="J5611" s="179">
        <f t="shared" si="45"/>
        <v>0</v>
      </c>
      <c r="K5611" s="180"/>
      <c r="L5611" s="34"/>
      <c r="M5611" s="181" t="s">
        <v>1</v>
      </c>
      <c r="N5611" s="182" t="s">
        <v>38</v>
      </c>
      <c r="O5611" s="60"/>
      <c r="P5611" s="183">
        <f t="shared" si="46"/>
        <v>0</v>
      </c>
      <c r="Q5611" s="183">
        <v>0</v>
      </c>
      <c r="R5611" s="183">
        <f t="shared" si="47"/>
        <v>0</v>
      </c>
      <c r="S5611" s="183">
        <v>4.0000000000000001E-3</v>
      </c>
      <c r="T5611" s="184">
        <f t="shared" si="48"/>
        <v>4.0000000000000001E-3</v>
      </c>
      <c r="U5611" s="33"/>
      <c r="V5611" s="33"/>
      <c r="W5611" s="33"/>
      <c r="X5611" s="33"/>
      <c r="Y5611" s="33"/>
      <c r="Z5611" s="33"/>
      <c r="AA5611" s="33"/>
      <c r="AB5611" s="33"/>
      <c r="AC5611" s="33"/>
      <c r="AD5611" s="33"/>
      <c r="AE5611" s="33"/>
      <c r="AR5611" s="185" t="s">
        <v>507</v>
      </c>
      <c r="AT5611" s="185" t="s">
        <v>363</v>
      </c>
      <c r="AU5611" s="185" t="s">
        <v>85</v>
      </c>
      <c r="AY5611" s="18" t="s">
        <v>360</v>
      </c>
      <c r="BE5611" s="186">
        <f t="shared" si="49"/>
        <v>0</v>
      </c>
      <c r="BF5611" s="186">
        <f t="shared" si="50"/>
        <v>0</v>
      </c>
      <c r="BG5611" s="186">
        <f t="shared" si="51"/>
        <v>0</v>
      </c>
      <c r="BH5611" s="186">
        <f t="shared" si="52"/>
        <v>0</v>
      </c>
      <c r="BI5611" s="186">
        <f t="shared" si="53"/>
        <v>0</v>
      </c>
      <c r="BJ5611" s="18" t="s">
        <v>85</v>
      </c>
      <c r="BK5611" s="186">
        <f t="shared" si="54"/>
        <v>0</v>
      </c>
      <c r="BL5611" s="18" t="s">
        <v>507</v>
      </c>
      <c r="BM5611" s="185" t="s">
        <v>5547</v>
      </c>
    </row>
    <row r="5612" spans="1:65" s="2" customFormat="1" ht="76.349999999999994" customHeight="1">
      <c r="A5612" s="33"/>
      <c r="B5612" s="139"/>
      <c r="C5612" s="173" t="s">
        <v>5548</v>
      </c>
      <c r="D5612" s="173" t="s">
        <v>363</v>
      </c>
      <c r="E5612" s="174" t="s">
        <v>5549</v>
      </c>
      <c r="F5612" s="175" t="s">
        <v>5550</v>
      </c>
      <c r="G5612" s="176" t="s">
        <v>375</v>
      </c>
      <c r="H5612" s="177">
        <v>1</v>
      </c>
      <c r="I5612" s="178"/>
      <c r="J5612" s="179">
        <f t="shared" si="45"/>
        <v>0</v>
      </c>
      <c r="K5612" s="180"/>
      <c r="L5612" s="34"/>
      <c r="M5612" s="181" t="s">
        <v>1</v>
      </c>
      <c r="N5612" s="182" t="s">
        <v>38</v>
      </c>
      <c r="O5612" s="60"/>
      <c r="P5612" s="183">
        <f t="shared" si="46"/>
        <v>0</v>
      </c>
      <c r="Q5612" s="183">
        <v>0</v>
      </c>
      <c r="R5612" s="183">
        <f t="shared" si="47"/>
        <v>0</v>
      </c>
      <c r="S5612" s="183">
        <v>4.0000000000000001E-3</v>
      </c>
      <c r="T5612" s="184">
        <f t="shared" si="48"/>
        <v>4.0000000000000001E-3</v>
      </c>
      <c r="U5612" s="33"/>
      <c r="V5612" s="33"/>
      <c r="W5612" s="33"/>
      <c r="X5612" s="33"/>
      <c r="Y5612" s="33"/>
      <c r="Z5612" s="33"/>
      <c r="AA5612" s="33"/>
      <c r="AB5612" s="33"/>
      <c r="AC5612" s="33"/>
      <c r="AD5612" s="33"/>
      <c r="AE5612" s="33"/>
      <c r="AR5612" s="185" t="s">
        <v>507</v>
      </c>
      <c r="AT5612" s="185" t="s">
        <v>363</v>
      </c>
      <c r="AU5612" s="185" t="s">
        <v>85</v>
      </c>
      <c r="AY5612" s="18" t="s">
        <v>360</v>
      </c>
      <c r="BE5612" s="186">
        <f t="shared" si="49"/>
        <v>0</v>
      </c>
      <c r="BF5612" s="186">
        <f t="shared" si="50"/>
        <v>0</v>
      </c>
      <c r="BG5612" s="186">
        <f t="shared" si="51"/>
        <v>0</v>
      </c>
      <c r="BH5612" s="186">
        <f t="shared" si="52"/>
        <v>0</v>
      </c>
      <c r="BI5612" s="186">
        <f t="shared" si="53"/>
        <v>0</v>
      </c>
      <c r="BJ5612" s="18" t="s">
        <v>85</v>
      </c>
      <c r="BK5612" s="186">
        <f t="shared" si="54"/>
        <v>0</v>
      </c>
      <c r="BL5612" s="18" t="s">
        <v>507</v>
      </c>
      <c r="BM5612" s="185" t="s">
        <v>5551</v>
      </c>
    </row>
    <row r="5613" spans="1:65" s="2" customFormat="1" ht="76.349999999999994" customHeight="1">
      <c r="A5613" s="33"/>
      <c r="B5613" s="139"/>
      <c r="C5613" s="173" t="s">
        <v>5552</v>
      </c>
      <c r="D5613" s="173" t="s">
        <v>363</v>
      </c>
      <c r="E5613" s="174" t="s">
        <v>5553</v>
      </c>
      <c r="F5613" s="175" t="s">
        <v>5554</v>
      </c>
      <c r="G5613" s="176" t="s">
        <v>375</v>
      </c>
      <c r="H5613" s="177">
        <v>2</v>
      </c>
      <c r="I5613" s="178"/>
      <c r="J5613" s="179">
        <f t="shared" si="45"/>
        <v>0</v>
      </c>
      <c r="K5613" s="180"/>
      <c r="L5613" s="34"/>
      <c r="M5613" s="181" t="s">
        <v>1</v>
      </c>
      <c r="N5613" s="182" t="s">
        <v>38</v>
      </c>
      <c r="O5613" s="60"/>
      <c r="P5613" s="183">
        <f t="shared" si="46"/>
        <v>0</v>
      </c>
      <c r="Q5613" s="183">
        <v>0</v>
      </c>
      <c r="R5613" s="183">
        <f t="shared" si="47"/>
        <v>0</v>
      </c>
      <c r="S5613" s="183">
        <v>4.0000000000000001E-3</v>
      </c>
      <c r="T5613" s="184">
        <f t="shared" si="48"/>
        <v>8.0000000000000002E-3</v>
      </c>
      <c r="U5613" s="33"/>
      <c r="V5613" s="33"/>
      <c r="W5613" s="33"/>
      <c r="X5613" s="33"/>
      <c r="Y5613" s="33"/>
      <c r="Z5613" s="33"/>
      <c r="AA5613" s="33"/>
      <c r="AB5613" s="33"/>
      <c r="AC5613" s="33"/>
      <c r="AD5613" s="33"/>
      <c r="AE5613" s="33"/>
      <c r="AR5613" s="185" t="s">
        <v>507</v>
      </c>
      <c r="AT5613" s="185" t="s">
        <v>363</v>
      </c>
      <c r="AU5613" s="185" t="s">
        <v>85</v>
      </c>
      <c r="AY5613" s="18" t="s">
        <v>360</v>
      </c>
      <c r="BE5613" s="186">
        <f t="shared" si="49"/>
        <v>0</v>
      </c>
      <c r="BF5613" s="186">
        <f t="shared" si="50"/>
        <v>0</v>
      </c>
      <c r="BG5613" s="186">
        <f t="shared" si="51"/>
        <v>0</v>
      </c>
      <c r="BH5613" s="186">
        <f t="shared" si="52"/>
        <v>0</v>
      </c>
      <c r="BI5613" s="186">
        <f t="shared" si="53"/>
        <v>0</v>
      </c>
      <c r="BJ5613" s="18" t="s">
        <v>85</v>
      </c>
      <c r="BK5613" s="186">
        <f t="shared" si="54"/>
        <v>0</v>
      </c>
      <c r="BL5613" s="18" t="s">
        <v>507</v>
      </c>
      <c r="BM5613" s="185" t="s">
        <v>5555</v>
      </c>
    </row>
    <row r="5614" spans="1:65" s="2" customFormat="1" ht="76.349999999999994" customHeight="1">
      <c r="A5614" s="33"/>
      <c r="B5614" s="139"/>
      <c r="C5614" s="173" t="s">
        <v>5556</v>
      </c>
      <c r="D5614" s="173" t="s">
        <v>363</v>
      </c>
      <c r="E5614" s="174" t="s">
        <v>5557</v>
      </c>
      <c r="F5614" s="175" t="s">
        <v>5558</v>
      </c>
      <c r="G5614" s="176" t="s">
        <v>375</v>
      </c>
      <c r="H5614" s="177">
        <v>1</v>
      </c>
      <c r="I5614" s="178"/>
      <c r="J5614" s="179">
        <f t="shared" si="45"/>
        <v>0</v>
      </c>
      <c r="K5614" s="180"/>
      <c r="L5614" s="34"/>
      <c r="M5614" s="181" t="s">
        <v>1</v>
      </c>
      <c r="N5614" s="182" t="s">
        <v>38</v>
      </c>
      <c r="O5614" s="60"/>
      <c r="P5614" s="183">
        <f t="shared" si="46"/>
        <v>0</v>
      </c>
      <c r="Q5614" s="183">
        <v>0</v>
      </c>
      <c r="R5614" s="183">
        <f t="shared" si="47"/>
        <v>0</v>
      </c>
      <c r="S5614" s="183">
        <v>4.0000000000000001E-3</v>
      </c>
      <c r="T5614" s="184">
        <f t="shared" si="48"/>
        <v>4.0000000000000001E-3</v>
      </c>
      <c r="U5614" s="33"/>
      <c r="V5614" s="33"/>
      <c r="W5614" s="33"/>
      <c r="X5614" s="33"/>
      <c r="Y5614" s="33"/>
      <c r="Z5614" s="33"/>
      <c r="AA5614" s="33"/>
      <c r="AB5614" s="33"/>
      <c r="AC5614" s="33"/>
      <c r="AD5614" s="33"/>
      <c r="AE5614" s="33"/>
      <c r="AR5614" s="185" t="s">
        <v>507</v>
      </c>
      <c r="AT5614" s="185" t="s">
        <v>363</v>
      </c>
      <c r="AU5614" s="185" t="s">
        <v>85</v>
      </c>
      <c r="AY5614" s="18" t="s">
        <v>360</v>
      </c>
      <c r="BE5614" s="186">
        <f t="shared" si="49"/>
        <v>0</v>
      </c>
      <c r="BF5614" s="186">
        <f t="shared" si="50"/>
        <v>0</v>
      </c>
      <c r="BG5614" s="186">
        <f t="shared" si="51"/>
        <v>0</v>
      </c>
      <c r="BH5614" s="186">
        <f t="shared" si="52"/>
        <v>0</v>
      </c>
      <c r="BI5614" s="186">
        <f t="shared" si="53"/>
        <v>0</v>
      </c>
      <c r="BJ5614" s="18" t="s">
        <v>85</v>
      </c>
      <c r="BK5614" s="186">
        <f t="shared" si="54"/>
        <v>0</v>
      </c>
      <c r="BL5614" s="18" t="s">
        <v>507</v>
      </c>
      <c r="BM5614" s="185" t="s">
        <v>5559</v>
      </c>
    </row>
    <row r="5615" spans="1:65" s="2" customFormat="1" ht="76.349999999999994" customHeight="1">
      <c r="A5615" s="33"/>
      <c r="B5615" s="139"/>
      <c r="C5615" s="173" t="s">
        <v>5560</v>
      </c>
      <c r="D5615" s="173" t="s">
        <v>363</v>
      </c>
      <c r="E5615" s="174" t="s">
        <v>5561</v>
      </c>
      <c r="F5615" s="175" t="s">
        <v>5562</v>
      </c>
      <c r="G5615" s="176" t="s">
        <v>375</v>
      </c>
      <c r="H5615" s="177">
        <v>2</v>
      </c>
      <c r="I5615" s="178"/>
      <c r="J5615" s="179">
        <f t="shared" si="45"/>
        <v>0</v>
      </c>
      <c r="K5615" s="180"/>
      <c r="L5615" s="34"/>
      <c r="M5615" s="181" t="s">
        <v>1</v>
      </c>
      <c r="N5615" s="182" t="s">
        <v>38</v>
      </c>
      <c r="O5615" s="60"/>
      <c r="P5615" s="183">
        <f t="shared" si="46"/>
        <v>0</v>
      </c>
      <c r="Q5615" s="183">
        <v>0</v>
      </c>
      <c r="R5615" s="183">
        <f t="shared" si="47"/>
        <v>0</v>
      </c>
      <c r="S5615" s="183">
        <v>4.0000000000000001E-3</v>
      </c>
      <c r="T5615" s="184">
        <f t="shared" si="48"/>
        <v>8.0000000000000002E-3</v>
      </c>
      <c r="U5615" s="33"/>
      <c r="V5615" s="33"/>
      <c r="W5615" s="33"/>
      <c r="X5615" s="33"/>
      <c r="Y5615" s="33"/>
      <c r="Z5615" s="33"/>
      <c r="AA5615" s="33"/>
      <c r="AB5615" s="33"/>
      <c r="AC5615" s="33"/>
      <c r="AD5615" s="33"/>
      <c r="AE5615" s="33"/>
      <c r="AR5615" s="185" t="s">
        <v>507</v>
      </c>
      <c r="AT5615" s="185" t="s">
        <v>363</v>
      </c>
      <c r="AU5615" s="185" t="s">
        <v>85</v>
      </c>
      <c r="AY5615" s="18" t="s">
        <v>360</v>
      </c>
      <c r="BE5615" s="186">
        <f t="shared" si="49"/>
        <v>0</v>
      </c>
      <c r="BF5615" s="186">
        <f t="shared" si="50"/>
        <v>0</v>
      </c>
      <c r="BG5615" s="186">
        <f t="shared" si="51"/>
        <v>0</v>
      </c>
      <c r="BH5615" s="186">
        <f t="shared" si="52"/>
        <v>0</v>
      </c>
      <c r="BI5615" s="186">
        <f t="shared" si="53"/>
        <v>0</v>
      </c>
      <c r="BJ5615" s="18" t="s">
        <v>85</v>
      </c>
      <c r="BK5615" s="186">
        <f t="shared" si="54"/>
        <v>0</v>
      </c>
      <c r="BL5615" s="18" t="s">
        <v>507</v>
      </c>
      <c r="BM5615" s="185" t="s">
        <v>5563</v>
      </c>
    </row>
    <row r="5616" spans="1:65" s="2" customFormat="1" ht="37.9" customHeight="1">
      <c r="A5616" s="33"/>
      <c r="B5616" s="139"/>
      <c r="C5616" s="173" t="s">
        <v>5564</v>
      </c>
      <c r="D5616" s="173" t="s">
        <v>363</v>
      </c>
      <c r="E5616" s="174" t="s">
        <v>5565</v>
      </c>
      <c r="F5616" s="175" t="s">
        <v>5566</v>
      </c>
      <c r="G5616" s="176" t="s">
        <v>375</v>
      </c>
      <c r="H5616" s="177">
        <v>1</v>
      </c>
      <c r="I5616" s="178"/>
      <c r="J5616" s="179">
        <f t="shared" si="45"/>
        <v>0</v>
      </c>
      <c r="K5616" s="180"/>
      <c r="L5616" s="34"/>
      <c r="M5616" s="181" t="s">
        <v>1</v>
      </c>
      <c r="N5616" s="182" t="s">
        <v>38</v>
      </c>
      <c r="O5616" s="60"/>
      <c r="P5616" s="183">
        <f t="shared" si="46"/>
        <v>0</v>
      </c>
      <c r="Q5616" s="183">
        <v>0</v>
      </c>
      <c r="R5616" s="183">
        <f t="shared" si="47"/>
        <v>0</v>
      </c>
      <c r="S5616" s="183">
        <v>4.0000000000000001E-3</v>
      </c>
      <c r="T5616" s="184">
        <f t="shared" si="48"/>
        <v>4.0000000000000001E-3</v>
      </c>
      <c r="U5616" s="33"/>
      <c r="V5616" s="33"/>
      <c r="W5616" s="33"/>
      <c r="X5616" s="33"/>
      <c r="Y5616" s="33"/>
      <c r="Z5616" s="33"/>
      <c r="AA5616" s="33"/>
      <c r="AB5616" s="33"/>
      <c r="AC5616" s="33"/>
      <c r="AD5616" s="33"/>
      <c r="AE5616" s="33"/>
      <c r="AR5616" s="185" t="s">
        <v>507</v>
      </c>
      <c r="AT5616" s="185" t="s">
        <v>363</v>
      </c>
      <c r="AU5616" s="185" t="s">
        <v>85</v>
      </c>
      <c r="AY5616" s="18" t="s">
        <v>360</v>
      </c>
      <c r="BE5616" s="186">
        <f t="shared" si="49"/>
        <v>0</v>
      </c>
      <c r="BF5616" s="186">
        <f t="shared" si="50"/>
        <v>0</v>
      </c>
      <c r="BG5616" s="186">
        <f t="shared" si="51"/>
        <v>0</v>
      </c>
      <c r="BH5616" s="186">
        <f t="shared" si="52"/>
        <v>0</v>
      </c>
      <c r="BI5616" s="186">
        <f t="shared" si="53"/>
        <v>0</v>
      </c>
      <c r="BJ5616" s="18" t="s">
        <v>85</v>
      </c>
      <c r="BK5616" s="186">
        <f t="shared" si="54"/>
        <v>0</v>
      </c>
      <c r="BL5616" s="18" t="s">
        <v>507</v>
      </c>
      <c r="BM5616" s="185" t="s">
        <v>5567</v>
      </c>
    </row>
    <row r="5617" spans="1:65" s="2" customFormat="1" ht="66.75" customHeight="1">
      <c r="A5617" s="33"/>
      <c r="B5617" s="139"/>
      <c r="C5617" s="173" t="s">
        <v>5568</v>
      </c>
      <c r="D5617" s="173" t="s">
        <v>363</v>
      </c>
      <c r="E5617" s="174" t="s">
        <v>5569</v>
      </c>
      <c r="F5617" s="175" t="s">
        <v>5570</v>
      </c>
      <c r="G5617" s="176" t="s">
        <v>375</v>
      </c>
      <c r="H5617" s="177">
        <v>1</v>
      </c>
      <c r="I5617" s="178"/>
      <c r="J5617" s="179">
        <f t="shared" si="45"/>
        <v>0</v>
      </c>
      <c r="K5617" s="180"/>
      <c r="L5617" s="34"/>
      <c r="M5617" s="181" t="s">
        <v>1</v>
      </c>
      <c r="N5617" s="182" t="s">
        <v>38</v>
      </c>
      <c r="O5617" s="60"/>
      <c r="P5617" s="183">
        <f t="shared" si="46"/>
        <v>0</v>
      </c>
      <c r="Q5617" s="183">
        <v>0</v>
      </c>
      <c r="R5617" s="183">
        <f t="shared" si="47"/>
        <v>0</v>
      </c>
      <c r="S5617" s="183">
        <v>0</v>
      </c>
      <c r="T5617" s="184">
        <f t="shared" si="48"/>
        <v>0</v>
      </c>
      <c r="U5617" s="33"/>
      <c r="V5617" s="33"/>
      <c r="W5617" s="33"/>
      <c r="X5617" s="33"/>
      <c r="Y5617" s="33"/>
      <c r="Z5617" s="33"/>
      <c r="AA5617" s="33"/>
      <c r="AB5617" s="33"/>
      <c r="AC5617" s="33"/>
      <c r="AD5617" s="33"/>
      <c r="AE5617" s="33"/>
      <c r="AR5617" s="185" t="s">
        <v>507</v>
      </c>
      <c r="AT5617" s="185" t="s">
        <v>363</v>
      </c>
      <c r="AU5617" s="185" t="s">
        <v>85</v>
      </c>
      <c r="AY5617" s="18" t="s">
        <v>360</v>
      </c>
      <c r="BE5617" s="186">
        <f t="shared" si="49"/>
        <v>0</v>
      </c>
      <c r="BF5617" s="186">
        <f t="shared" si="50"/>
        <v>0</v>
      </c>
      <c r="BG5617" s="186">
        <f t="shared" si="51"/>
        <v>0</v>
      </c>
      <c r="BH5617" s="186">
        <f t="shared" si="52"/>
        <v>0</v>
      </c>
      <c r="BI5617" s="186">
        <f t="shared" si="53"/>
        <v>0</v>
      </c>
      <c r="BJ5617" s="18" t="s">
        <v>85</v>
      </c>
      <c r="BK5617" s="186">
        <f t="shared" si="54"/>
        <v>0</v>
      </c>
      <c r="BL5617" s="18" t="s">
        <v>507</v>
      </c>
      <c r="BM5617" s="185" t="s">
        <v>5571</v>
      </c>
    </row>
    <row r="5618" spans="1:65" s="2" customFormat="1" ht="49.15" customHeight="1">
      <c r="A5618" s="33"/>
      <c r="B5618" s="139"/>
      <c r="C5618" s="173" t="s">
        <v>5572</v>
      </c>
      <c r="D5618" s="173" t="s">
        <v>363</v>
      </c>
      <c r="E5618" s="174" t="s">
        <v>5573</v>
      </c>
      <c r="F5618" s="175" t="s">
        <v>5574</v>
      </c>
      <c r="G5618" s="176" t="s">
        <v>375</v>
      </c>
      <c r="H5618" s="177">
        <v>1</v>
      </c>
      <c r="I5618" s="178"/>
      <c r="J5618" s="179">
        <f t="shared" si="45"/>
        <v>0</v>
      </c>
      <c r="K5618" s="180"/>
      <c r="L5618" s="34"/>
      <c r="M5618" s="181" t="s">
        <v>1</v>
      </c>
      <c r="N5618" s="182" t="s">
        <v>38</v>
      </c>
      <c r="O5618" s="60"/>
      <c r="P5618" s="183">
        <f t="shared" si="46"/>
        <v>0</v>
      </c>
      <c r="Q5618" s="183">
        <v>0</v>
      </c>
      <c r="R5618" s="183">
        <f t="shared" si="47"/>
        <v>0</v>
      </c>
      <c r="S5618" s="183">
        <v>0</v>
      </c>
      <c r="T5618" s="184">
        <f t="shared" si="48"/>
        <v>0</v>
      </c>
      <c r="U5618" s="33"/>
      <c r="V5618" s="33"/>
      <c r="W5618" s="33"/>
      <c r="X5618" s="33"/>
      <c r="Y5618" s="33"/>
      <c r="Z5618" s="33"/>
      <c r="AA5618" s="33"/>
      <c r="AB5618" s="33"/>
      <c r="AC5618" s="33"/>
      <c r="AD5618" s="33"/>
      <c r="AE5618" s="33"/>
      <c r="AR5618" s="185" t="s">
        <v>507</v>
      </c>
      <c r="AT5618" s="185" t="s">
        <v>363</v>
      </c>
      <c r="AU5618" s="185" t="s">
        <v>85</v>
      </c>
      <c r="AY5618" s="18" t="s">
        <v>360</v>
      </c>
      <c r="BE5618" s="186">
        <f t="shared" si="49"/>
        <v>0</v>
      </c>
      <c r="BF5618" s="186">
        <f t="shared" si="50"/>
        <v>0</v>
      </c>
      <c r="BG5618" s="186">
        <f t="shared" si="51"/>
        <v>0</v>
      </c>
      <c r="BH5618" s="186">
        <f t="shared" si="52"/>
        <v>0</v>
      </c>
      <c r="BI5618" s="186">
        <f t="shared" si="53"/>
        <v>0</v>
      </c>
      <c r="BJ5618" s="18" t="s">
        <v>85</v>
      </c>
      <c r="BK5618" s="186">
        <f t="shared" si="54"/>
        <v>0</v>
      </c>
      <c r="BL5618" s="18" t="s">
        <v>507</v>
      </c>
      <c r="BM5618" s="185" t="s">
        <v>5575</v>
      </c>
    </row>
    <row r="5619" spans="1:65" s="2" customFormat="1" ht="49.15" customHeight="1">
      <c r="A5619" s="33"/>
      <c r="B5619" s="139"/>
      <c r="C5619" s="173" t="s">
        <v>5576</v>
      </c>
      <c r="D5619" s="173" t="s">
        <v>363</v>
      </c>
      <c r="E5619" s="174" t="s">
        <v>5577</v>
      </c>
      <c r="F5619" s="175" t="s">
        <v>5578</v>
      </c>
      <c r="G5619" s="176" t="s">
        <v>375</v>
      </c>
      <c r="H5619" s="177">
        <v>1</v>
      </c>
      <c r="I5619" s="178"/>
      <c r="J5619" s="179">
        <f t="shared" si="45"/>
        <v>0</v>
      </c>
      <c r="K5619" s="180"/>
      <c r="L5619" s="34"/>
      <c r="M5619" s="181" t="s">
        <v>1</v>
      </c>
      <c r="N5619" s="182" t="s">
        <v>38</v>
      </c>
      <c r="O5619" s="60"/>
      <c r="P5619" s="183">
        <f t="shared" si="46"/>
        <v>0</v>
      </c>
      <c r="Q5619" s="183">
        <v>8.0000000000000007E-5</v>
      </c>
      <c r="R5619" s="183">
        <f t="shared" si="47"/>
        <v>8.0000000000000007E-5</v>
      </c>
      <c r="S5619" s="183">
        <v>0</v>
      </c>
      <c r="T5619" s="184">
        <f t="shared" si="48"/>
        <v>0</v>
      </c>
      <c r="U5619" s="33"/>
      <c r="V5619" s="33"/>
      <c r="W5619" s="33"/>
      <c r="X5619" s="33"/>
      <c r="Y5619" s="33"/>
      <c r="Z5619" s="33"/>
      <c r="AA5619" s="33"/>
      <c r="AB5619" s="33"/>
      <c r="AC5619" s="33"/>
      <c r="AD5619" s="33"/>
      <c r="AE5619" s="33"/>
      <c r="AR5619" s="185" t="s">
        <v>507</v>
      </c>
      <c r="AT5619" s="185" t="s">
        <v>363</v>
      </c>
      <c r="AU5619" s="185" t="s">
        <v>85</v>
      </c>
      <c r="AY5619" s="18" t="s">
        <v>360</v>
      </c>
      <c r="BE5619" s="186">
        <f t="shared" si="49"/>
        <v>0</v>
      </c>
      <c r="BF5619" s="186">
        <f t="shared" si="50"/>
        <v>0</v>
      </c>
      <c r="BG5619" s="186">
        <f t="shared" si="51"/>
        <v>0</v>
      </c>
      <c r="BH5619" s="186">
        <f t="shared" si="52"/>
        <v>0</v>
      </c>
      <c r="BI5619" s="186">
        <f t="shared" si="53"/>
        <v>0</v>
      </c>
      <c r="BJ5619" s="18" t="s">
        <v>85</v>
      </c>
      <c r="BK5619" s="186">
        <f t="shared" si="54"/>
        <v>0</v>
      </c>
      <c r="BL5619" s="18" t="s">
        <v>507</v>
      </c>
      <c r="BM5619" s="185" t="s">
        <v>5579</v>
      </c>
    </row>
    <row r="5620" spans="1:65" s="2" customFormat="1" ht="49.15" customHeight="1">
      <c r="A5620" s="33"/>
      <c r="B5620" s="139"/>
      <c r="C5620" s="173" t="s">
        <v>5580</v>
      </c>
      <c r="D5620" s="173" t="s">
        <v>363</v>
      </c>
      <c r="E5620" s="174" t="s">
        <v>5581</v>
      </c>
      <c r="F5620" s="175" t="s">
        <v>5582</v>
      </c>
      <c r="G5620" s="176" t="s">
        <v>375</v>
      </c>
      <c r="H5620" s="177">
        <v>1</v>
      </c>
      <c r="I5620" s="178"/>
      <c r="J5620" s="179">
        <f t="shared" si="45"/>
        <v>0</v>
      </c>
      <c r="K5620" s="180"/>
      <c r="L5620" s="34"/>
      <c r="M5620" s="181" t="s">
        <v>1</v>
      </c>
      <c r="N5620" s="182" t="s">
        <v>38</v>
      </c>
      <c r="O5620" s="60"/>
      <c r="P5620" s="183">
        <f t="shared" si="46"/>
        <v>0</v>
      </c>
      <c r="Q5620" s="183">
        <v>8.0000000000000007E-5</v>
      </c>
      <c r="R5620" s="183">
        <f t="shared" si="47"/>
        <v>8.0000000000000007E-5</v>
      </c>
      <c r="S5620" s="183">
        <v>0</v>
      </c>
      <c r="T5620" s="184">
        <f t="shared" si="48"/>
        <v>0</v>
      </c>
      <c r="U5620" s="33"/>
      <c r="V5620" s="33"/>
      <c r="W5620" s="33"/>
      <c r="X5620" s="33"/>
      <c r="Y5620" s="33"/>
      <c r="Z5620" s="33"/>
      <c r="AA5620" s="33"/>
      <c r="AB5620" s="33"/>
      <c r="AC5620" s="33"/>
      <c r="AD5620" s="33"/>
      <c r="AE5620" s="33"/>
      <c r="AR5620" s="185" t="s">
        <v>507</v>
      </c>
      <c r="AT5620" s="185" t="s">
        <v>363</v>
      </c>
      <c r="AU5620" s="185" t="s">
        <v>85</v>
      </c>
      <c r="AY5620" s="18" t="s">
        <v>360</v>
      </c>
      <c r="BE5620" s="186">
        <f t="shared" si="49"/>
        <v>0</v>
      </c>
      <c r="BF5620" s="186">
        <f t="shared" si="50"/>
        <v>0</v>
      </c>
      <c r="BG5620" s="186">
        <f t="shared" si="51"/>
        <v>0</v>
      </c>
      <c r="BH5620" s="186">
        <f t="shared" si="52"/>
        <v>0</v>
      </c>
      <c r="BI5620" s="186">
        <f t="shared" si="53"/>
        <v>0</v>
      </c>
      <c r="BJ5620" s="18" t="s">
        <v>85</v>
      </c>
      <c r="BK5620" s="186">
        <f t="shared" si="54"/>
        <v>0</v>
      </c>
      <c r="BL5620" s="18" t="s">
        <v>507</v>
      </c>
      <c r="BM5620" s="185" t="s">
        <v>5583</v>
      </c>
    </row>
    <row r="5621" spans="1:65" s="2" customFormat="1" ht="49.15" customHeight="1">
      <c r="A5621" s="33"/>
      <c r="B5621" s="139"/>
      <c r="C5621" s="173" t="s">
        <v>5584</v>
      </c>
      <c r="D5621" s="173" t="s">
        <v>363</v>
      </c>
      <c r="E5621" s="174" t="s">
        <v>5585</v>
      </c>
      <c r="F5621" s="175" t="s">
        <v>5586</v>
      </c>
      <c r="G5621" s="176" t="s">
        <v>375</v>
      </c>
      <c r="H5621" s="177">
        <v>1</v>
      </c>
      <c r="I5621" s="178"/>
      <c r="J5621" s="179">
        <f t="shared" si="45"/>
        <v>0</v>
      </c>
      <c r="K5621" s="180"/>
      <c r="L5621" s="34"/>
      <c r="M5621" s="181" t="s">
        <v>1</v>
      </c>
      <c r="N5621" s="182" t="s">
        <v>38</v>
      </c>
      <c r="O5621" s="60"/>
      <c r="P5621" s="183">
        <f t="shared" si="46"/>
        <v>0</v>
      </c>
      <c r="Q5621" s="183">
        <v>8.0000000000000007E-5</v>
      </c>
      <c r="R5621" s="183">
        <f t="shared" si="47"/>
        <v>8.0000000000000007E-5</v>
      </c>
      <c r="S5621" s="183">
        <v>0</v>
      </c>
      <c r="T5621" s="184">
        <f t="shared" si="48"/>
        <v>0</v>
      </c>
      <c r="U5621" s="33"/>
      <c r="V5621" s="33"/>
      <c r="W5621" s="33"/>
      <c r="X5621" s="33"/>
      <c r="Y5621" s="33"/>
      <c r="Z5621" s="33"/>
      <c r="AA5621" s="33"/>
      <c r="AB5621" s="33"/>
      <c r="AC5621" s="33"/>
      <c r="AD5621" s="33"/>
      <c r="AE5621" s="33"/>
      <c r="AR5621" s="185" t="s">
        <v>507</v>
      </c>
      <c r="AT5621" s="185" t="s">
        <v>363</v>
      </c>
      <c r="AU5621" s="185" t="s">
        <v>85</v>
      </c>
      <c r="AY5621" s="18" t="s">
        <v>360</v>
      </c>
      <c r="BE5621" s="186">
        <f t="shared" si="49"/>
        <v>0</v>
      </c>
      <c r="BF5621" s="186">
        <f t="shared" si="50"/>
        <v>0</v>
      </c>
      <c r="BG5621" s="186">
        <f t="shared" si="51"/>
        <v>0</v>
      </c>
      <c r="BH5621" s="186">
        <f t="shared" si="52"/>
        <v>0</v>
      </c>
      <c r="BI5621" s="186">
        <f t="shared" si="53"/>
        <v>0</v>
      </c>
      <c r="BJ5621" s="18" t="s">
        <v>85</v>
      </c>
      <c r="BK5621" s="186">
        <f t="shared" si="54"/>
        <v>0</v>
      </c>
      <c r="BL5621" s="18" t="s">
        <v>507</v>
      </c>
      <c r="BM5621" s="185" t="s">
        <v>5587</v>
      </c>
    </row>
    <row r="5622" spans="1:65" s="2" customFormat="1" ht="49.15" customHeight="1">
      <c r="A5622" s="33"/>
      <c r="B5622" s="139"/>
      <c r="C5622" s="173" t="s">
        <v>5588</v>
      </c>
      <c r="D5622" s="173" t="s">
        <v>363</v>
      </c>
      <c r="E5622" s="174" t="s">
        <v>5589</v>
      </c>
      <c r="F5622" s="175" t="s">
        <v>5590</v>
      </c>
      <c r="G5622" s="176" t="s">
        <v>375</v>
      </c>
      <c r="H5622" s="177">
        <v>2</v>
      </c>
      <c r="I5622" s="178"/>
      <c r="J5622" s="179">
        <f t="shared" si="45"/>
        <v>0</v>
      </c>
      <c r="K5622" s="180"/>
      <c r="L5622" s="34"/>
      <c r="M5622" s="181" t="s">
        <v>1</v>
      </c>
      <c r="N5622" s="182" t="s">
        <v>38</v>
      </c>
      <c r="O5622" s="60"/>
      <c r="P5622" s="183">
        <f t="shared" si="46"/>
        <v>0</v>
      </c>
      <c r="Q5622" s="183">
        <v>8.0000000000000007E-5</v>
      </c>
      <c r="R5622" s="183">
        <f t="shared" si="47"/>
        <v>1.6000000000000001E-4</v>
      </c>
      <c r="S5622" s="183">
        <v>0</v>
      </c>
      <c r="T5622" s="184">
        <f t="shared" si="48"/>
        <v>0</v>
      </c>
      <c r="U5622" s="33"/>
      <c r="V5622" s="33"/>
      <c r="W5622" s="33"/>
      <c r="X5622" s="33"/>
      <c r="Y5622" s="33"/>
      <c r="Z5622" s="33"/>
      <c r="AA5622" s="33"/>
      <c r="AB5622" s="33"/>
      <c r="AC5622" s="33"/>
      <c r="AD5622" s="33"/>
      <c r="AE5622" s="33"/>
      <c r="AR5622" s="185" t="s">
        <v>507</v>
      </c>
      <c r="AT5622" s="185" t="s">
        <v>363</v>
      </c>
      <c r="AU5622" s="185" t="s">
        <v>85</v>
      </c>
      <c r="AY5622" s="18" t="s">
        <v>360</v>
      </c>
      <c r="BE5622" s="186">
        <f t="shared" si="49"/>
        <v>0</v>
      </c>
      <c r="BF5622" s="186">
        <f t="shared" si="50"/>
        <v>0</v>
      </c>
      <c r="BG5622" s="186">
        <f t="shared" si="51"/>
        <v>0</v>
      </c>
      <c r="BH5622" s="186">
        <f t="shared" si="52"/>
        <v>0</v>
      </c>
      <c r="BI5622" s="186">
        <f t="shared" si="53"/>
        <v>0</v>
      </c>
      <c r="BJ5622" s="18" t="s">
        <v>85</v>
      </c>
      <c r="BK5622" s="186">
        <f t="shared" si="54"/>
        <v>0</v>
      </c>
      <c r="BL5622" s="18" t="s">
        <v>507</v>
      </c>
      <c r="BM5622" s="185" t="s">
        <v>5591</v>
      </c>
    </row>
    <row r="5623" spans="1:65" s="2" customFormat="1" ht="55.5" customHeight="1">
      <c r="A5623" s="33"/>
      <c r="B5623" s="139"/>
      <c r="C5623" s="173" t="s">
        <v>5592</v>
      </c>
      <c r="D5623" s="173" t="s">
        <v>363</v>
      </c>
      <c r="E5623" s="174" t="s">
        <v>5593</v>
      </c>
      <c r="F5623" s="175" t="s">
        <v>5594</v>
      </c>
      <c r="G5623" s="176" t="s">
        <v>375</v>
      </c>
      <c r="H5623" s="177">
        <v>1</v>
      </c>
      <c r="I5623" s="178"/>
      <c r="J5623" s="179">
        <f t="shared" si="45"/>
        <v>0</v>
      </c>
      <c r="K5623" s="180"/>
      <c r="L5623" s="34"/>
      <c r="M5623" s="181" t="s">
        <v>1</v>
      </c>
      <c r="N5623" s="182" t="s">
        <v>38</v>
      </c>
      <c r="O5623" s="60"/>
      <c r="P5623" s="183">
        <f t="shared" si="46"/>
        <v>0</v>
      </c>
      <c r="Q5623" s="183">
        <v>8.0000000000000007E-5</v>
      </c>
      <c r="R5623" s="183">
        <f t="shared" si="47"/>
        <v>8.0000000000000007E-5</v>
      </c>
      <c r="S5623" s="183">
        <v>0</v>
      </c>
      <c r="T5623" s="184">
        <f t="shared" si="48"/>
        <v>0</v>
      </c>
      <c r="U5623" s="33"/>
      <c r="V5623" s="33"/>
      <c r="W5623" s="33"/>
      <c r="X5623" s="33"/>
      <c r="Y5623" s="33"/>
      <c r="Z5623" s="33"/>
      <c r="AA5623" s="33"/>
      <c r="AB5623" s="33"/>
      <c r="AC5623" s="33"/>
      <c r="AD5623" s="33"/>
      <c r="AE5623" s="33"/>
      <c r="AR5623" s="185" t="s">
        <v>507</v>
      </c>
      <c r="AT5623" s="185" t="s">
        <v>363</v>
      </c>
      <c r="AU5623" s="185" t="s">
        <v>85</v>
      </c>
      <c r="AY5623" s="18" t="s">
        <v>360</v>
      </c>
      <c r="BE5623" s="186">
        <f t="shared" si="49"/>
        <v>0</v>
      </c>
      <c r="BF5623" s="186">
        <f t="shared" si="50"/>
        <v>0</v>
      </c>
      <c r="BG5623" s="186">
        <f t="shared" si="51"/>
        <v>0</v>
      </c>
      <c r="BH5623" s="186">
        <f t="shared" si="52"/>
        <v>0</v>
      </c>
      <c r="BI5623" s="186">
        <f t="shared" si="53"/>
        <v>0</v>
      </c>
      <c r="BJ5623" s="18" t="s">
        <v>85</v>
      </c>
      <c r="BK5623" s="186">
        <f t="shared" si="54"/>
        <v>0</v>
      </c>
      <c r="BL5623" s="18" t="s">
        <v>507</v>
      </c>
      <c r="BM5623" s="185" t="s">
        <v>5595</v>
      </c>
    </row>
    <row r="5624" spans="1:65" s="2" customFormat="1" ht="49.15" customHeight="1">
      <c r="A5624" s="33"/>
      <c r="B5624" s="139"/>
      <c r="C5624" s="173" t="s">
        <v>5596</v>
      </c>
      <c r="D5624" s="173" t="s">
        <v>363</v>
      </c>
      <c r="E5624" s="174" t="s">
        <v>5597</v>
      </c>
      <c r="F5624" s="175" t="s">
        <v>5598</v>
      </c>
      <c r="G5624" s="176" t="s">
        <v>795</v>
      </c>
      <c r="H5624" s="177">
        <v>37.17</v>
      </c>
      <c r="I5624" s="178"/>
      <c r="J5624" s="179">
        <f t="shared" si="45"/>
        <v>0</v>
      </c>
      <c r="K5624" s="180"/>
      <c r="L5624" s="34"/>
      <c r="M5624" s="181" t="s">
        <v>1</v>
      </c>
      <c r="N5624" s="182" t="s">
        <v>38</v>
      </c>
      <c r="O5624" s="60"/>
      <c r="P5624" s="183">
        <f t="shared" si="46"/>
        <v>0</v>
      </c>
      <c r="Q5624" s="183">
        <v>8.0000000000000007E-5</v>
      </c>
      <c r="R5624" s="183">
        <f t="shared" si="47"/>
        <v>2.9736000000000003E-3</v>
      </c>
      <c r="S5624" s="183">
        <v>0</v>
      </c>
      <c r="T5624" s="184">
        <f t="shared" si="48"/>
        <v>0</v>
      </c>
      <c r="U5624" s="33"/>
      <c r="V5624" s="33"/>
      <c r="W5624" s="33"/>
      <c r="X5624" s="33"/>
      <c r="Y5624" s="33"/>
      <c r="Z5624" s="33"/>
      <c r="AA5624" s="33"/>
      <c r="AB5624" s="33"/>
      <c r="AC5624" s="33"/>
      <c r="AD5624" s="33"/>
      <c r="AE5624" s="33"/>
      <c r="AR5624" s="185" t="s">
        <v>507</v>
      </c>
      <c r="AT5624" s="185" t="s">
        <v>363</v>
      </c>
      <c r="AU5624" s="185" t="s">
        <v>85</v>
      </c>
      <c r="AY5624" s="18" t="s">
        <v>360</v>
      </c>
      <c r="BE5624" s="186">
        <f t="shared" si="49"/>
        <v>0</v>
      </c>
      <c r="BF5624" s="186">
        <f t="shared" si="50"/>
        <v>0</v>
      </c>
      <c r="BG5624" s="186">
        <f t="shared" si="51"/>
        <v>0</v>
      </c>
      <c r="BH5624" s="186">
        <f t="shared" si="52"/>
        <v>0</v>
      </c>
      <c r="BI5624" s="186">
        <f t="shared" si="53"/>
        <v>0</v>
      </c>
      <c r="BJ5624" s="18" t="s">
        <v>85</v>
      </c>
      <c r="BK5624" s="186">
        <f t="shared" si="54"/>
        <v>0</v>
      </c>
      <c r="BL5624" s="18" t="s">
        <v>507</v>
      </c>
      <c r="BM5624" s="185" t="s">
        <v>5599</v>
      </c>
    </row>
    <row r="5625" spans="1:65" s="14" customFormat="1">
      <c r="B5625" s="196"/>
      <c r="D5625" s="188" t="s">
        <v>369</v>
      </c>
      <c r="E5625" s="197" t="s">
        <v>1</v>
      </c>
      <c r="F5625" s="198" t="s">
        <v>5600</v>
      </c>
      <c r="H5625" s="197" t="s">
        <v>1</v>
      </c>
      <c r="I5625" s="199"/>
      <c r="L5625" s="196"/>
      <c r="M5625" s="200"/>
      <c r="N5625" s="201"/>
      <c r="O5625" s="201"/>
      <c r="P5625" s="201"/>
      <c r="Q5625" s="201"/>
      <c r="R5625" s="201"/>
      <c r="S5625" s="201"/>
      <c r="T5625" s="202"/>
      <c r="AT5625" s="197" t="s">
        <v>369</v>
      </c>
      <c r="AU5625" s="197" t="s">
        <v>85</v>
      </c>
      <c r="AV5625" s="14" t="s">
        <v>79</v>
      </c>
      <c r="AW5625" s="14" t="s">
        <v>29</v>
      </c>
      <c r="AX5625" s="14" t="s">
        <v>72</v>
      </c>
      <c r="AY5625" s="197" t="s">
        <v>360</v>
      </c>
    </row>
    <row r="5626" spans="1:65" s="13" customFormat="1">
      <c r="B5626" s="187"/>
      <c r="D5626" s="188" t="s">
        <v>369</v>
      </c>
      <c r="E5626" s="189" t="s">
        <v>1</v>
      </c>
      <c r="F5626" s="190" t="s">
        <v>5601</v>
      </c>
      <c r="H5626" s="191">
        <v>14.36</v>
      </c>
      <c r="I5626" s="192"/>
      <c r="L5626" s="187"/>
      <c r="M5626" s="193"/>
      <c r="N5626" s="194"/>
      <c r="O5626" s="194"/>
      <c r="P5626" s="194"/>
      <c r="Q5626" s="194"/>
      <c r="R5626" s="194"/>
      <c r="S5626" s="194"/>
      <c r="T5626" s="195"/>
      <c r="AT5626" s="189" t="s">
        <v>369</v>
      </c>
      <c r="AU5626" s="189" t="s">
        <v>85</v>
      </c>
      <c r="AV5626" s="13" t="s">
        <v>85</v>
      </c>
      <c r="AW5626" s="13" t="s">
        <v>29</v>
      </c>
      <c r="AX5626" s="13" t="s">
        <v>72</v>
      </c>
      <c r="AY5626" s="189" t="s">
        <v>360</v>
      </c>
    </row>
    <row r="5627" spans="1:65" s="14" customFormat="1">
      <c r="B5627" s="196"/>
      <c r="D5627" s="188" t="s">
        <v>369</v>
      </c>
      <c r="E5627" s="197" t="s">
        <v>1</v>
      </c>
      <c r="F5627" s="198" t="s">
        <v>5602</v>
      </c>
      <c r="H5627" s="197" t="s">
        <v>1</v>
      </c>
      <c r="I5627" s="199"/>
      <c r="L5627" s="196"/>
      <c r="M5627" s="200"/>
      <c r="N5627" s="201"/>
      <c r="O5627" s="201"/>
      <c r="P5627" s="201"/>
      <c r="Q5627" s="201"/>
      <c r="R5627" s="201"/>
      <c r="S5627" s="201"/>
      <c r="T5627" s="202"/>
      <c r="AT5627" s="197" t="s">
        <v>369</v>
      </c>
      <c r="AU5627" s="197" t="s">
        <v>85</v>
      </c>
      <c r="AV5627" s="14" t="s">
        <v>79</v>
      </c>
      <c r="AW5627" s="14" t="s">
        <v>29</v>
      </c>
      <c r="AX5627" s="14" t="s">
        <v>72</v>
      </c>
      <c r="AY5627" s="197" t="s">
        <v>360</v>
      </c>
    </row>
    <row r="5628" spans="1:65" s="13" customFormat="1">
      <c r="B5628" s="187"/>
      <c r="D5628" s="188" t="s">
        <v>369</v>
      </c>
      <c r="E5628" s="189" t="s">
        <v>1</v>
      </c>
      <c r="F5628" s="190" t="s">
        <v>197</v>
      </c>
      <c r="H5628" s="191">
        <v>4.68</v>
      </c>
      <c r="I5628" s="192"/>
      <c r="L5628" s="187"/>
      <c r="M5628" s="193"/>
      <c r="N5628" s="194"/>
      <c r="O5628" s="194"/>
      <c r="P5628" s="194"/>
      <c r="Q5628" s="194"/>
      <c r="R5628" s="194"/>
      <c r="S5628" s="194"/>
      <c r="T5628" s="195"/>
      <c r="AT5628" s="189" t="s">
        <v>369</v>
      </c>
      <c r="AU5628" s="189" t="s">
        <v>85</v>
      </c>
      <c r="AV5628" s="13" t="s">
        <v>85</v>
      </c>
      <c r="AW5628" s="13" t="s">
        <v>29</v>
      </c>
      <c r="AX5628" s="13" t="s">
        <v>72</v>
      </c>
      <c r="AY5628" s="189" t="s">
        <v>360</v>
      </c>
    </row>
    <row r="5629" spans="1:65" s="14" customFormat="1">
      <c r="B5629" s="196"/>
      <c r="D5629" s="188" t="s">
        <v>369</v>
      </c>
      <c r="E5629" s="197" t="s">
        <v>1</v>
      </c>
      <c r="F5629" s="198" t="s">
        <v>5603</v>
      </c>
      <c r="H5629" s="197" t="s">
        <v>1</v>
      </c>
      <c r="I5629" s="199"/>
      <c r="L5629" s="196"/>
      <c r="M5629" s="200"/>
      <c r="N5629" s="201"/>
      <c r="O5629" s="201"/>
      <c r="P5629" s="201"/>
      <c r="Q5629" s="201"/>
      <c r="R5629" s="201"/>
      <c r="S5629" s="201"/>
      <c r="T5629" s="202"/>
      <c r="AT5629" s="197" t="s">
        <v>369</v>
      </c>
      <c r="AU5629" s="197" t="s">
        <v>85</v>
      </c>
      <c r="AV5629" s="14" t="s">
        <v>79</v>
      </c>
      <c r="AW5629" s="14" t="s">
        <v>29</v>
      </c>
      <c r="AX5629" s="14" t="s">
        <v>72</v>
      </c>
      <c r="AY5629" s="197" t="s">
        <v>360</v>
      </c>
    </row>
    <row r="5630" spans="1:65" s="13" customFormat="1">
      <c r="B5630" s="187"/>
      <c r="D5630" s="188" t="s">
        <v>369</v>
      </c>
      <c r="E5630" s="189" t="s">
        <v>1</v>
      </c>
      <c r="F5630" s="190" t="s">
        <v>5604</v>
      </c>
      <c r="H5630" s="191">
        <v>10.54</v>
      </c>
      <c r="I5630" s="192"/>
      <c r="L5630" s="187"/>
      <c r="M5630" s="193"/>
      <c r="N5630" s="194"/>
      <c r="O5630" s="194"/>
      <c r="P5630" s="194"/>
      <c r="Q5630" s="194"/>
      <c r="R5630" s="194"/>
      <c r="S5630" s="194"/>
      <c r="T5630" s="195"/>
      <c r="AT5630" s="189" t="s">
        <v>369</v>
      </c>
      <c r="AU5630" s="189" t="s">
        <v>85</v>
      </c>
      <c r="AV5630" s="13" t="s">
        <v>85</v>
      </c>
      <c r="AW5630" s="13" t="s">
        <v>29</v>
      </c>
      <c r="AX5630" s="13" t="s">
        <v>72</v>
      </c>
      <c r="AY5630" s="189" t="s">
        <v>360</v>
      </c>
    </row>
    <row r="5631" spans="1:65" s="14" customFormat="1">
      <c r="B5631" s="196"/>
      <c r="D5631" s="188" t="s">
        <v>369</v>
      </c>
      <c r="E5631" s="197" t="s">
        <v>1</v>
      </c>
      <c r="F5631" s="198" t="s">
        <v>5605</v>
      </c>
      <c r="H5631" s="197" t="s">
        <v>1</v>
      </c>
      <c r="I5631" s="199"/>
      <c r="L5631" s="196"/>
      <c r="M5631" s="200"/>
      <c r="N5631" s="201"/>
      <c r="O5631" s="201"/>
      <c r="P5631" s="201"/>
      <c r="Q5631" s="201"/>
      <c r="R5631" s="201"/>
      <c r="S5631" s="201"/>
      <c r="T5631" s="202"/>
      <c r="AT5631" s="197" t="s">
        <v>369</v>
      </c>
      <c r="AU5631" s="197" t="s">
        <v>85</v>
      </c>
      <c r="AV5631" s="14" t="s">
        <v>79</v>
      </c>
      <c r="AW5631" s="14" t="s">
        <v>29</v>
      </c>
      <c r="AX5631" s="14" t="s">
        <v>72</v>
      </c>
      <c r="AY5631" s="197" t="s">
        <v>360</v>
      </c>
    </row>
    <row r="5632" spans="1:65" s="13" customFormat="1">
      <c r="B5632" s="187"/>
      <c r="D5632" s="188" t="s">
        <v>369</v>
      </c>
      <c r="E5632" s="189" t="s">
        <v>1</v>
      </c>
      <c r="F5632" s="190" t="s">
        <v>4965</v>
      </c>
      <c r="H5632" s="191">
        <v>2.8</v>
      </c>
      <c r="I5632" s="192"/>
      <c r="L5632" s="187"/>
      <c r="M5632" s="193"/>
      <c r="N5632" s="194"/>
      <c r="O5632" s="194"/>
      <c r="P5632" s="194"/>
      <c r="Q5632" s="194"/>
      <c r="R5632" s="194"/>
      <c r="S5632" s="194"/>
      <c r="T5632" s="195"/>
      <c r="AT5632" s="189" t="s">
        <v>369</v>
      </c>
      <c r="AU5632" s="189" t="s">
        <v>85</v>
      </c>
      <c r="AV5632" s="13" t="s">
        <v>85</v>
      </c>
      <c r="AW5632" s="13" t="s">
        <v>29</v>
      </c>
      <c r="AX5632" s="13" t="s">
        <v>72</v>
      </c>
      <c r="AY5632" s="189" t="s">
        <v>360</v>
      </c>
    </row>
    <row r="5633" spans="1:65" s="14" customFormat="1">
      <c r="B5633" s="196"/>
      <c r="D5633" s="188" t="s">
        <v>369</v>
      </c>
      <c r="E5633" s="197" t="s">
        <v>1</v>
      </c>
      <c r="F5633" s="198" t="s">
        <v>5606</v>
      </c>
      <c r="H5633" s="197" t="s">
        <v>1</v>
      </c>
      <c r="I5633" s="199"/>
      <c r="L5633" s="196"/>
      <c r="M5633" s="200"/>
      <c r="N5633" s="201"/>
      <c r="O5633" s="201"/>
      <c r="P5633" s="201"/>
      <c r="Q5633" s="201"/>
      <c r="R5633" s="201"/>
      <c r="S5633" s="201"/>
      <c r="T5633" s="202"/>
      <c r="AT5633" s="197" t="s">
        <v>369</v>
      </c>
      <c r="AU5633" s="197" t="s">
        <v>85</v>
      </c>
      <c r="AV5633" s="14" t="s">
        <v>79</v>
      </c>
      <c r="AW5633" s="14" t="s">
        <v>29</v>
      </c>
      <c r="AX5633" s="14" t="s">
        <v>72</v>
      </c>
      <c r="AY5633" s="197" t="s">
        <v>360</v>
      </c>
    </row>
    <row r="5634" spans="1:65" s="13" customFormat="1">
      <c r="B5634" s="187"/>
      <c r="D5634" s="188" t="s">
        <v>369</v>
      </c>
      <c r="E5634" s="189" t="s">
        <v>1</v>
      </c>
      <c r="F5634" s="190" t="s">
        <v>5607</v>
      </c>
      <c r="H5634" s="191">
        <v>4.79</v>
      </c>
      <c r="I5634" s="192"/>
      <c r="L5634" s="187"/>
      <c r="M5634" s="193"/>
      <c r="N5634" s="194"/>
      <c r="O5634" s="194"/>
      <c r="P5634" s="194"/>
      <c r="Q5634" s="194"/>
      <c r="R5634" s="194"/>
      <c r="S5634" s="194"/>
      <c r="T5634" s="195"/>
      <c r="AT5634" s="189" t="s">
        <v>369</v>
      </c>
      <c r="AU5634" s="189" t="s">
        <v>85</v>
      </c>
      <c r="AV5634" s="13" t="s">
        <v>85</v>
      </c>
      <c r="AW5634" s="13" t="s">
        <v>29</v>
      </c>
      <c r="AX5634" s="13" t="s">
        <v>72</v>
      </c>
      <c r="AY5634" s="189" t="s">
        <v>360</v>
      </c>
    </row>
    <row r="5635" spans="1:65" s="15" customFormat="1">
      <c r="B5635" s="203"/>
      <c r="D5635" s="188" t="s">
        <v>369</v>
      </c>
      <c r="E5635" s="204" t="s">
        <v>1</v>
      </c>
      <c r="F5635" s="205" t="s">
        <v>386</v>
      </c>
      <c r="H5635" s="206">
        <v>37.17</v>
      </c>
      <c r="I5635" s="207"/>
      <c r="L5635" s="203"/>
      <c r="M5635" s="208"/>
      <c r="N5635" s="209"/>
      <c r="O5635" s="209"/>
      <c r="P5635" s="209"/>
      <c r="Q5635" s="209"/>
      <c r="R5635" s="209"/>
      <c r="S5635" s="209"/>
      <c r="T5635" s="210"/>
      <c r="AT5635" s="204" t="s">
        <v>369</v>
      </c>
      <c r="AU5635" s="204" t="s">
        <v>85</v>
      </c>
      <c r="AV5635" s="15" t="s">
        <v>367</v>
      </c>
      <c r="AW5635" s="15" t="s">
        <v>29</v>
      </c>
      <c r="AX5635" s="15" t="s">
        <v>79</v>
      </c>
      <c r="AY5635" s="204" t="s">
        <v>360</v>
      </c>
    </row>
    <row r="5636" spans="1:65" s="2" customFormat="1" ht="62.65" customHeight="1">
      <c r="A5636" s="33"/>
      <c r="B5636" s="139"/>
      <c r="C5636" s="173" t="s">
        <v>5608</v>
      </c>
      <c r="D5636" s="173" t="s">
        <v>363</v>
      </c>
      <c r="E5636" s="174" t="s">
        <v>5609</v>
      </c>
      <c r="F5636" s="175" t="s">
        <v>5610</v>
      </c>
      <c r="G5636" s="176" t="s">
        <v>795</v>
      </c>
      <c r="H5636" s="177">
        <v>4.4000000000000004</v>
      </c>
      <c r="I5636" s="178"/>
      <c r="J5636" s="179">
        <f>ROUND(I5636*H5636,2)</f>
        <v>0</v>
      </c>
      <c r="K5636" s="180"/>
      <c r="L5636" s="34"/>
      <c r="M5636" s="181" t="s">
        <v>1</v>
      </c>
      <c r="N5636" s="182" t="s">
        <v>38</v>
      </c>
      <c r="O5636" s="60"/>
      <c r="P5636" s="183">
        <f>O5636*H5636</f>
        <v>0</v>
      </c>
      <c r="Q5636" s="183">
        <v>8.0000000000000007E-5</v>
      </c>
      <c r="R5636" s="183">
        <f>Q5636*H5636</f>
        <v>3.5200000000000005E-4</v>
      </c>
      <c r="S5636" s="183">
        <v>0</v>
      </c>
      <c r="T5636" s="184">
        <f>S5636*H5636</f>
        <v>0</v>
      </c>
      <c r="U5636" s="33"/>
      <c r="V5636" s="33"/>
      <c r="W5636" s="33"/>
      <c r="X5636" s="33"/>
      <c r="Y5636" s="33"/>
      <c r="Z5636" s="33"/>
      <c r="AA5636" s="33"/>
      <c r="AB5636" s="33"/>
      <c r="AC5636" s="33"/>
      <c r="AD5636" s="33"/>
      <c r="AE5636" s="33"/>
      <c r="AR5636" s="185" t="s">
        <v>507</v>
      </c>
      <c r="AT5636" s="185" t="s">
        <v>363</v>
      </c>
      <c r="AU5636" s="185" t="s">
        <v>85</v>
      </c>
      <c r="AY5636" s="18" t="s">
        <v>360</v>
      </c>
      <c r="BE5636" s="186">
        <f>IF(N5636="základná",J5636,0)</f>
        <v>0</v>
      </c>
      <c r="BF5636" s="186">
        <f>IF(N5636="znížená",J5636,0)</f>
        <v>0</v>
      </c>
      <c r="BG5636" s="186">
        <f>IF(N5636="zákl. prenesená",J5636,0)</f>
        <v>0</v>
      </c>
      <c r="BH5636" s="186">
        <f>IF(N5636="zníž. prenesená",J5636,0)</f>
        <v>0</v>
      </c>
      <c r="BI5636" s="186">
        <f>IF(N5636="nulová",J5636,0)</f>
        <v>0</v>
      </c>
      <c r="BJ5636" s="18" t="s">
        <v>85</v>
      </c>
      <c r="BK5636" s="186">
        <f>ROUND(I5636*H5636,2)</f>
        <v>0</v>
      </c>
      <c r="BL5636" s="18" t="s">
        <v>507</v>
      </c>
      <c r="BM5636" s="185" t="s">
        <v>5611</v>
      </c>
    </row>
    <row r="5637" spans="1:65" s="13" customFormat="1">
      <c r="B5637" s="187"/>
      <c r="D5637" s="188" t="s">
        <v>369</v>
      </c>
      <c r="E5637" s="189" t="s">
        <v>1</v>
      </c>
      <c r="F5637" s="190" t="s">
        <v>5612</v>
      </c>
      <c r="H5637" s="191">
        <v>4.4000000000000004</v>
      </c>
      <c r="I5637" s="192"/>
      <c r="L5637" s="187"/>
      <c r="M5637" s="193"/>
      <c r="N5637" s="194"/>
      <c r="O5637" s="194"/>
      <c r="P5637" s="194"/>
      <c r="Q5637" s="194"/>
      <c r="R5637" s="194"/>
      <c r="S5637" s="194"/>
      <c r="T5637" s="195"/>
      <c r="AT5637" s="189" t="s">
        <v>369</v>
      </c>
      <c r="AU5637" s="189" t="s">
        <v>85</v>
      </c>
      <c r="AV5637" s="13" t="s">
        <v>85</v>
      </c>
      <c r="AW5637" s="13" t="s">
        <v>29</v>
      </c>
      <c r="AX5637" s="13" t="s">
        <v>79</v>
      </c>
      <c r="AY5637" s="189" t="s">
        <v>360</v>
      </c>
    </row>
    <row r="5638" spans="1:65" s="2" customFormat="1" ht="49.15" customHeight="1">
      <c r="A5638" s="33"/>
      <c r="B5638" s="139"/>
      <c r="C5638" s="173" t="s">
        <v>5613</v>
      </c>
      <c r="D5638" s="173" t="s">
        <v>363</v>
      </c>
      <c r="E5638" s="174" t="s">
        <v>5614</v>
      </c>
      <c r="F5638" s="175" t="s">
        <v>5615</v>
      </c>
      <c r="G5638" s="176" t="s">
        <v>375</v>
      </c>
      <c r="H5638" s="177">
        <v>1</v>
      </c>
      <c r="I5638" s="178"/>
      <c r="J5638" s="179">
        <f>ROUND(I5638*H5638,2)</f>
        <v>0</v>
      </c>
      <c r="K5638" s="180"/>
      <c r="L5638" s="34"/>
      <c r="M5638" s="181" t="s">
        <v>1</v>
      </c>
      <c r="N5638" s="182" t="s">
        <v>38</v>
      </c>
      <c r="O5638" s="60"/>
      <c r="P5638" s="183">
        <f>O5638*H5638</f>
        <v>0</v>
      </c>
      <c r="Q5638" s="183">
        <v>8.0000000000000007E-5</v>
      </c>
      <c r="R5638" s="183">
        <f>Q5638*H5638</f>
        <v>8.0000000000000007E-5</v>
      </c>
      <c r="S5638" s="183">
        <v>0</v>
      </c>
      <c r="T5638" s="184">
        <f>S5638*H5638</f>
        <v>0</v>
      </c>
      <c r="U5638" s="33"/>
      <c r="V5638" s="33"/>
      <c r="W5638" s="33"/>
      <c r="X5638" s="33"/>
      <c r="Y5638" s="33"/>
      <c r="Z5638" s="33"/>
      <c r="AA5638" s="33"/>
      <c r="AB5638" s="33"/>
      <c r="AC5638" s="33"/>
      <c r="AD5638" s="33"/>
      <c r="AE5638" s="33"/>
      <c r="AR5638" s="185" t="s">
        <v>507</v>
      </c>
      <c r="AT5638" s="185" t="s">
        <v>363</v>
      </c>
      <c r="AU5638" s="185" t="s">
        <v>85</v>
      </c>
      <c r="AY5638" s="18" t="s">
        <v>360</v>
      </c>
      <c r="BE5638" s="186">
        <f>IF(N5638="základná",J5638,0)</f>
        <v>0</v>
      </c>
      <c r="BF5638" s="186">
        <f>IF(N5638="znížená",J5638,0)</f>
        <v>0</v>
      </c>
      <c r="BG5638" s="186">
        <f>IF(N5638="zákl. prenesená",J5638,0)</f>
        <v>0</v>
      </c>
      <c r="BH5638" s="186">
        <f>IF(N5638="zníž. prenesená",J5638,0)</f>
        <v>0</v>
      </c>
      <c r="BI5638" s="186">
        <f>IF(N5638="nulová",J5638,0)</f>
        <v>0</v>
      </c>
      <c r="BJ5638" s="18" t="s">
        <v>85</v>
      </c>
      <c r="BK5638" s="186">
        <f>ROUND(I5638*H5638,2)</f>
        <v>0</v>
      </c>
      <c r="BL5638" s="18" t="s">
        <v>507</v>
      </c>
      <c r="BM5638" s="185" t="s">
        <v>5616</v>
      </c>
    </row>
    <row r="5639" spans="1:65" s="13" customFormat="1">
      <c r="B5639" s="187"/>
      <c r="D5639" s="188" t="s">
        <v>369</v>
      </c>
      <c r="E5639" s="189" t="s">
        <v>1</v>
      </c>
      <c r="F5639" s="190" t="s">
        <v>79</v>
      </c>
      <c r="H5639" s="191">
        <v>1</v>
      </c>
      <c r="I5639" s="192"/>
      <c r="L5639" s="187"/>
      <c r="M5639" s="193"/>
      <c r="N5639" s="194"/>
      <c r="O5639" s="194"/>
      <c r="P5639" s="194"/>
      <c r="Q5639" s="194"/>
      <c r="R5639" s="194"/>
      <c r="S5639" s="194"/>
      <c r="T5639" s="195"/>
      <c r="AT5639" s="189" t="s">
        <v>369</v>
      </c>
      <c r="AU5639" s="189" t="s">
        <v>85</v>
      </c>
      <c r="AV5639" s="13" t="s">
        <v>85</v>
      </c>
      <c r="AW5639" s="13" t="s">
        <v>29</v>
      </c>
      <c r="AX5639" s="13" t="s">
        <v>79</v>
      </c>
      <c r="AY5639" s="189" t="s">
        <v>360</v>
      </c>
    </row>
    <row r="5640" spans="1:65" s="2" customFormat="1" ht="62.65" customHeight="1">
      <c r="A5640" s="33"/>
      <c r="B5640" s="139"/>
      <c r="C5640" s="173" t="s">
        <v>5617</v>
      </c>
      <c r="D5640" s="173" t="s">
        <v>363</v>
      </c>
      <c r="E5640" s="174" t="s">
        <v>5618</v>
      </c>
      <c r="F5640" s="175" t="s">
        <v>5619</v>
      </c>
      <c r="G5640" s="176" t="s">
        <v>375</v>
      </c>
      <c r="H5640" s="177">
        <v>1</v>
      </c>
      <c r="I5640" s="178"/>
      <c r="J5640" s="179">
        <f>ROUND(I5640*H5640,2)</f>
        <v>0</v>
      </c>
      <c r="K5640" s="180"/>
      <c r="L5640" s="34"/>
      <c r="M5640" s="181" t="s">
        <v>1</v>
      </c>
      <c r="N5640" s="182" t="s">
        <v>38</v>
      </c>
      <c r="O5640" s="60"/>
      <c r="P5640" s="183">
        <f>O5640*H5640</f>
        <v>0</v>
      </c>
      <c r="Q5640" s="183">
        <v>8.0000000000000007E-5</v>
      </c>
      <c r="R5640" s="183">
        <f>Q5640*H5640</f>
        <v>8.0000000000000007E-5</v>
      </c>
      <c r="S5640" s="183">
        <v>0</v>
      </c>
      <c r="T5640" s="184">
        <f>S5640*H5640</f>
        <v>0</v>
      </c>
      <c r="U5640" s="33"/>
      <c r="V5640" s="33"/>
      <c r="W5640" s="33"/>
      <c r="X5640" s="33"/>
      <c r="Y5640" s="33"/>
      <c r="Z5640" s="33"/>
      <c r="AA5640" s="33"/>
      <c r="AB5640" s="33"/>
      <c r="AC5640" s="33"/>
      <c r="AD5640" s="33"/>
      <c r="AE5640" s="33"/>
      <c r="AR5640" s="185" t="s">
        <v>507</v>
      </c>
      <c r="AT5640" s="185" t="s">
        <v>363</v>
      </c>
      <c r="AU5640" s="185" t="s">
        <v>85</v>
      </c>
      <c r="AY5640" s="18" t="s">
        <v>360</v>
      </c>
      <c r="BE5640" s="186">
        <f>IF(N5640="základná",J5640,0)</f>
        <v>0</v>
      </c>
      <c r="BF5640" s="186">
        <f>IF(N5640="znížená",J5640,0)</f>
        <v>0</v>
      </c>
      <c r="BG5640" s="186">
        <f>IF(N5640="zákl. prenesená",J5640,0)</f>
        <v>0</v>
      </c>
      <c r="BH5640" s="186">
        <f>IF(N5640="zníž. prenesená",J5640,0)</f>
        <v>0</v>
      </c>
      <c r="BI5640" s="186">
        <f>IF(N5640="nulová",J5640,0)</f>
        <v>0</v>
      </c>
      <c r="BJ5640" s="18" t="s">
        <v>85</v>
      </c>
      <c r="BK5640" s="186">
        <f>ROUND(I5640*H5640,2)</f>
        <v>0</v>
      </c>
      <c r="BL5640" s="18" t="s">
        <v>507</v>
      </c>
      <c r="BM5640" s="185" t="s">
        <v>5620</v>
      </c>
    </row>
    <row r="5641" spans="1:65" s="13" customFormat="1">
      <c r="B5641" s="187"/>
      <c r="D5641" s="188" t="s">
        <v>369</v>
      </c>
      <c r="E5641" s="189" t="s">
        <v>1</v>
      </c>
      <c r="F5641" s="190" t="s">
        <v>79</v>
      </c>
      <c r="H5641" s="191">
        <v>1</v>
      </c>
      <c r="I5641" s="192"/>
      <c r="L5641" s="187"/>
      <c r="M5641" s="193"/>
      <c r="N5641" s="194"/>
      <c r="O5641" s="194"/>
      <c r="P5641" s="194"/>
      <c r="Q5641" s="194"/>
      <c r="R5641" s="194"/>
      <c r="S5641" s="194"/>
      <c r="T5641" s="195"/>
      <c r="AT5641" s="189" t="s">
        <v>369</v>
      </c>
      <c r="AU5641" s="189" t="s">
        <v>85</v>
      </c>
      <c r="AV5641" s="13" t="s">
        <v>85</v>
      </c>
      <c r="AW5641" s="13" t="s">
        <v>29</v>
      </c>
      <c r="AX5641" s="13" t="s">
        <v>79</v>
      </c>
      <c r="AY5641" s="189" t="s">
        <v>360</v>
      </c>
    </row>
    <row r="5642" spans="1:65" s="2" customFormat="1" ht="55.5" customHeight="1">
      <c r="A5642" s="33"/>
      <c r="B5642" s="139"/>
      <c r="C5642" s="173" t="s">
        <v>5621</v>
      </c>
      <c r="D5642" s="173" t="s">
        <v>363</v>
      </c>
      <c r="E5642" s="174" t="s">
        <v>5622</v>
      </c>
      <c r="F5642" s="175" t="s">
        <v>5623</v>
      </c>
      <c r="G5642" s="176" t="s">
        <v>795</v>
      </c>
      <c r="H5642" s="177">
        <v>3.4</v>
      </c>
      <c r="I5642" s="178"/>
      <c r="J5642" s="179">
        <f>ROUND(I5642*H5642,2)</f>
        <v>0</v>
      </c>
      <c r="K5642" s="180"/>
      <c r="L5642" s="34"/>
      <c r="M5642" s="181" t="s">
        <v>1</v>
      </c>
      <c r="N5642" s="182" t="s">
        <v>38</v>
      </c>
      <c r="O5642" s="60"/>
      <c r="P5642" s="183">
        <f>O5642*H5642</f>
        <v>0</v>
      </c>
      <c r="Q5642" s="183">
        <v>8.0000000000000007E-5</v>
      </c>
      <c r="R5642" s="183">
        <f>Q5642*H5642</f>
        <v>2.72E-4</v>
      </c>
      <c r="S5642" s="183">
        <v>0</v>
      </c>
      <c r="T5642" s="184">
        <f>S5642*H5642</f>
        <v>0</v>
      </c>
      <c r="U5642" s="33"/>
      <c r="V5642" s="33"/>
      <c r="W5642" s="33"/>
      <c r="X5642" s="33"/>
      <c r="Y5642" s="33"/>
      <c r="Z5642" s="33"/>
      <c r="AA5642" s="33"/>
      <c r="AB5642" s="33"/>
      <c r="AC5642" s="33"/>
      <c r="AD5642" s="33"/>
      <c r="AE5642" s="33"/>
      <c r="AR5642" s="185" t="s">
        <v>507</v>
      </c>
      <c r="AT5642" s="185" t="s">
        <v>363</v>
      </c>
      <c r="AU5642" s="185" t="s">
        <v>85</v>
      </c>
      <c r="AY5642" s="18" t="s">
        <v>360</v>
      </c>
      <c r="BE5642" s="186">
        <f>IF(N5642="základná",J5642,0)</f>
        <v>0</v>
      </c>
      <c r="BF5642" s="186">
        <f>IF(N5642="znížená",J5642,0)</f>
        <v>0</v>
      </c>
      <c r="BG5642" s="186">
        <f>IF(N5642="zákl. prenesená",J5642,0)</f>
        <v>0</v>
      </c>
      <c r="BH5642" s="186">
        <f>IF(N5642="zníž. prenesená",J5642,0)</f>
        <v>0</v>
      </c>
      <c r="BI5642" s="186">
        <f>IF(N5642="nulová",J5642,0)</f>
        <v>0</v>
      </c>
      <c r="BJ5642" s="18" t="s">
        <v>85</v>
      </c>
      <c r="BK5642" s="186">
        <f>ROUND(I5642*H5642,2)</f>
        <v>0</v>
      </c>
      <c r="BL5642" s="18" t="s">
        <v>507</v>
      </c>
      <c r="BM5642" s="185" t="s">
        <v>5624</v>
      </c>
    </row>
    <row r="5643" spans="1:65" s="13" customFormat="1">
      <c r="B5643" s="187"/>
      <c r="D5643" s="188" t="s">
        <v>369</v>
      </c>
      <c r="E5643" s="189" t="s">
        <v>1</v>
      </c>
      <c r="F5643" s="190" t="s">
        <v>5625</v>
      </c>
      <c r="H5643" s="191">
        <v>3.4</v>
      </c>
      <c r="I5643" s="192"/>
      <c r="L5643" s="187"/>
      <c r="M5643" s="193"/>
      <c r="N5643" s="194"/>
      <c r="O5643" s="194"/>
      <c r="P5643" s="194"/>
      <c r="Q5643" s="194"/>
      <c r="R5643" s="194"/>
      <c r="S5643" s="194"/>
      <c r="T5643" s="195"/>
      <c r="AT5643" s="189" t="s">
        <v>369</v>
      </c>
      <c r="AU5643" s="189" t="s">
        <v>85</v>
      </c>
      <c r="AV5643" s="13" t="s">
        <v>85</v>
      </c>
      <c r="AW5643" s="13" t="s">
        <v>29</v>
      </c>
      <c r="AX5643" s="13" t="s">
        <v>79</v>
      </c>
      <c r="AY5643" s="189" t="s">
        <v>360</v>
      </c>
    </row>
    <row r="5644" spans="1:65" s="2" customFormat="1" ht="62.65" customHeight="1">
      <c r="A5644" s="33"/>
      <c r="B5644" s="139"/>
      <c r="C5644" s="173" t="s">
        <v>5626</v>
      </c>
      <c r="D5644" s="173" t="s">
        <v>363</v>
      </c>
      <c r="E5644" s="174" t="s">
        <v>5627</v>
      </c>
      <c r="F5644" s="175" t="s">
        <v>5628</v>
      </c>
      <c r="G5644" s="176" t="s">
        <v>795</v>
      </c>
      <c r="H5644" s="177">
        <v>26.92</v>
      </c>
      <c r="I5644" s="178"/>
      <c r="J5644" s="179">
        <f>ROUND(I5644*H5644,2)</f>
        <v>0</v>
      </c>
      <c r="K5644" s="180"/>
      <c r="L5644" s="34"/>
      <c r="M5644" s="181" t="s">
        <v>1</v>
      </c>
      <c r="N5644" s="182" t="s">
        <v>38</v>
      </c>
      <c r="O5644" s="60"/>
      <c r="P5644" s="183">
        <f>O5644*H5644</f>
        <v>0</v>
      </c>
      <c r="Q5644" s="183">
        <v>8.0000000000000007E-5</v>
      </c>
      <c r="R5644" s="183">
        <f>Q5644*H5644</f>
        <v>2.1536000000000003E-3</v>
      </c>
      <c r="S5644" s="183">
        <v>0</v>
      </c>
      <c r="T5644" s="184">
        <f>S5644*H5644</f>
        <v>0</v>
      </c>
      <c r="U5644" s="33"/>
      <c r="V5644" s="33"/>
      <c r="W5644" s="33"/>
      <c r="X5644" s="33"/>
      <c r="Y5644" s="33"/>
      <c r="Z5644" s="33"/>
      <c r="AA5644" s="33"/>
      <c r="AB5644" s="33"/>
      <c r="AC5644" s="33"/>
      <c r="AD5644" s="33"/>
      <c r="AE5644" s="33"/>
      <c r="AR5644" s="185" t="s">
        <v>507</v>
      </c>
      <c r="AT5644" s="185" t="s">
        <v>363</v>
      </c>
      <c r="AU5644" s="185" t="s">
        <v>85</v>
      </c>
      <c r="AY5644" s="18" t="s">
        <v>360</v>
      </c>
      <c r="BE5644" s="186">
        <f>IF(N5644="základná",J5644,0)</f>
        <v>0</v>
      </c>
      <c r="BF5644" s="186">
        <f>IF(N5644="znížená",J5644,0)</f>
        <v>0</v>
      </c>
      <c r="BG5644" s="186">
        <f>IF(N5644="zákl. prenesená",J5644,0)</f>
        <v>0</v>
      </c>
      <c r="BH5644" s="186">
        <f>IF(N5644="zníž. prenesená",J5644,0)</f>
        <v>0</v>
      </c>
      <c r="BI5644" s="186">
        <f>IF(N5644="nulová",J5644,0)</f>
        <v>0</v>
      </c>
      <c r="BJ5644" s="18" t="s">
        <v>85</v>
      </c>
      <c r="BK5644" s="186">
        <f>ROUND(I5644*H5644,2)</f>
        <v>0</v>
      </c>
      <c r="BL5644" s="18" t="s">
        <v>507</v>
      </c>
      <c r="BM5644" s="185" t="s">
        <v>5629</v>
      </c>
    </row>
    <row r="5645" spans="1:65" s="13" customFormat="1">
      <c r="B5645" s="187"/>
      <c r="D5645" s="188" t="s">
        <v>369</v>
      </c>
      <c r="E5645" s="189" t="s">
        <v>1</v>
      </c>
      <c r="F5645" s="190" t="s">
        <v>5630</v>
      </c>
      <c r="H5645" s="191">
        <v>26.92</v>
      </c>
      <c r="I5645" s="192"/>
      <c r="L5645" s="187"/>
      <c r="M5645" s="193"/>
      <c r="N5645" s="194"/>
      <c r="O5645" s="194"/>
      <c r="P5645" s="194"/>
      <c r="Q5645" s="194"/>
      <c r="R5645" s="194"/>
      <c r="S5645" s="194"/>
      <c r="T5645" s="195"/>
      <c r="AT5645" s="189" t="s">
        <v>369</v>
      </c>
      <c r="AU5645" s="189" t="s">
        <v>85</v>
      </c>
      <c r="AV5645" s="13" t="s">
        <v>85</v>
      </c>
      <c r="AW5645" s="13" t="s">
        <v>29</v>
      </c>
      <c r="AX5645" s="13" t="s">
        <v>79</v>
      </c>
      <c r="AY5645" s="189" t="s">
        <v>360</v>
      </c>
    </row>
    <row r="5646" spans="1:65" s="2" customFormat="1" ht="66.75" customHeight="1">
      <c r="A5646" s="33"/>
      <c r="B5646" s="139"/>
      <c r="C5646" s="173" t="s">
        <v>5631</v>
      </c>
      <c r="D5646" s="173" t="s">
        <v>363</v>
      </c>
      <c r="E5646" s="174" t="s">
        <v>5632</v>
      </c>
      <c r="F5646" s="175" t="s">
        <v>5633</v>
      </c>
      <c r="G5646" s="176" t="s">
        <v>375</v>
      </c>
      <c r="H5646" s="177">
        <v>97</v>
      </c>
      <c r="I5646" s="178"/>
      <c r="J5646" s="179">
        <f>ROUND(I5646*H5646,2)</f>
        <v>0</v>
      </c>
      <c r="K5646" s="180"/>
      <c r="L5646" s="34"/>
      <c r="M5646" s="181" t="s">
        <v>1</v>
      </c>
      <c r="N5646" s="182" t="s">
        <v>38</v>
      </c>
      <c r="O5646" s="60"/>
      <c r="P5646" s="183">
        <f>O5646*H5646</f>
        <v>0</v>
      </c>
      <c r="Q5646" s="183">
        <v>8.0000000000000007E-5</v>
      </c>
      <c r="R5646" s="183">
        <f>Q5646*H5646</f>
        <v>7.7600000000000004E-3</v>
      </c>
      <c r="S5646" s="183">
        <v>0</v>
      </c>
      <c r="T5646" s="184">
        <f>S5646*H5646</f>
        <v>0</v>
      </c>
      <c r="U5646" s="33"/>
      <c r="V5646" s="33"/>
      <c r="W5646" s="33"/>
      <c r="X5646" s="33"/>
      <c r="Y5646" s="33"/>
      <c r="Z5646" s="33"/>
      <c r="AA5646" s="33"/>
      <c r="AB5646" s="33"/>
      <c r="AC5646" s="33"/>
      <c r="AD5646" s="33"/>
      <c r="AE5646" s="33"/>
      <c r="AR5646" s="185" t="s">
        <v>507</v>
      </c>
      <c r="AT5646" s="185" t="s">
        <v>363</v>
      </c>
      <c r="AU5646" s="185" t="s">
        <v>85</v>
      </c>
      <c r="AY5646" s="18" t="s">
        <v>360</v>
      </c>
      <c r="BE5646" s="186">
        <f>IF(N5646="základná",J5646,0)</f>
        <v>0</v>
      </c>
      <c r="BF5646" s="186">
        <f>IF(N5646="znížená",J5646,0)</f>
        <v>0</v>
      </c>
      <c r="BG5646" s="186">
        <f>IF(N5646="zákl. prenesená",J5646,0)</f>
        <v>0</v>
      </c>
      <c r="BH5646" s="186">
        <f>IF(N5646="zníž. prenesená",J5646,0)</f>
        <v>0</v>
      </c>
      <c r="BI5646" s="186">
        <f>IF(N5646="nulová",J5646,0)</f>
        <v>0</v>
      </c>
      <c r="BJ5646" s="18" t="s">
        <v>85</v>
      </c>
      <c r="BK5646" s="186">
        <f>ROUND(I5646*H5646,2)</f>
        <v>0</v>
      </c>
      <c r="BL5646" s="18" t="s">
        <v>507</v>
      </c>
      <c r="BM5646" s="185" t="s">
        <v>5634</v>
      </c>
    </row>
    <row r="5647" spans="1:65" s="13" customFormat="1">
      <c r="B5647" s="187"/>
      <c r="D5647" s="188" t="s">
        <v>369</v>
      </c>
      <c r="E5647" s="189" t="s">
        <v>1</v>
      </c>
      <c r="F5647" s="190" t="s">
        <v>1239</v>
      </c>
      <c r="H5647" s="191">
        <v>97</v>
      </c>
      <c r="I5647" s="192"/>
      <c r="L5647" s="187"/>
      <c r="M5647" s="193"/>
      <c r="N5647" s="194"/>
      <c r="O5647" s="194"/>
      <c r="P5647" s="194"/>
      <c r="Q5647" s="194"/>
      <c r="R5647" s="194"/>
      <c r="S5647" s="194"/>
      <c r="T5647" s="195"/>
      <c r="AT5647" s="189" t="s">
        <v>369</v>
      </c>
      <c r="AU5647" s="189" t="s">
        <v>85</v>
      </c>
      <c r="AV5647" s="13" t="s">
        <v>85</v>
      </c>
      <c r="AW5647" s="13" t="s">
        <v>29</v>
      </c>
      <c r="AX5647" s="13" t="s">
        <v>79</v>
      </c>
      <c r="AY5647" s="189" t="s">
        <v>360</v>
      </c>
    </row>
    <row r="5648" spans="1:65" s="2" customFormat="1" ht="62.65" customHeight="1">
      <c r="A5648" s="33"/>
      <c r="B5648" s="139"/>
      <c r="C5648" s="173" t="s">
        <v>5635</v>
      </c>
      <c r="D5648" s="173" t="s">
        <v>363</v>
      </c>
      <c r="E5648" s="174" t="s">
        <v>5636</v>
      </c>
      <c r="F5648" s="175" t="s">
        <v>5637</v>
      </c>
      <c r="G5648" s="176" t="s">
        <v>375</v>
      </c>
      <c r="H5648" s="177">
        <v>1</v>
      </c>
      <c r="I5648" s="178"/>
      <c r="J5648" s="179">
        <f>ROUND(I5648*H5648,2)</f>
        <v>0</v>
      </c>
      <c r="K5648" s="180"/>
      <c r="L5648" s="34"/>
      <c r="M5648" s="181" t="s">
        <v>1</v>
      </c>
      <c r="N5648" s="182" t="s">
        <v>38</v>
      </c>
      <c r="O5648" s="60"/>
      <c r="P5648" s="183">
        <f>O5648*H5648</f>
        <v>0</v>
      </c>
      <c r="Q5648" s="183">
        <v>8.0000000000000007E-5</v>
      </c>
      <c r="R5648" s="183">
        <f>Q5648*H5648</f>
        <v>8.0000000000000007E-5</v>
      </c>
      <c r="S5648" s="183">
        <v>0</v>
      </c>
      <c r="T5648" s="184">
        <f>S5648*H5648</f>
        <v>0</v>
      </c>
      <c r="U5648" s="33"/>
      <c r="V5648" s="33"/>
      <c r="W5648" s="33"/>
      <c r="X5648" s="33"/>
      <c r="Y5648" s="33"/>
      <c r="Z5648" s="33"/>
      <c r="AA5648" s="33"/>
      <c r="AB5648" s="33"/>
      <c r="AC5648" s="33"/>
      <c r="AD5648" s="33"/>
      <c r="AE5648" s="33"/>
      <c r="AR5648" s="185" t="s">
        <v>507</v>
      </c>
      <c r="AT5648" s="185" t="s">
        <v>363</v>
      </c>
      <c r="AU5648" s="185" t="s">
        <v>85</v>
      </c>
      <c r="AY5648" s="18" t="s">
        <v>360</v>
      </c>
      <c r="BE5648" s="186">
        <f>IF(N5648="základná",J5648,0)</f>
        <v>0</v>
      </c>
      <c r="BF5648" s="186">
        <f>IF(N5648="znížená",J5648,0)</f>
        <v>0</v>
      </c>
      <c r="BG5648" s="186">
        <f>IF(N5648="zákl. prenesená",J5648,0)</f>
        <v>0</v>
      </c>
      <c r="BH5648" s="186">
        <f>IF(N5648="zníž. prenesená",J5648,0)</f>
        <v>0</v>
      </c>
      <c r="BI5648" s="186">
        <f>IF(N5648="nulová",J5648,0)</f>
        <v>0</v>
      </c>
      <c r="BJ5648" s="18" t="s">
        <v>85</v>
      </c>
      <c r="BK5648" s="186">
        <f>ROUND(I5648*H5648,2)</f>
        <v>0</v>
      </c>
      <c r="BL5648" s="18" t="s">
        <v>507</v>
      </c>
      <c r="BM5648" s="185" t="s">
        <v>5638</v>
      </c>
    </row>
    <row r="5649" spans="1:65" s="13" customFormat="1">
      <c r="B5649" s="187"/>
      <c r="D5649" s="188" t="s">
        <v>369</v>
      </c>
      <c r="E5649" s="189" t="s">
        <v>1</v>
      </c>
      <c r="F5649" s="190" t="s">
        <v>79</v>
      </c>
      <c r="H5649" s="191">
        <v>1</v>
      </c>
      <c r="I5649" s="192"/>
      <c r="L5649" s="187"/>
      <c r="M5649" s="193"/>
      <c r="N5649" s="194"/>
      <c r="O5649" s="194"/>
      <c r="P5649" s="194"/>
      <c r="Q5649" s="194"/>
      <c r="R5649" s="194"/>
      <c r="S5649" s="194"/>
      <c r="T5649" s="195"/>
      <c r="AT5649" s="189" t="s">
        <v>369</v>
      </c>
      <c r="AU5649" s="189" t="s">
        <v>85</v>
      </c>
      <c r="AV5649" s="13" t="s">
        <v>85</v>
      </c>
      <c r="AW5649" s="13" t="s">
        <v>29</v>
      </c>
      <c r="AX5649" s="13" t="s">
        <v>79</v>
      </c>
      <c r="AY5649" s="189" t="s">
        <v>360</v>
      </c>
    </row>
    <row r="5650" spans="1:65" s="2" customFormat="1" ht="62.65" customHeight="1">
      <c r="A5650" s="33"/>
      <c r="B5650" s="139"/>
      <c r="C5650" s="173" t="s">
        <v>5639</v>
      </c>
      <c r="D5650" s="173" t="s">
        <v>363</v>
      </c>
      <c r="E5650" s="174" t="s">
        <v>5640</v>
      </c>
      <c r="F5650" s="175" t="s">
        <v>5641</v>
      </c>
      <c r="G5650" s="176" t="s">
        <v>375</v>
      </c>
      <c r="H5650" s="177">
        <v>2</v>
      </c>
      <c r="I5650" s="178"/>
      <c r="J5650" s="179">
        <f>ROUND(I5650*H5650,2)</f>
        <v>0</v>
      </c>
      <c r="K5650" s="180"/>
      <c r="L5650" s="34"/>
      <c r="M5650" s="181" t="s">
        <v>1</v>
      </c>
      <c r="N5650" s="182" t="s">
        <v>38</v>
      </c>
      <c r="O5650" s="60"/>
      <c r="P5650" s="183">
        <f>O5650*H5650</f>
        <v>0</v>
      </c>
      <c r="Q5650" s="183">
        <v>8.0000000000000007E-5</v>
      </c>
      <c r="R5650" s="183">
        <f>Q5650*H5650</f>
        <v>1.6000000000000001E-4</v>
      </c>
      <c r="S5650" s="183">
        <v>0</v>
      </c>
      <c r="T5650" s="184">
        <f>S5650*H5650</f>
        <v>0</v>
      </c>
      <c r="U5650" s="33"/>
      <c r="V5650" s="33"/>
      <c r="W5650" s="33"/>
      <c r="X5650" s="33"/>
      <c r="Y5650" s="33"/>
      <c r="Z5650" s="33"/>
      <c r="AA5650" s="33"/>
      <c r="AB5650" s="33"/>
      <c r="AC5650" s="33"/>
      <c r="AD5650" s="33"/>
      <c r="AE5650" s="33"/>
      <c r="AR5650" s="185" t="s">
        <v>507</v>
      </c>
      <c r="AT5650" s="185" t="s">
        <v>363</v>
      </c>
      <c r="AU5650" s="185" t="s">
        <v>85</v>
      </c>
      <c r="AY5650" s="18" t="s">
        <v>360</v>
      </c>
      <c r="BE5650" s="186">
        <f>IF(N5650="základná",J5650,0)</f>
        <v>0</v>
      </c>
      <c r="BF5650" s="186">
        <f>IF(N5650="znížená",J5650,0)</f>
        <v>0</v>
      </c>
      <c r="BG5650" s="186">
        <f>IF(N5650="zákl. prenesená",J5650,0)</f>
        <v>0</v>
      </c>
      <c r="BH5650" s="186">
        <f>IF(N5650="zníž. prenesená",J5650,0)</f>
        <v>0</v>
      </c>
      <c r="BI5650" s="186">
        <f>IF(N5650="nulová",J5650,0)</f>
        <v>0</v>
      </c>
      <c r="BJ5650" s="18" t="s">
        <v>85</v>
      </c>
      <c r="BK5650" s="186">
        <f>ROUND(I5650*H5650,2)</f>
        <v>0</v>
      </c>
      <c r="BL5650" s="18" t="s">
        <v>507</v>
      </c>
      <c r="BM5650" s="185" t="s">
        <v>5642</v>
      </c>
    </row>
    <row r="5651" spans="1:65" s="13" customFormat="1">
      <c r="B5651" s="187"/>
      <c r="D5651" s="188" t="s">
        <v>369</v>
      </c>
      <c r="E5651" s="189" t="s">
        <v>1</v>
      </c>
      <c r="F5651" s="190" t="s">
        <v>85</v>
      </c>
      <c r="H5651" s="191">
        <v>2</v>
      </c>
      <c r="I5651" s="192"/>
      <c r="L5651" s="187"/>
      <c r="M5651" s="193"/>
      <c r="N5651" s="194"/>
      <c r="O5651" s="194"/>
      <c r="P5651" s="194"/>
      <c r="Q5651" s="194"/>
      <c r="R5651" s="194"/>
      <c r="S5651" s="194"/>
      <c r="T5651" s="195"/>
      <c r="AT5651" s="189" t="s">
        <v>369</v>
      </c>
      <c r="AU5651" s="189" t="s">
        <v>85</v>
      </c>
      <c r="AV5651" s="13" t="s">
        <v>85</v>
      </c>
      <c r="AW5651" s="13" t="s">
        <v>29</v>
      </c>
      <c r="AX5651" s="13" t="s">
        <v>79</v>
      </c>
      <c r="AY5651" s="189" t="s">
        <v>360</v>
      </c>
    </row>
    <row r="5652" spans="1:65" s="2" customFormat="1" ht="62.65" customHeight="1">
      <c r="A5652" s="33"/>
      <c r="B5652" s="139"/>
      <c r="C5652" s="173" t="s">
        <v>5643</v>
      </c>
      <c r="D5652" s="173" t="s">
        <v>363</v>
      </c>
      <c r="E5652" s="174" t="s">
        <v>5644</v>
      </c>
      <c r="F5652" s="175" t="s">
        <v>5645</v>
      </c>
      <c r="G5652" s="176" t="s">
        <v>375</v>
      </c>
      <c r="H5652" s="177">
        <v>1</v>
      </c>
      <c r="I5652" s="178"/>
      <c r="J5652" s="179">
        <f>ROUND(I5652*H5652,2)</f>
        <v>0</v>
      </c>
      <c r="K5652" s="180"/>
      <c r="L5652" s="34"/>
      <c r="M5652" s="181" t="s">
        <v>1</v>
      </c>
      <c r="N5652" s="182" t="s">
        <v>38</v>
      </c>
      <c r="O5652" s="60"/>
      <c r="P5652" s="183">
        <f>O5652*H5652</f>
        <v>0</v>
      </c>
      <c r="Q5652" s="183">
        <v>8.0000000000000007E-5</v>
      </c>
      <c r="R5652" s="183">
        <f>Q5652*H5652</f>
        <v>8.0000000000000007E-5</v>
      </c>
      <c r="S5652" s="183">
        <v>0</v>
      </c>
      <c r="T5652" s="184">
        <f>S5652*H5652</f>
        <v>0</v>
      </c>
      <c r="U5652" s="33"/>
      <c r="V5652" s="33"/>
      <c r="W5652" s="33"/>
      <c r="X5652" s="33"/>
      <c r="Y5652" s="33"/>
      <c r="Z5652" s="33"/>
      <c r="AA5652" s="33"/>
      <c r="AB5652" s="33"/>
      <c r="AC5652" s="33"/>
      <c r="AD5652" s="33"/>
      <c r="AE5652" s="33"/>
      <c r="AR5652" s="185" t="s">
        <v>507</v>
      </c>
      <c r="AT5652" s="185" t="s">
        <v>363</v>
      </c>
      <c r="AU5652" s="185" t="s">
        <v>85</v>
      </c>
      <c r="AY5652" s="18" t="s">
        <v>360</v>
      </c>
      <c r="BE5652" s="186">
        <f>IF(N5652="základná",J5652,0)</f>
        <v>0</v>
      </c>
      <c r="BF5652" s="186">
        <f>IF(N5652="znížená",J5652,0)</f>
        <v>0</v>
      </c>
      <c r="BG5652" s="186">
        <f>IF(N5652="zákl. prenesená",J5652,0)</f>
        <v>0</v>
      </c>
      <c r="BH5652" s="186">
        <f>IF(N5652="zníž. prenesená",J5652,0)</f>
        <v>0</v>
      </c>
      <c r="BI5652" s="186">
        <f>IF(N5652="nulová",J5652,0)</f>
        <v>0</v>
      </c>
      <c r="BJ5652" s="18" t="s">
        <v>85</v>
      </c>
      <c r="BK5652" s="186">
        <f>ROUND(I5652*H5652,2)</f>
        <v>0</v>
      </c>
      <c r="BL5652" s="18" t="s">
        <v>507</v>
      </c>
      <c r="BM5652" s="185" t="s">
        <v>5646</v>
      </c>
    </row>
    <row r="5653" spans="1:65" s="13" customFormat="1">
      <c r="B5653" s="187"/>
      <c r="D5653" s="188" t="s">
        <v>369</v>
      </c>
      <c r="E5653" s="189" t="s">
        <v>1</v>
      </c>
      <c r="F5653" s="190" t="s">
        <v>79</v>
      </c>
      <c r="H5653" s="191">
        <v>1</v>
      </c>
      <c r="I5653" s="192"/>
      <c r="L5653" s="187"/>
      <c r="M5653" s="193"/>
      <c r="N5653" s="194"/>
      <c r="O5653" s="194"/>
      <c r="P5653" s="194"/>
      <c r="Q5653" s="194"/>
      <c r="R5653" s="194"/>
      <c r="S5653" s="194"/>
      <c r="T5653" s="195"/>
      <c r="AT5653" s="189" t="s">
        <v>369</v>
      </c>
      <c r="AU5653" s="189" t="s">
        <v>85</v>
      </c>
      <c r="AV5653" s="13" t="s">
        <v>85</v>
      </c>
      <c r="AW5653" s="13" t="s">
        <v>29</v>
      </c>
      <c r="AX5653" s="13" t="s">
        <v>79</v>
      </c>
      <c r="AY5653" s="189" t="s">
        <v>360</v>
      </c>
    </row>
    <row r="5654" spans="1:65" s="2" customFormat="1" ht="66.75" customHeight="1">
      <c r="A5654" s="33"/>
      <c r="B5654" s="139"/>
      <c r="C5654" s="261" t="s">
        <v>5647</v>
      </c>
      <c r="D5654" s="261" t="s">
        <v>363</v>
      </c>
      <c r="E5654" s="262" t="s">
        <v>5648</v>
      </c>
      <c r="F5654" s="263" t="s">
        <v>5649</v>
      </c>
      <c r="G5654" s="264" t="s">
        <v>366</v>
      </c>
      <c r="H5654" s="265">
        <v>25.940999999999999</v>
      </c>
      <c r="I5654" s="266"/>
      <c r="J5654" s="266">
        <f>ROUND(I5654*H5654,2)</f>
        <v>0</v>
      </c>
      <c r="K5654" s="180"/>
      <c r="L5654" s="34"/>
      <c r="M5654" s="181" t="s">
        <v>1</v>
      </c>
      <c r="N5654" s="182" t="s">
        <v>38</v>
      </c>
      <c r="O5654" s="60"/>
      <c r="P5654" s="183">
        <f>O5654*H5654</f>
        <v>0</v>
      </c>
      <c r="Q5654" s="183">
        <v>8.0000000000000007E-5</v>
      </c>
      <c r="R5654" s="183">
        <f>Q5654*H5654</f>
        <v>2.0752800000000001E-3</v>
      </c>
      <c r="S5654" s="183">
        <v>0</v>
      </c>
      <c r="T5654" s="184">
        <f>S5654*H5654</f>
        <v>0</v>
      </c>
      <c r="U5654" s="33"/>
      <c r="V5654" s="33"/>
      <c r="W5654" s="33"/>
      <c r="X5654" s="33"/>
      <c r="Y5654" s="33"/>
      <c r="Z5654" s="33"/>
      <c r="AA5654" s="33"/>
      <c r="AB5654" s="33"/>
      <c r="AC5654" s="33"/>
      <c r="AD5654" s="33"/>
      <c r="AE5654" s="33"/>
      <c r="AR5654" s="185" t="s">
        <v>507</v>
      </c>
      <c r="AT5654" s="185" t="s">
        <v>363</v>
      </c>
      <c r="AU5654" s="185" t="s">
        <v>85</v>
      </c>
      <c r="AY5654" s="18" t="s">
        <v>360</v>
      </c>
      <c r="BE5654" s="186">
        <f>IF(N5654="základná",J5654,0)</f>
        <v>0</v>
      </c>
      <c r="BF5654" s="186">
        <f>IF(N5654="znížená",J5654,0)</f>
        <v>0</v>
      </c>
      <c r="BG5654" s="186">
        <f>IF(N5654="zákl. prenesená",J5654,0)</f>
        <v>0</v>
      </c>
      <c r="BH5654" s="186">
        <f>IF(N5654="zníž. prenesená",J5654,0)</f>
        <v>0</v>
      </c>
      <c r="BI5654" s="186">
        <f>IF(N5654="nulová",J5654,0)</f>
        <v>0</v>
      </c>
      <c r="BJ5654" s="18" t="s">
        <v>85</v>
      </c>
      <c r="BK5654" s="186">
        <f>ROUND(I5654*H5654,2)</f>
        <v>0</v>
      </c>
      <c r="BL5654" s="18" t="s">
        <v>507</v>
      </c>
      <c r="BM5654" s="185" t="s">
        <v>5650</v>
      </c>
    </row>
    <row r="5655" spans="1:65" s="14" customFormat="1">
      <c r="B5655" s="196"/>
      <c r="D5655" s="188" t="s">
        <v>369</v>
      </c>
      <c r="E5655" s="197" t="s">
        <v>1</v>
      </c>
      <c r="F5655" s="198" t="s">
        <v>754</v>
      </c>
      <c r="H5655" s="197" t="s">
        <v>1</v>
      </c>
      <c r="I5655" s="199"/>
      <c r="L5655" s="196"/>
      <c r="M5655" s="200"/>
      <c r="N5655" s="201"/>
      <c r="O5655" s="201"/>
      <c r="P5655" s="201"/>
      <c r="Q5655" s="201"/>
      <c r="R5655" s="201"/>
      <c r="S5655" s="201"/>
      <c r="T5655" s="202"/>
      <c r="AT5655" s="197" t="s">
        <v>369</v>
      </c>
      <c r="AU5655" s="197" t="s">
        <v>85</v>
      </c>
      <c r="AV5655" s="14" t="s">
        <v>79</v>
      </c>
      <c r="AW5655" s="14" t="s">
        <v>29</v>
      </c>
      <c r="AX5655" s="14" t="s">
        <v>72</v>
      </c>
      <c r="AY5655" s="197" t="s">
        <v>360</v>
      </c>
    </row>
    <row r="5656" spans="1:65" s="13" customFormat="1">
      <c r="B5656" s="187"/>
      <c r="D5656" s="188" t="s">
        <v>369</v>
      </c>
      <c r="E5656" s="189" t="s">
        <v>1</v>
      </c>
      <c r="F5656" s="190" t="s">
        <v>5651</v>
      </c>
      <c r="H5656" s="191">
        <v>7.875</v>
      </c>
      <c r="I5656" s="192"/>
      <c r="L5656" s="187"/>
      <c r="M5656" s="193"/>
      <c r="N5656" s="194"/>
      <c r="O5656" s="194"/>
      <c r="P5656" s="194"/>
      <c r="Q5656" s="194"/>
      <c r="R5656" s="194"/>
      <c r="S5656" s="194"/>
      <c r="T5656" s="195"/>
      <c r="AT5656" s="189" t="s">
        <v>369</v>
      </c>
      <c r="AU5656" s="189" t="s">
        <v>85</v>
      </c>
      <c r="AV5656" s="13" t="s">
        <v>85</v>
      </c>
      <c r="AW5656" s="13" t="s">
        <v>29</v>
      </c>
      <c r="AX5656" s="13" t="s">
        <v>72</v>
      </c>
      <c r="AY5656" s="189" t="s">
        <v>360</v>
      </c>
    </row>
    <row r="5657" spans="1:65" s="13" customFormat="1">
      <c r="B5657" s="187"/>
      <c r="D5657" s="188" t="s">
        <v>369</v>
      </c>
      <c r="E5657" s="189" t="s">
        <v>1</v>
      </c>
      <c r="F5657" s="190" t="s">
        <v>5652</v>
      </c>
      <c r="H5657" s="191">
        <v>-2.944</v>
      </c>
      <c r="I5657" s="192"/>
      <c r="L5657" s="187"/>
      <c r="M5657" s="193"/>
      <c r="N5657" s="194"/>
      <c r="O5657" s="194"/>
      <c r="P5657" s="194"/>
      <c r="Q5657" s="194"/>
      <c r="R5657" s="194"/>
      <c r="S5657" s="194"/>
      <c r="T5657" s="195"/>
      <c r="AT5657" s="189" t="s">
        <v>369</v>
      </c>
      <c r="AU5657" s="189" t="s">
        <v>85</v>
      </c>
      <c r="AV5657" s="13" t="s">
        <v>85</v>
      </c>
      <c r="AW5657" s="13" t="s">
        <v>29</v>
      </c>
      <c r="AX5657" s="13" t="s">
        <v>72</v>
      </c>
      <c r="AY5657" s="189" t="s">
        <v>360</v>
      </c>
    </row>
    <row r="5658" spans="1:65" s="14" customFormat="1">
      <c r="B5658" s="196"/>
      <c r="D5658" s="188" t="s">
        <v>369</v>
      </c>
      <c r="E5658" s="197" t="s">
        <v>1</v>
      </c>
      <c r="F5658" s="198" t="s">
        <v>758</v>
      </c>
      <c r="H5658" s="197" t="s">
        <v>1</v>
      </c>
      <c r="I5658" s="199"/>
      <c r="L5658" s="196"/>
      <c r="M5658" s="200"/>
      <c r="N5658" s="201"/>
      <c r="O5658" s="201"/>
      <c r="P5658" s="201"/>
      <c r="Q5658" s="201"/>
      <c r="R5658" s="201"/>
      <c r="S5658" s="201"/>
      <c r="T5658" s="202"/>
      <c r="AT5658" s="197" t="s">
        <v>369</v>
      </c>
      <c r="AU5658" s="197" t="s">
        <v>85</v>
      </c>
      <c r="AV5658" s="14" t="s">
        <v>79</v>
      </c>
      <c r="AW5658" s="14" t="s">
        <v>29</v>
      </c>
      <c r="AX5658" s="14" t="s">
        <v>72</v>
      </c>
      <c r="AY5658" s="197" t="s">
        <v>360</v>
      </c>
    </row>
    <row r="5659" spans="1:65" s="13" customFormat="1">
      <c r="B5659" s="187"/>
      <c r="D5659" s="188" t="s">
        <v>369</v>
      </c>
      <c r="E5659" s="189" t="s">
        <v>1</v>
      </c>
      <c r="F5659" s="190" t="s">
        <v>5653</v>
      </c>
      <c r="H5659" s="191">
        <v>10.492000000000001</v>
      </c>
      <c r="I5659" s="192"/>
      <c r="L5659" s="187"/>
      <c r="M5659" s="193"/>
      <c r="N5659" s="194"/>
      <c r="O5659" s="194"/>
      <c r="P5659" s="194"/>
      <c r="Q5659" s="194"/>
      <c r="R5659" s="194"/>
      <c r="S5659" s="194"/>
      <c r="T5659" s="195"/>
      <c r="AT5659" s="189" t="s">
        <v>369</v>
      </c>
      <c r="AU5659" s="189" t="s">
        <v>85</v>
      </c>
      <c r="AV5659" s="13" t="s">
        <v>85</v>
      </c>
      <c r="AW5659" s="13" t="s">
        <v>29</v>
      </c>
      <c r="AX5659" s="13" t="s">
        <v>72</v>
      </c>
      <c r="AY5659" s="189" t="s">
        <v>360</v>
      </c>
    </row>
    <row r="5660" spans="1:65" s="13" customFormat="1">
      <c r="B5660" s="187"/>
      <c r="D5660" s="188" t="s">
        <v>369</v>
      </c>
      <c r="E5660" s="189" t="s">
        <v>1</v>
      </c>
      <c r="F5660" s="190" t="s">
        <v>5652</v>
      </c>
      <c r="H5660" s="191">
        <v>-2.944</v>
      </c>
      <c r="I5660" s="192"/>
      <c r="L5660" s="187"/>
      <c r="M5660" s="193"/>
      <c r="N5660" s="194"/>
      <c r="O5660" s="194"/>
      <c r="P5660" s="194"/>
      <c r="Q5660" s="194"/>
      <c r="R5660" s="194"/>
      <c r="S5660" s="194"/>
      <c r="T5660" s="195"/>
      <c r="AT5660" s="189" t="s">
        <v>369</v>
      </c>
      <c r="AU5660" s="189" t="s">
        <v>85</v>
      </c>
      <c r="AV5660" s="13" t="s">
        <v>85</v>
      </c>
      <c r="AW5660" s="13" t="s">
        <v>29</v>
      </c>
      <c r="AX5660" s="13" t="s">
        <v>72</v>
      </c>
      <c r="AY5660" s="189" t="s">
        <v>360</v>
      </c>
    </row>
    <row r="5661" spans="1:65" s="14" customFormat="1">
      <c r="B5661" s="196"/>
      <c r="D5661" s="188" t="s">
        <v>369</v>
      </c>
      <c r="E5661" s="197" t="s">
        <v>1</v>
      </c>
      <c r="F5661" s="198" t="s">
        <v>762</v>
      </c>
      <c r="H5661" s="197" t="s">
        <v>1</v>
      </c>
      <c r="I5661" s="199"/>
      <c r="L5661" s="196"/>
      <c r="M5661" s="200"/>
      <c r="N5661" s="201"/>
      <c r="O5661" s="201"/>
      <c r="P5661" s="201"/>
      <c r="Q5661" s="201"/>
      <c r="R5661" s="201"/>
      <c r="S5661" s="201"/>
      <c r="T5661" s="202"/>
      <c r="AT5661" s="197" t="s">
        <v>369</v>
      </c>
      <c r="AU5661" s="197" t="s">
        <v>85</v>
      </c>
      <c r="AV5661" s="14" t="s">
        <v>79</v>
      </c>
      <c r="AW5661" s="14" t="s">
        <v>29</v>
      </c>
      <c r="AX5661" s="14" t="s">
        <v>72</v>
      </c>
      <c r="AY5661" s="197" t="s">
        <v>360</v>
      </c>
    </row>
    <row r="5662" spans="1:65" s="13" customFormat="1">
      <c r="B5662" s="187"/>
      <c r="D5662" s="188" t="s">
        <v>369</v>
      </c>
      <c r="E5662" s="189" t="s">
        <v>1</v>
      </c>
      <c r="F5662" s="190" t="s">
        <v>5654</v>
      </c>
      <c r="H5662" s="191">
        <v>9.6750000000000007</v>
      </c>
      <c r="I5662" s="192"/>
      <c r="L5662" s="187"/>
      <c r="M5662" s="193"/>
      <c r="N5662" s="194"/>
      <c r="O5662" s="194"/>
      <c r="P5662" s="194"/>
      <c r="Q5662" s="194"/>
      <c r="R5662" s="194"/>
      <c r="S5662" s="194"/>
      <c r="T5662" s="195"/>
      <c r="AT5662" s="189" t="s">
        <v>369</v>
      </c>
      <c r="AU5662" s="189" t="s">
        <v>85</v>
      </c>
      <c r="AV5662" s="13" t="s">
        <v>85</v>
      </c>
      <c r="AW5662" s="13" t="s">
        <v>29</v>
      </c>
      <c r="AX5662" s="13" t="s">
        <v>72</v>
      </c>
      <c r="AY5662" s="189" t="s">
        <v>360</v>
      </c>
    </row>
    <row r="5663" spans="1:65" s="13" customFormat="1">
      <c r="B5663" s="187"/>
      <c r="D5663" s="188" t="s">
        <v>369</v>
      </c>
      <c r="E5663" s="189" t="s">
        <v>1</v>
      </c>
      <c r="F5663" s="190" t="s">
        <v>5652</v>
      </c>
      <c r="H5663" s="191">
        <v>-2.944</v>
      </c>
      <c r="I5663" s="192"/>
      <c r="L5663" s="187"/>
      <c r="M5663" s="193"/>
      <c r="N5663" s="194"/>
      <c r="O5663" s="194"/>
      <c r="P5663" s="194"/>
      <c r="Q5663" s="194"/>
      <c r="R5663" s="194"/>
      <c r="S5663" s="194"/>
      <c r="T5663" s="195"/>
      <c r="AT5663" s="189" t="s">
        <v>369</v>
      </c>
      <c r="AU5663" s="189" t="s">
        <v>85</v>
      </c>
      <c r="AV5663" s="13" t="s">
        <v>85</v>
      </c>
      <c r="AW5663" s="13" t="s">
        <v>29</v>
      </c>
      <c r="AX5663" s="13" t="s">
        <v>72</v>
      </c>
      <c r="AY5663" s="189" t="s">
        <v>360</v>
      </c>
    </row>
    <row r="5664" spans="1:65" s="14" customFormat="1">
      <c r="B5664" s="196"/>
      <c r="D5664" s="188" t="s">
        <v>369</v>
      </c>
      <c r="E5664" s="197" t="s">
        <v>1</v>
      </c>
      <c r="F5664" s="198" t="s">
        <v>787</v>
      </c>
      <c r="H5664" s="197" t="s">
        <v>1</v>
      </c>
      <c r="I5664" s="199"/>
      <c r="L5664" s="196"/>
      <c r="M5664" s="200"/>
      <c r="N5664" s="201"/>
      <c r="O5664" s="201"/>
      <c r="P5664" s="201"/>
      <c r="Q5664" s="201"/>
      <c r="R5664" s="201"/>
      <c r="S5664" s="201"/>
      <c r="T5664" s="202"/>
      <c r="AT5664" s="197" t="s">
        <v>369</v>
      </c>
      <c r="AU5664" s="197" t="s">
        <v>85</v>
      </c>
      <c r="AV5664" s="14" t="s">
        <v>79</v>
      </c>
      <c r="AW5664" s="14" t="s">
        <v>29</v>
      </c>
      <c r="AX5664" s="14" t="s">
        <v>72</v>
      </c>
      <c r="AY5664" s="197" t="s">
        <v>360</v>
      </c>
    </row>
    <row r="5665" spans="1:65" s="13" customFormat="1">
      <c r="B5665" s="187"/>
      <c r="D5665" s="188" t="s">
        <v>369</v>
      </c>
      <c r="E5665" s="189" t="s">
        <v>1</v>
      </c>
      <c r="F5665" s="190" t="s">
        <v>5654</v>
      </c>
      <c r="H5665" s="191">
        <v>9.6750000000000007</v>
      </c>
      <c r="I5665" s="192"/>
      <c r="L5665" s="187"/>
      <c r="M5665" s="193"/>
      <c r="N5665" s="194"/>
      <c r="O5665" s="194"/>
      <c r="P5665" s="194"/>
      <c r="Q5665" s="194"/>
      <c r="R5665" s="194"/>
      <c r="S5665" s="194"/>
      <c r="T5665" s="195"/>
      <c r="AT5665" s="189" t="s">
        <v>369</v>
      </c>
      <c r="AU5665" s="189" t="s">
        <v>85</v>
      </c>
      <c r="AV5665" s="13" t="s">
        <v>85</v>
      </c>
      <c r="AW5665" s="13" t="s">
        <v>29</v>
      </c>
      <c r="AX5665" s="13" t="s">
        <v>72</v>
      </c>
      <c r="AY5665" s="189" t="s">
        <v>360</v>
      </c>
    </row>
    <row r="5666" spans="1:65" s="13" customFormat="1">
      <c r="B5666" s="187"/>
      <c r="D5666" s="188" t="s">
        <v>369</v>
      </c>
      <c r="E5666" s="189" t="s">
        <v>1</v>
      </c>
      <c r="F5666" s="190" t="s">
        <v>5652</v>
      </c>
      <c r="H5666" s="191">
        <v>-2.944</v>
      </c>
      <c r="I5666" s="192"/>
      <c r="L5666" s="187"/>
      <c r="M5666" s="193"/>
      <c r="N5666" s="194"/>
      <c r="O5666" s="194"/>
      <c r="P5666" s="194"/>
      <c r="Q5666" s="194"/>
      <c r="R5666" s="194"/>
      <c r="S5666" s="194"/>
      <c r="T5666" s="195"/>
      <c r="AT5666" s="189" t="s">
        <v>369</v>
      </c>
      <c r="AU5666" s="189" t="s">
        <v>85</v>
      </c>
      <c r="AV5666" s="13" t="s">
        <v>85</v>
      </c>
      <c r="AW5666" s="13" t="s">
        <v>29</v>
      </c>
      <c r="AX5666" s="13" t="s">
        <v>72</v>
      </c>
      <c r="AY5666" s="189" t="s">
        <v>360</v>
      </c>
    </row>
    <row r="5667" spans="1:65" s="15" customFormat="1">
      <c r="B5667" s="203"/>
      <c r="D5667" s="188" t="s">
        <v>369</v>
      </c>
      <c r="E5667" s="204" t="s">
        <v>1</v>
      </c>
      <c r="F5667" s="205" t="s">
        <v>386</v>
      </c>
      <c r="H5667" s="206">
        <v>25.940999999999999</v>
      </c>
      <c r="I5667" s="207"/>
      <c r="L5667" s="203"/>
      <c r="M5667" s="208"/>
      <c r="N5667" s="209"/>
      <c r="O5667" s="209"/>
      <c r="P5667" s="209"/>
      <c r="Q5667" s="209"/>
      <c r="R5667" s="209"/>
      <c r="S5667" s="209"/>
      <c r="T5667" s="210"/>
      <c r="AT5667" s="204" t="s">
        <v>369</v>
      </c>
      <c r="AU5667" s="204" t="s">
        <v>85</v>
      </c>
      <c r="AV5667" s="15" t="s">
        <v>367</v>
      </c>
      <c r="AW5667" s="15" t="s">
        <v>29</v>
      </c>
      <c r="AX5667" s="15" t="s">
        <v>79</v>
      </c>
      <c r="AY5667" s="204" t="s">
        <v>360</v>
      </c>
    </row>
    <row r="5668" spans="1:65" s="2" customFormat="1" ht="49.15" customHeight="1">
      <c r="A5668" s="33"/>
      <c r="B5668" s="139"/>
      <c r="C5668" s="173" t="s">
        <v>5655</v>
      </c>
      <c r="D5668" s="173" t="s">
        <v>363</v>
      </c>
      <c r="E5668" s="174" t="s">
        <v>5656</v>
      </c>
      <c r="F5668" s="175" t="s">
        <v>5657</v>
      </c>
      <c r="G5668" s="176" t="s">
        <v>375</v>
      </c>
      <c r="H5668" s="177">
        <v>1</v>
      </c>
      <c r="I5668" s="178"/>
      <c r="J5668" s="179">
        <f>ROUND(I5668*H5668,2)</f>
        <v>0</v>
      </c>
      <c r="K5668" s="180"/>
      <c r="L5668" s="34"/>
      <c r="M5668" s="181" t="s">
        <v>1</v>
      </c>
      <c r="N5668" s="182" t="s">
        <v>38</v>
      </c>
      <c r="O5668" s="60"/>
      <c r="P5668" s="183">
        <f>O5668*H5668</f>
        <v>0</v>
      </c>
      <c r="Q5668" s="183">
        <v>8.0000000000000007E-5</v>
      </c>
      <c r="R5668" s="183">
        <f>Q5668*H5668</f>
        <v>8.0000000000000007E-5</v>
      </c>
      <c r="S5668" s="183">
        <v>0</v>
      </c>
      <c r="T5668" s="184">
        <f>S5668*H5668</f>
        <v>0</v>
      </c>
      <c r="U5668" s="33"/>
      <c r="V5668" s="33"/>
      <c r="W5668" s="33"/>
      <c r="X5668" s="33"/>
      <c r="Y5668" s="33"/>
      <c r="Z5668" s="33"/>
      <c r="AA5668" s="33"/>
      <c r="AB5668" s="33"/>
      <c r="AC5668" s="33"/>
      <c r="AD5668" s="33"/>
      <c r="AE5668" s="33"/>
      <c r="AR5668" s="185" t="s">
        <v>507</v>
      </c>
      <c r="AT5668" s="185" t="s">
        <v>363</v>
      </c>
      <c r="AU5668" s="185" t="s">
        <v>85</v>
      </c>
      <c r="AY5668" s="18" t="s">
        <v>360</v>
      </c>
      <c r="BE5668" s="186">
        <f>IF(N5668="základná",J5668,0)</f>
        <v>0</v>
      </c>
      <c r="BF5668" s="186">
        <f>IF(N5668="znížená",J5668,0)</f>
        <v>0</v>
      </c>
      <c r="BG5668" s="186">
        <f>IF(N5668="zákl. prenesená",J5668,0)</f>
        <v>0</v>
      </c>
      <c r="BH5668" s="186">
        <f>IF(N5668="zníž. prenesená",J5668,0)</f>
        <v>0</v>
      </c>
      <c r="BI5668" s="186">
        <f>IF(N5668="nulová",J5668,0)</f>
        <v>0</v>
      </c>
      <c r="BJ5668" s="18" t="s">
        <v>85</v>
      </c>
      <c r="BK5668" s="186">
        <f>ROUND(I5668*H5668,2)</f>
        <v>0</v>
      </c>
      <c r="BL5668" s="18" t="s">
        <v>507</v>
      </c>
      <c r="BM5668" s="185" t="s">
        <v>5658</v>
      </c>
    </row>
    <row r="5669" spans="1:65" s="2" customFormat="1" ht="44.25" customHeight="1">
      <c r="A5669" s="33"/>
      <c r="B5669" s="139"/>
      <c r="C5669" s="173" t="s">
        <v>5659</v>
      </c>
      <c r="D5669" s="173" t="s">
        <v>363</v>
      </c>
      <c r="E5669" s="174" t="s">
        <v>5660</v>
      </c>
      <c r="F5669" s="175" t="s">
        <v>5661</v>
      </c>
      <c r="G5669" s="176" t="s">
        <v>366</v>
      </c>
      <c r="H5669" s="177">
        <v>185.197</v>
      </c>
      <c r="I5669" s="178"/>
      <c r="J5669" s="179">
        <f>ROUND(I5669*H5669,2)</f>
        <v>0</v>
      </c>
      <c r="K5669" s="180"/>
      <c r="L5669" s="34"/>
      <c r="M5669" s="181" t="s">
        <v>1</v>
      </c>
      <c r="N5669" s="182" t="s">
        <v>38</v>
      </c>
      <c r="O5669" s="60"/>
      <c r="P5669" s="183">
        <f>O5669*H5669</f>
        <v>0</v>
      </c>
      <c r="Q5669" s="183">
        <v>8.0000000000000007E-5</v>
      </c>
      <c r="R5669" s="183">
        <f>Q5669*H5669</f>
        <v>1.4815760000000001E-2</v>
      </c>
      <c r="S5669" s="183">
        <v>0</v>
      </c>
      <c r="T5669" s="184">
        <f>S5669*H5669</f>
        <v>0</v>
      </c>
      <c r="U5669" s="33"/>
      <c r="V5669" s="33"/>
      <c r="W5669" s="33"/>
      <c r="X5669" s="33"/>
      <c r="Y5669" s="33"/>
      <c r="Z5669" s="33"/>
      <c r="AA5669" s="33"/>
      <c r="AB5669" s="33"/>
      <c r="AC5669" s="33"/>
      <c r="AD5669" s="33"/>
      <c r="AE5669" s="33"/>
      <c r="AR5669" s="185" t="s">
        <v>507</v>
      </c>
      <c r="AT5669" s="185" t="s">
        <v>363</v>
      </c>
      <c r="AU5669" s="185" t="s">
        <v>85</v>
      </c>
      <c r="AY5669" s="18" t="s">
        <v>360</v>
      </c>
      <c r="BE5669" s="186">
        <f>IF(N5669="základná",J5669,0)</f>
        <v>0</v>
      </c>
      <c r="BF5669" s="186">
        <f>IF(N5669="znížená",J5669,0)</f>
        <v>0</v>
      </c>
      <c r="BG5669" s="186">
        <f>IF(N5669="zákl. prenesená",J5669,0)</f>
        <v>0</v>
      </c>
      <c r="BH5669" s="186">
        <f>IF(N5669="zníž. prenesená",J5669,0)</f>
        <v>0</v>
      </c>
      <c r="BI5669" s="186">
        <f>IF(N5669="nulová",J5669,0)</f>
        <v>0</v>
      </c>
      <c r="BJ5669" s="18" t="s">
        <v>85</v>
      </c>
      <c r="BK5669" s="186">
        <f>ROUND(I5669*H5669,2)</f>
        <v>0</v>
      </c>
      <c r="BL5669" s="18" t="s">
        <v>507</v>
      </c>
      <c r="BM5669" s="185" t="s">
        <v>5662</v>
      </c>
    </row>
    <row r="5670" spans="1:65" s="13" customFormat="1">
      <c r="B5670" s="187"/>
      <c r="D5670" s="188" t="s">
        <v>369</v>
      </c>
      <c r="E5670" s="189" t="s">
        <v>1</v>
      </c>
      <c r="F5670" s="190" t="s">
        <v>5663</v>
      </c>
      <c r="H5670" s="191">
        <v>46.576000000000001</v>
      </c>
      <c r="I5670" s="192"/>
      <c r="L5670" s="187"/>
      <c r="M5670" s="193"/>
      <c r="N5670" s="194"/>
      <c r="O5670" s="194"/>
      <c r="P5670" s="194"/>
      <c r="Q5670" s="194"/>
      <c r="R5670" s="194"/>
      <c r="S5670" s="194"/>
      <c r="T5670" s="195"/>
      <c r="AT5670" s="189" t="s">
        <v>369</v>
      </c>
      <c r="AU5670" s="189" t="s">
        <v>85</v>
      </c>
      <c r="AV5670" s="13" t="s">
        <v>85</v>
      </c>
      <c r="AW5670" s="13" t="s">
        <v>29</v>
      </c>
      <c r="AX5670" s="13" t="s">
        <v>72</v>
      </c>
      <c r="AY5670" s="189" t="s">
        <v>360</v>
      </c>
    </row>
    <row r="5671" spans="1:65" s="13" customFormat="1">
      <c r="B5671" s="187"/>
      <c r="D5671" s="188" t="s">
        <v>369</v>
      </c>
      <c r="E5671" s="189" t="s">
        <v>1</v>
      </c>
      <c r="F5671" s="190" t="s">
        <v>5664</v>
      </c>
      <c r="H5671" s="191">
        <v>138.62100000000001</v>
      </c>
      <c r="I5671" s="192"/>
      <c r="L5671" s="187"/>
      <c r="M5671" s="193"/>
      <c r="N5671" s="194"/>
      <c r="O5671" s="194"/>
      <c r="P5671" s="194"/>
      <c r="Q5671" s="194"/>
      <c r="R5671" s="194"/>
      <c r="S5671" s="194"/>
      <c r="T5671" s="195"/>
      <c r="AT5671" s="189" t="s">
        <v>369</v>
      </c>
      <c r="AU5671" s="189" t="s">
        <v>85</v>
      </c>
      <c r="AV5671" s="13" t="s">
        <v>85</v>
      </c>
      <c r="AW5671" s="13" t="s">
        <v>29</v>
      </c>
      <c r="AX5671" s="13" t="s">
        <v>72</v>
      </c>
      <c r="AY5671" s="189" t="s">
        <v>360</v>
      </c>
    </row>
    <row r="5672" spans="1:65" s="15" customFormat="1">
      <c r="B5672" s="203"/>
      <c r="D5672" s="188" t="s">
        <v>369</v>
      </c>
      <c r="E5672" s="204" t="s">
        <v>1</v>
      </c>
      <c r="F5672" s="205" t="s">
        <v>386</v>
      </c>
      <c r="H5672" s="206">
        <v>185.197</v>
      </c>
      <c r="I5672" s="207"/>
      <c r="L5672" s="203"/>
      <c r="M5672" s="208"/>
      <c r="N5672" s="209"/>
      <c r="O5672" s="209"/>
      <c r="P5672" s="209"/>
      <c r="Q5672" s="209"/>
      <c r="R5672" s="209"/>
      <c r="S5672" s="209"/>
      <c r="T5672" s="210"/>
      <c r="AT5672" s="204" t="s">
        <v>369</v>
      </c>
      <c r="AU5672" s="204" t="s">
        <v>85</v>
      </c>
      <c r="AV5672" s="15" t="s">
        <v>367</v>
      </c>
      <c r="AW5672" s="15" t="s">
        <v>29</v>
      </c>
      <c r="AX5672" s="15" t="s">
        <v>79</v>
      </c>
      <c r="AY5672" s="204" t="s">
        <v>360</v>
      </c>
    </row>
    <row r="5673" spans="1:65" s="2" customFormat="1" ht="66.75" customHeight="1">
      <c r="A5673" s="33"/>
      <c r="B5673" s="139"/>
      <c r="C5673" s="173" t="s">
        <v>5665</v>
      </c>
      <c r="D5673" s="173" t="s">
        <v>363</v>
      </c>
      <c r="E5673" s="174" t="s">
        <v>5666</v>
      </c>
      <c r="F5673" s="175" t="s">
        <v>5667</v>
      </c>
      <c r="G5673" s="176" t="s">
        <v>375</v>
      </c>
      <c r="H5673" s="177">
        <v>2</v>
      </c>
      <c r="I5673" s="178"/>
      <c r="J5673" s="179">
        <f>ROUND(I5673*H5673,2)</f>
        <v>0</v>
      </c>
      <c r="K5673" s="180"/>
      <c r="L5673" s="34"/>
      <c r="M5673" s="181" t="s">
        <v>1</v>
      </c>
      <c r="N5673" s="182" t="s">
        <v>38</v>
      </c>
      <c r="O5673" s="60"/>
      <c r="P5673" s="183">
        <f>O5673*H5673</f>
        <v>0</v>
      </c>
      <c r="Q5673" s="183">
        <v>8.0000000000000007E-5</v>
      </c>
      <c r="R5673" s="183">
        <f>Q5673*H5673</f>
        <v>1.6000000000000001E-4</v>
      </c>
      <c r="S5673" s="183">
        <v>0</v>
      </c>
      <c r="T5673" s="184">
        <f>S5673*H5673</f>
        <v>0</v>
      </c>
      <c r="U5673" s="33"/>
      <c r="V5673" s="33"/>
      <c r="W5673" s="33"/>
      <c r="X5673" s="33"/>
      <c r="Y5673" s="33"/>
      <c r="Z5673" s="33"/>
      <c r="AA5673" s="33"/>
      <c r="AB5673" s="33"/>
      <c r="AC5673" s="33"/>
      <c r="AD5673" s="33"/>
      <c r="AE5673" s="33"/>
      <c r="AR5673" s="185" t="s">
        <v>507</v>
      </c>
      <c r="AT5673" s="185" t="s">
        <v>363</v>
      </c>
      <c r="AU5673" s="185" t="s">
        <v>85</v>
      </c>
      <c r="AY5673" s="18" t="s">
        <v>360</v>
      </c>
      <c r="BE5673" s="186">
        <f>IF(N5673="základná",J5673,0)</f>
        <v>0</v>
      </c>
      <c r="BF5673" s="186">
        <f>IF(N5673="znížená",J5673,0)</f>
        <v>0</v>
      </c>
      <c r="BG5673" s="186">
        <f>IF(N5673="zákl. prenesená",J5673,0)</f>
        <v>0</v>
      </c>
      <c r="BH5673" s="186">
        <f>IF(N5673="zníž. prenesená",J5673,0)</f>
        <v>0</v>
      </c>
      <c r="BI5673" s="186">
        <f>IF(N5673="nulová",J5673,0)</f>
        <v>0</v>
      </c>
      <c r="BJ5673" s="18" t="s">
        <v>85</v>
      </c>
      <c r="BK5673" s="186">
        <f>ROUND(I5673*H5673,2)</f>
        <v>0</v>
      </c>
      <c r="BL5673" s="18" t="s">
        <v>507</v>
      </c>
      <c r="BM5673" s="185" t="s">
        <v>5668</v>
      </c>
    </row>
    <row r="5674" spans="1:65" s="2" customFormat="1" ht="55.5" customHeight="1">
      <c r="A5674" s="33"/>
      <c r="B5674" s="139"/>
      <c r="C5674" s="173" t="s">
        <v>5669</v>
      </c>
      <c r="D5674" s="173" t="s">
        <v>363</v>
      </c>
      <c r="E5674" s="174" t="s">
        <v>5670</v>
      </c>
      <c r="F5674" s="175" t="s">
        <v>5671</v>
      </c>
      <c r="G5674" s="176" t="s">
        <v>375</v>
      </c>
      <c r="H5674" s="177">
        <v>5</v>
      </c>
      <c r="I5674" s="178"/>
      <c r="J5674" s="179">
        <f>ROUND(I5674*H5674,2)</f>
        <v>0</v>
      </c>
      <c r="K5674" s="180"/>
      <c r="L5674" s="34"/>
      <c r="M5674" s="181" t="s">
        <v>1</v>
      </c>
      <c r="N5674" s="182" t="s">
        <v>38</v>
      </c>
      <c r="O5674" s="60"/>
      <c r="P5674" s="183">
        <f>O5674*H5674</f>
        <v>0</v>
      </c>
      <c r="Q5674" s="183">
        <v>8.0000000000000007E-5</v>
      </c>
      <c r="R5674" s="183">
        <f>Q5674*H5674</f>
        <v>4.0000000000000002E-4</v>
      </c>
      <c r="S5674" s="183">
        <v>0</v>
      </c>
      <c r="T5674" s="184">
        <f>S5674*H5674</f>
        <v>0</v>
      </c>
      <c r="U5674" s="33"/>
      <c r="V5674" s="33"/>
      <c r="W5674" s="33"/>
      <c r="X5674" s="33"/>
      <c r="Y5674" s="33"/>
      <c r="Z5674" s="33"/>
      <c r="AA5674" s="33"/>
      <c r="AB5674" s="33"/>
      <c r="AC5674" s="33"/>
      <c r="AD5674" s="33"/>
      <c r="AE5674" s="33"/>
      <c r="AR5674" s="185" t="s">
        <v>507</v>
      </c>
      <c r="AT5674" s="185" t="s">
        <v>363</v>
      </c>
      <c r="AU5674" s="185" t="s">
        <v>85</v>
      </c>
      <c r="AY5674" s="18" t="s">
        <v>360</v>
      </c>
      <c r="BE5674" s="186">
        <f>IF(N5674="základná",J5674,0)</f>
        <v>0</v>
      </c>
      <c r="BF5674" s="186">
        <f>IF(N5674="znížená",J5674,0)</f>
        <v>0</v>
      </c>
      <c r="BG5674" s="186">
        <f>IF(N5674="zákl. prenesená",J5674,0)</f>
        <v>0</v>
      </c>
      <c r="BH5674" s="186">
        <f>IF(N5674="zníž. prenesená",J5674,0)</f>
        <v>0</v>
      </c>
      <c r="BI5674" s="186">
        <f>IF(N5674="nulová",J5674,0)</f>
        <v>0</v>
      </c>
      <c r="BJ5674" s="18" t="s">
        <v>85</v>
      </c>
      <c r="BK5674" s="186">
        <f>ROUND(I5674*H5674,2)</f>
        <v>0</v>
      </c>
      <c r="BL5674" s="18" t="s">
        <v>507</v>
      </c>
      <c r="BM5674" s="185" t="s">
        <v>5672</v>
      </c>
    </row>
    <row r="5675" spans="1:65" s="2" customFormat="1" ht="76.349999999999994" customHeight="1">
      <c r="A5675" s="33"/>
      <c r="B5675" s="139"/>
      <c r="C5675" s="173" t="s">
        <v>5673</v>
      </c>
      <c r="D5675" s="173" t="s">
        <v>363</v>
      </c>
      <c r="E5675" s="174" t="s">
        <v>5674</v>
      </c>
      <c r="F5675" s="175" t="s">
        <v>5675</v>
      </c>
      <c r="G5675" s="176" t="s">
        <v>375</v>
      </c>
      <c r="H5675" s="177">
        <v>4</v>
      </c>
      <c r="I5675" s="178"/>
      <c r="J5675" s="179">
        <f>ROUND(I5675*H5675,2)</f>
        <v>0</v>
      </c>
      <c r="K5675" s="180"/>
      <c r="L5675" s="34"/>
      <c r="M5675" s="181" t="s">
        <v>1</v>
      </c>
      <c r="N5675" s="182" t="s">
        <v>38</v>
      </c>
      <c r="O5675" s="60"/>
      <c r="P5675" s="183">
        <f>O5675*H5675</f>
        <v>0</v>
      </c>
      <c r="Q5675" s="183">
        <v>8.0000000000000007E-5</v>
      </c>
      <c r="R5675" s="183">
        <f>Q5675*H5675</f>
        <v>3.2000000000000003E-4</v>
      </c>
      <c r="S5675" s="183">
        <v>0</v>
      </c>
      <c r="T5675" s="184">
        <f>S5675*H5675</f>
        <v>0</v>
      </c>
      <c r="U5675" s="33"/>
      <c r="V5675" s="33"/>
      <c r="W5675" s="33"/>
      <c r="X5675" s="33"/>
      <c r="Y5675" s="33"/>
      <c r="Z5675" s="33"/>
      <c r="AA5675" s="33"/>
      <c r="AB5675" s="33"/>
      <c r="AC5675" s="33"/>
      <c r="AD5675" s="33"/>
      <c r="AE5675" s="33"/>
      <c r="AR5675" s="185" t="s">
        <v>507</v>
      </c>
      <c r="AT5675" s="185" t="s">
        <v>363</v>
      </c>
      <c r="AU5675" s="185" t="s">
        <v>85</v>
      </c>
      <c r="AY5675" s="18" t="s">
        <v>360</v>
      </c>
      <c r="BE5675" s="186">
        <f>IF(N5675="základná",J5675,0)</f>
        <v>0</v>
      </c>
      <c r="BF5675" s="186">
        <f>IF(N5675="znížená",J5675,0)</f>
        <v>0</v>
      </c>
      <c r="BG5675" s="186">
        <f>IF(N5675="zákl. prenesená",J5675,0)</f>
        <v>0</v>
      </c>
      <c r="BH5675" s="186">
        <f>IF(N5675="zníž. prenesená",J5675,0)</f>
        <v>0</v>
      </c>
      <c r="BI5675" s="186">
        <f>IF(N5675="nulová",J5675,0)</f>
        <v>0</v>
      </c>
      <c r="BJ5675" s="18" t="s">
        <v>85</v>
      </c>
      <c r="BK5675" s="186">
        <f>ROUND(I5675*H5675,2)</f>
        <v>0</v>
      </c>
      <c r="BL5675" s="18" t="s">
        <v>507</v>
      </c>
      <c r="BM5675" s="185" t="s">
        <v>5676</v>
      </c>
    </row>
    <row r="5676" spans="1:65" s="2" customFormat="1" ht="24.2" customHeight="1">
      <c r="A5676" s="33"/>
      <c r="B5676" s="139"/>
      <c r="C5676" s="173" t="s">
        <v>5677</v>
      </c>
      <c r="D5676" s="173" t="s">
        <v>363</v>
      </c>
      <c r="E5676" s="174" t="s">
        <v>5678</v>
      </c>
      <c r="F5676" s="175" t="s">
        <v>5679</v>
      </c>
      <c r="G5676" s="176" t="s">
        <v>4273</v>
      </c>
      <c r="H5676" s="230"/>
      <c r="I5676" s="178"/>
      <c r="J5676" s="179">
        <f>ROUND(I5676*H5676,2)</f>
        <v>0</v>
      </c>
      <c r="K5676" s="180"/>
      <c r="L5676" s="34"/>
      <c r="M5676" s="181" t="s">
        <v>1</v>
      </c>
      <c r="N5676" s="182" t="s">
        <v>38</v>
      </c>
      <c r="O5676" s="60"/>
      <c r="P5676" s="183">
        <f>O5676*H5676</f>
        <v>0</v>
      </c>
      <c r="Q5676" s="183">
        <v>0</v>
      </c>
      <c r="R5676" s="183">
        <f>Q5676*H5676</f>
        <v>0</v>
      </c>
      <c r="S5676" s="183">
        <v>0</v>
      </c>
      <c r="T5676" s="184">
        <f>S5676*H5676</f>
        <v>0</v>
      </c>
      <c r="U5676" s="33"/>
      <c r="V5676" s="33"/>
      <c r="W5676" s="33"/>
      <c r="X5676" s="33"/>
      <c r="Y5676" s="33"/>
      <c r="Z5676" s="33"/>
      <c r="AA5676" s="33"/>
      <c r="AB5676" s="33"/>
      <c r="AC5676" s="33"/>
      <c r="AD5676" s="33"/>
      <c r="AE5676" s="33"/>
      <c r="AR5676" s="185" t="s">
        <v>507</v>
      </c>
      <c r="AT5676" s="185" t="s">
        <v>363</v>
      </c>
      <c r="AU5676" s="185" t="s">
        <v>85</v>
      </c>
      <c r="AY5676" s="18" t="s">
        <v>360</v>
      </c>
      <c r="BE5676" s="186">
        <f>IF(N5676="základná",J5676,0)</f>
        <v>0</v>
      </c>
      <c r="BF5676" s="186">
        <f>IF(N5676="znížená",J5676,0)</f>
        <v>0</v>
      </c>
      <c r="BG5676" s="186">
        <f>IF(N5676="zákl. prenesená",J5676,0)</f>
        <v>0</v>
      </c>
      <c r="BH5676" s="186">
        <f>IF(N5676="zníž. prenesená",J5676,0)</f>
        <v>0</v>
      </c>
      <c r="BI5676" s="186">
        <f>IF(N5676="nulová",J5676,0)</f>
        <v>0</v>
      </c>
      <c r="BJ5676" s="18" t="s">
        <v>85</v>
      </c>
      <c r="BK5676" s="186">
        <f>ROUND(I5676*H5676,2)</f>
        <v>0</v>
      </c>
      <c r="BL5676" s="18" t="s">
        <v>507</v>
      </c>
      <c r="BM5676" s="185" t="s">
        <v>5680</v>
      </c>
    </row>
    <row r="5677" spans="1:65" s="12" customFormat="1" ht="22.9" customHeight="1">
      <c r="B5677" s="161"/>
      <c r="D5677" s="162" t="s">
        <v>71</v>
      </c>
      <c r="E5677" s="171" t="s">
        <v>5681</v>
      </c>
      <c r="F5677" s="171" t="s">
        <v>5682</v>
      </c>
      <c r="I5677" s="164"/>
      <c r="J5677" s="172">
        <f>BK5677</f>
        <v>0</v>
      </c>
      <c r="L5677" s="161"/>
      <c r="M5677" s="165"/>
      <c r="N5677" s="166"/>
      <c r="O5677" s="166"/>
      <c r="P5677" s="167">
        <f>P5678</f>
        <v>0</v>
      </c>
      <c r="Q5677" s="166"/>
      <c r="R5677" s="167">
        <f>R5678</f>
        <v>0</v>
      </c>
      <c r="S5677" s="166"/>
      <c r="T5677" s="168">
        <f>T5678</f>
        <v>0</v>
      </c>
      <c r="AR5677" s="162" t="s">
        <v>85</v>
      </c>
      <c r="AT5677" s="169" t="s">
        <v>71</v>
      </c>
      <c r="AU5677" s="169" t="s">
        <v>79</v>
      </c>
      <c r="AY5677" s="162" t="s">
        <v>360</v>
      </c>
      <c r="BK5677" s="170">
        <f>BK5678</f>
        <v>0</v>
      </c>
    </row>
    <row r="5678" spans="1:65" s="2" customFormat="1" ht="24.2" customHeight="1">
      <c r="A5678" s="33"/>
      <c r="B5678" s="139"/>
      <c r="C5678" s="173" t="s">
        <v>5683</v>
      </c>
      <c r="D5678" s="173" t="s">
        <v>363</v>
      </c>
      <c r="E5678" s="174" t="s">
        <v>5684</v>
      </c>
      <c r="F5678" s="175" t="s">
        <v>5685</v>
      </c>
      <c r="G5678" s="176" t="s">
        <v>375</v>
      </c>
      <c r="H5678" s="177">
        <v>1</v>
      </c>
      <c r="I5678" s="178"/>
      <c r="J5678" s="179">
        <f>ROUND(I5678*H5678,2)</f>
        <v>0</v>
      </c>
      <c r="K5678" s="180"/>
      <c r="L5678" s="34"/>
      <c r="M5678" s="181" t="s">
        <v>1</v>
      </c>
      <c r="N5678" s="182" t="s">
        <v>38</v>
      </c>
      <c r="O5678" s="60"/>
      <c r="P5678" s="183">
        <f>O5678*H5678</f>
        <v>0</v>
      </c>
      <c r="Q5678" s="183">
        <v>0</v>
      </c>
      <c r="R5678" s="183">
        <f>Q5678*H5678</f>
        <v>0</v>
      </c>
      <c r="S5678" s="183">
        <v>0</v>
      </c>
      <c r="T5678" s="184">
        <f>S5678*H5678</f>
        <v>0</v>
      </c>
      <c r="U5678" s="33"/>
      <c r="V5678" s="33"/>
      <c r="W5678" s="33"/>
      <c r="X5678" s="33"/>
      <c r="Y5678" s="33"/>
      <c r="Z5678" s="33"/>
      <c r="AA5678" s="33"/>
      <c r="AB5678" s="33"/>
      <c r="AC5678" s="33"/>
      <c r="AD5678" s="33"/>
      <c r="AE5678" s="33"/>
      <c r="AR5678" s="185" t="s">
        <v>507</v>
      </c>
      <c r="AT5678" s="185" t="s">
        <v>363</v>
      </c>
      <c r="AU5678" s="185" t="s">
        <v>85</v>
      </c>
      <c r="AY5678" s="18" t="s">
        <v>360</v>
      </c>
      <c r="BE5678" s="186">
        <f>IF(N5678="základná",J5678,0)</f>
        <v>0</v>
      </c>
      <c r="BF5678" s="186">
        <f>IF(N5678="znížená",J5678,0)</f>
        <v>0</v>
      </c>
      <c r="BG5678" s="186">
        <f>IF(N5678="zákl. prenesená",J5678,0)</f>
        <v>0</v>
      </c>
      <c r="BH5678" s="186">
        <f>IF(N5678="zníž. prenesená",J5678,0)</f>
        <v>0</v>
      </c>
      <c r="BI5678" s="186">
        <f>IF(N5678="nulová",J5678,0)</f>
        <v>0</v>
      </c>
      <c r="BJ5678" s="18" t="s">
        <v>85</v>
      </c>
      <c r="BK5678" s="186">
        <f>ROUND(I5678*H5678,2)</f>
        <v>0</v>
      </c>
      <c r="BL5678" s="18" t="s">
        <v>507</v>
      </c>
      <c r="BM5678" s="185" t="s">
        <v>5686</v>
      </c>
    </row>
    <row r="5679" spans="1:65" s="12" customFormat="1" ht="22.9" customHeight="1">
      <c r="B5679" s="161"/>
      <c r="D5679" s="162" t="s">
        <v>71</v>
      </c>
      <c r="E5679" s="171" t="s">
        <v>5687</v>
      </c>
      <c r="F5679" s="171" t="s">
        <v>5688</v>
      </c>
      <c r="I5679" s="164"/>
      <c r="J5679" s="172">
        <f>BK5679</f>
        <v>0</v>
      </c>
      <c r="L5679" s="161"/>
      <c r="M5679" s="165"/>
      <c r="N5679" s="166"/>
      <c r="O5679" s="166"/>
      <c r="P5679" s="167">
        <f>SUM(P5680:P5757)</f>
        <v>0</v>
      </c>
      <c r="Q5679" s="166"/>
      <c r="R5679" s="167">
        <f>SUM(R5680:R5757)</f>
        <v>11.912702400000001</v>
      </c>
      <c r="S5679" s="166"/>
      <c r="T5679" s="168">
        <f>SUM(T5680:T5757)</f>
        <v>0</v>
      </c>
      <c r="AR5679" s="162" t="s">
        <v>85</v>
      </c>
      <c r="AT5679" s="169" t="s">
        <v>71</v>
      </c>
      <c r="AU5679" s="169" t="s">
        <v>79</v>
      </c>
      <c r="AY5679" s="162" t="s">
        <v>360</v>
      </c>
      <c r="BK5679" s="170">
        <f>SUM(BK5680:BK5757)</f>
        <v>0</v>
      </c>
    </row>
    <row r="5680" spans="1:65" s="2" customFormat="1" ht="16.5" customHeight="1">
      <c r="A5680" s="33"/>
      <c r="B5680" s="139"/>
      <c r="C5680" s="173" t="s">
        <v>5689</v>
      </c>
      <c r="D5680" s="173" t="s">
        <v>363</v>
      </c>
      <c r="E5680" s="174" t="s">
        <v>5690</v>
      </c>
      <c r="F5680" s="175" t="s">
        <v>5691</v>
      </c>
      <c r="G5680" s="176" t="s">
        <v>795</v>
      </c>
      <c r="H5680" s="177">
        <v>109.8</v>
      </c>
      <c r="I5680" s="178"/>
      <c r="J5680" s="179">
        <f>ROUND(I5680*H5680,2)</f>
        <v>0</v>
      </c>
      <c r="K5680" s="180"/>
      <c r="L5680" s="34"/>
      <c r="M5680" s="181" t="s">
        <v>1</v>
      </c>
      <c r="N5680" s="182" t="s">
        <v>38</v>
      </c>
      <c r="O5680" s="60"/>
      <c r="P5680" s="183">
        <f>O5680*H5680</f>
        <v>0</v>
      </c>
      <c r="Q5680" s="183">
        <v>3.4299999999999999E-3</v>
      </c>
      <c r="R5680" s="183">
        <f>Q5680*H5680</f>
        <v>0.376614</v>
      </c>
      <c r="S5680" s="183">
        <v>0</v>
      </c>
      <c r="T5680" s="184">
        <f>S5680*H5680</f>
        <v>0</v>
      </c>
      <c r="U5680" s="33"/>
      <c r="V5680" s="33"/>
      <c r="W5680" s="33"/>
      <c r="X5680" s="33"/>
      <c r="Y5680" s="33"/>
      <c r="Z5680" s="33"/>
      <c r="AA5680" s="33"/>
      <c r="AB5680" s="33"/>
      <c r="AC5680" s="33"/>
      <c r="AD5680" s="33"/>
      <c r="AE5680" s="33"/>
      <c r="AR5680" s="185" t="s">
        <v>507</v>
      </c>
      <c r="AT5680" s="185" t="s">
        <v>363</v>
      </c>
      <c r="AU5680" s="185" t="s">
        <v>85</v>
      </c>
      <c r="AY5680" s="18" t="s">
        <v>360</v>
      </c>
      <c r="BE5680" s="186">
        <f>IF(N5680="základná",J5680,0)</f>
        <v>0</v>
      </c>
      <c r="BF5680" s="186">
        <f>IF(N5680="znížená",J5680,0)</f>
        <v>0</v>
      </c>
      <c r="BG5680" s="186">
        <f>IF(N5680="zákl. prenesená",J5680,0)</f>
        <v>0</v>
      </c>
      <c r="BH5680" s="186">
        <f>IF(N5680="zníž. prenesená",J5680,0)</f>
        <v>0</v>
      </c>
      <c r="BI5680" s="186">
        <f>IF(N5680="nulová",J5680,0)</f>
        <v>0</v>
      </c>
      <c r="BJ5680" s="18" t="s">
        <v>85</v>
      </c>
      <c r="BK5680" s="186">
        <f>ROUND(I5680*H5680,2)</f>
        <v>0</v>
      </c>
      <c r="BL5680" s="18" t="s">
        <v>507</v>
      </c>
      <c r="BM5680" s="185" t="s">
        <v>5692</v>
      </c>
    </row>
    <row r="5681" spans="2:51" s="14" customFormat="1">
      <c r="B5681" s="196"/>
      <c r="D5681" s="188" t="s">
        <v>369</v>
      </c>
      <c r="E5681" s="197" t="s">
        <v>1</v>
      </c>
      <c r="F5681" s="198" t="s">
        <v>2301</v>
      </c>
      <c r="H5681" s="197" t="s">
        <v>1</v>
      </c>
      <c r="I5681" s="199"/>
      <c r="L5681" s="196"/>
      <c r="M5681" s="200"/>
      <c r="N5681" s="201"/>
      <c r="O5681" s="201"/>
      <c r="P5681" s="201"/>
      <c r="Q5681" s="201"/>
      <c r="R5681" s="201"/>
      <c r="S5681" s="201"/>
      <c r="T5681" s="202"/>
      <c r="AT5681" s="197" t="s">
        <v>369</v>
      </c>
      <c r="AU5681" s="197" t="s">
        <v>85</v>
      </c>
      <c r="AV5681" s="14" t="s">
        <v>79</v>
      </c>
      <c r="AW5681" s="14" t="s">
        <v>29</v>
      </c>
      <c r="AX5681" s="14" t="s">
        <v>72</v>
      </c>
      <c r="AY5681" s="197" t="s">
        <v>360</v>
      </c>
    </row>
    <row r="5682" spans="2:51" s="14" customFormat="1">
      <c r="B5682" s="196"/>
      <c r="D5682" s="188" t="s">
        <v>369</v>
      </c>
      <c r="E5682" s="197" t="s">
        <v>1</v>
      </c>
      <c r="F5682" s="198" t="s">
        <v>754</v>
      </c>
      <c r="H5682" s="197" t="s">
        <v>1</v>
      </c>
      <c r="I5682" s="199"/>
      <c r="L5682" s="196"/>
      <c r="M5682" s="200"/>
      <c r="N5682" s="201"/>
      <c r="O5682" s="201"/>
      <c r="P5682" s="201"/>
      <c r="Q5682" s="201"/>
      <c r="R5682" s="201"/>
      <c r="S5682" s="201"/>
      <c r="T5682" s="202"/>
      <c r="AT5682" s="197" t="s">
        <v>369</v>
      </c>
      <c r="AU5682" s="197" t="s">
        <v>85</v>
      </c>
      <c r="AV5682" s="14" t="s">
        <v>79</v>
      </c>
      <c r="AW5682" s="14" t="s">
        <v>29</v>
      </c>
      <c r="AX5682" s="14" t="s">
        <v>72</v>
      </c>
      <c r="AY5682" s="197" t="s">
        <v>360</v>
      </c>
    </row>
    <row r="5683" spans="2:51" s="14" customFormat="1">
      <c r="B5683" s="196"/>
      <c r="D5683" s="188" t="s">
        <v>369</v>
      </c>
      <c r="E5683" s="197" t="s">
        <v>1</v>
      </c>
      <c r="F5683" s="198" t="s">
        <v>5693</v>
      </c>
      <c r="H5683" s="197" t="s">
        <v>1</v>
      </c>
      <c r="I5683" s="199"/>
      <c r="L5683" s="196"/>
      <c r="M5683" s="200"/>
      <c r="N5683" s="201"/>
      <c r="O5683" s="201"/>
      <c r="P5683" s="201"/>
      <c r="Q5683" s="201"/>
      <c r="R5683" s="201"/>
      <c r="S5683" s="201"/>
      <c r="T5683" s="202"/>
      <c r="AT5683" s="197" t="s">
        <v>369</v>
      </c>
      <c r="AU5683" s="197" t="s">
        <v>85</v>
      </c>
      <c r="AV5683" s="14" t="s">
        <v>79</v>
      </c>
      <c r="AW5683" s="14" t="s">
        <v>29</v>
      </c>
      <c r="AX5683" s="14" t="s">
        <v>72</v>
      </c>
      <c r="AY5683" s="197" t="s">
        <v>360</v>
      </c>
    </row>
    <row r="5684" spans="2:51" s="13" customFormat="1">
      <c r="B5684" s="187"/>
      <c r="D5684" s="188" t="s">
        <v>369</v>
      </c>
      <c r="E5684" s="189" t="s">
        <v>1</v>
      </c>
      <c r="F5684" s="190" t="s">
        <v>2303</v>
      </c>
      <c r="H5684" s="191">
        <v>25.21</v>
      </c>
      <c r="I5684" s="192"/>
      <c r="L5684" s="187"/>
      <c r="M5684" s="193"/>
      <c r="N5684" s="194"/>
      <c r="O5684" s="194"/>
      <c r="P5684" s="194"/>
      <c r="Q5684" s="194"/>
      <c r="R5684" s="194"/>
      <c r="S5684" s="194"/>
      <c r="T5684" s="195"/>
      <c r="AT5684" s="189" t="s">
        <v>369</v>
      </c>
      <c r="AU5684" s="189" t="s">
        <v>85</v>
      </c>
      <c r="AV5684" s="13" t="s">
        <v>85</v>
      </c>
      <c r="AW5684" s="13" t="s">
        <v>29</v>
      </c>
      <c r="AX5684" s="13" t="s">
        <v>72</v>
      </c>
      <c r="AY5684" s="189" t="s">
        <v>360</v>
      </c>
    </row>
    <row r="5685" spans="2:51" s="14" customFormat="1">
      <c r="B5685" s="196"/>
      <c r="D5685" s="188" t="s">
        <v>369</v>
      </c>
      <c r="E5685" s="197" t="s">
        <v>1</v>
      </c>
      <c r="F5685" s="198" t="s">
        <v>5694</v>
      </c>
      <c r="H5685" s="197" t="s">
        <v>1</v>
      </c>
      <c r="I5685" s="199"/>
      <c r="L5685" s="196"/>
      <c r="M5685" s="200"/>
      <c r="N5685" s="201"/>
      <c r="O5685" s="201"/>
      <c r="P5685" s="201"/>
      <c r="Q5685" s="201"/>
      <c r="R5685" s="201"/>
      <c r="S5685" s="201"/>
      <c r="T5685" s="202"/>
      <c r="AT5685" s="197" t="s">
        <v>369</v>
      </c>
      <c r="AU5685" s="197" t="s">
        <v>85</v>
      </c>
      <c r="AV5685" s="14" t="s">
        <v>79</v>
      </c>
      <c r="AW5685" s="14" t="s">
        <v>29</v>
      </c>
      <c r="AX5685" s="14" t="s">
        <v>72</v>
      </c>
      <c r="AY5685" s="197" t="s">
        <v>360</v>
      </c>
    </row>
    <row r="5686" spans="2:51" s="13" customFormat="1">
      <c r="B5686" s="187"/>
      <c r="D5686" s="188" t="s">
        <v>369</v>
      </c>
      <c r="E5686" s="189" t="s">
        <v>1</v>
      </c>
      <c r="F5686" s="190" t="s">
        <v>2305</v>
      </c>
      <c r="H5686" s="191">
        <v>10.3</v>
      </c>
      <c r="I5686" s="192"/>
      <c r="L5686" s="187"/>
      <c r="M5686" s="193"/>
      <c r="N5686" s="194"/>
      <c r="O5686" s="194"/>
      <c r="P5686" s="194"/>
      <c r="Q5686" s="194"/>
      <c r="R5686" s="194"/>
      <c r="S5686" s="194"/>
      <c r="T5686" s="195"/>
      <c r="AT5686" s="189" t="s">
        <v>369</v>
      </c>
      <c r="AU5686" s="189" t="s">
        <v>85</v>
      </c>
      <c r="AV5686" s="13" t="s">
        <v>85</v>
      </c>
      <c r="AW5686" s="13" t="s">
        <v>29</v>
      </c>
      <c r="AX5686" s="13" t="s">
        <v>72</v>
      </c>
      <c r="AY5686" s="189" t="s">
        <v>360</v>
      </c>
    </row>
    <row r="5687" spans="2:51" s="14" customFormat="1">
      <c r="B5687" s="196"/>
      <c r="D5687" s="188" t="s">
        <v>369</v>
      </c>
      <c r="E5687" s="197" t="s">
        <v>1</v>
      </c>
      <c r="F5687" s="198" t="s">
        <v>5695</v>
      </c>
      <c r="H5687" s="197" t="s">
        <v>1</v>
      </c>
      <c r="I5687" s="199"/>
      <c r="L5687" s="196"/>
      <c r="M5687" s="200"/>
      <c r="N5687" s="201"/>
      <c r="O5687" s="201"/>
      <c r="P5687" s="201"/>
      <c r="Q5687" s="201"/>
      <c r="R5687" s="201"/>
      <c r="S5687" s="201"/>
      <c r="T5687" s="202"/>
      <c r="AT5687" s="197" t="s">
        <v>369</v>
      </c>
      <c r="AU5687" s="197" t="s">
        <v>85</v>
      </c>
      <c r="AV5687" s="14" t="s">
        <v>79</v>
      </c>
      <c r="AW5687" s="14" t="s">
        <v>29</v>
      </c>
      <c r="AX5687" s="14" t="s">
        <v>72</v>
      </c>
      <c r="AY5687" s="197" t="s">
        <v>360</v>
      </c>
    </row>
    <row r="5688" spans="2:51" s="13" customFormat="1">
      <c r="B5688" s="187"/>
      <c r="D5688" s="188" t="s">
        <v>369</v>
      </c>
      <c r="E5688" s="189" t="s">
        <v>1</v>
      </c>
      <c r="F5688" s="190" t="s">
        <v>2307</v>
      </c>
      <c r="H5688" s="191">
        <v>13.48</v>
      </c>
      <c r="I5688" s="192"/>
      <c r="L5688" s="187"/>
      <c r="M5688" s="193"/>
      <c r="N5688" s="194"/>
      <c r="O5688" s="194"/>
      <c r="P5688" s="194"/>
      <c r="Q5688" s="194"/>
      <c r="R5688" s="194"/>
      <c r="S5688" s="194"/>
      <c r="T5688" s="195"/>
      <c r="AT5688" s="189" t="s">
        <v>369</v>
      </c>
      <c r="AU5688" s="189" t="s">
        <v>85</v>
      </c>
      <c r="AV5688" s="13" t="s">
        <v>85</v>
      </c>
      <c r="AW5688" s="13" t="s">
        <v>29</v>
      </c>
      <c r="AX5688" s="13" t="s">
        <v>72</v>
      </c>
      <c r="AY5688" s="189" t="s">
        <v>360</v>
      </c>
    </row>
    <row r="5689" spans="2:51" s="14" customFormat="1">
      <c r="B5689" s="196"/>
      <c r="D5689" s="188" t="s">
        <v>369</v>
      </c>
      <c r="E5689" s="197" t="s">
        <v>1</v>
      </c>
      <c r="F5689" s="198" t="s">
        <v>5696</v>
      </c>
      <c r="H5689" s="197" t="s">
        <v>1</v>
      </c>
      <c r="I5689" s="199"/>
      <c r="L5689" s="196"/>
      <c r="M5689" s="200"/>
      <c r="N5689" s="201"/>
      <c r="O5689" s="201"/>
      <c r="P5689" s="201"/>
      <c r="Q5689" s="201"/>
      <c r="R5689" s="201"/>
      <c r="S5689" s="201"/>
      <c r="T5689" s="202"/>
      <c r="AT5689" s="197" t="s">
        <v>369</v>
      </c>
      <c r="AU5689" s="197" t="s">
        <v>85</v>
      </c>
      <c r="AV5689" s="14" t="s">
        <v>79</v>
      </c>
      <c r="AW5689" s="14" t="s">
        <v>29</v>
      </c>
      <c r="AX5689" s="14" t="s">
        <v>72</v>
      </c>
      <c r="AY5689" s="197" t="s">
        <v>360</v>
      </c>
    </row>
    <row r="5690" spans="2:51" s="13" customFormat="1">
      <c r="B5690" s="187"/>
      <c r="D5690" s="188" t="s">
        <v>369</v>
      </c>
      <c r="E5690" s="189" t="s">
        <v>1</v>
      </c>
      <c r="F5690" s="190" t="s">
        <v>2309</v>
      </c>
      <c r="H5690" s="191">
        <v>11.42</v>
      </c>
      <c r="I5690" s="192"/>
      <c r="L5690" s="187"/>
      <c r="M5690" s="193"/>
      <c r="N5690" s="194"/>
      <c r="O5690" s="194"/>
      <c r="P5690" s="194"/>
      <c r="Q5690" s="194"/>
      <c r="R5690" s="194"/>
      <c r="S5690" s="194"/>
      <c r="T5690" s="195"/>
      <c r="AT5690" s="189" t="s">
        <v>369</v>
      </c>
      <c r="AU5690" s="189" t="s">
        <v>85</v>
      </c>
      <c r="AV5690" s="13" t="s">
        <v>85</v>
      </c>
      <c r="AW5690" s="13" t="s">
        <v>29</v>
      </c>
      <c r="AX5690" s="13" t="s">
        <v>72</v>
      </c>
      <c r="AY5690" s="189" t="s">
        <v>360</v>
      </c>
    </row>
    <row r="5691" spans="2:51" s="14" customFormat="1">
      <c r="B5691" s="196"/>
      <c r="D5691" s="188" t="s">
        <v>369</v>
      </c>
      <c r="E5691" s="197" t="s">
        <v>1</v>
      </c>
      <c r="F5691" s="198" t="s">
        <v>5697</v>
      </c>
      <c r="H5691" s="197" t="s">
        <v>1</v>
      </c>
      <c r="I5691" s="199"/>
      <c r="L5691" s="196"/>
      <c r="M5691" s="200"/>
      <c r="N5691" s="201"/>
      <c r="O5691" s="201"/>
      <c r="P5691" s="201"/>
      <c r="Q5691" s="201"/>
      <c r="R5691" s="201"/>
      <c r="S5691" s="201"/>
      <c r="T5691" s="202"/>
      <c r="AT5691" s="197" t="s">
        <v>369</v>
      </c>
      <c r="AU5691" s="197" t="s">
        <v>85</v>
      </c>
      <c r="AV5691" s="14" t="s">
        <v>79</v>
      </c>
      <c r="AW5691" s="14" t="s">
        <v>29</v>
      </c>
      <c r="AX5691" s="14" t="s">
        <v>72</v>
      </c>
      <c r="AY5691" s="197" t="s">
        <v>360</v>
      </c>
    </row>
    <row r="5692" spans="2:51" s="13" customFormat="1">
      <c r="B5692" s="187"/>
      <c r="D5692" s="188" t="s">
        <v>369</v>
      </c>
      <c r="E5692" s="189" t="s">
        <v>1</v>
      </c>
      <c r="F5692" s="190" t="s">
        <v>2311</v>
      </c>
      <c r="H5692" s="191">
        <v>10.34</v>
      </c>
      <c r="I5692" s="192"/>
      <c r="L5692" s="187"/>
      <c r="M5692" s="193"/>
      <c r="N5692" s="194"/>
      <c r="O5692" s="194"/>
      <c r="P5692" s="194"/>
      <c r="Q5692" s="194"/>
      <c r="R5692" s="194"/>
      <c r="S5692" s="194"/>
      <c r="T5692" s="195"/>
      <c r="AT5692" s="189" t="s">
        <v>369</v>
      </c>
      <c r="AU5692" s="189" t="s">
        <v>85</v>
      </c>
      <c r="AV5692" s="13" t="s">
        <v>85</v>
      </c>
      <c r="AW5692" s="13" t="s">
        <v>29</v>
      </c>
      <c r="AX5692" s="13" t="s">
        <v>72</v>
      </c>
      <c r="AY5692" s="189" t="s">
        <v>360</v>
      </c>
    </row>
    <row r="5693" spans="2:51" s="14" customFormat="1">
      <c r="B5693" s="196"/>
      <c r="D5693" s="188" t="s">
        <v>369</v>
      </c>
      <c r="E5693" s="197" t="s">
        <v>1</v>
      </c>
      <c r="F5693" s="198" t="s">
        <v>5698</v>
      </c>
      <c r="H5693" s="197" t="s">
        <v>1</v>
      </c>
      <c r="I5693" s="199"/>
      <c r="L5693" s="196"/>
      <c r="M5693" s="200"/>
      <c r="N5693" s="201"/>
      <c r="O5693" s="201"/>
      <c r="P5693" s="201"/>
      <c r="Q5693" s="201"/>
      <c r="R5693" s="201"/>
      <c r="S5693" s="201"/>
      <c r="T5693" s="202"/>
      <c r="AT5693" s="197" t="s">
        <v>369</v>
      </c>
      <c r="AU5693" s="197" t="s">
        <v>85</v>
      </c>
      <c r="AV5693" s="14" t="s">
        <v>79</v>
      </c>
      <c r="AW5693" s="14" t="s">
        <v>29</v>
      </c>
      <c r="AX5693" s="14" t="s">
        <v>72</v>
      </c>
      <c r="AY5693" s="197" t="s">
        <v>360</v>
      </c>
    </row>
    <row r="5694" spans="2:51" s="13" customFormat="1">
      <c r="B5694" s="187"/>
      <c r="D5694" s="188" t="s">
        <v>369</v>
      </c>
      <c r="E5694" s="189" t="s">
        <v>1</v>
      </c>
      <c r="F5694" s="190" t="s">
        <v>2313</v>
      </c>
      <c r="H5694" s="191">
        <v>5.61</v>
      </c>
      <c r="I5694" s="192"/>
      <c r="L5694" s="187"/>
      <c r="M5694" s="193"/>
      <c r="N5694" s="194"/>
      <c r="O5694" s="194"/>
      <c r="P5694" s="194"/>
      <c r="Q5694" s="194"/>
      <c r="R5694" s="194"/>
      <c r="S5694" s="194"/>
      <c r="T5694" s="195"/>
      <c r="AT5694" s="189" t="s">
        <v>369</v>
      </c>
      <c r="AU5694" s="189" t="s">
        <v>85</v>
      </c>
      <c r="AV5694" s="13" t="s">
        <v>85</v>
      </c>
      <c r="AW5694" s="13" t="s">
        <v>29</v>
      </c>
      <c r="AX5694" s="13" t="s">
        <v>72</v>
      </c>
      <c r="AY5694" s="189" t="s">
        <v>360</v>
      </c>
    </row>
    <row r="5695" spans="2:51" s="14" customFormat="1">
      <c r="B5695" s="196"/>
      <c r="D5695" s="188" t="s">
        <v>369</v>
      </c>
      <c r="E5695" s="197" t="s">
        <v>1</v>
      </c>
      <c r="F5695" s="198" t="s">
        <v>5699</v>
      </c>
      <c r="H5695" s="197" t="s">
        <v>1</v>
      </c>
      <c r="I5695" s="199"/>
      <c r="L5695" s="196"/>
      <c r="M5695" s="200"/>
      <c r="N5695" s="201"/>
      <c r="O5695" s="201"/>
      <c r="P5695" s="201"/>
      <c r="Q5695" s="201"/>
      <c r="R5695" s="201"/>
      <c r="S5695" s="201"/>
      <c r="T5695" s="202"/>
      <c r="AT5695" s="197" t="s">
        <v>369</v>
      </c>
      <c r="AU5695" s="197" t="s">
        <v>85</v>
      </c>
      <c r="AV5695" s="14" t="s">
        <v>79</v>
      </c>
      <c r="AW5695" s="14" t="s">
        <v>29</v>
      </c>
      <c r="AX5695" s="14" t="s">
        <v>72</v>
      </c>
      <c r="AY5695" s="197" t="s">
        <v>360</v>
      </c>
    </row>
    <row r="5696" spans="2:51" s="13" customFormat="1">
      <c r="B5696" s="187"/>
      <c r="D5696" s="188" t="s">
        <v>369</v>
      </c>
      <c r="E5696" s="189" t="s">
        <v>1</v>
      </c>
      <c r="F5696" s="190" t="s">
        <v>2315</v>
      </c>
      <c r="H5696" s="191">
        <v>30.36</v>
      </c>
      <c r="I5696" s="192"/>
      <c r="L5696" s="187"/>
      <c r="M5696" s="193"/>
      <c r="N5696" s="194"/>
      <c r="O5696" s="194"/>
      <c r="P5696" s="194"/>
      <c r="Q5696" s="194"/>
      <c r="R5696" s="194"/>
      <c r="S5696" s="194"/>
      <c r="T5696" s="195"/>
      <c r="AT5696" s="189" t="s">
        <v>369</v>
      </c>
      <c r="AU5696" s="189" t="s">
        <v>85</v>
      </c>
      <c r="AV5696" s="13" t="s">
        <v>85</v>
      </c>
      <c r="AW5696" s="13" t="s">
        <v>29</v>
      </c>
      <c r="AX5696" s="13" t="s">
        <v>72</v>
      </c>
      <c r="AY5696" s="189" t="s">
        <v>360</v>
      </c>
    </row>
    <row r="5697" spans="1:65" s="13" customFormat="1">
      <c r="B5697" s="187"/>
      <c r="D5697" s="188" t="s">
        <v>369</v>
      </c>
      <c r="E5697" s="189" t="s">
        <v>1</v>
      </c>
      <c r="F5697" s="190" t="s">
        <v>2316</v>
      </c>
      <c r="H5697" s="191">
        <v>-3.6</v>
      </c>
      <c r="I5697" s="192"/>
      <c r="L5697" s="187"/>
      <c r="M5697" s="193"/>
      <c r="N5697" s="194"/>
      <c r="O5697" s="194"/>
      <c r="P5697" s="194"/>
      <c r="Q5697" s="194"/>
      <c r="R5697" s="194"/>
      <c r="S5697" s="194"/>
      <c r="T5697" s="195"/>
      <c r="AT5697" s="189" t="s">
        <v>369</v>
      </c>
      <c r="AU5697" s="189" t="s">
        <v>85</v>
      </c>
      <c r="AV5697" s="13" t="s">
        <v>85</v>
      </c>
      <c r="AW5697" s="13" t="s">
        <v>29</v>
      </c>
      <c r="AX5697" s="13" t="s">
        <v>72</v>
      </c>
      <c r="AY5697" s="189" t="s">
        <v>360</v>
      </c>
    </row>
    <row r="5698" spans="1:65" s="14" customFormat="1">
      <c r="B5698" s="196"/>
      <c r="D5698" s="188" t="s">
        <v>369</v>
      </c>
      <c r="E5698" s="197" t="s">
        <v>1</v>
      </c>
      <c r="F5698" s="198" t="s">
        <v>5700</v>
      </c>
      <c r="H5698" s="197" t="s">
        <v>1</v>
      </c>
      <c r="I5698" s="199"/>
      <c r="L5698" s="196"/>
      <c r="M5698" s="200"/>
      <c r="N5698" s="201"/>
      <c r="O5698" s="201"/>
      <c r="P5698" s="201"/>
      <c r="Q5698" s="201"/>
      <c r="R5698" s="201"/>
      <c r="S5698" s="201"/>
      <c r="T5698" s="202"/>
      <c r="AT5698" s="197" t="s">
        <v>369</v>
      </c>
      <c r="AU5698" s="197" t="s">
        <v>85</v>
      </c>
      <c r="AV5698" s="14" t="s">
        <v>79</v>
      </c>
      <c r="AW5698" s="14" t="s">
        <v>29</v>
      </c>
      <c r="AX5698" s="14" t="s">
        <v>72</v>
      </c>
      <c r="AY5698" s="197" t="s">
        <v>360</v>
      </c>
    </row>
    <row r="5699" spans="1:65" s="13" customFormat="1">
      <c r="B5699" s="187"/>
      <c r="D5699" s="188" t="s">
        <v>369</v>
      </c>
      <c r="E5699" s="189" t="s">
        <v>1</v>
      </c>
      <c r="F5699" s="190" t="s">
        <v>2318</v>
      </c>
      <c r="H5699" s="191">
        <v>6.68</v>
      </c>
      <c r="I5699" s="192"/>
      <c r="L5699" s="187"/>
      <c r="M5699" s="193"/>
      <c r="N5699" s="194"/>
      <c r="O5699" s="194"/>
      <c r="P5699" s="194"/>
      <c r="Q5699" s="194"/>
      <c r="R5699" s="194"/>
      <c r="S5699" s="194"/>
      <c r="T5699" s="195"/>
      <c r="AT5699" s="189" t="s">
        <v>369</v>
      </c>
      <c r="AU5699" s="189" t="s">
        <v>85</v>
      </c>
      <c r="AV5699" s="13" t="s">
        <v>85</v>
      </c>
      <c r="AW5699" s="13" t="s">
        <v>29</v>
      </c>
      <c r="AX5699" s="13" t="s">
        <v>72</v>
      </c>
      <c r="AY5699" s="189" t="s">
        <v>360</v>
      </c>
    </row>
    <row r="5700" spans="1:65" s="16" customFormat="1">
      <c r="B5700" s="211"/>
      <c r="D5700" s="188" t="s">
        <v>369</v>
      </c>
      <c r="E5700" s="212" t="s">
        <v>1</v>
      </c>
      <c r="F5700" s="213" t="s">
        <v>581</v>
      </c>
      <c r="H5700" s="214">
        <v>109.8</v>
      </c>
      <c r="I5700" s="215"/>
      <c r="L5700" s="211"/>
      <c r="M5700" s="216"/>
      <c r="N5700" s="217"/>
      <c r="O5700" s="217"/>
      <c r="P5700" s="217"/>
      <c r="Q5700" s="217"/>
      <c r="R5700" s="217"/>
      <c r="S5700" s="217"/>
      <c r="T5700" s="218"/>
      <c r="AT5700" s="212" t="s">
        <v>369</v>
      </c>
      <c r="AU5700" s="212" t="s">
        <v>85</v>
      </c>
      <c r="AV5700" s="16" t="s">
        <v>282</v>
      </c>
      <c r="AW5700" s="16" t="s">
        <v>29</v>
      </c>
      <c r="AX5700" s="16" t="s">
        <v>72</v>
      </c>
      <c r="AY5700" s="212" t="s">
        <v>360</v>
      </c>
    </row>
    <row r="5701" spans="1:65" s="15" customFormat="1">
      <c r="B5701" s="203"/>
      <c r="D5701" s="188" t="s">
        <v>369</v>
      </c>
      <c r="E5701" s="204" t="s">
        <v>1</v>
      </c>
      <c r="F5701" s="205" t="s">
        <v>386</v>
      </c>
      <c r="H5701" s="206">
        <v>109.8</v>
      </c>
      <c r="I5701" s="207"/>
      <c r="L5701" s="203"/>
      <c r="M5701" s="208"/>
      <c r="N5701" s="209"/>
      <c r="O5701" s="209"/>
      <c r="P5701" s="209"/>
      <c r="Q5701" s="209"/>
      <c r="R5701" s="209"/>
      <c r="S5701" s="209"/>
      <c r="T5701" s="210"/>
      <c r="AT5701" s="204" t="s">
        <v>369</v>
      </c>
      <c r="AU5701" s="204" t="s">
        <v>85</v>
      </c>
      <c r="AV5701" s="15" t="s">
        <v>367</v>
      </c>
      <c r="AW5701" s="15" t="s">
        <v>29</v>
      </c>
      <c r="AX5701" s="15" t="s">
        <v>79</v>
      </c>
      <c r="AY5701" s="204" t="s">
        <v>360</v>
      </c>
    </row>
    <row r="5702" spans="1:65" s="2" customFormat="1" ht="33" customHeight="1">
      <c r="A5702" s="33"/>
      <c r="B5702" s="139"/>
      <c r="C5702" s="173" t="s">
        <v>5701</v>
      </c>
      <c r="D5702" s="173" t="s">
        <v>363</v>
      </c>
      <c r="E5702" s="174" t="s">
        <v>5702</v>
      </c>
      <c r="F5702" s="175" t="s">
        <v>5703</v>
      </c>
      <c r="G5702" s="176" t="s">
        <v>366</v>
      </c>
      <c r="H5702" s="177">
        <v>236.22</v>
      </c>
      <c r="I5702" s="178"/>
      <c r="J5702" s="179">
        <f>ROUND(I5702*H5702,2)</f>
        <v>0</v>
      </c>
      <c r="K5702" s="180"/>
      <c r="L5702" s="34"/>
      <c r="M5702" s="181" t="s">
        <v>1</v>
      </c>
      <c r="N5702" s="182" t="s">
        <v>38</v>
      </c>
      <c r="O5702" s="60"/>
      <c r="P5702" s="183">
        <f>O5702*H5702</f>
        <v>0</v>
      </c>
      <c r="Q5702" s="183">
        <v>4.4420000000000001E-2</v>
      </c>
      <c r="R5702" s="183">
        <f>Q5702*H5702</f>
        <v>10.492892400000001</v>
      </c>
      <c r="S5702" s="183">
        <v>0</v>
      </c>
      <c r="T5702" s="184">
        <f>S5702*H5702</f>
        <v>0</v>
      </c>
      <c r="U5702" s="33"/>
      <c r="V5702" s="33"/>
      <c r="W5702" s="33"/>
      <c r="X5702" s="33"/>
      <c r="Y5702" s="33"/>
      <c r="Z5702" s="33"/>
      <c r="AA5702" s="33"/>
      <c r="AB5702" s="33"/>
      <c r="AC5702" s="33"/>
      <c r="AD5702" s="33"/>
      <c r="AE5702" s="33"/>
      <c r="AR5702" s="185" t="s">
        <v>507</v>
      </c>
      <c r="AT5702" s="185" t="s">
        <v>363</v>
      </c>
      <c r="AU5702" s="185" t="s">
        <v>85</v>
      </c>
      <c r="AY5702" s="18" t="s">
        <v>360</v>
      </c>
      <c r="BE5702" s="186">
        <f>IF(N5702="základná",J5702,0)</f>
        <v>0</v>
      </c>
      <c r="BF5702" s="186">
        <f>IF(N5702="znížená",J5702,0)</f>
        <v>0</v>
      </c>
      <c r="BG5702" s="186">
        <f>IF(N5702="zákl. prenesená",J5702,0)</f>
        <v>0</v>
      </c>
      <c r="BH5702" s="186">
        <f>IF(N5702="zníž. prenesená",J5702,0)</f>
        <v>0</v>
      </c>
      <c r="BI5702" s="186">
        <f>IF(N5702="nulová",J5702,0)</f>
        <v>0</v>
      </c>
      <c r="BJ5702" s="18" t="s">
        <v>85</v>
      </c>
      <c r="BK5702" s="186">
        <f>ROUND(I5702*H5702,2)</f>
        <v>0</v>
      </c>
      <c r="BL5702" s="18" t="s">
        <v>507</v>
      </c>
      <c r="BM5702" s="185" t="s">
        <v>5704</v>
      </c>
    </row>
    <row r="5703" spans="1:65" s="14" customFormat="1">
      <c r="B5703" s="196"/>
      <c r="D5703" s="188" t="s">
        <v>369</v>
      </c>
      <c r="E5703" s="197" t="s">
        <v>1</v>
      </c>
      <c r="F5703" s="198" t="s">
        <v>5705</v>
      </c>
      <c r="H5703" s="197" t="s">
        <v>1</v>
      </c>
      <c r="I5703" s="199"/>
      <c r="L5703" s="196"/>
      <c r="M5703" s="200"/>
      <c r="N5703" s="201"/>
      <c r="O5703" s="201"/>
      <c r="P5703" s="201"/>
      <c r="Q5703" s="201"/>
      <c r="R5703" s="201"/>
      <c r="S5703" s="201"/>
      <c r="T5703" s="202"/>
      <c r="AT5703" s="197" t="s">
        <v>369</v>
      </c>
      <c r="AU5703" s="197" t="s">
        <v>85</v>
      </c>
      <c r="AV5703" s="14" t="s">
        <v>79</v>
      </c>
      <c r="AW5703" s="14" t="s">
        <v>29</v>
      </c>
      <c r="AX5703" s="14" t="s">
        <v>72</v>
      </c>
      <c r="AY5703" s="197" t="s">
        <v>360</v>
      </c>
    </row>
    <row r="5704" spans="1:65" s="14" customFormat="1">
      <c r="B5704" s="196"/>
      <c r="D5704" s="188" t="s">
        <v>369</v>
      </c>
      <c r="E5704" s="197" t="s">
        <v>1</v>
      </c>
      <c r="F5704" s="198" t="s">
        <v>5706</v>
      </c>
      <c r="H5704" s="197" t="s">
        <v>1</v>
      </c>
      <c r="I5704" s="199"/>
      <c r="L5704" s="196"/>
      <c r="M5704" s="200"/>
      <c r="N5704" s="201"/>
      <c r="O5704" s="201"/>
      <c r="P5704" s="201"/>
      <c r="Q5704" s="201"/>
      <c r="R5704" s="201"/>
      <c r="S5704" s="201"/>
      <c r="T5704" s="202"/>
      <c r="AT5704" s="197" t="s">
        <v>369</v>
      </c>
      <c r="AU5704" s="197" t="s">
        <v>85</v>
      </c>
      <c r="AV5704" s="14" t="s">
        <v>79</v>
      </c>
      <c r="AW5704" s="14" t="s">
        <v>29</v>
      </c>
      <c r="AX5704" s="14" t="s">
        <v>72</v>
      </c>
      <c r="AY5704" s="197" t="s">
        <v>360</v>
      </c>
    </row>
    <row r="5705" spans="1:65" s="13" customFormat="1">
      <c r="B5705" s="187"/>
      <c r="D5705" s="188" t="s">
        <v>369</v>
      </c>
      <c r="E5705" s="189" t="s">
        <v>1</v>
      </c>
      <c r="F5705" s="190" t="s">
        <v>5707</v>
      </c>
      <c r="H5705" s="191">
        <v>14.82</v>
      </c>
      <c r="I5705" s="192"/>
      <c r="L5705" s="187"/>
      <c r="M5705" s="193"/>
      <c r="N5705" s="194"/>
      <c r="O5705" s="194"/>
      <c r="P5705" s="194"/>
      <c r="Q5705" s="194"/>
      <c r="R5705" s="194"/>
      <c r="S5705" s="194"/>
      <c r="T5705" s="195"/>
      <c r="AT5705" s="189" t="s">
        <v>369</v>
      </c>
      <c r="AU5705" s="189" t="s">
        <v>85</v>
      </c>
      <c r="AV5705" s="13" t="s">
        <v>85</v>
      </c>
      <c r="AW5705" s="13" t="s">
        <v>29</v>
      </c>
      <c r="AX5705" s="13" t="s">
        <v>72</v>
      </c>
      <c r="AY5705" s="189" t="s">
        <v>360</v>
      </c>
    </row>
    <row r="5706" spans="1:65" s="14" customFormat="1">
      <c r="B5706" s="196"/>
      <c r="D5706" s="188" t="s">
        <v>369</v>
      </c>
      <c r="E5706" s="197" t="s">
        <v>1</v>
      </c>
      <c r="F5706" s="198" t="s">
        <v>5708</v>
      </c>
      <c r="H5706" s="197" t="s">
        <v>1</v>
      </c>
      <c r="I5706" s="199"/>
      <c r="L5706" s="196"/>
      <c r="M5706" s="200"/>
      <c r="N5706" s="201"/>
      <c r="O5706" s="201"/>
      <c r="P5706" s="201"/>
      <c r="Q5706" s="201"/>
      <c r="R5706" s="201"/>
      <c r="S5706" s="201"/>
      <c r="T5706" s="202"/>
      <c r="AT5706" s="197" t="s">
        <v>369</v>
      </c>
      <c r="AU5706" s="197" t="s">
        <v>85</v>
      </c>
      <c r="AV5706" s="14" t="s">
        <v>79</v>
      </c>
      <c r="AW5706" s="14" t="s">
        <v>29</v>
      </c>
      <c r="AX5706" s="14" t="s">
        <v>72</v>
      </c>
      <c r="AY5706" s="197" t="s">
        <v>360</v>
      </c>
    </row>
    <row r="5707" spans="1:65" s="13" customFormat="1">
      <c r="B5707" s="187"/>
      <c r="D5707" s="188" t="s">
        <v>369</v>
      </c>
      <c r="E5707" s="189" t="s">
        <v>1</v>
      </c>
      <c r="F5707" s="190" t="s">
        <v>5709</v>
      </c>
      <c r="H5707" s="191">
        <v>57.22</v>
      </c>
      <c r="I5707" s="192"/>
      <c r="L5707" s="187"/>
      <c r="M5707" s="193"/>
      <c r="N5707" s="194"/>
      <c r="O5707" s="194"/>
      <c r="P5707" s="194"/>
      <c r="Q5707" s="194"/>
      <c r="R5707" s="194"/>
      <c r="S5707" s="194"/>
      <c r="T5707" s="195"/>
      <c r="AT5707" s="189" t="s">
        <v>369</v>
      </c>
      <c r="AU5707" s="189" t="s">
        <v>85</v>
      </c>
      <c r="AV5707" s="13" t="s">
        <v>85</v>
      </c>
      <c r="AW5707" s="13" t="s">
        <v>29</v>
      </c>
      <c r="AX5707" s="13" t="s">
        <v>72</v>
      </c>
      <c r="AY5707" s="189" t="s">
        <v>360</v>
      </c>
    </row>
    <row r="5708" spans="1:65" s="16" customFormat="1">
      <c r="B5708" s="211"/>
      <c r="D5708" s="188" t="s">
        <v>369</v>
      </c>
      <c r="E5708" s="212" t="s">
        <v>109</v>
      </c>
      <c r="F5708" s="213" t="s">
        <v>581</v>
      </c>
      <c r="H5708" s="214">
        <v>72.040000000000006</v>
      </c>
      <c r="I5708" s="215"/>
      <c r="L5708" s="211"/>
      <c r="M5708" s="216"/>
      <c r="N5708" s="217"/>
      <c r="O5708" s="217"/>
      <c r="P5708" s="217"/>
      <c r="Q5708" s="217"/>
      <c r="R5708" s="217"/>
      <c r="S5708" s="217"/>
      <c r="T5708" s="218"/>
      <c r="AT5708" s="212" t="s">
        <v>369</v>
      </c>
      <c r="AU5708" s="212" t="s">
        <v>85</v>
      </c>
      <c r="AV5708" s="16" t="s">
        <v>282</v>
      </c>
      <c r="AW5708" s="16" t="s">
        <v>29</v>
      </c>
      <c r="AX5708" s="16" t="s">
        <v>72</v>
      </c>
      <c r="AY5708" s="212" t="s">
        <v>360</v>
      </c>
    </row>
    <row r="5709" spans="1:65" s="14" customFormat="1">
      <c r="B5709" s="196"/>
      <c r="D5709" s="188" t="s">
        <v>369</v>
      </c>
      <c r="E5709" s="197" t="s">
        <v>1</v>
      </c>
      <c r="F5709" s="198" t="s">
        <v>5710</v>
      </c>
      <c r="H5709" s="197" t="s">
        <v>1</v>
      </c>
      <c r="I5709" s="199"/>
      <c r="L5709" s="196"/>
      <c r="M5709" s="200"/>
      <c r="N5709" s="201"/>
      <c r="O5709" s="201"/>
      <c r="P5709" s="201"/>
      <c r="Q5709" s="201"/>
      <c r="R5709" s="201"/>
      <c r="S5709" s="201"/>
      <c r="T5709" s="202"/>
      <c r="AT5709" s="197" t="s">
        <v>369</v>
      </c>
      <c r="AU5709" s="197" t="s">
        <v>85</v>
      </c>
      <c r="AV5709" s="14" t="s">
        <v>79</v>
      </c>
      <c r="AW5709" s="14" t="s">
        <v>29</v>
      </c>
      <c r="AX5709" s="14" t="s">
        <v>72</v>
      </c>
      <c r="AY5709" s="197" t="s">
        <v>360</v>
      </c>
    </row>
    <row r="5710" spans="1:65" s="14" customFormat="1">
      <c r="B5710" s="196"/>
      <c r="D5710" s="188" t="s">
        <v>369</v>
      </c>
      <c r="E5710" s="197" t="s">
        <v>1</v>
      </c>
      <c r="F5710" s="198" t="s">
        <v>5711</v>
      </c>
      <c r="H5710" s="197" t="s">
        <v>1</v>
      </c>
      <c r="I5710" s="199"/>
      <c r="L5710" s="196"/>
      <c r="M5710" s="200"/>
      <c r="N5710" s="201"/>
      <c r="O5710" s="201"/>
      <c r="P5710" s="201"/>
      <c r="Q5710" s="201"/>
      <c r="R5710" s="201"/>
      <c r="S5710" s="201"/>
      <c r="T5710" s="202"/>
      <c r="AT5710" s="197" t="s">
        <v>369</v>
      </c>
      <c r="AU5710" s="197" t="s">
        <v>85</v>
      </c>
      <c r="AV5710" s="14" t="s">
        <v>79</v>
      </c>
      <c r="AW5710" s="14" t="s">
        <v>29</v>
      </c>
      <c r="AX5710" s="14" t="s">
        <v>72</v>
      </c>
      <c r="AY5710" s="197" t="s">
        <v>360</v>
      </c>
    </row>
    <row r="5711" spans="1:65" s="13" customFormat="1">
      <c r="B5711" s="187"/>
      <c r="D5711" s="188" t="s">
        <v>369</v>
      </c>
      <c r="E5711" s="189" t="s">
        <v>1</v>
      </c>
      <c r="F5711" s="190" t="s">
        <v>5712</v>
      </c>
      <c r="H5711" s="191">
        <v>8.09</v>
      </c>
      <c r="I5711" s="192"/>
      <c r="L5711" s="187"/>
      <c r="M5711" s="193"/>
      <c r="N5711" s="194"/>
      <c r="O5711" s="194"/>
      <c r="P5711" s="194"/>
      <c r="Q5711" s="194"/>
      <c r="R5711" s="194"/>
      <c r="S5711" s="194"/>
      <c r="T5711" s="195"/>
      <c r="AT5711" s="189" t="s">
        <v>369</v>
      </c>
      <c r="AU5711" s="189" t="s">
        <v>85</v>
      </c>
      <c r="AV5711" s="13" t="s">
        <v>85</v>
      </c>
      <c r="AW5711" s="13" t="s">
        <v>29</v>
      </c>
      <c r="AX5711" s="13" t="s">
        <v>72</v>
      </c>
      <c r="AY5711" s="189" t="s">
        <v>360</v>
      </c>
    </row>
    <row r="5712" spans="1:65" s="16" customFormat="1">
      <c r="B5712" s="211"/>
      <c r="D5712" s="188" t="s">
        <v>369</v>
      </c>
      <c r="E5712" s="212" t="s">
        <v>111</v>
      </c>
      <c r="F5712" s="213" t="s">
        <v>581</v>
      </c>
      <c r="H5712" s="214">
        <v>8.09</v>
      </c>
      <c r="I5712" s="215"/>
      <c r="L5712" s="211"/>
      <c r="M5712" s="216"/>
      <c r="N5712" s="217"/>
      <c r="O5712" s="217"/>
      <c r="P5712" s="217"/>
      <c r="Q5712" s="217"/>
      <c r="R5712" s="217"/>
      <c r="S5712" s="217"/>
      <c r="T5712" s="218"/>
      <c r="AT5712" s="212" t="s">
        <v>369</v>
      </c>
      <c r="AU5712" s="212" t="s">
        <v>85</v>
      </c>
      <c r="AV5712" s="16" t="s">
        <v>282</v>
      </c>
      <c r="AW5712" s="16" t="s">
        <v>29</v>
      </c>
      <c r="AX5712" s="16" t="s">
        <v>72</v>
      </c>
      <c r="AY5712" s="212" t="s">
        <v>360</v>
      </c>
    </row>
    <row r="5713" spans="1:65" s="14" customFormat="1">
      <c r="B5713" s="196"/>
      <c r="D5713" s="188" t="s">
        <v>369</v>
      </c>
      <c r="E5713" s="197" t="s">
        <v>1</v>
      </c>
      <c r="F5713" s="198" t="s">
        <v>5713</v>
      </c>
      <c r="H5713" s="197" t="s">
        <v>1</v>
      </c>
      <c r="I5713" s="199"/>
      <c r="L5713" s="196"/>
      <c r="M5713" s="200"/>
      <c r="N5713" s="201"/>
      <c r="O5713" s="201"/>
      <c r="P5713" s="201"/>
      <c r="Q5713" s="201"/>
      <c r="R5713" s="201"/>
      <c r="S5713" s="201"/>
      <c r="T5713" s="202"/>
      <c r="AT5713" s="197" t="s">
        <v>369</v>
      </c>
      <c r="AU5713" s="197" t="s">
        <v>85</v>
      </c>
      <c r="AV5713" s="14" t="s">
        <v>79</v>
      </c>
      <c r="AW5713" s="14" t="s">
        <v>29</v>
      </c>
      <c r="AX5713" s="14" t="s">
        <v>72</v>
      </c>
      <c r="AY5713" s="197" t="s">
        <v>360</v>
      </c>
    </row>
    <row r="5714" spans="1:65" s="14" customFormat="1">
      <c r="B5714" s="196"/>
      <c r="D5714" s="188" t="s">
        <v>369</v>
      </c>
      <c r="E5714" s="197" t="s">
        <v>1</v>
      </c>
      <c r="F5714" s="198" t="s">
        <v>5714</v>
      </c>
      <c r="H5714" s="197" t="s">
        <v>1</v>
      </c>
      <c r="I5714" s="199"/>
      <c r="L5714" s="196"/>
      <c r="M5714" s="200"/>
      <c r="N5714" s="201"/>
      <c r="O5714" s="201"/>
      <c r="P5714" s="201"/>
      <c r="Q5714" s="201"/>
      <c r="R5714" s="201"/>
      <c r="S5714" s="201"/>
      <c r="T5714" s="202"/>
      <c r="AT5714" s="197" t="s">
        <v>369</v>
      </c>
      <c r="AU5714" s="197" t="s">
        <v>85</v>
      </c>
      <c r="AV5714" s="14" t="s">
        <v>79</v>
      </c>
      <c r="AW5714" s="14" t="s">
        <v>29</v>
      </c>
      <c r="AX5714" s="14" t="s">
        <v>72</v>
      </c>
      <c r="AY5714" s="197" t="s">
        <v>360</v>
      </c>
    </row>
    <row r="5715" spans="1:65" s="13" customFormat="1">
      <c r="B5715" s="187"/>
      <c r="D5715" s="188" t="s">
        <v>369</v>
      </c>
      <c r="E5715" s="189" t="s">
        <v>1</v>
      </c>
      <c r="F5715" s="190" t="s">
        <v>5715</v>
      </c>
      <c r="H5715" s="191">
        <v>5.85</v>
      </c>
      <c r="I5715" s="192"/>
      <c r="L5715" s="187"/>
      <c r="M5715" s="193"/>
      <c r="N5715" s="194"/>
      <c r="O5715" s="194"/>
      <c r="P5715" s="194"/>
      <c r="Q5715" s="194"/>
      <c r="R5715" s="194"/>
      <c r="S5715" s="194"/>
      <c r="T5715" s="195"/>
      <c r="AT5715" s="189" t="s">
        <v>369</v>
      </c>
      <c r="AU5715" s="189" t="s">
        <v>85</v>
      </c>
      <c r="AV5715" s="13" t="s">
        <v>85</v>
      </c>
      <c r="AW5715" s="13" t="s">
        <v>29</v>
      </c>
      <c r="AX5715" s="13" t="s">
        <v>72</v>
      </c>
      <c r="AY5715" s="189" t="s">
        <v>360</v>
      </c>
    </row>
    <row r="5716" spans="1:65" s="14" customFormat="1">
      <c r="B5716" s="196"/>
      <c r="D5716" s="188" t="s">
        <v>369</v>
      </c>
      <c r="E5716" s="197" t="s">
        <v>1</v>
      </c>
      <c r="F5716" s="198" t="s">
        <v>5716</v>
      </c>
      <c r="H5716" s="197" t="s">
        <v>1</v>
      </c>
      <c r="I5716" s="199"/>
      <c r="L5716" s="196"/>
      <c r="M5716" s="200"/>
      <c r="N5716" s="201"/>
      <c r="O5716" s="201"/>
      <c r="P5716" s="201"/>
      <c r="Q5716" s="201"/>
      <c r="R5716" s="201"/>
      <c r="S5716" s="201"/>
      <c r="T5716" s="202"/>
      <c r="AT5716" s="197" t="s">
        <v>369</v>
      </c>
      <c r="AU5716" s="197" t="s">
        <v>85</v>
      </c>
      <c r="AV5716" s="14" t="s">
        <v>79</v>
      </c>
      <c r="AW5716" s="14" t="s">
        <v>29</v>
      </c>
      <c r="AX5716" s="14" t="s">
        <v>72</v>
      </c>
      <c r="AY5716" s="197" t="s">
        <v>360</v>
      </c>
    </row>
    <row r="5717" spans="1:65" s="13" customFormat="1">
      <c r="B5717" s="187"/>
      <c r="D5717" s="188" t="s">
        <v>369</v>
      </c>
      <c r="E5717" s="189" t="s">
        <v>1</v>
      </c>
      <c r="F5717" s="190" t="s">
        <v>5717</v>
      </c>
      <c r="H5717" s="191">
        <v>21.92</v>
      </c>
      <c r="I5717" s="192"/>
      <c r="L5717" s="187"/>
      <c r="M5717" s="193"/>
      <c r="N5717" s="194"/>
      <c r="O5717" s="194"/>
      <c r="P5717" s="194"/>
      <c r="Q5717" s="194"/>
      <c r="R5717" s="194"/>
      <c r="S5717" s="194"/>
      <c r="T5717" s="195"/>
      <c r="AT5717" s="189" t="s">
        <v>369</v>
      </c>
      <c r="AU5717" s="189" t="s">
        <v>85</v>
      </c>
      <c r="AV5717" s="13" t="s">
        <v>85</v>
      </c>
      <c r="AW5717" s="13" t="s">
        <v>29</v>
      </c>
      <c r="AX5717" s="13" t="s">
        <v>72</v>
      </c>
      <c r="AY5717" s="189" t="s">
        <v>360</v>
      </c>
    </row>
    <row r="5718" spans="1:65" s="14" customFormat="1">
      <c r="B5718" s="196"/>
      <c r="D5718" s="188" t="s">
        <v>369</v>
      </c>
      <c r="E5718" s="197" t="s">
        <v>1</v>
      </c>
      <c r="F5718" s="198" t="s">
        <v>5718</v>
      </c>
      <c r="H5718" s="197" t="s">
        <v>1</v>
      </c>
      <c r="I5718" s="199"/>
      <c r="L5718" s="196"/>
      <c r="M5718" s="200"/>
      <c r="N5718" s="201"/>
      <c r="O5718" s="201"/>
      <c r="P5718" s="201"/>
      <c r="Q5718" s="201"/>
      <c r="R5718" s="201"/>
      <c r="S5718" s="201"/>
      <c r="T5718" s="202"/>
      <c r="AT5718" s="197" t="s">
        <v>369</v>
      </c>
      <c r="AU5718" s="197" t="s">
        <v>85</v>
      </c>
      <c r="AV5718" s="14" t="s">
        <v>79</v>
      </c>
      <c r="AW5718" s="14" t="s">
        <v>29</v>
      </c>
      <c r="AX5718" s="14" t="s">
        <v>72</v>
      </c>
      <c r="AY5718" s="197" t="s">
        <v>360</v>
      </c>
    </row>
    <row r="5719" spans="1:65" s="13" customFormat="1">
      <c r="B5719" s="187"/>
      <c r="D5719" s="188" t="s">
        <v>369</v>
      </c>
      <c r="E5719" s="189" t="s">
        <v>1</v>
      </c>
      <c r="F5719" s="190" t="s">
        <v>4243</v>
      </c>
      <c r="H5719" s="191">
        <v>38.020000000000003</v>
      </c>
      <c r="I5719" s="192"/>
      <c r="L5719" s="187"/>
      <c r="M5719" s="193"/>
      <c r="N5719" s="194"/>
      <c r="O5719" s="194"/>
      <c r="P5719" s="194"/>
      <c r="Q5719" s="194"/>
      <c r="R5719" s="194"/>
      <c r="S5719" s="194"/>
      <c r="T5719" s="195"/>
      <c r="AT5719" s="189" t="s">
        <v>369</v>
      </c>
      <c r="AU5719" s="189" t="s">
        <v>85</v>
      </c>
      <c r="AV5719" s="13" t="s">
        <v>85</v>
      </c>
      <c r="AW5719" s="13" t="s">
        <v>29</v>
      </c>
      <c r="AX5719" s="13" t="s">
        <v>72</v>
      </c>
      <c r="AY5719" s="189" t="s">
        <v>360</v>
      </c>
    </row>
    <row r="5720" spans="1:65" s="16" customFormat="1">
      <c r="B5720" s="211"/>
      <c r="D5720" s="188" t="s">
        <v>369</v>
      </c>
      <c r="E5720" s="212" t="s">
        <v>114</v>
      </c>
      <c r="F5720" s="213" t="s">
        <v>581</v>
      </c>
      <c r="H5720" s="214">
        <v>65.790000000000006</v>
      </c>
      <c r="I5720" s="215"/>
      <c r="L5720" s="211"/>
      <c r="M5720" s="216"/>
      <c r="N5720" s="217"/>
      <c r="O5720" s="217"/>
      <c r="P5720" s="217"/>
      <c r="Q5720" s="217"/>
      <c r="R5720" s="217"/>
      <c r="S5720" s="217"/>
      <c r="T5720" s="218"/>
      <c r="AT5720" s="212" t="s">
        <v>369</v>
      </c>
      <c r="AU5720" s="212" t="s">
        <v>85</v>
      </c>
      <c r="AV5720" s="16" t="s">
        <v>282</v>
      </c>
      <c r="AW5720" s="16" t="s">
        <v>29</v>
      </c>
      <c r="AX5720" s="16" t="s">
        <v>72</v>
      </c>
      <c r="AY5720" s="212" t="s">
        <v>360</v>
      </c>
    </row>
    <row r="5721" spans="1:65" s="14" customFormat="1">
      <c r="B5721" s="196"/>
      <c r="D5721" s="188" t="s">
        <v>369</v>
      </c>
      <c r="E5721" s="197" t="s">
        <v>1</v>
      </c>
      <c r="F5721" s="198" t="s">
        <v>5719</v>
      </c>
      <c r="H5721" s="197" t="s">
        <v>1</v>
      </c>
      <c r="I5721" s="199"/>
      <c r="L5721" s="196"/>
      <c r="M5721" s="200"/>
      <c r="N5721" s="201"/>
      <c r="O5721" s="201"/>
      <c r="P5721" s="201"/>
      <c r="Q5721" s="201"/>
      <c r="R5721" s="201"/>
      <c r="S5721" s="201"/>
      <c r="T5721" s="202"/>
      <c r="AT5721" s="197" t="s">
        <v>369</v>
      </c>
      <c r="AU5721" s="197" t="s">
        <v>85</v>
      </c>
      <c r="AV5721" s="14" t="s">
        <v>79</v>
      </c>
      <c r="AW5721" s="14" t="s">
        <v>29</v>
      </c>
      <c r="AX5721" s="14" t="s">
        <v>72</v>
      </c>
      <c r="AY5721" s="197" t="s">
        <v>360</v>
      </c>
    </row>
    <row r="5722" spans="1:65" s="14" customFormat="1">
      <c r="B5722" s="196"/>
      <c r="D5722" s="188" t="s">
        <v>369</v>
      </c>
      <c r="E5722" s="197" t="s">
        <v>1</v>
      </c>
      <c r="F5722" s="198" t="s">
        <v>5720</v>
      </c>
      <c r="H5722" s="197" t="s">
        <v>1</v>
      </c>
      <c r="I5722" s="199"/>
      <c r="L5722" s="196"/>
      <c r="M5722" s="200"/>
      <c r="N5722" s="201"/>
      <c r="O5722" s="201"/>
      <c r="P5722" s="201"/>
      <c r="Q5722" s="201"/>
      <c r="R5722" s="201"/>
      <c r="S5722" s="201"/>
      <c r="T5722" s="202"/>
      <c r="AT5722" s="197" t="s">
        <v>369</v>
      </c>
      <c r="AU5722" s="197" t="s">
        <v>85</v>
      </c>
      <c r="AV5722" s="14" t="s">
        <v>79</v>
      </c>
      <c r="AW5722" s="14" t="s">
        <v>29</v>
      </c>
      <c r="AX5722" s="14" t="s">
        <v>72</v>
      </c>
      <c r="AY5722" s="197" t="s">
        <v>360</v>
      </c>
    </row>
    <row r="5723" spans="1:65" s="13" customFormat="1">
      <c r="B5723" s="187"/>
      <c r="D5723" s="188" t="s">
        <v>369</v>
      </c>
      <c r="E5723" s="189" t="s">
        <v>1</v>
      </c>
      <c r="F5723" s="190" t="s">
        <v>5721</v>
      </c>
      <c r="H5723" s="191">
        <v>62.92</v>
      </c>
      <c r="I5723" s="192"/>
      <c r="L5723" s="187"/>
      <c r="M5723" s="193"/>
      <c r="N5723" s="194"/>
      <c r="O5723" s="194"/>
      <c r="P5723" s="194"/>
      <c r="Q5723" s="194"/>
      <c r="R5723" s="194"/>
      <c r="S5723" s="194"/>
      <c r="T5723" s="195"/>
      <c r="AT5723" s="189" t="s">
        <v>369</v>
      </c>
      <c r="AU5723" s="189" t="s">
        <v>85</v>
      </c>
      <c r="AV5723" s="13" t="s">
        <v>85</v>
      </c>
      <c r="AW5723" s="13" t="s">
        <v>29</v>
      </c>
      <c r="AX5723" s="13" t="s">
        <v>72</v>
      </c>
      <c r="AY5723" s="189" t="s">
        <v>360</v>
      </c>
    </row>
    <row r="5724" spans="1:65" s="14" customFormat="1">
      <c r="B5724" s="196"/>
      <c r="D5724" s="188" t="s">
        <v>369</v>
      </c>
      <c r="E5724" s="197" t="s">
        <v>1</v>
      </c>
      <c r="F5724" s="198" t="s">
        <v>5722</v>
      </c>
      <c r="H5724" s="197" t="s">
        <v>1</v>
      </c>
      <c r="I5724" s="199"/>
      <c r="L5724" s="196"/>
      <c r="M5724" s="200"/>
      <c r="N5724" s="201"/>
      <c r="O5724" s="201"/>
      <c r="P5724" s="201"/>
      <c r="Q5724" s="201"/>
      <c r="R5724" s="201"/>
      <c r="S5724" s="201"/>
      <c r="T5724" s="202"/>
      <c r="AT5724" s="197" t="s">
        <v>369</v>
      </c>
      <c r="AU5724" s="197" t="s">
        <v>85</v>
      </c>
      <c r="AV5724" s="14" t="s">
        <v>79</v>
      </c>
      <c r="AW5724" s="14" t="s">
        <v>29</v>
      </c>
      <c r="AX5724" s="14" t="s">
        <v>72</v>
      </c>
      <c r="AY5724" s="197" t="s">
        <v>360</v>
      </c>
    </row>
    <row r="5725" spans="1:65" s="13" customFormat="1">
      <c r="B5725" s="187"/>
      <c r="D5725" s="188" t="s">
        <v>369</v>
      </c>
      <c r="E5725" s="189" t="s">
        <v>1</v>
      </c>
      <c r="F5725" s="190" t="s">
        <v>5723</v>
      </c>
      <c r="H5725" s="191">
        <v>27.38</v>
      </c>
      <c r="I5725" s="192"/>
      <c r="L5725" s="187"/>
      <c r="M5725" s="193"/>
      <c r="N5725" s="194"/>
      <c r="O5725" s="194"/>
      <c r="P5725" s="194"/>
      <c r="Q5725" s="194"/>
      <c r="R5725" s="194"/>
      <c r="S5725" s="194"/>
      <c r="T5725" s="195"/>
      <c r="AT5725" s="189" t="s">
        <v>369</v>
      </c>
      <c r="AU5725" s="189" t="s">
        <v>85</v>
      </c>
      <c r="AV5725" s="13" t="s">
        <v>85</v>
      </c>
      <c r="AW5725" s="13" t="s">
        <v>29</v>
      </c>
      <c r="AX5725" s="13" t="s">
        <v>72</v>
      </c>
      <c r="AY5725" s="189" t="s">
        <v>360</v>
      </c>
    </row>
    <row r="5726" spans="1:65" s="16" customFormat="1">
      <c r="B5726" s="211"/>
      <c r="D5726" s="188" t="s">
        <v>369</v>
      </c>
      <c r="E5726" s="212" t="s">
        <v>116</v>
      </c>
      <c r="F5726" s="213" t="s">
        <v>581</v>
      </c>
      <c r="H5726" s="214">
        <v>90.3</v>
      </c>
      <c r="I5726" s="215"/>
      <c r="L5726" s="211"/>
      <c r="M5726" s="216"/>
      <c r="N5726" s="217"/>
      <c r="O5726" s="217"/>
      <c r="P5726" s="217"/>
      <c r="Q5726" s="217"/>
      <c r="R5726" s="217"/>
      <c r="S5726" s="217"/>
      <c r="T5726" s="218"/>
      <c r="AT5726" s="212" t="s">
        <v>369</v>
      </c>
      <c r="AU5726" s="212" t="s">
        <v>85</v>
      </c>
      <c r="AV5726" s="16" t="s">
        <v>282</v>
      </c>
      <c r="AW5726" s="16" t="s">
        <v>29</v>
      </c>
      <c r="AX5726" s="16" t="s">
        <v>72</v>
      </c>
      <c r="AY5726" s="212" t="s">
        <v>360</v>
      </c>
    </row>
    <row r="5727" spans="1:65" s="15" customFormat="1">
      <c r="B5727" s="203"/>
      <c r="D5727" s="188" t="s">
        <v>369</v>
      </c>
      <c r="E5727" s="204" t="s">
        <v>1</v>
      </c>
      <c r="F5727" s="205" t="s">
        <v>386</v>
      </c>
      <c r="H5727" s="206">
        <v>236.22</v>
      </c>
      <c r="I5727" s="207"/>
      <c r="L5727" s="203"/>
      <c r="M5727" s="208"/>
      <c r="N5727" s="209"/>
      <c r="O5727" s="209"/>
      <c r="P5727" s="209"/>
      <c r="Q5727" s="209"/>
      <c r="R5727" s="209"/>
      <c r="S5727" s="209"/>
      <c r="T5727" s="210"/>
      <c r="AT5727" s="204" t="s">
        <v>369</v>
      </c>
      <c r="AU5727" s="204" t="s">
        <v>85</v>
      </c>
      <c r="AV5727" s="15" t="s">
        <v>367</v>
      </c>
      <c r="AW5727" s="15" t="s">
        <v>29</v>
      </c>
      <c r="AX5727" s="15" t="s">
        <v>79</v>
      </c>
      <c r="AY5727" s="204" t="s">
        <v>360</v>
      </c>
    </row>
    <row r="5728" spans="1:65" s="2" customFormat="1" ht="44.25" customHeight="1">
      <c r="A5728" s="33"/>
      <c r="B5728" s="139"/>
      <c r="C5728" s="219" t="s">
        <v>5724</v>
      </c>
      <c r="D5728" s="219" t="s">
        <v>724</v>
      </c>
      <c r="E5728" s="220" t="s">
        <v>5725</v>
      </c>
      <c r="F5728" s="221" t="s">
        <v>5726</v>
      </c>
      <c r="G5728" s="222" t="s">
        <v>366</v>
      </c>
      <c r="H5728" s="223">
        <v>75.299000000000007</v>
      </c>
      <c r="I5728" s="224"/>
      <c r="J5728" s="225">
        <f>ROUND(I5728*H5728,2)</f>
        <v>0</v>
      </c>
      <c r="K5728" s="226"/>
      <c r="L5728" s="227"/>
      <c r="M5728" s="228" t="s">
        <v>1</v>
      </c>
      <c r="N5728" s="229" t="s">
        <v>38</v>
      </c>
      <c r="O5728" s="60"/>
      <c r="P5728" s="183">
        <f>O5728*H5728</f>
        <v>0</v>
      </c>
      <c r="Q5728" s="183">
        <v>4.1999999999999997E-3</v>
      </c>
      <c r="R5728" s="183">
        <f>Q5728*H5728</f>
        <v>0.31625580000000003</v>
      </c>
      <c r="S5728" s="183">
        <v>0</v>
      </c>
      <c r="T5728" s="184">
        <f>S5728*H5728</f>
        <v>0</v>
      </c>
      <c r="U5728" s="33"/>
      <c r="V5728" s="33"/>
      <c r="W5728" s="33"/>
      <c r="X5728" s="33"/>
      <c r="Y5728" s="33"/>
      <c r="Z5728" s="33"/>
      <c r="AA5728" s="33"/>
      <c r="AB5728" s="33"/>
      <c r="AC5728" s="33"/>
      <c r="AD5728" s="33"/>
      <c r="AE5728" s="33"/>
      <c r="AR5728" s="185" t="s">
        <v>647</v>
      </c>
      <c r="AT5728" s="185" t="s">
        <v>724</v>
      </c>
      <c r="AU5728" s="185" t="s">
        <v>85</v>
      </c>
      <c r="AY5728" s="18" t="s">
        <v>360</v>
      </c>
      <c r="BE5728" s="186">
        <f>IF(N5728="základná",J5728,0)</f>
        <v>0</v>
      </c>
      <c r="BF5728" s="186">
        <f>IF(N5728="znížená",J5728,0)</f>
        <v>0</v>
      </c>
      <c r="BG5728" s="186">
        <f>IF(N5728="zákl. prenesená",J5728,0)</f>
        <v>0</v>
      </c>
      <c r="BH5728" s="186">
        <f>IF(N5728="zníž. prenesená",J5728,0)</f>
        <v>0</v>
      </c>
      <c r="BI5728" s="186">
        <f>IF(N5728="nulová",J5728,0)</f>
        <v>0</v>
      </c>
      <c r="BJ5728" s="18" t="s">
        <v>85</v>
      </c>
      <c r="BK5728" s="186">
        <f>ROUND(I5728*H5728,2)</f>
        <v>0</v>
      </c>
      <c r="BL5728" s="18" t="s">
        <v>507</v>
      </c>
      <c r="BM5728" s="185" t="s">
        <v>5727</v>
      </c>
    </row>
    <row r="5729" spans="1:65" s="13" customFormat="1">
      <c r="B5729" s="187"/>
      <c r="D5729" s="188" t="s">
        <v>369</v>
      </c>
      <c r="E5729" s="189" t="s">
        <v>1</v>
      </c>
      <c r="F5729" s="190" t="s">
        <v>5728</v>
      </c>
      <c r="H5729" s="191">
        <v>73.480999999999995</v>
      </c>
      <c r="I5729" s="192"/>
      <c r="L5729" s="187"/>
      <c r="M5729" s="193"/>
      <c r="N5729" s="194"/>
      <c r="O5729" s="194"/>
      <c r="P5729" s="194"/>
      <c r="Q5729" s="194"/>
      <c r="R5729" s="194"/>
      <c r="S5729" s="194"/>
      <c r="T5729" s="195"/>
      <c r="AT5729" s="189" t="s">
        <v>369</v>
      </c>
      <c r="AU5729" s="189" t="s">
        <v>85</v>
      </c>
      <c r="AV5729" s="13" t="s">
        <v>85</v>
      </c>
      <c r="AW5729" s="13" t="s">
        <v>29</v>
      </c>
      <c r="AX5729" s="13" t="s">
        <v>72</v>
      </c>
      <c r="AY5729" s="189" t="s">
        <v>360</v>
      </c>
    </row>
    <row r="5730" spans="1:65" s="14" customFormat="1">
      <c r="B5730" s="196"/>
      <c r="D5730" s="188" t="s">
        <v>369</v>
      </c>
      <c r="E5730" s="197" t="s">
        <v>1</v>
      </c>
      <c r="F5730" s="198" t="s">
        <v>5729</v>
      </c>
      <c r="H5730" s="197" t="s">
        <v>1</v>
      </c>
      <c r="I5730" s="199"/>
      <c r="L5730" s="196"/>
      <c r="M5730" s="200"/>
      <c r="N5730" s="201"/>
      <c r="O5730" s="201"/>
      <c r="P5730" s="201"/>
      <c r="Q5730" s="201"/>
      <c r="R5730" s="201"/>
      <c r="S5730" s="201"/>
      <c r="T5730" s="202"/>
      <c r="AT5730" s="197" t="s">
        <v>369</v>
      </c>
      <c r="AU5730" s="197" t="s">
        <v>85</v>
      </c>
      <c r="AV5730" s="14" t="s">
        <v>79</v>
      </c>
      <c r="AW5730" s="14" t="s">
        <v>29</v>
      </c>
      <c r="AX5730" s="14" t="s">
        <v>72</v>
      </c>
      <c r="AY5730" s="197" t="s">
        <v>360</v>
      </c>
    </row>
    <row r="5731" spans="1:65" s="14" customFormat="1">
      <c r="B5731" s="196"/>
      <c r="D5731" s="188" t="s">
        <v>369</v>
      </c>
      <c r="E5731" s="197" t="s">
        <v>1</v>
      </c>
      <c r="F5731" s="198" t="s">
        <v>5693</v>
      </c>
      <c r="H5731" s="197" t="s">
        <v>1</v>
      </c>
      <c r="I5731" s="199"/>
      <c r="L5731" s="196"/>
      <c r="M5731" s="200"/>
      <c r="N5731" s="201"/>
      <c r="O5731" s="201"/>
      <c r="P5731" s="201"/>
      <c r="Q5731" s="201"/>
      <c r="R5731" s="201"/>
      <c r="S5731" s="201"/>
      <c r="T5731" s="202"/>
      <c r="AT5731" s="197" t="s">
        <v>369</v>
      </c>
      <c r="AU5731" s="197" t="s">
        <v>85</v>
      </c>
      <c r="AV5731" s="14" t="s">
        <v>79</v>
      </c>
      <c r="AW5731" s="14" t="s">
        <v>29</v>
      </c>
      <c r="AX5731" s="14" t="s">
        <v>72</v>
      </c>
      <c r="AY5731" s="197" t="s">
        <v>360</v>
      </c>
    </row>
    <row r="5732" spans="1:65" s="13" customFormat="1">
      <c r="B5732" s="187"/>
      <c r="D5732" s="188" t="s">
        <v>369</v>
      </c>
      <c r="E5732" s="189" t="s">
        <v>1</v>
      </c>
      <c r="F5732" s="190" t="s">
        <v>5730</v>
      </c>
      <c r="H5732" s="191">
        <v>1.8180000000000001</v>
      </c>
      <c r="I5732" s="192"/>
      <c r="L5732" s="187"/>
      <c r="M5732" s="193"/>
      <c r="N5732" s="194"/>
      <c r="O5732" s="194"/>
      <c r="P5732" s="194"/>
      <c r="Q5732" s="194"/>
      <c r="R5732" s="194"/>
      <c r="S5732" s="194"/>
      <c r="T5732" s="195"/>
      <c r="AT5732" s="189" t="s">
        <v>369</v>
      </c>
      <c r="AU5732" s="189" t="s">
        <v>85</v>
      </c>
      <c r="AV5732" s="13" t="s">
        <v>85</v>
      </c>
      <c r="AW5732" s="13" t="s">
        <v>29</v>
      </c>
      <c r="AX5732" s="13" t="s">
        <v>72</v>
      </c>
      <c r="AY5732" s="189" t="s">
        <v>360</v>
      </c>
    </row>
    <row r="5733" spans="1:65" s="15" customFormat="1">
      <c r="B5733" s="203"/>
      <c r="D5733" s="188" t="s">
        <v>369</v>
      </c>
      <c r="E5733" s="204" t="s">
        <v>1</v>
      </c>
      <c r="F5733" s="205" t="s">
        <v>386</v>
      </c>
      <c r="H5733" s="206">
        <v>75.299000000000007</v>
      </c>
      <c r="I5733" s="207"/>
      <c r="L5733" s="203"/>
      <c r="M5733" s="208"/>
      <c r="N5733" s="209"/>
      <c r="O5733" s="209"/>
      <c r="P5733" s="209"/>
      <c r="Q5733" s="209"/>
      <c r="R5733" s="209"/>
      <c r="S5733" s="209"/>
      <c r="T5733" s="210"/>
      <c r="AT5733" s="204" t="s">
        <v>369</v>
      </c>
      <c r="AU5733" s="204" t="s">
        <v>85</v>
      </c>
      <c r="AV5733" s="15" t="s">
        <v>367</v>
      </c>
      <c r="AW5733" s="15" t="s">
        <v>29</v>
      </c>
      <c r="AX5733" s="15" t="s">
        <v>79</v>
      </c>
      <c r="AY5733" s="204" t="s">
        <v>360</v>
      </c>
    </row>
    <row r="5734" spans="1:65" s="2" customFormat="1" ht="44.25" customHeight="1">
      <c r="A5734" s="33"/>
      <c r="B5734" s="139"/>
      <c r="C5734" s="219" t="s">
        <v>5731</v>
      </c>
      <c r="D5734" s="219" t="s">
        <v>724</v>
      </c>
      <c r="E5734" s="220" t="s">
        <v>5732</v>
      </c>
      <c r="F5734" s="221" t="s">
        <v>5733</v>
      </c>
      <c r="G5734" s="222" t="s">
        <v>366</v>
      </c>
      <c r="H5734" s="223">
        <v>8.2520000000000007</v>
      </c>
      <c r="I5734" s="224"/>
      <c r="J5734" s="225">
        <f>ROUND(I5734*H5734,2)</f>
        <v>0</v>
      </c>
      <c r="K5734" s="226"/>
      <c r="L5734" s="227"/>
      <c r="M5734" s="228" t="s">
        <v>1</v>
      </c>
      <c r="N5734" s="229" t="s">
        <v>38</v>
      </c>
      <c r="O5734" s="60"/>
      <c r="P5734" s="183">
        <f>O5734*H5734</f>
        <v>0</v>
      </c>
      <c r="Q5734" s="183">
        <v>4.1999999999999997E-3</v>
      </c>
      <c r="R5734" s="183">
        <f>Q5734*H5734</f>
        <v>3.4658399999999999E-2</v>
      </c>
      <c r="S5734" s="183">
        <v>0</v>
      </c>
      <c r="T5734" s="184">
        <f>S5734*H5734</f>
        <v>0</v>
      </c>
      <c r="U5734" s="33"/>
      <c r="V5734" s="33"/>
      <c r="W5734" s="33"/>
      <c r="X5734" s="33"/>
      <c r="Y5734" s="33"/>
      <c r="Z5734" s="33"/>
      <c r="AA5734" s="33"/>
      <c r="AB5734" s="33"/>
      <c r="AC5734" s="33"/>
      <c r="AD5734" s="33"/>
      <c r="AE5734" s="33"/>
      <c r="AR5734" s="185" t="s">
        <v>647</v>
      </c>
      <c r="AT5734" s="185" t="s">
        <v>724</v>
      </c>
      <c r="AU5734" s="185" t="s">
        <v>85</v>
      </c>
      <c r="AY5734" s="18" t="s">
        <v>360</v>
      </c>
      <c r="BE5734" s="186">
        <f>IF(N5734="základná",J5734,0)</f>
        <v>0</v>
      </c>
      <c r="BF5734" s="186">
        <f>IF(N5734="znížená",J5734,0)</f>
        <v>0</v>
      </c>
      <c r="BG5734" s="186">
        <f>IF(N5734="zákl. prenesená",J5734,0)</f>
        <v>0</v>
      </c>
      <c r="BH5734" s="186">
        <f>IF(N5734="zníž. prenesená",J5734,0)</f>
        <v>0</v>
      </c>
      <c r="BI5734" s="186">
        <f>IF(N5734="nulová",J5734,0)</f>
        <v>0</v>
      </c>
      <c r="BJ5734" s="18" t="s">
        <v>85</v>
      </c>
      <c r="BK5734" s="186">
        <f>ROUND(I5734*H5734,2)</f>
        <v>0</v>
      </c>
      <c r="BL5734" s="18" t="s">
        <v>507</v>
      </c>
      <c r="BM5734" s="185" t="s">
        <v>5734</v>
      </c>
    </row>
    <row r="5735" spans="1:65" s="13" customFormat="1">
      <c r="B5735" s="187"/>
      <c r="D5735" s="188" t="s">
        <v>369</v>
      </c>
      <c r="E5735" s="189" t="s">
        <v>1</v>
      </c>
      <c r="F5735" s="190" t="s">
        <v>5735</v>
      </c>
      <c r="H5735" s="191">
        <v>8.2520000000000007</v>
      </c>
      <c r="I5735" s="192"/>
      <c r="L5735" s="187"/>
      <c r="M5735" s="193"/>
      <c r="N5735" s="194"/>
      <c r="O5735" s="194"/>
      <c r="P5735" s="194"/>
      <c r="Q5735" s="194"/>
      <c r="R5735" s="194"/>
      <c r="S5735" s="194"/>
      <c r="T5735" s="195"/>
      <c r="AT5735" s="189" t="s">
        <v>369</v>
      </c>
      <c r="AU5735" s="189" t="s">
        <v>85</v>
      </c>
      <c r="AV5735" s="13" t="s">
        <v>85</v>
      </c>
      <c r="AW5735" s="13" t="s">
        <v>29</v>
      </c>
      <c r="AX5735" s="13" t="s">
        <v>72</v>
      </c>
      <c r="AY5735" s="189" t="s">
        <v>360</v>
      </c>
    </row>
    <row r="5736" spans="1:65" s="15" customFormat="1">
      <c r="B5736" s="203"/>
      <c r="D5736" s="188" t="s">
        <v>369</v>
      </c>
      <c r="E5736" s="204" t="s">
        <v>1</v>
      </c>
      <c r="F5736" s="205" t="s">
        <v>386</v>
      </c>
      <c r="H5736" s="206">
        <v>8.2520000000000007</v>
      </c>
      <c r="I5736" s="207"/>
      <c r="L5736" s="203"/>
      <c r="M5736" s="208"/>
      <c r="N5736" s="209"/>
      <c r="O5736" s="209"/>
      <c r="P5736" s="209"/>
      <c r="Q5736" s="209"/>
      <c r="R5736" s="209"/>
      <c r="S5736" s="209"/>
      <c r="T5736" s="210"/>
      <c r="AT5736" s="204" t="s">
        <v>369</v>
      </c>
      <c r="AU5736" s="204" t="s">
        <v>85</v>
      </c>
      <c r="AV5736" s="15" t="s">
        <v>367</v>
      </c>
      <c r="AW5736" s="15" t="s">
        <v>29</v>
      </c>
      <c r="AX5736" s="15" t="s">
        <v>79</v>
      </c>
      <c r="AY5736" s="204" t="s">
        <v>360</v>
      </c>
    </row>
    <row r="5737" spans="1:65" s="2" customFormat="1" ht="44.25" customHeight="1">
      <c r="A5737" s="33"/>
      <c r="B5737" s="139"/>
      <c r="C5737" s="219" t="s">
        <v>5736</v>
      </c>
      <c r="D5737" s="219" t="s">
        <v>724</v>
      </c>
      <c r="E5737" s="220" t="s">
        <v>5737</v>
      </c>
      <c r="F5737" s="221" t="s">
        <v>5738</v>
      </c>
      <c r="G5737" s="222" t="s">
        <v>366</v>
      </c>
      <c r="H5737" s="223">
        <v>67.105999999999995</v>
      </c>
      <c r="I5737" s="224"/>
      <c r="J5737" s="225">
        <f>ROUND(I5737*H5737,2)</f>
        <v>0</v>
      </c>
      <c r="K5737" s="226"/>
      <c r="L5737" s="227"/>
      <c r="M5737" s="228" t="s">
        <v>1</v>
      </c>
      <c r="N5737" s="229" t="s">
        <v>38</v>
      </c>
      <c r="O5737" s="60"/>
      <c r="P5737" s="183">
        <f>O5737*H5737</f>
        <v>0</v>
      </c>
      <c r="Q5737" s="183">
        <v>4.1999999999999997E-3</v>
      </c>
      <c r="R5737" s="183">
        <f>Q5737*H5737</f>
        <v>0.28184519999999996</v>
      </c>
      <c r="S5737" s="183">
        <v>0</v>
      </c>
      <c r="T5737" s="184">
        <f>S5737*H5737</f>
        <v>0</v>
      </c>
      <c r="U5737" s="33"/>
      <c r="V5737" s="33"/>
      <c r="W5737" s="33"/>
      <c r="X5737" s="33"/>
      <c r="Y5737" s="33"/>
      <c r="Z5737" s="33"/>
      <c r="AA5737" s="33"/>
      <c r="AB5737" s="33"/>
      <c r="AC5737" s="33"/>
      <c r="AD5737" s="33"/>
      <c r="AE5737" s="33"/>
      <c r="AR5737" s="185" t="s">
        <v>647</v>
      </c>
      <c r="AT5737" s="185" t="s">
        <v>724</v>
      </c>
      <c r="AU5737" s="185" t="s">
        <v>85</v>
      </c>
      <c r="AY5737" s="18" t="s">
        <v>360</v>
      </c>
      <c r="BE5737" s="186">
        <f>IF(N5737="základná",J5737,0)</f>
        <v>0</v>
      </c>
      <c r="BF5737" s="186">
        <f>IF(N5737="znížená",J5737,0)</f>
        <v>0</v>
      </c>
      <c r="BG5737" s="186">
        <f>IF(N5737="zákl. prenesená",J5737,0)</f>
        <v>0</v>
      </c>
      <c r="BH5737" s="186">
        <f>IF(N5737="zníž. prenesená",J5737,0)</f>
        <v>0</v>
      </c>
      <c r="BI5737" s="186">
        <f>IF(N5737="nulová",J5737,0)</f>
        <v>0</v>
      </c>
      <c r="BJ5737" s="18" t="s">
        <v>85</v>
      </c>
      <c r="BK5737" s="186">
        <f>ROUND(I5737*H5737,2)</f>
        <v>0</v>
      </c>
      <c r="BL5737" s="18" t="s">
        <v>507</v>
      </c>
      <c r="BM5737" s="185" t="s">
        <v>5739</v>
      </c>
    </row>
    <row r="5738" spans="1:65" s="13" customFormat="1">
      <c r="B5738" s="187"/>
      <c r="D5738" s="188" t="s">
        <v>369</v>
      </c>
      <c r="E5738" s="189" t="s">
        <v>1</v>
      </c>
      <c r="F5738" s="190" t="s">
        <v>5740</v>
      </c>
      <c r="H5738" s="191">
        <v>67.105999999999995</v>
      </c>
      <c r="I5738" s="192"/>
      <c r="L5738" s="187"/>
      <c r="M5738" s="193"/>
      <c r="N5738" s="194"/>
      <c r="O5738" s="194"/>
      <c r="P5738" s="194"/>
      <c r="Q5738" s="194"/>
      <c r="R5738" s="194"/>
      <c r="S5738" s="194"/>
      <c r="T5738" s="195"/>
      <c r="AT5738" s="189" t="s">
        <v>369</v>
      </c>
      <c r="AU5738" s="189" t="s">
        <v>85</v>
      </c>
      <c r="AV5738" s="13" t="s">
        <v>85</v>
      </c>
      <c r="AW5738" s="13" t="s">
        <v>29</v>
      </c>
      <c r="AX5738" s="13" t="s">
        <v>72</v>
      </c>
      <c r="AY5738" s="189" t="s">
        <v>360</v>
      </c>
    </row>
    <row r="5739" spans="1:65" s="15" customFormat="1">
      <c r="B5739" s="203"/>
      <c r="D5739" s="188" t="s">
        <v>369</v>
      </c>
      <c r="E5739" s="204" t="s">
        <v>1</v>
      </c>
      <c r="F5739" s="205" t="s">
        <v>386</v>
      </c>
      <c r="H5739" s="206">
        <v>67.105999999999995</v>
      </c>
      <c r="I5739" s="207"/>
      <c r="L5739" s="203"/>
      <c r="M5739" s="208"/>
      <c r="N5739" s="209"/>
      <c r="O5739" s="209"/>
      <c r="P5739" s="209"/>
      <c r="Q5739" s="209"/>
      <c r="R5739" s="209"/>
      <c r="S5739" s="209"/>
      <c r="T5739" s="210"/>
      <c r="AT5739" s="204" t="s">
        <v>369</v>
      </c>
      <c r="AU5739" s="204" t="s">
        <v>85</v>
      </c>
      <c r="AV5739" s="15" t="s">
        <v>367</v>
      </c>
      <c r="AW5739" s="15" t="s">
        <v>29</v>
      </c>
      <c r="AX5739" s="15" t="s">
        <v>79</v>
      </c>
      <c r="AY5739" s="204" t="s">
        <v>360</v>
      </c>
    </row>
    <row r="5740" spans="1:65" s="2" customFormat="1" ht="37.9" customHeight="1">
      <c r="A5740" s="33"/>
      <c r="B5740" s="139"/>
      <c r="C5740" s="219" t="s">
        <v>5741</v>
      </c>
      <c r="D5740" s="219" t="s">
        <v>724</v>
      </c>
      <c r="E5740" s="220" t="s">
        <v>5742</v>
      </c>
      <c r="F5740" s="221" t="s">
        <v>5743</v>
      </c>
      <c r="G5740" s="222" t="s">
        <v>366</v>
      </c>
      <c r="H5740" s="223">
        <v>97.722999999999999</v>
      </c>
      <c r="I5740" s="224"/>
      <c r="J5740" s="225">
        <f>ROUND(I5740*H5740,2)</f>
        <v>0</v>
      </c>
      <c r="K5740" s="226"/>
      <c r="L5740" s="227"/>
      <c r="M5740" s="228" t="s">
        <v>1</v>
      </c>
      <c r="N5740" s="229" t="s">
        <v>38</v>
      </c>
      <c r="O5740" s="60"/>
      <c r="P5740" s="183">
        <f>O5740*H5740</f>
        <v>0</v>
      </c>
      <c r="Q5740" s="183">
        <v>4.1999999999999997E-3</v>
      </c>
      <c r="R5740" s="183">
        <f>Q5740*H5740</f>
        <v>0.41043659999999998</v>
      </c>
      <c r="S5740" s="183">
        <v>0</v>
      </c>
      <c r="T5740" s="184">
        <f>S5740*H5740</f>
        <v>0</v>
      </c>
      <c r="U5740" s="33"/>
      <c r="V5740" s="33"/>
      <c r="W5740" s="33"/>
      <c r="X5740" s="33"/>
      <c r="Y5740" s="33"/>
      <c r="Z5740" s="33"/>
      <c r="AA5740" s="33"/>
      <c r="AB5740" s="33"/>
      <c r="AC5740" s="33"/>
      <c r="AD5740" s="33"/>
      <c r="AE5740" s="33"/>
      <c r="AR5740" s="185" t="s">
        <v>647</v>
      </c>
      <c r="AT5740" s="185" t="s">
        <v>724</v>
      </c>
      <c r="AU5740" s="185" t="s">
        <v>85</v>
      </c>
      <c r="AY5740" s="18" t="s">
        <v>360</v>
      </c>
      <c r="BE5740" s="186">
        <f>IF(N5740="základná",J5740,0)</f>
        <v>0</v>
      </c>
      <c r="BF5740" s="186">
        <f>IF(N5740="znížená",J5740,0)</f>
        <v>0</v>
      </c>
      <c r="BG5740" s="186">
        <f>IF(N5740="zákl. prenesená",J5740,0)</f>
        <v>0</v>
      </c>
      <c r="BH5740" s="186">
        <f>IF(N5740="zníž. prenesená",J5740,0)</f>
        <v>0</v>
      </c>
      <c r="BI5740" s="186">
        <f>IF(N5740="nulová",J5740,0)</f>
        <v>0</v>
      </c>
      <c r="BJ5740" s="18" t="s">
        <v>85</v>
      </c>
      <c r="BK5740" s="186">
        <f>ROUND(I5740*H5740,2)</f>
        <v>0</v>
      </c>
      <c r="BL5740" s="18" t="s">
        <v>507</v>
      </c>
      <c r="BM5740" s="185" t="s">
        <v>5744</v>
      </c>
    </row>
    <row r="5741" spans="1:65" s="13" customFormat="1">
      <c r="B5741" s="187"/>
      <c r="D5741" s="188" t="s">
        <v>369</v>
      </c>
      <c r="E5741" s="189" t="s">
        <v>1</v>
      </c>
      <c r="F5741" s="190" t="s">
        <v>5745</v>
      </c>
      <c r="H5741" s="191">
        <v>92.105999999999995</v>
      </c>
      <c r="I5741" s="192"/>
      <c r="L5741" s="187"/>
      <c r="M5741" s="193"/>
      <c r="N5741" s="194"/>
      <c r="O5741" s="194"/>
      <c r="P5741" s="194"/>
      <c r="Q5741" s="194"/>
      <c r="R5741" s="194"/>
      <c r="S5741" s="194"/>
      <c r="T5741" s="195"/>
      <c r="AT5741" s="189" t="s">
        <v>369</v>
      </c>
      <c r="AU5741" s="189" t="s">
        <v>85</v>
      </c>
      <c r="AV5741" s="13" t="s">
        <v>85</v>
      </c>
      <c r="AW5741" s="13" t="s">
        <v>29</v>
      </c>
      <c r="AX5741" s="13" t="s">
        <v>72</v>
      </c>
      <c r="AY5741" s="189" t="s">
        <v>360</v>
      </c>
    </row>
    <row r="5742" spans="1:65" s="14" customFormat="1">
      <c r="B5742" s="196"/>
      <c r="D5742" s="188" t="s">
        <v>369</v>
      </c>
      <c r="E5742" s="197" t="s">
        <v>1</v>
      </c>
      <c r="F5742" s="198" t="s">
        <v>5746</v>
      </c>
      <c r="H5742" s="197" t="s">
        <v>1</v>
      </c>
      <c r="I5742" s="199"/>
      <c r="L5742" s="196"/>
      <c r="M5742" s="200"/>
      <c r="N5742" s="201"/>
      <c r="O5742" s="201"/>
      <c r="P5742" s="201"/>
      <c r="Q5742" s="201"/>
      <c r="R5742" s="201"/>
      <c r="S5742" s="201"/>
      <c r="T5742" s="202"/>
      <c r="AT5742" s="197" t="s">
        <v>369</v>
      </c>
      <c r="AU5742" s="197" t="s">
        <v>85</v>
      </c>
      <c r="AV5742" s="14" t="s">
        <v>79</v>
      </c>
      <c r="AW5742" s="14" t="s">
        <v>29</v>
      </c>
      <c r="AX5742" s="14" t="s">
        <v>72</v>
      </c>
      <c r="AY5742" s="197" t="s">
        <v>360</v>
      </c>
    </row>
    <row r="5743" spans="1:65" s="14" customFormat="1">
      <c r="B5743" s="196"/>
      <c r="D5743" s="188" t="s">
        <v>369</v>
      </c>
      <c r="E5743" s="197" t="s">
        <v>1</v>
      </c>
      <c r="F5743" s="198" t="s">
        <v>5694</v>
      </c>
      <c r="H5743" s="197" t="s">
        <v>1</v>
      </c>
      <c r="I5743" s="199"/>
      <c r="L5743" s="196"/>
      <c r="M5743" s="200"/>
      <c r="N5743" s="201"/>
      <c r="O5743" s="201"/>
      <c r="P5743" s="201"/>
      <c r="Q5743" s="201"/>
      <c r="R5743" s="201"/>
      <c r="S5743" s="201"/>
      <c r="T5743" s="202"/>
      <c r="AT5743" s="197" t="s">
        <v>369</v>
      </c>
      <c r="AU5743" s="197" t="s">
        <v>85</v>
      </c>
      <c r="AV5743" s="14" t="s">
        <v>79</v>
      </c>
      <c r="AW5743" s="14" t="s">
        <v>29</v>
      </c>
      <c r="AX5743" s="14" t="s">
        <v>72</v>
      </c>
      <c r="AY5743" s="197" t="s">
        <v>360</v>
      </c>
    </row>
    <row r="5744" spans="1:65" s="13" customFormat="1">
      <c r="B5744" s="187"/>
      <c r="D5744" s="188" t="s">
        <v>369</v>
      </c>
      <c r="E5744" s="189" t="s">
        <v>1</v>
      </c>
      <c r="F5744" s="190" t="s">
        <v>5747</v>
      </c>
      <c r="H5744" s="191">
        <v>0.74299999999999999</v>
      </c>
      <c r="I5744" s="192"/>
      <c r="L5744" s="187"/>
      <c r="M5744" s="193"/>
      <c r="N5744" s="194"/>
      <c r="O5744" s="194"/>
      <c r="P5744" s="194"/>
      <c r="Q5744" s="194"/>
      <c r="R5744" s="194"/>
      <c r="S5744" s="194"/>
      <c r="T5744" s="195"/>
      <c r="AT5744" s="189" t="s">
        <v>369</v>
      </c>
      <c r="AU5744" s="189" t="s">
        <v>85</v>
      </c>
      <c r="AV5744" s="13" t="s">
        <v>85</v>
      </c>
      <c r="AW5744" s="13" t="s">
        <v>29</v>
      </c>
      <c r="AX5744" s="13" t="s">
        <v>72</v>
      </c>
      <c r="AY5744" s="189" t="s">
        <v>360</v>
      </c>
    </row>
    <row r="5745" spans="1:65" s="14" customFormat="1">
      <c r="B5745" s="196"/>
      <c r="D5745" s="188" t="s">
        <v>369</v>
      </c>
      <c r="E5745" s="197" t="s">
        <v>1</v>
      </c>
      <c r="F5745" s="198" t="s">
        <v>5695</v>
      </c>
      <c r="H5745" s="197" t="s">
        <v>1</v>
      </c>
      <c r="I5745" s="199"/>
      <c r="L5745" s="196"/>
      <c r="M5745" s="200"/>
      <c r="N5745" s="201"/>
      <c r="O5745" s="201"/>
      <c r="P5745" s="201"/>
      <c r="Q5745" s="201"/>
      <c r="R5745" s="201"/>
      <c r="S5745" s="201"/>
      <c r="T5745" s="202"/>
      <c r="AT5745" s="197" t="s">
        <v>369</v>
      </c>
      <c r="AU5745" s="197" t="s">
        <v>85</v>
      </c>
      <c r="AV5745" s="14" t="s">
        <v>79</v>
      </c>
      <c r="AW5745" s="14" t="s">
        <v>29</v>
      </c>
      <c r="AX5745" s="14" t="s">
        <v>72</v>
      </c>
      <c r="AY5745" s="197" t="s">
        <v>360</v>
      </c>
    </row>
    <row r="5746" spans="1:65" s="13" customFormat="1">
      <c r="B5746" s="187"/>
      <c r="D5746" s="188" t="s">
        <v>369</v>
      </c>
      <c r="E5746" s="189" t="s">
        <v>1</v>
      </c>
      <c r="F5746" s="190" t="s">
        <v>5748</v>
      </c>
      <c r="H5746" s="191">
        <v>0.97199999999999998</v>
      </c>
      <c r="I5746" s="192"/>
      <c r="L5746" s="187"/>
      <c r="M5746" s="193"/>
      <c r="N5746" s="194"/>
      <c r="O5746" s="194"/>
      <c r="P5746" s="194"/>
      <c r="Q5746" s="194"/>
      <c r="R5746" s="194"/>
      <c r="S5746" s="194"/>
      <c r="T5746" s="195"/>
      <c r="AT5746" s="189" t="s">
        <v>369</v>
      </c>
      <c r="AU5746" s="189" t="s">
        <v>85</v>
      </c>
      <c r="AV5746" s="13" t="s">
        <v>85</v>
      </c>
      <c r="AW5746" s="13" t="s">
        <v>29</v>
      </c>
      <c r="AX5746" s="13" t="s">
        <v>72</v>
      </c>
      <c r="AY5746" s="189" t="s">
        <v>360</v>
      </c>
    </row>
    <row r="5747" spans="1:65" s="14" customFormat="1">
      <c r="B5747" s="196"/>
      <c r="D5747" s="188" t="s">
        <v>369</v>
      </c>
      <c r="E5747" s="197" t="s">
        <v>1</v>
      </c>
      <c r="F5747" s="198" t="s">
        <v>5696</v>
      </c>
      <c r="H5747" s="197" t="s">
        <v>1</v>
      </c>
      <c r="I5747" s="199"/>
      <c r="L5747" s="196"/>
      <c r="M5747" s="200"/>
      <c r="N5747" s="201"/>
      <c r="O5747" s="201"/>
      <c r="P5747" s="201"/>
      <c r="Q5747" s="201"/>
      <c r="R5747" s="201"/>
      <c r="S5747" s="201"/>
      <c r="T5747" s="202"/>
      <c r="AT5747" s="197" t="s">
        <v>369</v>
      </c>
      <c r="AU5747" s="197" t="s">
        <v>85</v>
      </c>
      <c r="AV5747" s="14" t="s">
        <v>79</v>
      </c>
      <c r="AW5747" s="14" t="s">
        <v>29</v>
      </c>
      <c r="AX5747" s="14" t="s">
        <v>72</v>
      </c>
      <c r="AY5747" s="197" t="s">
        <v>360</v>
      </c>
    </row>
    <row r="5748" spans="1:65" s="13" customFormat="1">
      <c r="B5748" s="187"/>
      <c r="D5748" s="188" t="s">
        <v>369</v>
      </c>
      <c r="E5748" s="189" t="s">
        <v>1</v>
      </c>
      <c r="F5748" s="190" t="s">
        <v>5749</v>
      </c>
      <c r="H5748" s="191">
        <v>0.82299999999999995</v>
      </c>
      <c r="I5748" s="192"/>
      <c r="L5748" s="187"/>
      <c r="M5748" s="193"/>
      <c r="N5748" s="194"/>
      <c r="O5748" s="194"/>
      <c r="P5748" s="194"/>
      <c r="Q5748" s="194"/>
      <c r="R5748" s="194"/>
      <c r="S5748" s="194"/>
      <c r="T5748" s="195"/>
      <c r="AT5748" s="189" t="s">
        <v>369</v>
      </c>
      <c r="AU5748" s="189" t="s">
        <v>85</v>
      </c>
      <c r="AV5748" s="13" t="s">
        <v>85</v>
      </c>
      <c r="AW5748" s="13" t="s">
        <v>29</v>
      </c>
      <c r="AX5748" s="13" t="s">
        <v>72</v>
      </c>
      <c r="AY5748" s="189" t="s">
        <v>360</v>
      </c>
    </row>
    <row r="5749" spans="1:65" s="14" customFormat="1">
      <c r="B5749" s="196"/>
      <c r="D5749" s="188" t="s">
        <v>369</v>
      </c>
      <c r="E5749" s="197" t="s">
        <v>1</v>
      </c>
      <c r="F5749" s="198" t="s">
        <v>5697</v>
      </c>
      <c r="H5749" s="197" t="s">
        <v>1</v>
      </c>
      <c r="I5749" s="199"/>
      <c r="L5749" s="196"/>
      <c r="M5749" s="200"/>
      <c r="N5749" s="201"/>
      <c r="O5749" s="201"/>
      <c r="P5749" s="201"/>
      <c r="Q5749" s="201"/>
      <c r="R5749" s="201"/>
      <c r="S5749" s="201"/>
      <c r="T5749" s="202"/>
      <c r="AT5749" s="197" t="s">
        <v>369</v>
      </c>
      <c r="AU5749" s="197" t="s">
        <v>85</v>
      </c>
      <c r="AV5749" s="14" t="s">
        <v>79</v>
      </c>
      <c r="AW5749" s="14" t="s">
        <v>29</v>
      </c>
      <c r="AX5749" s="14" t="s">
        <v>72</v>
      </c>
      <c r="AY5749" s="197" t="s">
        <v>360</v>
      </c>
    </row>
    <row r="5750" spans="1:65" s="13" customFormat="1">
      <c r="B5750" s="187"/>
      <c r="D5750" s="188" t="s">
        <v>369</v>
      </c>
      <c r="E5750" s="189" t="s">
        <v>1</v>
      </c>
      <c r="F5750" s="190" t="s">
        <v>5750</v>
      </c>
      <c r="H5750" s="191">
        <v>0.746</v>
      </c>
      <c r="I5750" s="192"/>
      <c r="L5750" s="187"/>
      <c r="M5750" s="193"/>
      <c r="N5750" s="194"/>
      <c r="O5750" s="194"/>
      <c r="P5750" s="194"/>
      <c r="Q5750" s="194"/>
      <c r="R5750" s="194"/>
      <c r="S5750" s="194"/>
      <c r="T5750" s="195"/>
      <c r="AT5750" s="189" t="s">
        <v>369</v>
      </c>
      <c r="AU5750" s="189" t="s">
        <v>85</v>
      </c>
      <c r="AV5750" s="13" t="s">
        <v>85</v>
      </c>
      <c r="AW5750" s="13" t="s">
        <v>29</v>
      </c>
      <c r="AX5750" s="13" t="s">
        <v>72</v>
      </c>
      <c r="AY5750" s="189" t="s">
        <v>360</v>
      </c>
    </row>
    <row r="5751" spans="1:65" s="14" customFormat="1">
      <c r="B5751" s="196"/>
      <c r="D5751" s="188" t="s">
        <v>369</v>
      </c>
      <c r="E5751" s="197" t="s">
        <v>1</v>
      </c>
      <c r="F5751" s="198" t="s">
        <v>5698</v>
      </c>
      <c r="H5751" s="197" t="s">
        <v>1</v>
      </c>
      <c r="I5751" s="199"/>
      <c r="L5751" s="196"/>
      <c r="M5751" s="200"/>
      <c r="N5751" s="201"/>
      <c r="O5751" s="201"/>
      <c r="P5751" s="201"/>
      <c r="Q5751" s="201"/>
      <c r="R5751" s="201"/>
      <c r="S5751" s="201"/>
      <c r="T5751" s="202"/>
      <c r="AT5751" s="197" t="s">
        <v>369</v>
      </c>
      <c r="AU5751" s="197" t="s">
        <v>85</v>
      </c>
      <c r="AV5751" s="14" t="s">
        <v>79</v>
      </c>
      <c r="AW5751" s="14" t="s">
        <v>29</v>
      </c>
      <c r="AX5751" s="14" t="s">
        <v>72</v>
      </c>
      <c r="AY5751" s="197" t="s">
        <v>360</v>
      </c>
    </row>
    <row r="5752" spans="1:65" s="13" customFormat="1">
      <c r="B5752" s="187"/>
      <c r="D5752" s="188" t="s">
        <v>369</v>
      </c>
      <c r="E5752" s="189" t="s">
        <v>1</v>
      </c>
      <c r="F5752" s="190" t="s">
        <v>5751</v>
      </c>
      <c r="H5752" s="191">
        <v>0.40400000000000003</v>
      </c>
      <c r="I5752" s="192"/>
      <c r="L5752" s="187"/>
      <c r="M5752" s="193"/>
      <c r="N5752" s="194"/>
      <c r="O5752" s="194"/>
      <c r="P5752" s="194"/>
      <c r="Q5752" s="194"/>
      <c r="R5752" s="194"/>
      <c r="S5752" s="194"/>
      <c r="T5752" s="195"/>
      <c r="AT5752" s="189" t="s">
        <v>369</v>
      </c>
      <c r="AU5752" s="189" t="s">
        <v>85</v>
      </c>
      <c r="AV5752" s="13" t="s">
        <v>85</v>
      </c>
      <c r="AW5752" s="13" t="s">
        <v>29</v>
      </c>
      <c r="AX5752" s="13" t="s">
        <v>72</v>
      </c>
      <c r="AY5752" s="189" t="s">
        <v>360</v>
      </c>
    </row>
    <row r="5753" spans="1:65" s="14" customFormat="1">
      <c r="B5753" s="196"/>
      <c r="D5753" s="188" t="s">
        <v>369</v>
      </c>
      <c r="E5753" s="197" t="s">
        <v>1</v>
      </c>
      <c r="F5753" s="198" t="s">
        <v>5699</v>
      </c>
      <c r="H5753" s="197" t="s">
        <v>1</v>
      </c>
      <c r="I5753" s="199"/>
      <c r="L5753" s="196"/>
      <c r="M5753" s="200"/>
      <c r="N5753" s="201"/>
      <c r="O5753" s="201"/>
      <c r="P5753" s="201"/>
      <c r="Q5753" s="201"/>
      <c r="R5753" s="201"/>
      <c r="S5753" s="201"/>
      <c r="T5753" s="202"/>
      <c r="AT5753" s="197" t="s">
        <v>369</v>
      </c>
      <c r="AU5753" s="197" t="s">
        <v>85</v>
      </c>
      <c r="AV5753" s="14" t="s">
        <v>79</v>
      </c>
      <c r="AW5753" s="14" t="s">
        <v>29</v>
      </c>
      <c r="AX5753" s="14" t="s">
        <v>72</v>
      </c>
      <c r="AY5753" s="197" t="s">
        <v>360</v>
      </c>
    </row>
    <row r="5754" spans="1:65" s="13" customFormat="1">
      <c r="B5754" s="187"/>
      <c r="D5754" s="188" t="s">
        <v>369</v>
      </c>
      <c r="E5754" s="189" t="s">
        <v>1</v>
      </c>
      <c r="F5754" s="190" t="s">
        <v>5752</v>
      </c>
      <c r="H5754" s="191">
        <v>2.1890000000000001</v>
      </c>
      <c r="I5754" s="192"/>
      <c r="L5754" s="187"/>
      <c r="M5754" s="193"/>
      <c r="N5754" s="194"/>
      <c r="O5754" s="194"/>
      <c r="P5754" s="194"/>
      <c r="Q5754" s="194"/>
      <c r="R5754" s="194"/>
      <c r="S5754" s="194"/>
      <c r="T5754" s="195"/>
      <c r="AT5754" s="189" t="s">
        <v>369</v>
      </c>
      <c r="AU5754" s="189" t="s">
        <v>85</v>
      </c>
      <c r="AV5754" s="13" t="s">
        <v>85</v>
      </c>
      <c r="AW5754" s="13" t="s">
        <v>29</v>
      </c>
      <c r="AX5754" s="13" t="s">
        <v>72</v>
      </c>
      <c r="AY5754" s="189" t="s">
        <v>360</v>
      </c>
    </row>
    <row r="5755" spans="1:65" s="13" customFormat="1">
      <c r="B5755" s="187"/>
      <c r="D5755" s="188" t="s">
        <v>369</v>
      </c>
      <c r="E5755" s="189" t="s">
        <v>1</v>
      </c>
      <c r="F5755" s="190" t="s">
        <v>5753</v>
      </c>
      <c r="H5755" s="191">
        <v>-0.26</v>
      </c>
      <c r="I5755" s="192"/>
      <c r="L5755" s="187"/>
      <c r="M5755" s="193"/>
      <c r="N5755" s="194"/>
      <c r="O5755" s="194"/>
      <c r="P5755" s="194"/>
      <c r="Q5755" s="194"/>
      <c r="R5755" s="194"/>
      <c r="S5755" s="194"/>
      <c r="T5755" s="195"/>
      <c r="AT5755" s="189" t="s">
        <v>369</v>
      </c>
      <c r="AU5755" s="189" t="s">
        <v>85</v>
      </c>
      <c r="AV5755" s="13" t="s">
        <v>85</v>
      </c>
      <c r="AW5755" s="13" t="s">
        <v>29</v>
      </c>
      <c r="AX5755" s="13" t="s">
        <v>72</v>
      </c>
      <c r="AY5755" s="189" t="s">
        <v>360</v>
      </c>
    </row>
    <row r="5756" spans="1:65" s="15" customFormat="1">
      <c r="B5756" s="203"/>
      <c r="D5756" s="188" t="s">
        <v>369</v>
      </c>
      <c r="E5756" s="204" t="s">
        <v>1</v>
      </c>
      <c r="F5756" s="205" t="s">
        <v>386</v>
      </c>
      <c r="H5756" s="206">
        <v>97.722999999999999</v>
      </c>
      <c r="I5756" s="207"/>
      <c r="L5756" s="203"/>
      <c r="M5756" s="208"/>
      <c r="N5756" s="209"/>
      <c r="O5756" s="209"/>
      <c r="P5756" s="209"/>
      <c r="Q5756" s="209"/>
      <c r="R5756" s="209"/>
      <c r="S5756" s="209"/>
      <c r="T5756" s="210"/>
      <c r="AT5756" s="204" t="s">
        <v>369</v>
      </c>
      <c r="AU5756" s="204" t="s">
        <v>85</v>
      </c>
      <c r="AV5756" s="15" t="s">
        <v>367</v>
      </c>
      <c r="AW5756" s="15" t="s">
        <v>29</v>
      </c>
      <c r="AX5756" s="15" t="s">
        <v>79</v>
      </c>
      <c r="AY5756" s="204" t="s">
        <v>360</v>
      </c>
    </row>
    <row r="5757" spans="1:65" s="2" customFormat="1" ht="24.2" customHeight="1">
      <c r="A5757" s="33"/>
      <c r="B5757" s="139"/>
      <c r="C5757" s="173" t="s">
        <v>5754</v>
      </c>
      <c r="D5757" s="173" t="s">
        <v>363</v>
      </c>
      <c r="E5757" s="174" t="s">
        <v>5755</v>
      </c>
      <c r="F5757" s="175" t="s">
        <v>5756</v>
      </c>
      <c r="G5757" s="176" t="s">
        <v>4273</v>
      </c>
      <c r="H5757" s="230"/>
      <c r="I5757" s="178"/>
      <c r="J5757" s="179">
        <f>ROUND(I5757*H5757,2)</f>
        <v>0</v>
      </c>
      <c r="K5757" s="180"/>
      <c r="L5757" s="34"/>
      <c r="M5757" s="181" t="s">
        <v>1</v>
      </c>
      <c r="N5757" s="182" t="s">
        <v>38</v>
      </c>
      <c r="O5757" s="60"/>
      <c r="P5757" s="183">
        <f>O5757*H5757</f>
        <v>0</v>
      </c>
      <c r="Q5757" s="183">
        <v>0</v>
      </c>
      <c r="R5757" s="183">
        <f>Q5757*H5757</f>
        <v>0</v>
      </c>
      <c r="S5757" s="183">
        <v>0</v>
      </c>
      <c r="T5757" s="184">
        <f>S5757*H5757</f>
        <v>0</v>
      </c>
      <c r="U5757" s="33"/>
      <c r="V5757" s="33"/>
      <c r="W5757" s="33"/>
      <c r="X5757" s="33"/>
      <c r="Y5757" s="33"/>
      <c r="Z5757" s="33"/>
      <c r="AA5757" s="33"/>
      <c r="AB5757" s="33"/>
      <c r="AC5757" s="33"/>
      <c r="AD5757" s="33"/>
      <c r="AE5757" s="33"/>
      <c r="AR5757" s="185" t="s">
        <v>507</v>
      </c>
      <c r="AT5757" s="185" t="s">
        <v>363</v>
      </c>
      <c r="AU5757" s="185" t="s">
        <v>85</v>
      </c>
      <c r="AY5757" s="18" t="s">
        <v>360</v>
      </c>
      <c r="BE5757" s="186">
        <f>IF(N5757="základná",J5757,0)</f>
        <v>0</v>
      </c>
      <c r="BF5757" s="186">
        <f>IF(N5757="znížená",J5757,0)</f>
        <v>0</v>
      </c>
      <c r="BG5757" s="186">
        <f>IF(N5757="zákl. prenesená",J5757,0)</f>
        <v>0</v>
      </c>
      <c r="BH5757" s="186">
        <f>IF(N5757="zníž. prenesená",J5757,0)</f>
        <v>0</v>
      </c>
      <c r="BI5757" s="186">
        <f>IF(N5757="nulová",J5757,0)</f>
        <v>0</v>
      </c>
      <c r="BJ5757" s="18" t="s">
        <v>85</v>
      </c>
      <c r="BK5757" s="186">
        <f>ROUND(I5757*H5757,2)</f>
        <v>0</v>
      </c>
      <c r="BL5757" s="18" t="s">
        <v>507</v>
      </c>
      <c r="BM5757" s="185" t="s">
        <v>5757</v>
      </c>
    </row>
    <row r="5758" spans="1:65" s="12" customFormat="1" ht="22.9" customHeight="1">
      <c r="B5758" s="161"/>
      <c r="D5758" s="162" t="s">
        <v>71</v>
      </c>
      <c r="E5758" s="171" t="s">
        <v>5758</v>
      </c>
      <c r="F5758" s="171" t="s">
        <v>5759</v>
      </c>
      <c r="I5758" s="164"/>
      <c r="J5758" s="172">
        <f>BK5758</f>
        <v>0</v>
      </c>
      <c r="L5758" s="161"/>
      <c r="M5758" s="165"/>
      <c r="N5758" s="166"/>
      <c r="O5758" s="166"/>
      <c r="P5758" s="167">
        <f>SUM(P5759:P5779)</f>
        <v>0</v>
      </c>
      <c r="Q5758" s="166"/>
      <c r="R5758" s="167">
        <f>SUM(R5759:R5779)</f>
        <v>172.69203999999999</v>
      </c>
      <c r="S5758" s="166"/>
      <c r="T5758" s="168">
        <f>SUM(T5759:T5779)</f>
        <v>0</v>
      </c>
      <c r="AR5758" s="162" t="s">
        <v>85</v>
      </c>
      <c r="AT5758" s="169" t="s">
        <v>71</v>
      </c>
      <c r="AU5758" s="169" t="s">
        <v>79</v>
      </c>
      <c r="AY5758" s="162" t="s">
        <v>360</v>
      </c>
      <c r="BK5758" s="170">
        <f>SUM(BK5759:BK5779)</f>
        <v>0</v>
      </c>
    </row>
    <row r="5759" spans="1:65" s="2" customFormat="1" ht="37.9" customHeight="1">
      <c r="A5759" s="33"/>
      <c r="B5759" s="139"/>
      <c r="C5759" s="261" t="s">
        <v>5760</v>
      </c>
      <c r="D5759" s="261" t="s">
        <v>363</v>
      </c>
      <c r="E5759" s="262" t="s">
        <v>5761</v>
      </c>
      <c r="F5759" s="263" t="s">
        <v>5762</v>
      </c>
      <c r="G5759" s="264" t="s">
        <v>366</v>
      </c>
      <c r="H5759" s="265">
        <v>1377.4069999999999</v>
      </c>
      <c r="I5759" s="266"/>
      <c r="J5759" s="266">
        <f>ROUND(I5759*H5759,2)</f>
        <v>0</v>
      </c>
      <c r="K5759" s="180"/>
      <c r="L5759" s="34"/>
      <c r="M5759" s="181" t="s">
        <v>1</v>
      </c>
      <c r="N5759" s="182" t="s">
        <v>38</v>
      </c>
      <c r="O5759" s="60"/>
      <c r="P5759" s="183">
        <f>O5759*H5759</f>
        <v>0</v>
      </c>
      <c r="Q5759" s="183">
        <v>0.11125</v>
      </c>
      <c r="R5759" s="183">
        <f>Q5759*H5759</f>
        <v>153.23652874999999</v>
      </c>
      <c r="S5759" s="183">
        <v>0</v>
      </c>
      <c r="T5759" s="184">
        <f>S5759*H5759</f>
        <v>0</v>
      </c>
      <c r="U5759" s="33"/>
      <c r="V5759" s="33"/>
      <c r="W5759" s="33"/>
      <c r="X5759" s="33"/>
      <c r="Y5759" s="33"/>
      <c r="Z5759" s="33"/>
      <c r="AA5759" s="33"/>
      <c r="AB5759" s="33"/>
      <c r="AC5759" s="33"/>
      <c r="AD5759" s="33"/>
      <c r="AE5759" s="33"/>
      <c r="AR5759" s="185" t="s">
        <v>507</v>
      </c>
      <c r="AT5759" s="185" t="s">
        <v>363</v>
      </c>
      <c r="AU5759" s="185" t="s">
        <v>85</v>
      </c>
      <c r="AY5759" s="18" t="s">
        <v>360</v>
      </c>
      <c r="BE5759" s="186">
        <f>IF(N5759="základná",J5759,0)</f>
        <v>0</v>
      </c>
      <c r="BF5759" s="186">
        <f>IF(N5759="znížená",J5759,0)</f>
        <v>0</v>
      </c>
      <c r="BG5759" s="186">
        <f>IF(N5759="zákl. prenesená",J5759,0)</f>
        <v>0</v>
      </c>
      <c r="BH5759" s="186">
        <f>IF(N5759="zníž. prenesená",J5759,0)</f>
        <v>0</v>
      </c>
      <c r="BI5759" s="186">
        <f>IF(N5759="nulová",J5759,0)</f>
        <v>0</v>
      </c>
      <c r="BJ5759" s="18" t="s">
        <v>85</v>
      </c>
      <c r="BK5759" s="186">
        <f>ROUND(I5759*H5759,2)</f>
        <v>0</v>
      </c>
      <c r="BL5759" s="18" t="s">
        <v>507</v>
      </c>
      <c r="BM5759" s="185" t="s">
        <v>5763</v>
      </c>
    </row>
    <row r="5760" spans="1:65" s="13" customFormat="1">
      <c r="B5760" s="187"/>
      <c r="D5760" s="188" t="s">
        <v>369</v>
      </c>
      <c r="E5760" s="189" t="s">
        <v>1</v>
      </c>
      <c r="F5760" s="190" t="s">
        <v>179</v>
      </c>
      <c r="H5760" s="191">
        <v>250.79</v>
      </c>
      <c r="I5760" s="192"/>
      <c r="L5760" s="187"/>
      <c r="M5760" s="193"/>
      <c r="N5760" s="194"/>
      <c r="O5760" s="194"/>
      <c r="P5760" s="194"/>
      <c r="Q5760" s="194"/>
      <c r="R5760" s="194"/>
      <c r="S5760" s="194"/>
      <c r="T5760" s="195"/>
      <c r="AT5760" s="189" t="s">
        <v>369</v>
      </c>
      <c r="AU5760" s="189" t="s">
        <v>85</v>
      </c>
      <c r="AV5760" s="13" t="s">
        <v>85</v>
      </c>
      <c r="AW5760" s="13" t="s">
        <v>29</v>
      </c>
      <c r="AX5760" s="13" t="s">
        <v>72</v>
      </c>
      <c r="AY5760" s="189" t="s">
        <v>360</v>
      </c>
    </row>
    <row r="5761" spans="1:65" s="13" customFormat="1">
      <c r="B5761" s="187"/>
      <c r="D5761" s="188" t="s">
        <v>369</v>
      </c>
      <c r="E5761" s="189" t="s">
        <v>1</v>
      </c>
      <c r="F5761" s="190" t="s">
        <v>181</v>
      </c>
      <c r="H5761" s="191">
        <v>1098.3230000000001</v>
      </c>
      <c r="I5761" s="192"/>
      <c r="L5761" s="187"/>
      <c r="M5761" s="193"/>
      <c r="N5761" s="194"/>
      <c r="O5761" s="194"/>
      <c r="P5761" s="194"/>
      <c r="Q5761" s="194"/>
      <c r="R5761" s="194"/>
      <c r="S5761" s="194"/>
      <c r="T5761" s="195"/>
      <c r="AT5761" s="189" t="s">
        <v>369</v>
      </c>
      <c r="AU5761" s="189" t="s">
        <v>85</v>
      </c>
      <c r="AV5761" s="13" t="s">
        <v>85</v>
      </c>
      <c r="AW5761" s="13" t="s">
        <v>29</v>
      </c>
      <c r="AX5761" s="13" t="s">
        <v>72</v>
      </c>
      <c r="AY5761" s="189" t="s">
        <v>360</v>
      </c>
    </row>
    <row r="5762" spans="1:65" s="13" customFormat="1">
      <c r="B5762" s="187"/>
      <c r="D5762" s="188" t="s">
        <v>369</v>
      </c>
      <c r="E5762" s="189" t="s">
        <v>1</v>
      </c>
      <c r="F5762" s="190" t="s">
        <v>200</v>
      </c>
      <c r="H5762" s="191">
        <v>1.9690000000000001</v>
      </c>
      <c r="I5762" s="192"/>
      <c r="L5762" s="187"/>
      <c r="M5762" s="193"/>
      <c r="N5762" s="194"/>
      <c r="O5762" s="194"/>
      <c r="P5762" s="194"/>
      <c r="Q5762" s="194"/>
      <c r="R5762" s="194"/>
      <c r="S5762" s="194"/>
      <c r="T5762" s="195"/>
      <c r="AT5762" s="189" t="s">
        <v>369</v>
      </c>
      <c r="AU5762" s="189" t="s">
        <v>85</v>
      </c>
      <c r="AV5762" s="13" t="s">
        <v>85</v>
      </c>
      <c r="AW5762" s="13" t="s">
        <v>29</v>
      </c>
      <c r="AX5762" s="13" t="s">
        <v>72</v>
      </c>
      <c r="AY5762" s="189" t="s">
        <v>360</v>
      </c>
    </row>
    <row r="5763" spans="1:65" s="13" customFormat="1">
      <c r="B5763" s="187"/>
      <c r="D5763" s="188" t="s">
        <v>369</v>
      </c>
      <c r="E5763" s="189" t="s">
        <v>1</v>
      </c>
      <c r="F5763" s="190" t="s">
        <v>191</v>
      </c>
      <c r="H5763" s="191">
        <v>8.2850000000000001</v>
      </c>
      <c r="I5763" s="192"/>
      <c r="L5763" s="187"/>
      <c r="M5763" s="193"/>
      <c r="N5763" s="194"/>
      <c r="O5763" s="194"/>
      <c r="P5763" s="194"/>
      <c r="Q5763" s="194"/>
      <c r="R5763" s="194"/>
      <c r="S5763" s="194"/>
      <c r="T5763" s="195"/>
      <c r="AT5763" s="189" t="s">
        <v>369</v>
      </c>
      <c r="AU5763" s="189" t="s">
        <v>85</v>
      </c>
      <c r="AV5763" s="13" t="s">
        <v>85</v>
      </c>
      <c r="AW5763" s="13" t="s">
        <v>29</v>
      </c>
      <c r="AX5763" s="13" t="s">
        <v>72</v>
      </c>
      <c r="AY5763" s="189" t="s">
        <v>360</v>
      </c>
    </row>
    <row r="5764" spans="1:65" s="13" customFormat="1">
      <c r="B5764" s="187"/>
      <c r="D5764" s="188" t="s">
        <v>369</v>
      </c>
      <c r="E5764" s="189" t="s">
        <v>1</v>
      </c>
      <c r="F5764" s="190" t="s">
        <v>202</v>
      </c>
      <c r="H5764" s="191">
        <v>18.04</v>
      </c>
      <c r="I5764" s="192"/>
      <c r="L5764" s="187"/>
      <c r="M5764" s="193"/>
      <c r="N5764" s="194"/>
      <c r="O5764" s="194"/>
      <c r="P5764" s="194"/>
      <c r="Q5764" s="194"/>
      <c r="R5764" s="194"/>
      <c r="S5764" s="194"/>
      <c r="T5764" s="195"/>
      <c r="AT5764" s="189" t="s">
        <v>369</v>
      </c>
      <c r="AU5764" s="189" t="s">
        <v>85</v>
      </c>
      <c r="AV5764" s="13" t="s">
        <v>85</v>
      </c>
      <c r="AW5764" s="13" t="s">
        <v>29</v>
      </c>
      <c r="AX5764" s="13" t="s">
        <v>72</v>
      </c>
      <c r="AY5764" s="189" t="s">
        <v>360</v>
      </c>
    </row>
    <row r="5765" spans="1:65" s="15" customFormat="1">
      <c r="B5765" s="203"/>
      <c r="D5765" s="188" t="s">
        <v>369</v>
      </c>
      <c r="E5765" s="204" t="s">
        <v>1</v>
      </c>
      <c r="F5765" s="205" t="s">
        <v>386</v>
      </c>
      <c r="H5765" s="206">
        <v>1377.4069999999999</v>
      </c>
      <c r="I5765" s="207"/>
      <c r="L5765" s="203"/>
      <c r="M5765" s="208"/>
      <c r="N5765" s="209"/>
      <c r="O5765" s="209"/>
      <c r="P5765" s="209"/>
      <c r="Q5765" s="209"/>
      <c r="R5765" s="209"/>
      <c r="S5765" s="209"/>
      <c r="T5765" s="210"/>
      <c r="AT5765" s="204" t="s">
        <v>369</v>
      </c>
      <c r="AU5765" s="204" t="s">
        <v>85</v>
      </c>
      <c r="AV5765" s="15" t="s">
        <v>367</v>
      </c>
      <c r="AW5765" s="15" t="s">
        <v>29</v>
      </c>
      <c r="AX5765" s="15" t="s">
        <v>79</v>
      </c>
      <c r="AY5765" s="204" t="s">
        <v>360</v>
      </c>
    </row>
    <row r="5766" spans="1:65" s="14" customFormat="1" ht="22.5">
      <c r="B5766" s="196"/>
      <c r="D5766" s="188" t="s">
        <v>369</v>
      </c>
      <c r="E5766" s="197" t="s">
        <v>1</v>
      </c>
      <c r="F5766" s="198" t="s">
        <v>5764</v>
      </c>
      <c r="H5766" s="197" t="s">
        <v>1</v>
      </c>
      <c r="I5766" s="199"/>
      <c r="L5766" s="196"/>
      <c r="M5766" s="200"/>
      <c r="N5766" s="201"/>
      <c r="O5766" s="201"/>
      <c r="P5766" s="201"/>
      <c r="Q5766" s="201"/>
      <c r="R5766" s="201"/>
      <c r="S5766" s="201"/>
      <c r="T5766" s="202"/>
      <c r="AT5766" s="197" t="s">
        <v>369</v>
      </c>
      <c r="AU5766" s="197" t="s">
        <v>85</v>
      </c>
      <c r="AV5766" s="14" t="s">
        <v>79</v>
      </c>
      <c r="AW5766" s="14" t="s">
        <v>29</v>
      </c>
      <c r="AX5766" s="14" t="s">
        <v>72</v>
      </c>
      <c r="AY5766" s="197" t="s">
        <v>360</v>
      </c>
    </row>
    <row r="5767" spans="1:65" s="2" customFormat="1" ht="37.9" customHeight="1">
      <c r="A5767" s="33"/>
      <c r="B5767" s="139"/>
      <c r="C5767" s="173" t="s">
        <v>5765</v>
      </c>
      <c r="D5767" s="173" t="s">
        <v>363</v>
      </c>
      <c r="E5767" s="174" t="s">
        <v>5766</v>
      </c>
      <c r="F5767" s="175" t="s">
        <v>5767</v>
      </c>
      <c r="G5767" s="176" t="s">
        <v>366</v>
      </c>
      <c r="H5767" s="177">
        <v>174.881</v>
      </c>
      <c r="I5767" s="178"/>
      <c r="J5767" s="179">
        <f>ROUND(I5767*H5767,2)</f>
        <v>0</v>
      </c>
      <c r="K5767" s="180"/>
      <c r="L5767" s="34"/>
      <c r="M5767" s="181" t="s">
        <v>1</v>
      </c>
      <c r="N5767" s="182" t="s">
        <v>38</v>
      </c>
      <c r="O5767" s="60"/>
      <c r="P5767" s="183">
        <f>O5767*H5767</f>
        <v>0</v>
      </c>
      <c r="Q5767" s="183">
        <v>0.11125</v>
      </c>
      <c r="R5767" s="183">
        <f>Q5767*H5767</f>
        <v>19.455511250000001</v>
      </c>
      <c r="S5767" s="183">
        <v>0</v>
      </c>
      <c r="T5767" s="184">
        <f>S5767*H5767</f>
        <v>0</v>
      </c>
      <c r="U5767" s="33"/>
      <c r="V5767" s="33"/>
      <c r="W5767" s="33"/>
      <c r="X5767" s="33"/>
      <c r="Y5767" s="33"/>
      <c r="Z5767" s="33"/>
      <c r="AA5767" s="33"/>
      <c r="AB5767" s="33"/>
      <c r="AC5767" s="33"/>
      <c r="AD5767" s="33"/>
      <c r="AE5767" s="33"/>
      <c r="AR5767" s="185" t="s">
        <v>507</v>
      </c>
      <c r="AT5767" s="185" t="s">
        <v>363</v>
      </c>
      <c r="AU5767" s="185" t="s">
        <v>85</v>
      </c>
      <c r="AY5767" s="18" t="s">
        <v>360</v>
      </c>
      <c r="BE5767" s="186">
        <f>IF(N5767="základná",J5767,0)</f>
        <v>0</v>
      </c>
      <c r="BF5767" s="186">
        <f>IF(N5767="znížená",J5767,0)</f>
        <v>0</v>
      </c>
      <c r="BG5767" s="186">
        <f>IF(N5767="zákl. prenesená",J5767,0)</f>
        <v>0</v>
      </c>
      <c r="BH5767" s="186">
        <f>IF(N5767="zníž. prenesená",J5767,0)</f>
        <v>0</v>
      </c>
      <c r="BI5767" s="186">
        <f>IF(N5767="nulová",J5767,0)</f>
        <v>0</v>
      </c>
      <c r="BJ5767" s="18" t="s">
        <v>85</v>
      </c>
      <c r="BK5767" s="186">
        <f>ROUND(I5767*H5767,2)</f>
        <v>0</v>
      </c>
      <c r="BL5767" s="18" t="s">
        <v>507</v>
      </c>
      <c r="BM5767" s="185" t="s">
        <v>5768</v>
      </c>
    </row>
    <row r="5768" spans="1:65" s="14" customFormat="1">
      <c r="B5768" s="196"/>
      <c r="D5768" s="188" t="s">
        <v>369</v>
      </c>
      <c r="E5768" s="197" t="s">
        <v>1</v>
      </c>
      <c r="F5768" s="198" t="s">
        <v>5769</v>
      </c>
      <c r="H5768" s="197" t="s">
        <v>1</v>
      </c>
      <c r="I5768" s="199"/>
      <c r="L5768" s="196"/>
      <c r="M5768" s="200"/>
      <c r="N5768" s="201"/>
      <c r="O5768" s="201"/>
      <c r="P5768" s="201"/>
      <c r="Q5768" s="201"/>
      <c r="R5768" s="201"/>
      <c r="S5768" s="201"/>
      <c r="T5768" s="202"/>
      <c r="AT5768" s="197" t="s">
        <v>369</v>
      </c>
      <c r="AU5768" s="197" t="s">
        <v>85</v>
      </c>
      <c r="AV5768" s="14" t="s">
        <v>79</v>
      </c>
      <c r="AW5768" s="14" t="s">
        <v>29</v>
      </c>
      <c r="AX5768" s="14" t="s">
        <v>72</v>
      </c>
      <c r="AY5768" s="197" t="s">
        <v>360</v>
      </c>
    </row>
    <row r="5769" spans="1:65" s="13" customFormat="1">
      <c r="B5769" s="187"/>
      <c r="D5769" s="188" t="s">
        <v>369</v>
      </c>
      <c r="E5769" s="189" t="s">
        <v>1</v>
      </c>
      <c r="F5769" s="190" t="s">
        <v>2300</v>
      </c>
      <c r="H5769" s="191">
        <v>142.65</v>
      </c>
      <c r="I5769" s="192"/>
      <c r="L5769" s="187"/>
      <c r="M5769" s="193"/>
      <c r="N5769" s="194"/>
      <c r="O5769" s="194"/>
      <c r="P5769" s="194"/>
      <c r="Q5769" s="194"/>
      <c r="R5769" s="194"/>
      <c r="S5769" s="194"/>
      <c r="T5769" s="195"/>
      <c r="AT5769" s="189" t="s">
        <v>369</v>
      </c>
      <c r="AU5769" s="189" t="s">
        <v>85</v>
      </c>
      <c r="AV5769" s="13" t="s">
        <v>85</v>
      </c>
      <c r="AW5769" s="13" t="s">
        <v>29</v>
      </c>
      <c r="AX5769" s="13" t="s">
        <v>72</v>
      </c>
      <c r="AY5769" s="189" t="s">
        <v>360</v>
      </c>
    </row>
    <row r="5770" spans="1:65" s="16" customFormat="1">
      <c r="B5770" s="211"/>
      <c r="D5770" s="188" t="s">
        <v>369</v>
      </c>
      <c r="E5770" s="212" t="s">
        <v>1</v>
      </c>
      <c r="F5770" s="213" t="s">
        <v>581</v>
      </c>
      <c r="H5770" s="214">
        <v>142.65</v>
      </c>
      <c r="I5770" s="215"/>
      <c r="L5770" s="211"/>
      <c r="M5770" s="216"/>
      <c r="N5770" s="217"/>
      <c r="O5770" s="217"/>
      <c r="P5770" s="217"/>
      <c r="Q5770" s="217"/>
      <c r="R5770" s="217"/>
      <c r="S5770" s="217"/>
      <c r="T5770" s="218"/>
      <c r="AT5770" s="212" t="s">
        <v>369</v>
      </c>
      <c r="AU5770" s="212" t="s">
        <v>85</v>
      </c>
      <c r="AV5770" s="16" t="s">
        <v>282</v>
      </c>
      <c r="AW5770" s="16" t="s">
        <v>29</v>
      </c>
      <c r="AX5770" s="16" t="s">
        <v>72</v>
      </c>
      <c r="AY5770" s="212" t="s">
        <v>360</v>
      </c>
    </row>
    <row r="5771" spans="1:65" s="14" customFormat="1">
      <c r="B5771" s="196"/>
      <c r="D5771" s="188" t="s">
        <v>369</v>
      </c>
      <c r="E5771" s="197" t="s">
        <v>1</v>
      </c>
      <c r="F5771" s="198" t="s">
        <v>5770</v>
      </c>
      <c r="H5771" s="197" t="s">
        <v>1</v>
      </c>
      <c r="I5771" s="199"/>
      <c r="L5771" s="196"/>
      <c r="M5771" s="200"/>
      <c r="N5771" s="201"/>
      <c r="O5771" s="201"/>
      <c r="P5771" s="201"/>
      <c r="Q5771" s="201"/>
      <c r="R5771" s="201"/>
      <c r="S5771" s="201"/>
      <c r="T5771" s="202"/>
      <c r="AT5771" s="197" t="s">
        <v>369</v>
      </c>
      <c r="AU5771" s="197" t="s">
        <v>85</v>
      </c>
      <c r="AV5771" s="14" t="s">
        <v>79</v>
      </c>
      <c r="AW5771" s="14" t="s">
        <v>29</v>
      </c>
      <c r="AX5771" s="14" t="s">
        <v>72</v>
      </c>
      <c r="AY5771" s="197" t="s">
        <v>360</v>
      </c>
    </row>
    <row r="5772" spans="1:65" s="13" customFormat="1">
      <c r="B5772" s="187"/>
      <c r="D5772" s="188" t="s">
        <v>369</v>
      </c>
      <c r="E5772" s="189" t="s">
        <v>1</v>
      </c>
      <c r="F5772" s="190" t="s">
        <v>5771</v>
      </c>
      <c r="H5772" s="191">
        <v>32.231000000000002</v>
      </c>
      <c r="I5772" s="192"/>
      <c r="L5772" s="187"/>
      <c r="M5772" s="193"/>
      <c r="N5772" s="194"/>
      <c r="O5772" s="194"/>
      <c r="P5772" s="194"/>
      <c r="Q5772" s="194"/>
      <c r="R5772" s="194"/>
      <c r="S5772" s="194"/>
      <c r="T5772" s="195"/>
      <c r="AT5772" s="189" t="s">
        <v>369</v>
      </c>
      <c r="AU5772" s="189" t="s">
        <v>85</v>
      </c>
      <c r="AV5772" s="13" t="s">
        <v>85</v>
      </c>
      <c r="AW5772" s="13" t="s">
        <v>29</v>
      </c>
      <c r="AX5772" s="13" t="s">
        <v>72</v>
      </c>
      <c r="AY5772" s="189" t="s">
        <v>360</v>
      </c>
    </row>
    <row r="5773" spans="1:65" s="16" customFormat="1">
      <c r="B5773" s="211"/>
      <c r="D5773" s="188" t="s">
        <v>369</v>
      </c>
      <c r="E5773" s="212" t="s">
        <v>1</v>
      </c>
      <c r="F5773" s="213" t="s">
        <v>581</v>
      </c>
      <c r="H5773" s="214">
        <v>32.231000000000002</v>
      </c>
      <c r="I5773" s="215"/>
      <c r="L5773" s="211"/>
      <c r="M5773" s="216"/>
      <c r="N5773" s="217"/>
      <c r="O5773" s="217"/>
      <c r="P5773" s="217"/>
      <c r="Q5773" s="217"/>
      <c r="R5773" s="217"/>
      <c r="S5773" s="217"/>
      <c r="T5773" s="218"/>
      <c r="AT5773" s="212" t="s">
        <v>369</v>
      </c>
      <c r="AU5773" s="212" t="s">
        <v>85</v>
      </c>
      <c r="AV5773" s="16" t="s">
        <v>282</v>
      </c>
      <c r="AW5773" s="16" t="s">
        <v>29</v>
      </c>
      <c r="AX5773" s="16" t="s">
        <v>72</v>
      </c>
      <c r="AY5773" s="212" t="s">
        <v>360</v>
      </c>
    </row>
    <row r="5774" spans="1:65" s="15" customFormat="1">
      <c r="B5774" s="203"/>
      <c r="D5774" s="188" t="s">
        <v>369</v>
      </c>
      <c r="E5774" s="204" t="s">
        <v>1</v>
      </c>
      <c r="F5774" s="205" t="s">
        <v>386</v>
      </c>
      <c r="H5774" s="206">
        <v>174.881</v>
      </c>
      <c r="I5774" s="207"/>
      <c r="L5774" s="203"/>
      <c r="M5774" s="208"/>
      <c r="N5774" s="209"/>
      <c r="O5774" s="209"/>
      <c r="P5774" s="209"/>
      <c r="Q5774" s="209"/>
      <c r="R5774" s="209"/>
      <c r="S5774" s="209"/>
      <c r="T5774" s="210"/>
      <c r="AT5774" s="204" t="s">
        <v>369</v>
      </c>
      <c r="AU5774" s="204" t="s">
        <v>85</v>
      </c>
      <c r="AV5774" s="15" t="s">
        <v>367</v>
      </c>
      <c r="AW5774" s="15" t="s">
        <v>29</v>
      </c>
      <c r="AX5774" s="15" t="s">
        <v>79</v>
      </c>
      <c r="AY5774" s="204" t="s">
        <v>360</v>
      </c>
    </row>
    <row r="5775" spans="1:65" s="2" customFormat="1" ht="37.9" customHeight="1">
      <c r="A5775" s="33"/>
      <c r="B5775" s="139"/>
      <c r="C5775" s="173" t="s">
        <v>5772</v>
      </c>
      <c r="D5775" s="173" t="s">
        <v>363</v>
      </c>
      <c r="E5775" s="174" t="s">
        <v>5773</v>
      </c>
      <c r="F5775" s="175" t="s">
        <v>5774</v>
      </c>
      <c r="G5775" s="176" t="s">
        <v>366</v>
      </c>
      <c r="H5775" s="177">
        <v>6.86</v>
      </c>
      <c r="I5775" s="178"/>
      <c r="J5775" s="179">
        <f>ROUND(I5775*H5775,2)</f>
        <v>0</v>
      </c>
      <c r="K5775" s="180"/>
      <c r="L5775" s="34"/>
      <c r="M5775" s="181" t="s">
        <v>1</v>
      </c>
      <c r="N5775" s="182" t="s">
        <v>38</v>
      </c>
      <c r="O5775" s="60"/>
      <c r="P5775" s="183">
        <f>O5775*H5775</f>
        <v>0</v>
      </c>
      <c r="Q5775" s="183">
        <v>0</v>
      </c>
      <c r="R5775" s="183">
        <f>Q5775*H5775</f>
        <v>0</v>
      </c>
      <c r="S5775" s="183">
        <v>0</v>
      </c>
      <c r="T5775" s="184">
        <f>S5775*H5775</f>
        <v>0</v>
      </c>
      <c r="U5775" s="33"/>
      <c r="V5775" s="33"/>
      <c r="W5775" s="33"/>
      <c r="X5775" s="33"/>
      <c r="Y5775" s="33"/>
      <c r="Z5775" s="33"/>
      <c r="AA5775" s="33"/>
      <c r="AB5775" s="33"/>
      <c r="AC5775" s="33"/>
      <c r="AD5775" s="33"/>
      <c r="AE5775" s="33"/>
      <c r="AR5775" s="185" t="s">
        <v>507</v>
      </c>
      <c r="AT5775" s="185" t="s">
        <v>363</v>
      </c>
      <c r="AU5775" s="185" t="s">
        <v>85</v>
      </c>
      <c r="AY5775" s="18" t="s">
        <v>360</v>
      </c>
      <c r="BE5775" s="186">
        <f>IF(N5775="základná",J5775,0)</f>
        <v>0</v>
      </c>
      <c r="BF5775" s="186">
        <f>IF(N5775="znížená",J5775,0)</f>
        <v>0</v>
      </c>
      <c r="BG5775" s="186">
        <f>IF(N5775="zákl. prenesená",J5775,0)</f>
        <v>0</v>
      </c>
      <c r="BH5775" s="186">
        <f>IF(N5775="zníž. prenesená",J5775,0)</f>
        <v>0</v>
      </c>
      <c r="BI5775" s="186">
        <f>IF(N5775="nulová",J5775,0)</f>
        <v>0</v>
      </c>
      <c r="BJ5775" s="18" t="s">
        <v>85</v>
      </c>
      <c r="BK5775" s="186">
        <f>ROUND(I5775*H5775,2)</f>
        <v>0</v>
      </c>
      <c r="BL5775" s="18" t="s">
        <v>507</v>
      </c>
      <c r="BM5775" s="185" t="s">
        <v>5775</v>
      </c>
    </row>
    <row r="5776" spans="1:65" s="14" customFormat="1">
      <c r="B5776" s="196"/>
      <c r="D5776" s="188" t="s">
        <v>369</v>
      </c>
      <c r="E5776" s="197" t="s">
        <v>1</v>
      </c>
      <c r="F5776" s="198" t="s">
        <v>5776</v>
      </c>
      <c r="H5776" s="197" t="s">
        <v>1</v>
      </c>
      <c r="I5776" s="199"/>
      <c r="L5776" s="196"/>
      <c r="M5776" s="200"/>
      <c r="N5776" s="201"/>
      <c r="O5776" s="201"/>
      <c r="P5776" s="201"/>
      <c r="Q5776" s="201"/>
      <c r="R5776" s="201"/>
      <c r="S5776" s="201"/>
      <c r="T5776" s="202"/>
      <c r="AT5776" s="197" t="s">
        <v>369</v>
      </c>
      <c r="AU5776" s="197" t="s">
        <v>85</v>
      </c>
      <c r="AV5776" s="14" t="s">
        <v>79</v>
      </c>
      <c r="AW5776" s="14" t="s">
        <v>29</v>
      </c>
      <c r="AX5776" s="14" t="s">
        <v>72</v>
      </c>
      <c r="AY5776" s="197" t="s">
        <v>360</v>
      </c>
    </row>
    <row r="5777" spans="1:65" s="13" customFormat="1">
      <c r="B5777" s="187"/>
      <c r="D5777" s="188" t="s">
        <v>369</v>
      </c>
      <c r="E5777" s="189" t="s">
        <v>1</v>
      </c>
      <c r="F5777" s="190" t="s">
        <v>193</v>
      </c>
      <c r="H5777" s="191">
        <v>6.86</v>
      </c>
      <c r="I5777" s="192"/>
      <c r="L5777" s="187"/>
      <c r="M5777" s="193"/>
      <c r="N5777" s="194"/>
      <c r="O5777" s="194"/>
      <c r="P5777" s="194"/>
      <c r="Q5777" s="194"/>
      <c r="R5777" s="194"/>
      <c r="S5777" s="194"/>
      <c r="T5777" s="195"/>
      <c r="AT5777" s="189" t="s">
        <v>369</v>
      </c>
      <c r="AU5777" s="189" t="s">
        <v>85</v>
      </c>
      <c r="AV5777" s="13" t="s">
        <v>85</v>
      </c>
      <c r="AW5777" s="13" t="s">
        <v>29</v>
      </c>
      <c r="AX5777" s="13" t="s">
        <v>72</v>
      </c>
      <c r="AY5777" s="189" t="s">
        <v>360</v>
      </c>
    </row>
    <row r="5778" spans="1:65" s="15" customFormat="1">
      <c r="B5778" s="203"/>
      <c r="D5778" s="188" t="s">
        <v>369</v>
      </c>
      <c r="E5778" s="204" t="s">
        <v>1</v>
      </c>
      <c r="F5778" s="205" t="s">
        <v>386</v>
      </c>
      <c r="H5778" s="206">
        <v>6.86</v>
      </c>
      <c r="I5778" s="207"/>
      <c r="L5778" s="203"/>
      <c r="M5778" s="208"/>
      <c r="N5778" s="209"/>
      <c r="O5778" s="209"/>
      <c r="P5778" s="209"/>
      <c r="Q5778" s="209"/>
      <c r="R5778" s="209"/>
      <c r="S5778" s="209"/>
      <c r="T5778" s="210"/>
      <c r="AT5778" s="204" t="s">
        <v>369</v>
      </c>
      <c r="AU5778" s="204" t="s">
        <v>85</v>
      </c>
      <c r="AV5778" s="15" t="s">
        <v>367</v>
      </c>
      <c r="AW5778" s="15" t="s">
        <v>29</v>
      </c>
      <c r="AX5778" s="15" t="s">
        <v>79</v>
      </c>
      <c r="AY5778" s="204" t="s">
        <v>360</v>
      </c>
    </row>
    <row r="5779" spans="1:65" s="2" customFormat="1" ht="24.2" customHeight="1">
      <c r="A5779" s="33"/>
      <c r="B5779" s="139"/>
      <c r="C5779" s="173" t="s">
        <v>5777</v>
      </c>
      <c r="D5779" s="173" t="s">
        <v>363</v>
      </c>
      <c r="E5779" s="174" t="s">
        <v>5778</v>
      </c>
      <c r="F5779" s="175" t="s">
        <v>5779</v>
      </c>
      <c r="G5779" s="176" t="s">
        <v>4273</v>
      </c>
      <c r="H5779" s="230"/>
      <c r="I5779" s="178"/>
      <c r="J5779" s="179">
        <f>ROUND(I5779*H5779,2)</f>
        <v>0</v>
      </c>
      <c r="K5779" s="180"/>
      <c r="L5779" s="34"/>
      <c r="M5779" s="181" t="s">
        <v>1</v>
      </c>
      <c r="N5779" s="182" t="s">
        <v>38</v>
      </c>
      <c r="O5779" s="60"/>
      <c r="P5779" s="183">
        <f>O5779*H5779</f>
        <v>0</v>
      </c>
      <c r="Q5779" s="183">
        <v>0</v>
      </c>
      <c r="R5779" s="183">
        <f>Q5779*H5779</f>
        <v>0</v>
      </c>
      <c r="S5779" s="183">
        <v>0</v>
      </c>
      <c r="T5779" s="184">
        <f>S5779*H5779</f>
        <v>0</v>
      </c>
      <c r="U5779" s="33"/>
      <c r="V5779" s="33"/>
      <c r="W5779" s="33"/>
      <c r="X5779" s="33"/>
      <c r="Y5779" s="33"/>
      <c r="Z5779" s="33"/>
      <c r="AA5779" s="33"/>
      <c r="AB5779" s="33"/>
      <c r="AC5779" s="33"/>
      <c r="AD5779" s="33"/>
      <c r="AE5779" s="33"/>
      <c r="AR5779" s="185" t="s">
        <v>507</v>
      </c>
      <c r="AT5779" s="185" t="s">
        <v>363</v>
      </c>
      <c r="AU5779" s="185" t="s">
        <v>85</v>
      </c>
      <c r="AY5779" s="18" t="s">
        <v>360</v>
      </c>
      <c r="BE5779" s="186">
        <f>IF(N5779="základná",J5779,0)</f>
        <v>0</v>
      </c>
      <c r="BF5779" s="186">
        <f>IF(N5779="znížená",J5779,0)</f>
        <v>0</v>
      </c>
      <c r="BG5779" s="186">
        <f>IF(N5779="zákl. prenesená",J5779,0)</f>
        <v>0</v>
      </c>
      <c r="BH5779" s="186">
        <f>IF(N5779="zníž. prenesená",J5779,0)</f>
        <v>0</v>
      </c>
      <c r="BI5779" s="186">
        <f>IF(N5779="nulová",J5779,0)</f>
        <v>0</v>
      </c>
      <c r="BJ5779" s="18" t="s">
        <v>85</v>
      </c>
      <c r="BK5779" s="186">
        <f>ROUND(I5779*H5779,2)</f>
        <v>0</v>
      </c>
      <c r="BL5779" s="18" t="s">
        <v>507</v>
      </c>
      <c r="BM5779" s="185" t="s">
        <v>5780</v>
      </c>
    </row>
    <row r="5780" spans="1:65" s="12" customFormat="1" ht="22.9" customHeight="1">
      <c r="B5780" s="161"/>
      <c r="D5780" s="162" t="s">
        <v>71</v>
      </c>
      <c r="E5780" s="171" t="s">
        <v>5781</v>
      </c>
      <c r="F5780" s="171" t="s">
        <v>5782</v>
      </c>
      <c r="I5780" s="164"/>
      <c r="J5780" s="172">
        <f>BK5780</f>
        <v>0</v>
      </c>
      <c r="L5780" s="161"/>
      <c r="M5780" s="165"/>
      <c r="N5780" s="166"/>
      <c r="O5780" s="166"/>
      <c r="P5780" s="167">
        <f>SUM(P5781:P5904)</f>
        <v>0</v>
      </c>
      <c r="Q5780" s="166"/>
      <c r="R5780" s="167">
        <f>SUM(R5781:R5904)</f>
        <v>17.000791280000001</v>
      </c>
      <c r="S5780" s="166"/>
      <c r="T5780" s="168">
        <f>SUM(T5781:T5904)</f>
        <v>33.509549999999997</v>
      </c>
      <c r="AR5780" s="162" t="s">
        <v>85</v>
      </c>
      <c r="AT5780" s="169" t="s">
        <v>71</v>
      </c>
      <c r="AU5780" s="169" t="s">
        <v>79</v>
      </c>
      <c r="AY5780" s="162" t="s">
        <v>360</v>
      </c>
      <c r="BK5780" s="170">
        <f>SUM(BK5781:BK5904)</f>
        <v>0</v>
      </c>
    </row>
    <row r="5781" spans="1:65" s="2" customFormat="1" ht="24.2" customHeight="1">
      <c r="A5781" s="33"/>
      <c r="B5781" s="139"/>
      <c r="C5781" s="173" t="s">
        <v>5783</v>
      </c>
      <c r="D5781" s="173" t="s">
        <v>363</v>
      </c>
      <c r="E5781" s="174" t="s">
        <v>5784</v>
      </c>
      <c r="F5781" s="175" t="s">
        <v>5785</v>
      </c>
      <c r="G5781" s="176" t="s">
        <v>366</v>
      </c>
      <c r="H5781" s="177">
        <v>21.53</v>
      </c>
      <c r="I5781" s="178"/>
      <c r="J5781" s="179">
        <f>ROUND(I5781*H5781,2)</f>
        <v>0</v>
      </c>
      <c r="K5781" s="180"/>
      <c r="L5781" s="34"/>
      <c r="M5781" s="181" t="s">
        <v>1</v>
      </c>
      <c r="N5781" s="182" t="s">
        <v>38</v>
      </c>
      <c r="O5781" s="60"/>
      <c r="P5781" s="183">
        <f>O5781*H5781</f>
        <v>0</v>
      </c>
      <c r="Q5781" s="183">
        <v>0</v>
      </c>
      <c r="R5781" s="183">
        <f>Q5781*H5781</f>
        <v>0</v>
      </c>
      <c r="S5781" s="183">
        <v>1.4999999999999999E-2</v>
      </c>
      <c r="T5781" s="184">
        <f>S5781*H5781</f>
        <v>0.32295000000000001</v>
      </c>
      <c r="U5781" s="33"/>
      <c r="V5781" s="33"/>
      <c r="W5781" s="33"/>
      <c r="X5781" s="33"/>
      <c r="Y5781" s="33"/>
      <c r="Z5781" s="33"/>
      <c r="AA5781" s="33"/>
      <c r="AB5781" s="33"/>
      <c r="AC5781" s="33"/>
      <c r="AD5781" s="33"/>
      <c r="AE5781" s="33"/>
      <c r="AR5781" s="185" t="s">
        <v>507</v>
      </c>
      <c r="AT5781" s="185" t="s">
        <v>363</v>
      </c>
      <c r="AU5781" s="185" t="s">
        <v>85</v>
      </c>
      <c r="AY5781" s="18" t="s">
        <v>360</v>
      </c>
      <c r="BE5781" s="186">
        <f>IF(N5781="základná",J5781,0)</f>
        <v>0</v>
      </c>
      <c r="BF5781" s="186">
        <f>IF(N5781="znížená",J5781,0)</f>
        <v>0</v>
      </c>
      <c r="BG5781" s="186">
        <f>IF(N5781="zákl. prenesená",J5781,0)</f>
        <v>0</v>
      </c>
      <c r="BH5781" s="186">
        <f>IF(N5781="zníž. prenesená",J5781,0)</f>
        <v>0</v>
      </c>
      <c r="BI5781" s="186">
        <f>IF(N5781="nulová",J5781,0)</f>
        <v>0</v>
      </c>
      <c r="BJ5781" s="18" t="s">
        <v>85</v>
      </c>
      <c r="BK5781" s="186">
        <f>ROUND(I5781*H5781,2)</f>
        <v>0</v>
      </c>
      <c r="BL5781" s="18" t="s">
        <v>507</v>
      </c>
      <c r="BM5781" s="185" t="s">
        <v>5786</v>
      </c>
    </row>
    <row r="5782" spans="1:65" s="14" customFormat="1">
      <c r="B5782" s="196"/>
      <c r="D5782" s="188" t="s">
        <v>369</v>
      </c>
      <c r="E5782" s="197" t="s">
        <v>1</v>
      </c>
      <c r="F5782" s="198" t="s">
        <v>2631</v>
      </c>
      <c r="H5782" s="197" t="s">
        <v>1</v>
      </c>
      <c r="I5782" s="199"/>
      <c r="L5782" s="196"/>
      <c r="M5782" s="200"/>
      <c r="N5782" s="201"/>
      <c r="O5782" s="201"/>
      <c r="P5782" s="201"/>
      <c r="Q5782" s="201"/>
      <c r="R5782" s="201"/>
      <c r="S5782" s="201"/>
      <c r="T5782" s="202"/>
      <c r="AT5782" s="197" t="s">
        <v>369</v>
      </c>
      <c r="AU5782" s="197" t="s">
        <v>85</v>
      </c>
      <c r="AV5782" s="14" t="s">
        <v>79</v>
      </c>
      <c r="AW5782" s="14" t="s">
        <v>29</v>
      </c>
      <c r="AX5782" s="14" t="s">
        <v>72</v>
      </c>
      <c r="AY5782" s="197" t="s">
        <v>360</v>
      </c>
    </row>
    <row r="5783" spans="1:65" s="13" customFormat="1">
      <c r="B5783" s="187"/>
      <c r="D5783" s="188" t="s">
        <v>369</v>
      </c>
      <c r="E5783" s="189" t="s">
        <v>1</v>
      </c>
      <c r="F5783" s="190" t="s">
        <v>94</v>
      </c>
      <c r="H5783" s="191">
        <v>21.53</v>
      </c>
      <c r="I5783" s="192"/>
      <c r="L5783" s="187"/>
      <c r="M5783" s="193"/>
      <c r="N5783" s="194"/>
      <c r="O5783" s="194"/>
      <c r="P5783" s="194"/>
      <c r="Q5783" s="194"/>
      <c r="R5783" s="194"/>
      <c r="S5783" s="194"/>
      <c r="T5783" s="195"/>
      <c r="AT5783" s="189" t="s">
        <v>369</v>
      </c>
      <c r="AU5783" s="189" t="s">
        <v>85</v>
      </c>
      <c r="AV5783" s="13" t="s">
        <v>85</v>
      </c>
      <c r="AW5783" s="13" t="s">
        <v>29</v>
      </c>
      <c r="AX5783" s="13" t="s">
        <v>72</v>
      </c>
      <c r="AY5783" s="189" t="s">
        <v>360</v>
      </c>
    </row>
    <row r="5784" spans="1:65" s="16" customFormat="1">
      <c r="B5784" s="211"/>
      <c r="D5784" s="188" t="s">
        <v>369</v>
      </c>
      <c r="E5784" s="212" t="s">
        <v>93</v>
      </c>
      <c r="F5784" s="213" t="s">
        <v>581</v>
      </c>
      <c r="H5784" s="214">
        <v>21.53</v>
      </c>
      <c r="I5784" s="215"/>
      <c r="L5784" s="211"/>
      <c r="M5784" s="216"/>
      <c r="N5784" s="217"/>
      <c r="O5784" s="217"/>
      <c r="P5784" s="217"/>
      <c r="Q5784" s="217"/>
      <c r="R5784" s="217"/>
      <c r="S5784" s="217"/>
      <c r="T5784" s="218"/>
      <c r="AT5784" s="212" t="s">
        <v>369</v>
      </c>
      <c r="AU5784" s="212" t="s">
        <v>85</v>
      </c>
      <c r="AV5784" s="16" t="s">
        <v>282</v>
      </c>
      <c r="AW5784" s="16" t="s">
        <v>29</v>
      </c>
      <c r="AX5784" s="16" t="s">
        <v>72</v>
      </c>
      <c r="AY5784" s="212" t="s">
        <v>360</v>
      </c>
    </row>
    <row r="5785" spans="1:65" s="15" customFormat="1">
      <c r="B5785" s="203"/>
      <c r="D5785" s="188" t="s">
        <v>369</v>
      </c>
      <c r="E5785" s="204" t="s">
        <v>1</v>
      </c>
      <c r="F5785" s="205" t="s">
        <v>386</v>
      </c>
      <c r="H5785" s="206">
        <v>21.53</v>
      </c>
      <c r="I5785" s="207"/>
      <c r="L5785" s="203"/>
      <c r="M5785" s="208"/>
      <c r="N5785" s="209"/>
      <c r="O5785" s="209"/>
      <c r="P5785" s="209"/>
      <c r="Q5785" s="209"/>
      <c r="R5785" s="209"/>
      <c r="S5785" s="209"/>
      <c r="T5785" s="210"/>
      <c r="AT5785" s="204" t="s">
        <v>369</v>
      </c>
      <c r="AU5785" s="204" t="s">
        <v>85</v>
      </c>
      <c r="AV5785" s="15" t="s">
        <v>367</v>
      </c>
      <c r="AW5785" s="15" t="s">
        <v>29</v>
      </c>
      <c r="AX5785" s="15" t="s">
        <v>79</v>
      </c>
      <c r="AY5785" s="204" t="s">
        <v>360</v>
      </c>
    </row>
    <row r="5786" spans="1:65" s="2" customFormat="1" ht="37.9" customHeight="1">
      <c r="A5786" s="33"/>
      <c r="B5786" s="139"/>
      <c r="C5786" s="261" t="s">
        <v>5787</v>
      </c>
      <c r="D5786" s="261" t="s">
        <v>363</v>
      </c>
      <c r="E5786" s="262" t="s">
        <v>5788</v>
      </c>
      <c r="F5786" s="263" t="s">
        <v>5789</v>
      </c>
      <c r="G5786" s="264" t="s">
        <v>366</v>
      </c>
      <c r="H5786" s="265">
        <v>2212.44</v>
      </c>
      <c r="I5786" s="266"/>
      <c r="J5786" s="266">
        <f>ROUND(I5786*H5786,2)</f>
        <v>0</v>
      </c>
      <c r="K5786" s="180"/>
      <c r="L5786" s="34"/>
      <c r="M5786" s="181" t="s">
        <v>1</v>
      </c>
      <c r="N5786" s="182" t="s">
        <v>38</v>
      </c>
      <c r="O5786" s="60"/>
      <c r="P5786" s="183">
        <f>O5786*H5786</f>
        <v>0</v>
      </c>
      <c r="Q5786" s="183">
        <v>0</v>
      </c>
      <c r="R5786" s="183">
        <f>Q5786*H5786</f>
        <v>0</v>
      </c>
      <c r="S5786" s="183">
        <v>1.4999999999999999E-2</v>
      </c>
      <c r="T5786" s="184">
        <f>S5786*H5786</f>
        <v>33.186599999999999</v>
      </c>
      <c r="U5786" s="33"/>
      <c r="V5786" s="33"/>
      <c r="W5786" s="33"/>
      <c r="X5786" s="33"/>
      <c r="Y5786" s="33"/>
      <c r="Z5786" s="33"/>
      <c r="AA5786" s="33"/>
      <c r="AB5786" s="33"/>
      <c r="AC5786" s="33"/>
      <c r="AD5786" s="33"/>
      <c r="AE5786" s="33"/>
      <c r="AR5786" s="185" t="s">
        <v>507</v>
      </c>
      <c r="AT5786" s="185" t="s">
        <v>363</v>
      </c>
      <c r="AU5786" s="185" t="s">
        <v>85</v>
      </c>
      <c r="AY5786" s="18" t="s">
        <v>360</v>
      </c>
      <c r="BE5786" s="186">
        <f>IF(N5786="základná",J5786,0)</f>
        <v>0</v>
      </c>
      <c r="BF5786" s="186">
        <f>IF(N5786="znížená",J5786,0)</f>
        <v>0</v>
      </c>
      <c r="BG5786" s="186">
        <f>IF(N5786="zákl. prenesená",J5786,0)</f>
        <v>0</v>
      </c>
      <c r="BH5786" s="186">
        <f>IF(N5786="zníž. prenesená",J5786,0)</f>
        <v>0</v>
      </c>
      <c r="BI5786" s="186">
        <f>IF(N5786="nulová",J5786,0)</f>
        <v>0</v>
      </c>
      <c r="BJ5786" s="18" t="s">
        <v>85</v>
      </c>
      <c r="BK5786" s="186">
        <f>ROUND(I5786*H5786,2)</f>
        <v>0</v>
      </c>
      <c r="BL5786" s="18" t="s">
        <v>507</v>
      </c>
      <c r="BM5786" s="185" t="s">
        <v>5790</v>
      </c>
    </row>
    <row r="5787" spans="1:65" s="14" customFormat="1">
      <c r="B5787" s="196"/>
      <c r="D5787" s="188" t="s">
        <v>369</v>
      </c>
      <c r="E5787" s="197" t="s">
        <v>1</v>
      </c>
      <c r="F5787" s="198" t="s">
        <v>5791</v>
      </c>
      <c r="H5787" s="197" t="s">
        <v>1</v>
      </c>
      <c r="I5787" s="199"/>
      <c r="L5787" s="196"/>
      <c r="M5787" s="200"/>
      <c r="N5787" s="201"/>
      <c r="O5787" s="201"/>
      <c r="P5787" s="201"/>
      <c r="Q5787" s="201"/>
      <c r="R5787" s="201"/>
      <c r="S5787" s="201"/>
      <c r="T5787" s="202"/>
      <c r="AT5787" s="197" t="s">
        <v>369</v>
      </c>
      <c r="AU5787" s="197" t="s">
        <v>85</v>
      </c>
      <c r="AV5787" s="14" t="s">
        <v>79</v>
      </c>
      <c r="AW5787" s="14" t="s">
        <v>29</v>
      </c>
      <c r="AX5787" s="14" t="s">
        <v>72</v>
      </c>
      <c r="AY5787" s="197" t="s">
        <v>360</v>
      </c>
    </row>
    <row r="5788" spans="1:65" s="14" customFormat="1">
      <c r="B5788" s="196"/>
      <c r="D5788" s="188" t="s">
        <v>369</v>
      </c>
      <c r="E5788" s="197" t="s">
        <v>1</v>
      </c>
      <c r="F5788" s="198" t="s">
        <v>758</v>
      </c>
      <c r="H5788" s="197" t="s">
        <v>1</v>
      </c>
      <c r="I5788" s="199"/>
      <c r="L5788" s="196"/>
      <c r="M5788" s="200"/>
      <c r="N5788" s="201"/>
      <c r="O5788" s="201"/>
      <c r="P5788" s="201"/>
      <c r="Q5788" s="201"/>
      <c r="R5788" s="201"/>
      <c r="S5788" s="201"/>
      <c r="T5788" s="202"/>
      <c r="AT5788" s="197" t="s">
        <v>369</v>
      </c>
      <c r="AU5788" s="197" t="s">
        <v>85</v>
      </c>
      <c r="AV5788" s="14" t="s">
        <v>79</v>
      </c>
      <c r="AW5788" s="14" t="s">
        <v>29</v>
      </c>
      <c r="AX5788" s="14" t="s">
        <v>72</v>
      </c>
      <c r="AY5788" s="197" t="s">
        <v>360</v>
      </c>
    </row>
    <row r="5789" spans="1:65" s="14" customFormat="1">
      <c r="B5789" s="196"/>
      <c r="D5789" s="188" t="s">
        <v>369</v>
      </c>
      <c r="E5789" s="197" t="s">
        <v>1</v>
      </c>
      <c r="F5789" s="198" t="s">
        <v>5792</v>
      </c>
      <c r="H5789" s="197" t="s">
        <v>1</v>
      </c>
      <c r="I5789" s="199"/>
      <c r="L5789" s="196"/>
      <c r="M5789" s="200"/>
      <c r="N5789" s="201"/>
      <c r="O5789" s="201"/>
      <c r="P5789" s="201"/>
      <c r="Q5789" s="201"/>
      <c r="R5789" s="201"/>
      <c r="S5789" s="201"/>
      <c r="T5789" s="202"/>
      <c r="AT5789" s="197" t="s">
        <v>369</v>
      </c>
      <c r="AU5789" s="197" t="s">
        <v>85</v>
      </c>
      <c r="AV5789" s="14" t="s">
        <v>79</v>
      </c>
      <c r="AW5789" s="14" t="s">
        <v>29</v>
      </c>
      <c r="AX5789" s="14" t="s">
        <v>72</v>
      </c>
      <c r="AY5789" s="197" t="s">
        <v>360</v>
      </c>
    </row>
    <row r="5790" spans="1:65" s="13" customFormat="1" ht="22.5">
      <c r="B5790" s="187"/>
      <c r="D5790" s="188" t="s">
        <v>369</v>
      </c>
      <c r="E5790" s="189" t="s">
        <v>1</v>
      </c>
      <c r="F5790" s="190" t="s">
        <v>5793</v>
      </c>
      <c r="H5790" s="191">
        <v>436.52</v>
      </c>
      <c r="I5790" s="192"/>
      <c r="L5790" s="187"/>
      <c r="M5790" s="193"/>
      <c r="N5790" s="194"/>
      <c r="O5790" s="194"/>
      <c r="P5790" s="194"/>
      <c r="Q5790" s="194"/>
      <c r="R5790" s="194"/>
      <c r="S5790" s="194"/>
      <c r="T5790" s="195"/>
      <c r="AT5790" s="189" t="s">
        <v>369</v>
      </c>
      <c r="AU5790" s="189" t="s">
        <v>85</v>
      </c>
      <c r="AV5790" s="13" t="s">
        <v>85</v>
      </c>
      <c r="AW5790" s="13" t="s">
        <v>29</v>
      </c>
      <c r="AX5790" s="13" t="s">
        <v>72</v>
      </c>
      <c r="AY5790" s="189" t="s">
        <v>360</v>
      </c>
    </row>
    <row r="5791" spans="1:65" s="14" customFormat="1">
      <c r="B5791" s="196"/>
      <c r="D5791" s="188" t="s">
        <v>369</v>
      </c>
      <c r="E5791" s="197" t="s">
        <v>1</v>
      </c>
      <c r="F5791" s="198" t="s">
        <v>5794</v>
      </c>
      <c r="H5791" s="197" t="s">
        <v>1</v>
      </c>
      <c r="I5791" s="199"/>
      <c r="L5791" s="196"/>
      <c r="M5791" s="200"/>
      <c r="N5791" s="201"/>
      <c r="O5791" s="201"/>
      <c r="P5791" s="201"/>
      <c r="Q5791" s="201"/>
      <c r="R5791" s="201"/>
      <c r="S5791" s="201"/>
      <c r="T5791" s="202"/>
      <c r="AT5791" s="197" t="s">
        <v>369</v>
      </c>
      <c r="AU5791" s="197" t="s">
        <v>85</v>
      </c>
      <c r="AV5791" s="14" t="s">
        <v>79</v>
      </c>
      <c r="AW5791" s="14" t="s">
        <v>29</v>
      </c>
      <c r="AX5791" s="14" t="s">
        <v>72</v>
      </c>
      <c r="AY5791" s="197" t="s">
        <v>360</v>
      </c>
    </row>
    <row r="5792" spans="1:65" s="13" customFormat="1">
      <c r="B5792" s="187"/>
      <c r="D5792" s="188" t="s">
        <v>369</v>
      </c>
      <c r="E5792" s="189" t="s">
        <v>1</v>
      </c>
      <c r="F5792" s="190" t="s">
        <v>5795</v>
      </c>
      <c r="H5792" s="191">
        <v>129.35</v>
      </c>
      <c r="I5792" s="192"/>
      <c r="L5792" s="187"/>
      <c r="M5792" s="193"/>
      <c r="N5792" s="194"/>
      <c r="O5792" s="194"/>
      <c r="P5792" s="194"/>
      <c r="Q5792" s="194"/>
      <c r="R5792" s="194"/>
      <c r="S5792" s="194"/>
      <c r="T5792" s="195"/>
      <c r="AT5792" s="189" t="s">
        <v>369</v>
      </c>
      <c r="AU5792" s="189" t="s">
        <v>85</v>
      </c>
      <c r="AV5792" s="13" t="s">
        <v>85</v>
      </c>
      <c r="AW5792" s="13" t="s">
        <v>29</v>
      </c>
      <c r="AX5792" s="13" t="s">
        <v>72</v>
      </c>
      <c r="AY5792" s="189" t="s">
        <v>360</v>
      </c>
    </row>
    <row r="5793" spans="2:51" s="14" customFormat="1">
      <c r="B5793" s="196"/>
      <c r="D5793" s="188" t="s">
        <v>369</v>
      </c>
      <c r="E5793" s="197" t="s">
        <v>1</v>
      </c>
      <c r="F5793" s="198" t="s">
        <v>762</v>
      </c>
      <c r="H5793" s="197" t="s">
        <v>1</v>
      </c>
      <c r="I5793" s="199"/>
      <c r="L5793" s="196"/>
      <c r="M5793" s="200"/>
      <c r="N5793" s="201"/>
      <c r="O5793" s="201"/>
      <c r="P5793" s="201"/>
      <c r="Q5793" s="201"/>
      <c r="R5793" s="201"/>
      <c r="S5793" s="201"/>
      <c r="T5793" s="202"/>
      <c r="AT5793" s="197" t="s">
        <v>369</v>
      </c>
      <c r="AU5793" s="197" t="s">
        <v>85</v>
      </c>
      <c r="AV5793" s="14" t="s">
        <v>79</v>
      </c>
      <c r="AW5793" s="14" t="s">
        <v>29</v>
      </c>
      <c r="AX5793" s="14" t="s">
        <v>72</v>
      </c>
      <c r="AY5793" s="197" t="s">
        <v>360</v>
      </c>
    </row>
    <row r="5794" spans="2:51" s="14" customFormat="1">
      <c r="B5794" s="196"/>
      <c r="D5794" s="188" t="s">
        <v>369</v>
      </c>
      <c r="E5794" s="197" t="s">
        <v>1</v>
      </c>
      <c r="F5794" s="198" t="s">
        <v>5796</v>
      </c>
      <c r="H5794" s="197" t="s">
        <v>1</v>
      </c>
      <c r="I5794" s="199"/>
      <c r="L5794" s="196"/>
      <c r="M5794" s="200"/>
      <c r="N5794" s="201"/>
      <c r="O5794" s="201"/>
      <c r="P5794" s="201"/>
      <c r="Q5794" s="201"/>
      <c r="R5794" s="201"/>
      <c r="S5794" s="201"/>
      <c r="T5794" s="202"/>
      <c r="AT5794" s="197" t="s">
        <v>369</v>
      </c>
      <c r="AU5794" s="197" t="s">
        <v>85</v>
      </c>
      <c r="AV5794" s="14" t="s">
        <v>79</v>
      </c>
      <c r="AW5794" s="14" t="s">
        <v>29</v>
      </c>
      <c r="AX5794" s="14" t="s">
        <v>72</v>
      </c>
      <c r="AY5794" s="197" t="s">
        <v>360</v>
      </c>
    </row>
    <row r="5795" spans="2:51" s="13" customFormat="1">
      <c r="B5795" s="187"/>
      <c r="D5795" s="188" t="s">
        <v>369</v>
      </c>
      <c r="E5795" s="189" t="s">
        <v>1</v>
      </c>
      <c r="F5795" s="190" t="s">
        <v>5797</v>
      </c>
      <c r="H5795" s="191">
        <v>545.76</v>
      </c>
      <c r="I5795" s="192"/>
      <c r="L5795" s="187"/>
      <c r="M5795" s="193"/>
      <c r="N5795" s="194"/>
      <c r="O5795" s="194"/>
      <c r="P5795" s="194"/>
      <c r="Q5795" s="194"/>
      <c r="R5795" s="194"/>
      <c r="S5795" s="194"/>
      <c r="T5795" s="195"/>
      <c r="AT5795" s="189" t="s">
        <v>369</v>
      </c>
      <c r="AU5795" s="189" t="s">
        <v>85</v>
      </c>
      <c r="AV5795" s="13" t="s">
        <v>85</v>
      </c>
      <c r="AW5795" s="13" t="s">
        <v>29</v>
      </c>
      <c r="AX5795" s="13" t="s">
        <v>72</v>
      </c>
      <c r="AY5795" s="189" t="s">
        <v>360</v>
      </c>
    </row>
    <row r="5796" spans="2:51" s="14" customFormat="1">
      <c r="B5796" s="196"/>
      <c r="D5796" s="188" t="s">
        <v>369</v>
      </c>
      <c r="E5796" s="197" t="s">
        <v>1</v>
      </c>
      <c r="F5796" s="198" t="s">
        <v>787</v>
      </c>
      <c r="H5796" s="197" t="s">
        <v>1</v>
      </c>
      <c r="I5796" s="199"/>
      <c r="L5796" s="196"/>
      <c r="M5796" s="200"/>
      <c r="N5796" s="201"/>
      <c r="O5796" s="201"/>
      <c r="P5796" s="201"/>
      <c r="Q5796" s="201"/>
      <c r="R5796" s="201"/>
      <c r="S5796" s="201"/>
      <c r="T5796" s="202"/>
      <c r="AT5796" s="197" t="s">
        <v>369</v>
      </c>
      <c r="AU5796" s="197" t="s">
        <v>85</v>
      </c>
      <c r="AV5796" s="14" t="s">
        <v>79</v>
      </c>
      <c r="AW5796" s="14" t="s">
        <v>29</v>
      </c>
      <c r="AX5796" s="14" t="s">
        <v>72</v>
      </c>
      <c r="AY5796" s="197" t="s">
        <v>360</v>
      </c>
    </row>
    <row r="5797" spans="2:51" s="14" customFormat="1">
      <c r="B5797" s="196"/>
      <c r="D5797" s="188" t="s">
        <v>369</v>
      </c>
      <c r="E5797" s="197" t="s">
        <v>1</v>
      </c>
      <c r="F5797" s="198" t="s">
        <v>5798</v>
      </c>
      <c r="H5797" s="197" t="s">
        <v>1</v>
      </c>
      <c r="I5797" s="199"/>
      <c r="L5797" s="196"/>
      <c r="M5797" s="200"/>
      <c r="N5797" s="201"/>
      <c r="O5797" s="201"/>
      <c r="P5797" s="201"/>
      <c r="Q5797" s="201"/>
      <c r="R5797" s="201"/>
      <c r="S5797" s="201"/>
      <c r="T5797" s="202"/>
      <c r="AT5797" s="197" t="s">
        <v>369</v>
      </c>
      <c r="AU5797" s="197" t="s">
        <v>85</v>
      </c>
      <c r="AV5797" s="14" t="s">
        <v>79</v>
      </c>
      <c r="AW5797" s="14" t="s">
        <v>29</v>
      </c>
      <c r="AX5797" s="14" t="s">
        <v>72</v>
      </c>
      <c r="AY5797" s="197" t="s">
        <v>360</v>
      </c>
    </row>
    <row r="5798" spans="2:51" s="13" customFormat="1" ht="22.5">
      <c r="B5798" s="187"/>
      <c r="D5798" s="188" t="s">
        <v>369</v>
      </c>
      <c r="E5798" s="189" t="s">
        <v>1</v>
      </c>
      <c r="F5798" s="190" t="s">
        <v>5799</v>
      </c>
      <c r="H5798" s="191">
        <v>674.36</v>
      </c>
      <c r="I5798" s="192"/>
      <c r="L5798" s="187"/>
      <c r="M5798" s="193"/>
      <c r="N5798" s="194"/>
      <c r="O5798" s="194"/>
      <c r="P5798" s="194"/>
      <c r="Q5798" s="194"/>
      <c r="R5798" s="194"/>
      <c r="S5798" s="194"/>
      <c r="T5798" s="195"/>
      <c r="AT5798" s="189" t="s">
        <v>369</v>
      </c>
      <c r="AU5798" s="189" t="s">
        <v>85</v>
      </c>
      <c r="AV5798" s="13" t="s">
        <v>85</v>
      </c>
      <c r="AW5798" s="13" t="s">
        <v>29</v>
      </c>
      <c r="AX5798" s="13" t="s">
        <v>72</v>
      </c>
      <c r="AY5798" s="189" t="s">
        <v>360</v>
      </c>
    </row>
    <row r="5799" spans="2:51" s="13" customFormat="1">
      <c r="B5799" s="187"/>
      <c r="D5799" s="188" t="s">
        <v>369</v>
      </c>
      <c r="E5799" s="189" t="s">
        <v>1</v>
      </c>
      <c r="F5799" s="190" t="s">
        <v>4684</v>
      </c>
      <c r="H5799" s="191">
        <v>36.630000000000003</v>
      </c>
      <c r="I5799" s="192"/>
      <c r="L5799" s="187"/>
      <c r="M5799" s="193"/>
      <c r="N5799" s="194"/>
      <c r="O5799" s="194"/>
      <c r="P5799" s="194"/>
      <c r="Q5799" s="194"/>
      <c r="R5799" s="194"/>
      <c r="S5799" s="194"/>
      <c r="T5799" s="195"/>
      <c r="AT5799" s="189" t="s">
        <v>369</v>
      </c>
      <c r="AU5799" s="189" t="s">
        <v>85</v>
      </c>
      <c r="AV5799" s="13" t="s">
        <v>85</v>
      </c>
      <c r="AW5799" s="13" t="s">
        <v>29</v>
      </c>
      <c r="AX5799" s="13" t="s">
        <v>72</v>
      </c>
      <c r="AY5799" s="189" t="s">
        <v>360</v>
      </c>
    </row>
    <row r="5800" spans="2:51" s="16" customFormat="1">
      <c r="B5800" s="211"/>
      <c r="D5800" s="188" t="s">
        <v>369</v>
      </c>
      <c r="E5800" s="212" t="s">
        <v>1</v>
      </c>
      <c r="F5800" s="213" t="s">
        <v>581</v>
      </c>
      <c r="H5800" s="214">
        <v>1822.62</v>
      </c>
      <c r="I5800" s="215"/>
      <c r="L5800" s="211"/>
      <c r="M5800" s="216"/>
      <c r="N5800" s="217"/>
      <c r="O5800" s="217"/>
      <c r="P5800" s="217"/>
      <c r="Q5800" s="217"/>
      <c r="R5800" s="217"/>
      <c r="S5800" s="217"/>
      <c r="T5800" s="218"/>
      <c r="AT5800" s="212" t="s">
        <v>369</v>
      </c>
      <c r="AU5800" s="212" t="s">
        <v>85</v>
      </c>
      <c r="AV5800" s="16" t="s">
        <v>282</v>
      </c>
      <c r="AW5800" s="16" t="s">
        <v>29</v>
      </c>
      <c r="AX5800" s="16" t="s">
        <v>72</v>
      </c>
      <c r="AY5800" s="212" t="s">
        <v>360</v>
      </c>
    </row>
    <row r="5801" spans="2:51" s="14" customFormat="1">
      <c r="B5801" s="196"/>
      <c r="D5801" s="188" t="s">
        <v>369</v>
      </c>
      <c r="E5801" s="197" t="s">
        <v>1</v>
      </c>
      <c r="F5801" s="198" t="s">
        <v>2674</v>
      </c>
      <c r="H5801" s="197" t="s">
        <v>1</v>
      </c>
      <c r="I5801" s="199"/>
      <c r="L5801" s="196"/>
      <c r="M5801" s="200"/>
      <c r="N5801" s="201"/>
      <c r="O5801" s="201"/>
      <c r="P5801" s="201"/>
      <c r="Q5801" s="201"/>
      <c r="R5801" s="201"/>
      <c r="S5801" s="201"/>
      <c r="T5801" s="202"/>
      <c r="AT5801" s="197" t="s">
        <v>369</v>
      </c>
      <c r="AU5801" s="197" t="s">
        <v>85</v>
      </c>
      <c r="AV5801" s="14" t="s">
        <v>79</v>
      </c>
      <c r="AW5801" s="14" t="s">
        <v>29</v>
      </c>
      <c r="AX5801" s="14" t="s">
        <v>72</v>
      </c>
      <c r="AY5801" s="197" t="s">
        <v>360</v>
      </c>
    </row>
    <row r="5802" spans="2:51" s="14" customFormat="1" ht="22.5">
      <c r="B5802" s="196"/>
      <c r="D5802" s="188" t="s">
        <v>369</v>
      </c>
      <c r="E5802" s="197" t="s">
        <v>1</v>
      </c>
      <c r="F5802" s="198" t="s">
        <v>2473</v>
      </c>
      <c r="H5802" s="197" t="s">
        <v>1</v>
      </c>
      <c r="I5802" s="199"/>
      <c r="L5802" s="196"/>
      <c r="M5802" s="200"/>
      <c r="N5802" s="201"/>
      <c r="O5802" s="201"/>
      <c r="P5802" s="201"/>
      <c r="Q5802" s="201"/>
      <c r="R5802" s="201"/>
      <c r="S5802" s="201"/>
      <c r="T5802" s="202"/>
      <c r="AT5802" s="197" t="s">
        <v>369</v>
      </c>
      <c r="AU5802" s="197" t="s">
        <v>85</v>
      </c>
      <c r="AV5802" s="14" t="s">
        <v>79</v>
      </c>
      <c r="AW5802" s="14" t="s">
        <v>29</v>
      </c>
      <c r="AX5802" s="14" t="s">
        <v>72</v>
      </c>
      <c r="AY5802" s="197" t="s">
        <v>360</v>
      </c>
    </row>
    <row r="5803" spans="2:51" s="13" customFormat="1">
      <c r="B5803" s="187"/>
      <c r="D5803" s="188" t="s">
        <v>369</v>
      </c>
      <c r="E5803" s="189" t="s">
        <v>1</v>
      </c>
      <c r="F5803" s="190" t="s">
        <v>4724</v>
      </c>
      <c r="H5803" s="191">
        <v>249.34</v>
      </c>
      <c r="I5803" s="192"/>
      <c r="L5803" s="187"/>
      <c r="M5803" s="193"/>
      <c r="N5803" s="194"/>
      <c r="O5803" s="194"/>
      <c r="P5803" s="194"/>
      <c r="Q5803" s="194"/>
      <c r="R5803" s="194"/>
      <c r="S5803" s="194"/>
      <c r="T5803" s="195"/>
      <c r="AT5803" s="189" t="s">
        <v>369</v>
      </c>
      <c r="AU5803" s="189" t="s">
        <v>85</v>
      </c>
      <c r="AV5803" s="13" t="s">
        <v>85</v>
      </c>
      <c r="AW5803" s="13" t="s">
        <v>29</v>
      </c>
      <c r="AX5803" s="13" t="s">
        <v>72</v>
      </c>
      <c r="AY5803" s="189" t="s">
        <v>360</v>
      </c>
    </row>
    <row r="5804" spans="2:51" s="16" customFormat="1">
      <c r="B5804" s="211"/>
      <c r="D5804" s="188" t="s">
        <v>369</v>
      </c>
      <c r="E5804" s="212" t="s">
        <v>1</v>
      </c>
      <c r="F5804" s="213" t="s">
        <v>581</v>
      </c>
      <c r="H5804" s="214">
        <v>249.34</v>
      </c>
      <c r="I5804" s="215"/>
      <c r="L5804" s="211"/>
      <c r="M5804" s="216"/>
      <c r="N5804" s="217"/>
      <c r="O5804" s="217"/>
      <c r="P5804" s="217"/>
      <c r="Q5804" s="217"/>
      <c r="R5804" s="217"/>
      <c r="S5804" s="217"/>
      <c r="T5804" s="218"/>
      <c r="AT5804" s="212" t="s">
        <v>369</v>
      </c>
      <c r="AU5804" s="212" t="s">
        <v>85</v>
      </c>
      <c r="AV5804" s="16" t="s">
        <v>282</v>
      </c>
      <c r="AW5804" s="16" t="s">
        <v>29</v>
      </c>
      <c r="AX5804" s="16" t="s">
        <v>72</v>
      </c>
      <c r="AY5804" s="212" t="s">
        <v>360</v>
      </c>
    </row>
    <row r="5805" spans="2:51" s="14" customFormat="1">
      <c r="B5805" s="196"/>
      <c r="D5805" s="188" t="s">
        <v>369</v>
      </c>
      <c r="E5805" s="197" t="s">
        <v>1</v>
      </c>
      <c r="F5805" s="198" t="s">
        <v>2608</v>
      </c>
      <c r="H5805" s="197" t="s">
        <v>1</v>
      </c>
      <c r="I5805" s="199"/>
      <c r="L5805" s="196"/>
      <c r="M5805" s="200"/>
      <c r="N5805" s="201"/>
      <c r="O5805" s="201"/>
      <c r="P5805" s="201"/>
      <c r="Q5805" s="201"/>
      <c r="R5805" s="201"/>
      <c r="S5805" s="201"/>
      <c r="T5805" s="202"/>
      <c r="AT5805" s="197" t="s">
        <v>369</v>
      </c>
      <c r="AU5805" s="197" t="s">
        <v>85</v>
      </c>
      <c r="AV5805" s="14" t="s">
        <v>79</v>
      </c>
      <c r="AW5805" s="14" t="s">
        <v>29</v>
      </c>
      <c r="AX5805" s="14" t="s">
        <v>72</v>
      </c>
      <c r="AY5805" s="197" t="s">
        <v>360</v>
      </c>
    </row>
    <row r="5806" spans="2:51" s="13" customFormat="1">
      <c r="B5806" s="187"/>
      <c r="D5806" s="188" t="s">
        <v>369</v>
      </c>
      <c r="E5806" s="189" t="s">
        <v>1</v>
      </c>
      <c r="F5806" s="190" t="s">
        <v>4682</v>
      </c>
      <c r="H5806" s="191">
        <v>8.7200000000000006</v>
      </c>
      <c r="I5806" s="192"/>
      <c r="L5806" s="187"/>
      <c r="M5806" s="193"/>
      <c r="N5806" s="194"/>
      <c r="O5806" s="194"/>
      <c r="P5806" s="194"/>
      <c r="Q5806" s="194"/>
      <c r="R5806" s="194"/>
      <c r="S5806" s="194"/>
      <c r="T5806" s="195"/>
      <c r="AT5806" s="189" t="s">
        <v>369</v>
      </c>
      <c r="AU5806" s="189" t="s">
        <v>85</v>
      </c>
      <c r="AV5806" s="13" t="s">
        <v>85</v>
      </c>
      <c r="AW5806" s="13" t="s">
        <v>29</v>
      </c>
      <c r="AX5806" s="13" t="s">
        <v>72</v>
      </c>
      <c r="AY5806" s="189" t="s">
        <v>360</v>
      </c>
    </row>
    <row r="5807" spans="2:51" s="16" customFormat="1">
      <c r="B5807" s="211"/>
      <c r="D5807" s="188" t="s">
        <v>369</v>
      </c>
      <c r="E5807" s="212" t="s">
        <v>1</v>
      </c>
      <c r="F5807" s="213" t="s">
        <v>581</v>
      </c>
      <c r="H5807" s="214">
        <v>8.7200000000000006</v>
      </c>
      <c r="I5807" s="215"/>
      <c r="L5807" s="211"/>
      <c r="M5807" s="216"/>
      <c r="N5807" s="217"/>
      <c r="O5807" s="217"/>
      <c r="P5807" s="217"/>
      <c r="Q5807" s="217"/>
      <c r="R5807" s="217"/>
      <c r="S5807" s="217"/>
      <c r="T5807" s="218"/>
      <c r="AT5807" s="212" t="s">
        <v>369</v>
      </c>
      <c r="AU5807" s="212" t="s">
        <v>85</v>
      </c>
      <c r="AV5807" s="16" t="s">
        <v>282</v>
      </c>
      <c r="AW5807" s="16" t="s">
        <v>29</v>
      </c>
      <c r="AX5807" s="16" t="s">
        <v>72</v>
      </c>
      <c r="AY5807" s="212" t="s">
        <v>360</v>
      </c>
    </row>
    <row r="5808" spans="2:51" s="14" customFormat="1">
      <c r="B5808" s="196"/>
      <c r="D5808" s="188" t="s">
        <v>369</v>
      </c>
      <c r="E5808" s="197" t="s">
        <v>1</v>
      </c>
      <c r="F5808" s="198" t="s">
        <v>5800</v>
      </c>
      <c r="H5808" s="197" t="s">
        <v>1</v>
      </c>
      <c r="I5808" s="199"/>
      <c r="L5808" s="196"/>
      <c r="M5808" s="200"/>
      <c r="N5808" s="201"/>
      <c r="O5808" s="201"/>
      <c r="P5808" s="201"/>
      <c r="Q5808" s="201"/>
      <c r="R5808" s="201"/>
      <c r="S5808" s="201"/>
      <c r="T5808" s="202"/>
      <c r="AT5808" s="197" t="s">
        <v>369</v>
      </c>
      <c r="AU5808" s="197" t="s">
        <v>85</v>
      </c>
      <c r="AV5808" s="14" t="s">
        <v>79</v>
      </c>
      <c r="AW5808" s="14" t="s">
        <v>29</v>
      </c>
      <c r="AX5808" s="14" t="s">
        <v>72</v>
      </c>
      <c r="AY5808" s="197" t="s">
        <v>360</v>
      </c>
    </row>
    <row r="5809" spans="1:65" s="13" customFormat="1">
      <c r="B5809" s="187"/>
      <c r="D5809" s="188" t="s">
        <v>369</v>
      </c>
      <c r="E5809" s="189" t="s">
        <v>1</v>
      </c>
      <c r="F5809" s="190" t="s">
        <v>5801</v>
      </c>
      <c r="H5809" s="191">
        <v>7.17</v>
      </c>
      <c r="I5809" s="192"/>
      <c r="L5809" s="187"/>
      <c r="M5809" s="193"/>
      <c r="N5809" s="194"/>
      <c r="O5809" s="194"/>
      <c r="P5809" s="194"/>
      <c r="Q5809" s="194"/>
      <c r="R5809" s="194"/>
      <c r="S5809" s="194"/>
      <c r="T5809" s="195"/>
      <c r="AT5809" s="189" t="s">
        <v>369</v>
      </c>
      <c r="AU5809" s="189" t="s">
        <v>85</v>
      </c>
      <c r="AV5809" s="13" t="s">
        <v>85</v>
      </c>
      <c r="AW5809" s="13" t="s">
        <v>29</v>
      </c>
      <c r="AX5809" s="13" t="s">
        <v>72</v>
      </c>
      <c r="AY5809" s="189" t="s">
        <v>360</v>
      </c>
    </row>
    <row r="5810" spans="1:65" s="13" customFormat="1">
      <c r="B5810" s="187"/>
      <c r="D5810" s="188" t="s">
        <v>369</v>
      </c>
      <c r="E5810" s="189" t="s">
        <v>1</v>
      </c>
      <c r="F5810" s="190" t="s">
        <v>5802</v>
      </c>
      <c r="H5810" s="191">
        <v>124.59</v>
      </c>
      <c r="I5810" s="192"/>
      <c r="L5810" s="187"/>
      <c r="M5810" s="193"/>
      <c r="N5810" s="194"/>
      <c r="O5810" s="194"/>
      <c r="P5810" s="194"/>
      <c r="Q5810" s="194"/>
      <c r="R5810" s="194"/>
      <c r="S5810" s="194"/>
      <c r="T5810" s="195"/>
      <c r="AT5810" s="189" t="s">
        <v>369</v>
      </c>
      <c r="AU5810" s="189" t="s">
        <v>85</v>
      </c>
      <c r="AV5810" s="13" t="s">
        <v>85</v>
      </c>
      <c r="AW5810" s="13" t="s">
        <v>29</v>
      </c>
      <c r="AX5810" s="13" t="s">
        <v>72</v>
      </c>
      <c r="AY5810" s="189" t="s">
        <v>360</v>
      </c>
    </row>
    <row r="5811" spans="1:65" s="16" customFormat="1">
      <c r="B5811" s="211"/>
      <c r="D5811" s="188" t="s">
        <v>369</v>
      </c>
      <c r="E5811" s="212" t="s">
        <v>1</v>
      </c>
      <c r="F5811" s="213" t="s">
        <v>581</v>
      </c>
      <c r="H5811" s="214">
        <v>131.76</v>
      </c>
      <c r="I5811" s="215"/>
      <c r="L5811" s="211"/>
      <c r="M5811" s="216"/>
      <c r="N5811" s="217"/>
      <c r="O5811" s="217"/>
      <c r="P5811" s="217"/>
      <c r="Q5811" s="217"/>
      <c r="R5811" s="217"/>
      <c r="S5811" s="217"/>
      <c r="T5811" s="218"/>
      <c r="AT5811" s="212" t="s">
        <v>369</v>
      </c>
      <c r="AU5811" s="212" t="s">
        <v>85</v>
      </c>
      <c r="AV5811" s="16" t="s">
        <v>282</v>
      </c>
      <c r="AW5811" s="16" t="s">
        <v>29</v>
      </c>
      <c r="AX5811" s="16" t="s">
        <v>72</v>
      </c>
      <c r="AY5811" s="212" t="s">
        <v>360</v>
      </c>
    </row>
    <row r="5812" spans="1:65" s="15" customFormat="1">
      <c r="B5812" s="203"/>
      <c r="D5812" s="188" t="s">
        <v>369</v>
      </c>
      <c r="E5812" s="204" t="s">
        <v>1</v>
      </c>
      <c r="F5812" s="205" t="s">
        <v>386</v>
      </c>
      <c r="H5812" s="206">
        <v>2212.44</v>
      </c>
      <c r="I5812" s="207"/>
      <c r="L5812" s="203"/>
      <c r="M5812" s="208"/>
      <c r="N5812" s="209"/>
      <c r="O5812" s="209"/>
      <c r="P5812" s="209"/>
      <c r="Q5812" s="209"/>
      <c r="R5812" s="209"/>
      <c r="S5812" s="209"/>
      <c r="T5812" s="210"/>
      <c r="AT5812" s="204" t="s">
        <v>369</v>
      </c>
      <c r="AU5812" s="204" t="s">
        <v>85</v>
      </c>
      <c r="AV5812" s="15" t="s">
        <v>367</v>
      </c>
      <c r="AW5812" s="15" t="s">
        <v>29</v>
      </c>
      <c r="AX5812" s="15" t="s">
        <v>79</v>
      </c>
      <c r="AY5812" s="204" t="s">
        <v>360</v>
      </c>
    </row>
    <row r="5813" spans="1:65" s="14" customFormat="1" ht="22.5">
      <c r="B5813" s="196"/>
      <c r="D5813" s="188" t="s">
        <v>369</v>
      </c>
      <c r="E5813" s="197" t="s">
        <v>1</v>
      </c>
      <c r="F5813" s="198" t="s">
        <v>5803</v>
      </c>
      <c r="H5813" s="197" t="s">
        <v>1</v>
      </c>
      <c r="I5813" s="199"/>
      <c r="L5813" s="196"/>
      <c r="M5813" s="200"/>
      <c r="N5813" s="201"/>
      <c r="O5813" s="201"/>
      <c r="P5813" s="201"/>
      <c r="Q5813" s="201"/>
      <c r="R5813" s="201"/>
      <c r="S5813" s="201"/>
      <c r="T5813" s="202"/>
      <c r="AT5813" s="197" t="s">
        <v>369</v>
      </c>
      <c r="AU5813" s="197" t="s">
        <v>85</v>
      </c>
      <c r="AV5813" s="14" t="s">
        <v>79</v>
      </c>
      <c r="AW5813" s="14" t="s">
        <v>29</v>
      </c>
      <c r="AX5813" s="14" t="s">
        <v>72</v>
      </c>
      <c r="AY5813" s="197" t="s">
        <v>360</v>
      </c>
    </row>
    <row r="5814" spans="1:65" s="2" customFormat="1" ht="37.9" customHeight="1">
      <c r="A5814" s="33"/>
      <c r="B5814" s="139"/>
      <c r="C5814" s="261" t="s">
        <v>5804</v>
      </c>
      <c r="D5814" s="261" t="s">
        <v>363</v>
      </c>
      <c r="E5814" s="262" t="s">
        <v>5805</v>
      </c>
      <c r="F5814" s="280" t="s">
        <v>6572</v>
      </c>
      <c r="G5814" s="264" t="s">
        <v>366</v>
      </c>
      <c r="H5814" s="265">
        <v>634.26</v>
      </c>
      <c r="I5814" s="266"/>
      <c r="J5814" s="266">
        <f>ROUND(I5814*H5814,2)</f>
        <v>0</v>
      </c>
      <c r="K5814" s="180"/>
      <c r="L5814" s="34"/>
      <c r="M5814" s="181" t="s">
        <v>1</v>
      </c>
      <c r="N5814" s="182" t="s">
        <v>38</v>
      </c>
      <c r="O5814" s="60"/>
      <c r="P5814" s="183">
        <f>O5814*H5814</f>
        <v>0</v>
      </c>
      <c r="Q5814" s="183">
        <v>8.4000000000000003E-4</v>
      </c>
      <c r="R5814" s="183">
        <f>Q5814*H5814</f>
        <v>0.53277839999999999</v>
      </c>
      <c r="S5814" s="183">
        <v>0</v>
      </c>
      <c r="T5814" s="184">
        <f>S5814*H5814</f>
        <v>0</v>
      </c>
      <c r="U5814" s="33"/>
      <c r="V5814" s="33"/>
      <c r="W5814" s="33"/>
      <c r="X5814" s="33"/>
      <c r="Y5814" s="33"/>
      <c r="Z5814" s="33"/>
      <c r="AA5814" s="33"/>
      <c r="AB5814" s="33"/>
      <c r="AC5814" s="33"/>
      <c r="AD5814" s="33"/>
      <c r="AE5814" s="33"/>
      <c r="AR5814" s="185" t="s">
        <v>507</v>
      </c>
      <c r="AT5814" s="185" t="s">
        <v>363</v>
      </c>
      <c r="AU5814" s="185" t="s">
        <v>85</v>
      </c>
      <c r="AY5814" s="18" t="s">
        <v>360</v>
      </c>
      <c r="BE5814" s="186">
        <f>IF(N5814="základná",J5814,0)</f>
        <v>0</v>
      </c>
      <c r="BF5814" s="186">
        <f>IF(N5814="znížená",J5814,0)</f>
        <v>0</v>
      </c>
      <c r="BG5814" s="186">
        <f>IF(N5814="zákl. prenesená",J5814,0)</f>
        <v>0</v>
      </c>
      <c r="BH5814" s="186">
        <f>IF(N5814="zníž. prenesená",J5814,0)</f>
        <v>0</v>
      </c>
      <c r="BI5814" s="186">
        <f>IF(N5814="nulová",J5814,0)</f>
        <v>0</v>
      </c>
      <c r="BJ5814" s="18" t="s">
        <v>85</v>
      </c>
      <c r="BK5814" s="186">
        <f>ROUND(I5814*H5814,2)</f>
        <v>0</v>
      </c>
      <c r="BL5814" s="18" t="s">
        <v>507</v>
      </c>
      <c r="BM5814" s="185" t="s">
        <v>5807</v>
      </c>
    </row>
    <row r="5815" spans="1:65" s="13" customFormat="1">
      <c r="B5815" s="187"/>
      <c r="D5815" s="188" t="s">
        <v>369</v>
      </c>
      <c r="E5815" s="189" t="s">
        <v>1</v>
      </c>
      <c r="F5815" s="190" t="s">
        <v>5808</v>
      </c>
      <c r="H5815" s="191">
        <v>108.01</v>
      </c>
      <c r="I5815" s="192"/>
      <c r="L5815" s="187"/>
      <c r="M5815" s="193"/>
      <c r="N5815" s="194"/>
      <c r="O5815" s="194"/>
      <c r="P5815" s="194"/>
      <c r="Q5815" s="194"/>
      <c r="R5815" s="194"/>
      <c r="S5815" s="194"/>
      <c r="T5815" s="195"/>
      <c r="AT5815" s="189" t="s">
        <v>369</v>
      </c>
      <c r="AU5815" s="189" t="s">
        <v>85</v>
      </c>
      <c r="AV5815" s="13" t="s">
        <v>85</v>
      </c>
      <c r="AW5815" s="13" t="s">
        <v>29</v>
      </c>
      <c r="AX5815" s="13" t="s">
        <v>72</v>
      </c>
      <c r="AY5815" s="189" t="s">
        <v>360</v>
      </c>
    </row>
    <row r="5816" spans="1:65" s="13" customFormat="1">
      <c r="B5816" s="187"/>
      <c r="D5816" s="188" t="s">
        <v>369</v>
      </c>
      <c r="E5816" s="189" t="s">
        <v>1</v>
      </c>
      <c r="F5816" s="190" t="s">
        <v>5809</v>
      </c>
      <c r="H5816" s="191">
        <v>72.2</v>
      </c>
      <c r="I5816" s="192"/>
      <c r="L5816" s="187"/>
      <c r="M5816" s="193"/>
      <c r="N5816" s="194"/>
      <c r="O5816" s="194"/>
      <c r="P5816" s="194"/>
      <c r="Q5816" s="194"/>
      <c r="R5816" s="194"/>
      <c r="S5816" s="194"/>
      <c r="T5816" s="195"/>
      <c r="AT5816" s="189" t="s">
        <v>369</v>
      </c>
      <c r="AU5816" s="189" t="s">
        <v>85</v>
      </c>
      <c r="AV5816" s="13" t="s">
        <v>85</v>
      </c>
      <c r="AW5816" s="13" t="s">
        <v>29</v>
      </c>
      <c r="AX5816" s="13" t="s">
        <v>72</v>
      </c>
      <c r="AY5816" s="189" t="s">
        <v>360</v>
      </c>
    </row>
    <row r="5817" spans="1:65" s="13" customFormat="1">
      <c r="B5817" s="187"/>
      <c r="D5817" s="188" t="s">
        <v>369</v>
      </c>
      <c r="E5817" s="189" t="s">
        <v>1</v>
      </c>
      <c r="F5817" s="190" t="s">
        <v>5810</v>
      </c>
      <c r="H5817" s="191">
        <v>68.94</v>
      </c>
      <c r="I5817" s="192"/>
      <c r="L5817" s="187"/>
      <c r="M5817" s="193"/>
      <c r="N5817" s="194"/>
      <c r="O5817" s="194"/>
      <c r="P5817" s="194"/>
      <c r="Q5817" s="194"/>
      <c r="R5817" s="194"/>
      <c r="S5817" s="194"/>
      <c r="T5817" s="195"/>
      <c r="AT5817" s="189" t="s">
        <v>369</v>
      </c>
      <c r="AU5817" s="189" t="s">
        <v>85</v>
      </c>
      <c r="AV5817" s="13" t="s">
        <v>85</v>
      </c>
      <c r="AW5817" s="13" t="s">
        <v>29</v>
      </c>
      <c r="AX5817" s="13" t="s">
        <v>72</v>
      </c>
      <c r="AY5817" s="189" t="s">
        <v>360</v>
      </c>
    </row>
    <row r="5818" spans="1:65" s="13" customFormat="1">
      <c r="B5818" s="187"/>
      <c r="D5818" s="188" t="s">
        <v>369</v>
      </c>
      <c r="E5818" s="189" t="s">
        <v>1</v>
      </c>
      <c r="F5818" s="190" t="s">
        <v>5811</v>
      </c>
      <c r="H5818" s="191">
        <v>63.49</v>
      </c>
      <c r="I5818" s="192"/>
      <c r="L5818" s="187"/>
      <c r="M5818" s="193"/>
      <c r="N5818" s="194"/>
      <c r="O5818" s="194"/>
      <c r="P5818" s="194"/>
      <c r="Q5818" s="194"/>
      <c r="R5818" s="194"/>
      <c r="S5818" s="194"/>
      <c r="T5818" s="195"/>
      <c r="AT5818" s="189" t="s">
        <v>369</v>
      </c>
      <c r="AU5818" s="189" t="s">
        <v>85</v>
      </c>
      <c r="AV5818" s="13" t="s">
        <v>85</v>
      </c>
      <c r="AW5818" s="13" t="s">
        <v>29</v>
      </c>
      <c r="AX5818" s="13" t="s">
        <v>72</v>
      </c>
      <c r="AY5818" s="189" t="s">
        <v>360</v>
      </c>
    </row>
    <row r="5819" spans="1:65" s="16" customFormat="1">
      <c r="B5819" s="211"/>
      <c r="D5819" s="188" t="s">
        <v>369</v>
      </c>
      <c r="E5819" s="212" t="s">
        <v>1</v>
      </c>
      <c r="F5819" s="213" t="s">
        <v>581</v>
      </c>
      <c r="H5819" s="214">
        <v>312.64</v>
      </c>
      <c r="I5819" s="215"/>
      <c r="L5819" s="211"/>
      <c r="M5819" s="216"/>
      <c r="N5819" s="217"/>
      <c r="O5819" s="217"/>
      <c r="P5819" s="217"/>
      <c r="Q5819" s="217"/>
      <c r="R5819" s="217"/>
      <c r="S5819" s="217"/>
      <c r="T5819" s="218"/>
      <c r="AT5819" s="212" t="s">
        <v>369</v>
      </c>
      <c r="AU5819" s="212" t="s">
        <v>85</v>
      </c>
      <c r="AV5819" s="16" t="s">
        <v>282</v>
      </c>
      <c r="AW5819" s="16" t="s">
        <v>29</v>
      </c>
      <c r="AX5819" s="16" t="s">
        <v>72</v>
      </c>
      <c r="AY5819" s="212" t="s">
        <v>360</v>
      </c>
    </row>
    <row r="5820" spans="1:65" s="13" customFormat="1">
      <c r="B5820" s="187"/>
      <c r="D5820" s="188" t="s">
        <v>369</v>
      </c>
      <c r="E5820" s="189" t="s">
        <v>1</v>
      </c>
      <c r="F5820" s="190" t="s">
        <v>5812</v>
      </c>
      <c r="H5820" s="191">
        <v>55.92</v>
      </c>
      <c r="I5820" s="192"/>
      <c r="L5820" s="187"/>
      <c r="M5820" s="193"/>
      <c r="N5820" s="194"/>
      <c r="O5820" s="194"/>
      <c r="P5820" s="194"/>
      <c r="Q5820" s="194"/>
      <c r="R5820" s="194"/>
      <c r="S5820" s="194"/>
      <c r="T5820" s="195"/>
      <c r="AT5820" s="189" t="s">
        <v>369</v>
      </c>
      <c r="AU5820" s="189" t="s">
        <v>85</v>
      </c>
      <c r="AV5820" s="13" t="s">
        <v>85</v>
      </c>
      <c r="AW5820" s="13" t="s">
        <v>29</v>
      </c>
      <c r="AX5820" s="13" t="s">
        <v>72</v>
      </c>
      <c r="AY5820" s="189" t="s">
        <v>360</v>
      </c>
    </row>
    <row r="5821" spans="1:65" s="13" customFormat="1">
      <c r="B5821" s="187"/>
      <c r="D5821" s="188" t="s">
        <v>369</v>
      </c>
      <c r="E5821" s="189" t="s">
        <v>1</v>
      </c>
      <c r="F5821" s="190" t="s">
        <v>5813</v>
      </c>
      <c r="H5821" s="191">
        <v>72.56</v>
      </c>
      <c r="I5821" s="192"/>
      <c r="L5821" s="187"/>
      <c r="M5821" s="193"/>
      <c r="N5821" s="194"/>
      <c r="O5821" s="194"/>
      <c r="P5821" s="194"/>
      <c r="Q5821" s="194"/>
      <c r="R5821" s="194"/>
      <c r="S5821" s="194"/>
      <c r="T5821" s="195"/>
      <c r="AT5821" s="189" t="s">
        <v>369</v>
      </c>
      <c r="AU5821" s="189" t="s">
        <v>85</v>
      </c>
      <c r="AV5821" s="13" t="s">
        <v>85</v>
      </c>
      <c r="AW5821" s="13" t="s">
        <v>29</v>
      </c>
      <c r="AX5821" s="13" t="s">
        <v>72</v>
      </c>
      <c r="AY5821" s="189" t="s">
        <v>360</v>
      </c>
    </row>
    <row r="5822" spans="1:65" s="13" customFormat="1">
      <c r="B5822" s="187"/>
      <c r="D5822" s="188" t="s">
        <v>369</v>
      </c>
      <c r="E5822" s="189" t="s">
        <v>1</v>
      </c>
      <c r="F5822" s="190" t="s">
        <v>5814</v>
      </c>
      <c r="H5822" s="191">
        <v>73.88</v>
      </c>
      <c r="I5822" s="192"/>
      <c r="L5822" s="187"/>
      <c r="M5822" s="193"/>
      <c r="N5822" s="194"/>
      <c r="O5822" s="194"/>
      <c r="P5822" s="194"/>
      <c r="Q5822" s="194"/>
      <c r="R5822" s="194"/>
      <c r="S5822" s="194"/>
      <c r="T5822" s="195"/>
      <c r="AT5822" s="189" t="s">
        <v>369</v>
      </c>
      <c r="AU5822" s="189" t="s">
        <v>85</v>
      </c>
      <c r="AV5822" s="13" t="s">
        <v>85</v>
      </c>
      <c r="AW5822" s="13" t="s">
        <v>29</v>
      </c>
      <c r="AX5822" s="13" t="s">
        <v>72</v>
      </c>
      <c r="AY5822" s="189" t="s">
        <v>360</v>
      </c>
    </row>
    <row r="5823" spans="1:65" s="13" customFormat="1">
      <c r="B5823" s="187"/>
      <c r="D5823" s="188" t="s">
        <v>369</v>
      </c>
      <c r="E5823" s="189" t="s">
        <v>1</v>
      </c>
      <c r="F5823" s="190" t="s">
        <v>5815</v>
      </c>
      <c r="H5823" s="191">
        <v>56.55</v>
      </c>
      <c r="I5823" s="192"/>
      <c r="L5823" s="187"/>
      <c r="M5823" s="193"/>
      <c r="N5823" s="194"/>
      <c r="O5823" s="194"/>
      <c r="P5823" s="194"/>
      <c r="Q5823" s="194"/>
      <c r="R5823" s="194"/>
      <c r="S5823" s="194"/>
      <c r="T5823" s="195"/>
      <c r="AT5823" s="189" t="s">
        <v>369</v>
      </c>
      <c r="AU5823" s="189" t="s">
        <v>85</v>
      </c>
      <c r="AV5823" s="13" t="s">
        <v>85</v>
      </c>
      <c r="AW5823" s="13" t="s">
        <v>29</v>
      </c>
      <c r="AX5823" s="13" t="s">
        <v>72</v>
      </c>
      <c r="AY5823" s="189" t="s">
        <v>360</v>
      </c>
    </row>
    <row r="5824" spans="1:65" s="13" customFormat="1">
      <c r="B5824" s="187"/>
      <c r="D5824" s="188" t="s">
        <v>369</v>
      </c>
      <c r="E5824" s="189" t="s">
        <v>1</v>
      </c>
      <c r="F5824" s="190" t="s">
        <v>5816</v>
      </c>
      <c r="H5824" s="191">
        <v>21.6</v>
      </c>
      <c r="I5824" s="192"/>
      <c r="L5824" s="187"/>
      <c r="M5824" s="193"/>
      <c r="N5824" s="194"/>
      <c r="O5824" s="194"/>
      <c r="P5824" s="194"/>
      <c r="Q5824" s="194"/>
      <c r="R5824" s="194"/>
      <c r="S5824" s="194"/>
      <c r="T5824" s="195"/>
      <c r="AT5824" s="189" t="s">
        <v>369</v>
      </c>
      <c r="AU5824" s="189" t="s">
        <v>85</v>
      </c>
      <c r="AV5824" s="13" t="s">
        <v>85</v>
      </c>
      <c r="AW5824" s="13" t="s">
        <v>29</v>
      </c>
      <c r="AX5824" s="13" t="s">
        <v>72</v>
      </c>
      <c r="AY5824" s="189" t="s">
        <v>360</v>
      </c>
    </row>
    <row r="5825" spans="1:65" s="13" customFormat="1">
      <c r="B5825" s="187"/>
      <c r="D5825" s="188" t="s">
        <v>369</v>
      </c>
      <c r="E5825" s="189" t="s">
        <v>1</v>
      </c>
      <c r="F5825" s="190" t="s">
        <v>5817</v>
      </c>
      <c r="H5825" s="191">
        <v>41.11</v>
      </c>
      <c r="I5825" s="192"/>
      <c r="L5825" s="187"/>
      <c r="M5825" s="193"/>
      <c r="N5825" s="194"/>
      <c r="O5825" s="194"/>
      <c r="P5825" s="194"/>
      <c r="Q5825" s="194"/>
      <c r="R5825" s="194"/>
      <c r="S5825" s="194"/>
      <c r="T5825" s="195"/>
      <c r="AT5825" s="189" t="s">
        <v>369</v>
      </c>
      <c r="AU5825" s="189" t="s">
        <v>85</v>
      </c>
      <c r="AV5825" s="13" t="s">
        <v>85</v>
      </c>
      <c r="AW5825" s="13" t="s">
        <v>29</v>
      </c>
      <c r="AX5825" s="13" t="s">
        <v>72</v>
      </c>
      <c r="AY5825" s="189" t="s">
        <v>360</v>
      </c>
    </row>
    <row r="5826" spans="1:65" s="16" customFormat="1">
      <c r="B5826" s="211"/>
      <c r="D5826" s="188" t="s">
        <v>369</v>
      </c>
      <c r="E5826" s="212" t="s">
        <v>1</v>
      </c>
      <c r="F5826" s="213" t="s">
        <v>581</v>
      </c>
      <c r="H5826" s="214">
        <v>321.62</v>
      </c>
      <c r="I5826" s="215"/>
      <c r="L5826" s="211"/>
      <c r="M5826" s="216"/>
      <c r="N5826" s="217"/>
      <c r="O5826" s="217"/>
      <c r="P5826" s="217"/>
      <c r="Q5826" s="217"/>
      <c r="R5826" s="217"/>
      <c r="S5826" s="217"/>
      <c r="T5826" s="218"/>
      <c r="AT5826" s="212" t="s">
        <v>369</v>
      </c>
      <c r="AU5826" s="212" t="s">
        <v>85</v>
      </c>
      <c r="AV5826" s="16" t="s">
        <v>282</v>
      </c>
      <c r="AW5826" s="16" t="s">
        <v>29</v>
      </c>
      <c r="AX5826" s="16" t="s">
        <v>72</v>
      </c>
      <c r="AY5826" s="212" t="s">
        <v>360</v>
      </c>
    </row>
    <row r="5827" spans="1:65" s="15" customFormat="1">
      <c r="B5827" s="203"/>
      <c r="D5827" s="188" t="s">
        <v>369</v>
      </c>
      <c r="E5827" s="204" t="s">
        <v>89</v>
      </c>
      <c r="F5827" s="205" t="s">
        <v>386</v>
      </c>
      <c r="H5827" s="206">
        <v>634.26</v>
      </c>
      <c r="I5827" s="207"/>
      <c r="L5827" s="203"/>
      <c r="M5827" s="208"/>
      <c r="N5827" s="209"/>
      <c r="O5827" s="209"/>
      <c r="P5827" s="209"/>
      <c r="Q5827" s="209"/>
      <c r="R5827" s="209"/>
      <c r="S5827" s="209"/>
      <c r="T5827" s="210"/>
      <c r="AT5827" s="204" t="s">
        <v>369</v>
      </c>
      <c r="AU5827" s="204" t="s">
        <v>85</v>
      </c>
      <c r="AV5827" s="15" t="s">
        <v>367</v>
      </c>
      <c r="AW5827" s="15" t="s">
        <v>29</v>
      </c>
      <c r="AX5827" s="15" t="s">
        <v>79</v>
      </c>
      <c r="AY5827" s="204" t="s">
        <v>360</v>
      </c>
    </row>
    <row r="5828" spans="1:65" s="2" customFormat="1" ht="24.2" customHeight="1">
      <c r="A5828" s="33"/>
      <c r="B5828" s="139"/>
      <c r="C5828" s="274" t="s">
        <v>5818</v>
      </c>
      <c r="D5828" s="274" t="s">
        <v>724</v>
      </c>
      <c r="E5828" s="275" t="s">
        <v>5819</v>
      </c>
      <c r="F5828" s="283" t="s">
        <v>6573</v>
      </c>
      <c r="G5828" s="277" t="s">
        <v>366</v>
      </c>
      <c r="H5828" s="278">
        <v>634.26</v>
      </c>
      <c r="I5828" s="279"/>
      <c r="J5828" s="279">
        <f>ROUND(I5828*H5828,2)</f>
        <v>0</v>
      </c>
      <c r="K5828" s="226"/>
      <c r="L5828" s="227"/>
      <c r="M5828" s="228" t="s">
        <v>1</v>
      </c>
      <c r="N5828" s="229" t="s">
        <v>38</v>
      </c>
      <c r="O5828" s="60"/>
      <c r="P5828" s="183">
        <f>O5828*H5828</f>
        <v>0</v>
      </c>
      <c r="Q5828" s="183">
        <v>6.0000000000000001E-3</v>
      </c>
      <c r="R5828" s="183">
        <f>Q5828*H5828</f>
        <v>3.8055599999999998</v>
      </c>
      <c r="S5828" s="183">
        <v>0</v>
      </c>
      <c r="T5828" s="184">
        <f>S5828*H5828</f>
        <v>0</v>
      </c>
      <c r="U5828" s="33"/>
      <c r="V5828" s="33"/>
      <c r="W5828" s="33"/>
      <c r="X5828" s="33"/>
      <c r="Y5828" s="33"/>
      <c r="Z5828" s="33"/>
      <c r="AA5828" s="33"/>
      <c r="AB5828" s="33"/>
      <c r="AC5828" s="33"/>
      <c r="AD5828" s="33"/>
      <c r="AE5828" s="33"/>
      <c r="AR5828" s="185" t="s">
        <v>647</v>
      </c>
      <c r="AT5828" s="185" t="s">
        <v>724</v>
      </c>
      <c r="AU5828" s="185" t="s">
        <v>85</v>
      </c>
      <c r="AY5828" s="18" t="s">
        <v>360</v>
      </c>
      <c r="BE5828" s="186">
        <f>IF(N5828="základná",J5828,0)</f>
        <v>0</v>
      </c>
      <c r="BF5828" s="186">
        <f>IF(N5828="znížená",J5828,0)</f>
        <v>0</v>
      </c>
      <c r="BG5828" s="186">
        <f>IF(N5828="zákl. prenesená",J5828,0)</f>
        <v>0</v>
      </c>
      <c r="BH5828" s="186">
        <f>IF(N5828="zníž. prenesená",J5828,0)</f>
        <v>0</v>
      </c>
      <c r="BI5828" s="186">
        <f>IF(N5828="nulová",J5828,0)</f>
        <v>0</v>
      </c>
      <c r="BJ5828" s="18" t="s">
        <v>85</v>
      </c>
      <c r="BK5828" s="186">
        <f>ROUND(I5828*H5828,2)</f>
        <v>0</v>
      </c>
      <c r="BL5828" s="18" t="s">
        <v>507</v>
      </c>
      <c r="BM5828" s="185" t="s">
        <v>5821</v>
      </c>
    </row>
    <row r="5829" spans="1:65" s="13" customFormat="1">
      <c r="B5829" s="187"/>
      <c r="D5829" s="188" t="s">
        <v>369</v>
      </c>
      <c r="E5829" s="189" t="s">
        <v>1</v>
      </c>
      <c r="F5829" s="282" t="s">
        <v>89</v>
      </c>
      <c r="H5829" s="191">
        <v>634.26</v>
      </c>
      <c r="I5829" s="192"/>
      <c r="L5829" s="187"/>
      <c r="M5829" s="193"/>
      <c r="N5829" s="194"/>
      <c r="O5829" s="194"/>
      <c r="P5829" s="194"/>
      <c r="Q5829" s="194"/>
      <c r="R5829" s="194"/>
      <c r="S5829" s="194"/>
      <c r="T5829" s="195"/>
      <c r="AT5829" s="189" t="s">
        <v>369</v>
      </c>
      <c r="AU5829" s="189" t="s">
        <v>85</v>
      </c>
      <c r="AV5829" s="13" t="s">
        <v>85</v>
      </c>
      <c r="AW5829" s="13" t="s">
        <v>29</v>
      </c>
      <c r="AX5829" s="13" t="s">
        <v>79</v>
      </c>
      <c r="AY5829" s="189" t="s">
        <v>360</v>
      </c>
    </row>
    <row r="5830" spans="1:65" s="2" customFormat="1" ht="33" customHeight="1">
      <c r="A5830" s="33"/>
      <c r="B5830" s="139"/>
      <c r="C5830" s="261" t="s">
        <v>5822</v>
      </c>
      <c r="D5830" s="261" t="s">
        <v>363</v>
      </c>
      <c r="E5830" s="262" t="s">
        <v>5823</v>
      </c>
      <c r="F5830" s="263" t="s">
        <v>5824</v>
      </c>
      <c r="G5830" s="264" t="s">
        <v>366</v>
      </c>
      <c r="H5830" s="265">
        <v>1138.83</v>
      </c>
      <c r="I5830" s="266"/>
      <c r="J5830" s="266">
        <f>ROUND(I5830*H5830,2)</f>
        <v>0</v>
      </c>
      <c r="K5830" s="180"/>
      <c r="L5830" s="34"/>
      <c r="M5830" s="181" t="s">
        <v>1</v>
      </c>
      <c r="N5830" s="182" t="s">
        <v>38</v>
      </c>
      <c r="O5830" s="60"/>
      <c r="P5830" s="183">
        <f>O5830*H5830</f>
        <v>0</v>
      </c>
      <c r="Q5830" s="183">
        <v>1.42E-3</v>
      </c>
      <c r="R5830" s="183">
        <f>Q5830*H5830</f>
        <v>1.6171385999999999</v>
      </c>
      <c r="S5830" s="183">
        <v>0</v>
      </c>
      <c r="T5830" s="184">
        <f>S5830*H5830</f>
        <v>0</v>
      </c>
      <c r="U5830" s="33"/>
      <c r="V5830" s="33"/>
      <c r="W5830" s="33"/>
      <c r="X5830" s="33"/>
      <c r="Y5830" s="33"/>
      <c r="Z5830" s="33"/>
      <c r="AA5830" s="33"/>
      <c r="AB5830" s="33"/>
      <c r="AC5830" s="33"/>
      <c r="AD5830" s="33"/>
      <c r="AE5830" s="33"/>
      <c r="AR5830" s="185" t="s">
        <v>507</v>
      </c>
      <c r="AT5830" s="185" t="s">
        <v>363</v>
      </c>
      <c r="AU5830" s="185" t="s">
        <v>85</v>
      </c>
      <c r="AY5830" s="18" t="s">
        <v>360</v>
      </c>
      <c r="BE5830" s="186">
        <f>IF(N5830="základná",J5830,0)</f>
        <v>0</v>
      </c>
      <c r="BF5830" s="186">
        <f>IF(N5830="znížená",J5830,0)</f>
        <v>0</v>
      </c>
      <c r="BG5830" s="186">
        <f>IF(N5830="zákl. prenesená",J5830,0)</f>
        <v>0</v>
      </c>
      <c r="BH5830" s="186">
        <f>IF(N5830="zníž. prenesená",J5830,0)</f>
        <v>0</v>
      </c>
      <c r="BI5830" s="186">
        <f>IF(N5830="nulová",J5830,0)</f>
        <v>0</v>
      </c>
      <c r="BJ5830" s="18" t="s">
        <v>85</v>
      </c>
      <c r="BK5830" s="186">
        <f>ROUND(I5830*H5830,2)</f>
        <v>0</v>
      </c>
      <c r="BL5830" s="18" t="s">
        <v>507</v>
      </c>
      <c r="BM5830" s="185" t="s">
        <v>5825</v>
      </c>
    </row>
    <row r="5831" spans="1:65" s="13" customFormat="1">
      <c r="B5831" s="187"/>
      <c r="D5831" s="188" t="s">
        <v>369</v>
      </c>
      <c r="E5831" s="189" t="s">
        <v>1</v>
      </c>
      <c r="F5831" s="190" t="s">
        <v>5826</v>
      </c>
      <c r="H5831" s="191">
        <v>1773.09</v>
      </c>
      <c r="I5831" s="192"/>
      <c r="L5831" s="187"/>
      <c r="M5831" s="193"/>
      <c r="N5831" s="194"/>
      <c r="O5831" s="194"/>
      <c r="P5831" s="194"/>
      <c r="Q5831" s="194"/>
      <c r="R5831" s="194"/>
      <c r="S5831" s="194"/>
      <c r="T5831" s="195"/>
      <c r="AT5831" s="189" t="s">
        <v>369</v>
      </c>
      <c r="AU5831" s="189" t="s">
        <v>85</v>
      </c>
      <c r="AV5831" s="13" t="s">
        <v>85</v>
      </c>
      <c r="AW5831" s="13" t="s">
        <v>29</v>
      </c>
      <c r="AX5831" s="13" t="s">
        <v>72</v>
      </c>
      <c r="AY5831" s="189" t="s">
        <v>360</v>
      </c>
    </row>
    <row r="5832" spans="1:65" s="14" customFormat="1">
      <c r="B5832" s="196"/>
      <c r="D5832" s="188" t="s">
        <v>369</v>
      </c>
      <c r="E5832" s="197" t="s">
        <v>1</v>
      </c>
      <c r="F5832" s="198" t="s">
        <v>5827</v>
      </c>
      <c r="H5832" s="197" t="s">
        <v>1</v>
      </c>
      <c r="I5832" s="199"/>
      <c r="L5832" s="196"/>
      <c r="M5832" s="200"/>
      <c r="N5832" s="201"/>
      <c r="O5832" s="201"/>
      <c r="P5832" s="201"/>
      <c r="Q5832" s="201"/>
      <c r="R5832" s="201"/>
      <c r="S5832" s="201"/>
      <c r="T5832" s="202"/>
      <c r="AT5832" s="197" t="s">
        <v>369</v>
      </c>
      <c r="AU5832" s="197" t="s">
        <v>85</v>
      </c>
      <c r="AV5832" s="14" t="s">
        <v>79</v>
      </c>
      <c r="AW5832" s="14" t="s">
        <v>29</v>
      </c>
      <c r="AX5832" s="14" t="s">
        <v>72</v>
      </c>
      <c r="AY5832" s="197" t="s">
        <v>360</v>
      </c>
    </row>
    <row r="5833" spans="1:65" s="13" customFormat="1">
      <c r="B5833" s="187"/>
      <c r="D5833" s="188" t="s">
        <v>369</v>
      </c>
      <c r="E5833" s="189" t="s">
        <v>1</v>
      </c>
      <c r="F5833" s="190" t="s">
        <v>5828</v>
      </c>
      <c r="H5833" s="191">
        <v>-634.26</v>
      </c>
      <c r="I5833" s="192"/>
      <c r="L5833" s="187"/>
      <c r="M5833" s="193"/>
      <c r="N5833" s="194"/>
      <c r="O5833" s="194"/>
      <c r="P5833" s="194"/>
      <c r="Q5833" s="194"/>
      <c r="R5833" s="194"/>
      <c r="S5833" s="194"/>
      <c r="T5833" s="195"/>
      <c r="AT5833" s="189" t="s">
        <v>369</v>
      </c>
      <c r="AU5833" s="189" t="s">
        <v>85</v>
      </c>
      <c r="AV5833" s="13" t="s">
        <v>85</v>
      </c>
      <c r="AW5833" s="13" t="s">
        <v>29</v>
      </c>
      <c r="AX5833" s="13" t="s">
        <v>72</v>
      </c>
      <c r="AY5833" s="189" t="s">
        <v>360</v>
      </c>
    </row>
    <row r="5834" spans="1:65" s="15" customFormat="1">
      <c r="B5834" s="203"/>
      <c r="D5834" s="188" t="s">
        <v>369</v>
      </c>
      <c r="E5834" s="204" t="s">
        <v>1</v>
      </c>
      <c r="F5834" s="205" t="s">
        <v>386</v>
      </c>
      <c r="H5834" s="206">
        <v>1138.83</v>
      </c>
      <c r="I5834" s="207"/>
      <c r="L5834" s="203"/>
      <c r="M5834" s="208"/>
      <c r="N5834" s="209"/>
      <c r="O5834" s="209"/>
      <c r="P5834" s="209"/>
      <c r="Q5834" s="209"/>
      <c r="R5834" s="209"/>
      <c r="S5834" s="209"/>
      <c r="T5834" s="210"/>
      <c r="AT5834" s="204" t="s">
        <v>369</v>
      </c>
      <c r="AU5834" s="204" t="s">
        <v>85</v>
      </c>
      <c r="AV5834" s="15" t="s">
        <v>367</v>
      </c>
      <c r="AW5834" s="15" t="s">
        <v>29</v>
      </c>
      <c r="AX5834" s="15" t="s">
        <v>79</v>
      </c>
      <c r="AY5834" s="204" t="s">
        <v>360</v>
      </c>
    </row>
    <row r="5835" spans="1:65" s="2" customFormat="1" ht="44.25" customHeight="1">
      <c r="A5835" s="33"/>
      <c r="B5835" s="139"/>
      <c r="C5835" s="274" t="s">
        <v>5829</v>
      </c>
      <c r="D5835" s="274" t="s">
        <v>724</v>
      </c>
      <c r="E5835" s="275" t="s">
        <v>5830</v>
      </c>
      <c r="F5835" s="276" t="s">
        <v>5831</v>
      </c>
      <c r="G5835" s="277" t="s">
        <v>366</v>
      </c>
      <c r="H5835" s="278">
        <v>1161.607</v>
      </c>
      <c r="I5835" s="279"/>
      <c r="J5835" s="279">
        <f>ROUND(I5835*H5835,2)</f>
        <v>0</v>
      </c>
      <c r="K5835" s="226"/>
      <c r="L5835" s="227"/>
      <c r="M5835" s="228" t="s">
        <v>1</v>
      </c>
      <c r="N5835" s="229" t="s">
        <v>38</v>
      </c>
      <c r="O5835" s="60"/>
      <c r="P5835" s="183">
        <f>O5835*H5835</f>
        <v>0</v>
      </c>
      <c r="Q5835" s="183">
        <v>8.5000000000000006E-3</v>
      </c>
      <c r="R5835" s="183">
        <f>Q5835*H5835</f>
        <v>9.8736595000000005</v>
      </c>
      <c r="S5835" s="183">
        <v>0</v>
      </c>
      <c r="T5835" s="184">
        <f>S5835*H5835</f>
        <v>0</v>
      </c>
      <c r="U5835" s="33"/>
      <c r="V5835" s="33"/>
      <c r="W5835" s="33"/>
      <c r="X5835" s="33"/>
      <c r="Y5835" s="33"/>
      <c r="Z5835" s="33"/>
      <c r="AA5835" s="33"/>
      <c r="AB5835" s="33"/>
      <c r="AC5835" s="33"/>
      <c r="AD5835" s="33"/>
      <c r="AE5835" s="33"/>
      <c r="AR5835" s="185" t="s">
        <v>647</v>
      </c>
      <c r="AT5835" s="185" t="s">
        <v>724</v>
      </c>
      <c r="AU5835" s="185" t="s">
        <v>85</v>
      </c>
      <c r="AY5835" s="18" t="s">
        <v>360</v>
      </c>
      <c r="BE5835" s="186">
        <f>IF(N5835="základná",J5835,0)</f>
        <v>0</v>
      </c>
      <c r="BF5835" s="186">
        <f>IF(N5835="znížená",J5835,0)</f>
        <v>0</v>
      </c>
      <c r="BG5835" s="186">
        <f>IF(N5835="zákl. prenesená",J5835,0)</f>
        <v>0</v>
      </c>
      <c r="BH5835" s="186">
        <f>IF(N5835="zníž. prenesená",J5835,0)</f>
        <v>0</v>
      </c>
      <c r="BI5835" s="186">
        <f>IF(N5835="nulová",J5835,0)</f>
        <v>0</v>
      </c>
      <c r="BJ5835" s="18" t="s">
        <v>85</v>
      </c>
      <c r="BK5835" s="186">
        <f>ROUND(I5835*H5835,2)</f>
        <v>0</v>
      </c>
      <c r="BL5835" s="18" t="s">
        <v>507</v>
      </c>
      <c r="BM5835" s="185" t="s">
        <v>5832</v>
      </c>
    </row>
    <row r="5836" spans="1:65" s="13" customFormat="1">
      <c r="B5836" s="187"/>
      <c r="D5836" s="188" t="s">
        <v>369</v>
      </c>
      <c r="E5836" s="189" t="s">
        <v>1</v>
      </c>
      <c r="F5836" s="190" t="s">
        <v>5833</v>
      </c>
      <c r="H5836" s="191">
        <v>1161.607</v>
      </c>
      <c r="I5836" s="192"/>
      <c r="L5836" s="187"/>
      <c r="M5836" s="193"/>
      <c r="N5836" s="194"/>
      <c r="O5836" s="194"/>
      <c r="P5836" s="194"/>
      <c r="Q5836" s="194"/>
      <c r="R5836" s="194"/>
      <c r="S5836" s="194"/>
      <c r="T5836" s="195"/>
      <c r="AT5836" s="189" t="s">
        <v>369</v>
      </c>
      <c r="AU5836" s="189" t="s">
        <v>85</v>
      </c>
      <c r="AV5836" s="13" t="s">
        <v>85</v>
      </c>
      <c r="AW5836" s="13" t="s">
        <v>29</v>
      </c>
      <c r="AX5836" s="13" t="s">
        <v>72</v>
      </c>
      <c r="AY5836" s="189" t="s">
        <v>360</v>
      </c>
    </row>
    <row r="5837" spans="1:65" s="15" customFormat="1">
      <c r="B5837" s="203"/>
      <c r="D5837" s="188" t="s">
        <v>369</v>
      </c>
      <c r="E5837" s="204" t="s">
        <v>1</v>
      </c>
      <c r="F5837" s="205" t="s">
        <v>386</v>
      </c>
      <c r="H5837" s="206">
        <v>1161.607</v>
      </c>
      <c r="I5837" s="207"/>
      <c r="L5837" s="203"/>
      <c r="M5837" s="208"/>
      <c r="N5837" s="209"/>
      <c r="O5837" s="209"/>
      <c r="P5837" s="209"/>
      <c r="Q5837" s="209"/>
      <c r="R5837" s="209"/>
      <c r="S5837" s="209"/>
      <c r="T5837" s="210"/>
      <c r="AT5837" s="204" t="s">
        <v>369</v>
      </c>
      <c r="AU5837" s="204" t="s">
        <v>85</v>
      </c>
      <c r="AV5837" s="15" t="s">
        <v>367</v>
      </c>
      <c r="AW5837" s="15" t="s">
        <v>29</v>
      </c>
      <c r="AX5837" s="15" t="s">
        <v>79</v>
      </c>
      <c r="AY5837" s="204" t="s">
        <v>360</v>
      </c>
    </row>
    <row r="5838" spans="1:65" s="2" customFormat="1" ht="16.5" customHeight="1">
      <c r="A5838" s="33"/>
      <c r="B5838" s="139"/>
      <c r="C5838" s="173" t="s">
        <v>5834</v>
      </c>
      <c r="D5838" s="173" t="s">
        <v>363</v>
      </c>
      <c r="E5838" s="174" t="s">
        <v>5835</v>
      </c>
      <c r="F5838" s="175" t="s">
        <v>5836</v>
      </c>
      <c r="G5838" s="176" t="s">
        <v>795</v>
      </c>
      <c r="H5838" s="177">
        <v>825.10900000000004</v>
      </c>
      <c r="I5838" s="178"/>
      <c r="J5838" s="179">
        <f>ROUND(I5838*H5838,2)</f>
        <v>0</v>
      </c>
      <c r="K5838" s="180"/>
      <c r="L5838" s="34"/>
      <c r="M5838" s="181" t="s">
        <v>1</v>
      </c>
      <c r="N5838" s="182" t="s">
        <v>38</v>
      </c>
      <c r="O5838" s="60"/>
      <c r="P5838" s="183">
        <f>O5838*H5838</f>
        <v>0</v>
      </c>
      <c r="Q5838" s="183">
        <v>1.42E-3</v>
      </c>
      <c r="R5838" s="183">
        <f>Q5838*H5838</f>
        <v>1.1716547800000001</v>
      </c>
      <c r="S5838" s="183">
        <v>0</v>
      </c>
      <c r="T5838" s="184">
        <f>S5838*H5838</f>
        <v>0</v>
      </c>
      <c r="U5838" s="33"/>
      <c r="V5838" s="33"/>
      <c r="W5838" s="33"/>
      <c r="X5838" s="33"/>
      <c r="Y5838" s="33"/>
      <c r="Z5838" s="33"/>
      <c r="AA5838" s="33"/>
      <c r="AB5838" s="33"/>
      <c r="AC5838" s="33"/>
      <c r="AD5838" s="33"/>
      <c r="AE5838" s="33"/>
      <c r="AR5838" s="185" t="s">
        <v>507</v>
      </c>
      <c r="AT5838" s="185" t="s">
        <v>363</v>
      </c>
      <c r="AU5838" s="185" t="s">
        <v>85</v>
      </c>
      <c r="AY5838" s="18" t="s">
        <v>360</v>
      </c>
      <c r="BE5838" s="186">
        <f>IF(N5838="základná",J5838,0)</f>
        <v>0</v>
      </c>
      <c r="BF5838" s="186">
        <f>IF(N5838="znížená",J5838,0)</f>
        <v>0</v>
      </c>
      <c r="BG5838" s="186">
        <f>IF(N5838="zákl. prenesená",J5838,0)</f>
        <v>0</v>
      </c>
      <c r="BH5838" s="186">
        <f>IF(N5838="zníž. prenesená",J5838,0)</f>
        <v>0</v>
      </c>
      <c r="BI5838" s="186">
        <f>IF(N5838="nulová",J5838,0)</f>
        <v>0</v>
      </c>
      <c r="BJ5838" s="18" t="s">
        <v>85</v>
      </c>
      <c r="BK5838" s="186">
        <f>ROUND(I5838*H5838,2)</f>
        <v>0</v>
      </c>
      <c r="BL5838" s="18" t="s">
        <v>507</v>
      </c>
      <c r="BM5838" s="185" t="s">
        <v>5837</v>
      </c>
    </row>
    <row r="5839" spans="1:65" s="14" customFormat="1">
      <c r="B5839" s="196"/>
      <c r="D5839" s="188" t="s">
        <v>369</v>
      </c>
      <c r="E5839" s="197" t="s">
        <v>1</v>
      </c>
      <c r="F5839" s="198" t="s">
        <v>5838</v>
      </c>
      <c r="H5839" s="197" t="s">
        <v>1</v>
      </c>
      <c r="I5839" s="199"/>
      <c r="L5839" s="196"/>
      <c r="M5839" s="200"/>
      <c r="N5839" s="201"/>
      <c r="O5839" s="201"/>
      <c r="P5839" s="201"/>
      <c r="Q5839" s="201"/>
      <c r="R5839" s="201"/>
      <c r="S5839" s="201"/>
      <c r="T5839" s="202"/>
      <c r="AT5839" s="197" t="s">
        <v>369</v>
      </c>
      <c r="AU5839" s="197" t="s">
        <v>85</v>
      </c>
      <c r="AV5839" s="14" t="s">
        <v>79</v>
      </c>
      <c r="AW5839" s="14" t="s">
        <v>29</v>
      </c>
      <c r="AX5839" s="14" t="s">
        <v>72</v>
      </c>
      <c r="AY5839" s="197" t="s">
        <v>360</v>
      </c>
    </row>
    <row r="5840" spans="1:65" s="14" customFormat="1">
      <c r="B5840" s="196"/>
      <c r="D5840" s="188" t="s">
        <v>369</v>
      </c>
      <c r="E5840" s="197" t="s">
        <v>1</v>
      </c>
      <c r="F5840" s="198" t="s">
        <v>754</v>
      </c>
      <c r="H5840" s="197" t="s">
        <v>1</v>
      </c>
      <c r="I5840" s="199"/>
      <c r="L5840" s="196"/>
      <c r="M5840" s="200"/>
      <c r="N5840" s="201"/>
      <c r="O5840" s="201"/>
      <c r="P5840" s="201"/>
      <c r="Q5840" s="201"/>
      <c r="R5840" s="201"/>
      <c r="S5840" s="201"/>
      <c r="T5840" s="202"/>
      <c r="AT5840" s="197" t="s">
        <v>369</v>
      </c>
      <c r="AU5840" s="197" t="s">
        <v>85</v>
      </c>
      <c r="AV5840" s="14" t="s">
        <v>79</v>
      </c>
      <c r="AW5840" s="14" t="s">
        <v>29</v>
      </c>
      <c r="AX5840" s="14" t="s">
        <v>72</v>
      </c>
      <c r="AY5840" s="197" t="s">
        <v>360</v>
      </c>
    </row>
    <row r="5841" spans="2:51" s="14" customFormat="1">
      <c r="B5841" s="196"/>
      <c r="D5841" s="188" t="s">
        <v>369</v>
      </c>
      <c r="E5841" s="197" t="s">
        <v>1</v>
      </c>
      <c r="F5841" s="198" t="s">
        <v>1464</v>
      </c>
      <c r="H5841" s="197" t="s">
        <v>1</v>
      </c>
      <c r="I5841" s="199"/>
      <c r="L5841" s="196"/>
      <c r="M5841" s="200"/>
      <c r="N5841" s="201"/>
      <c r="O5841" s="201"/>
      <c r="P5841" s="201"/>
      <c r="Q5841" s="201"/>
      <c r="R5841" s="201"/>
      <c r="S5841" s="201"/>
      <c r="T5841" s="202"/>
      <c r="AT5841" s="197" t="s">
        <v>369</v>
      </c>
      <c r="AU5841" s="197" t="s">
        <v>85</v>
      </c>
      <c r="AV5841" s="14" t="s">
        <v>79</v>
      </c>
      <c r="AW5841" s="14" t="s">
        <v>29</v>
      </c>
      <c r="AX5841" s="14" t="s">
        <v>72</v>
      </c>
      <c r="AY5841" s="197" t="s">
        <v>360</v>
      </c>
    </row>
    <row r="5842" spans="2:51" s="13" customFormat="1">
      <c r="B5842" s="187"/>
      <c r="D5842" s="188" t="s">
        <v>369</v>
      </c>
      <c r="E5842" s="189" t="s">
        <v>1</v>
      </c>
      <c r="F5842" s="190" t="s">
        <v>5839</v>
      </c>
      <c r="H5842" s="191">
        <v>45.36</v>
      </c>
      <c r="I5842" s="192"/>
      <c r="L5842" s="187"/>
      <c r="M5842" s="193"/>
      <c r="N5842" s="194"/>
      <c r="O5842" s="194"/>
      <c r="P5842" s="194"/>
      <c r="Q5842" s="194"/>
      <c r="R5842" s="194"/>
      <c r="S5842" s="194"/>
      <c r="T5842" s="195"/>
      <c r="AT5842" s="189" t="s">
        <v>369</v>
      </c>
      <c r="AU5842" s="189" t="s">
        <v>85</v>
      </c>
      <c r="AV5842" s="13" t="s">
        <v>85</v>
      </c>
      <c r="AW5842" s="13" t="s">
        <v>29</v>
      </c>
      <c r="AX5842" s="13" t="s">
        <v>72</v>
      </c>
      <c r="AY5842" s="189" t="s">
        <v>360</v>
      </c>
    </row>
    <row r="5843" spans="2:51" s="14" customFormat="1">
      <c r="B5843" s="196"/>
      <c r="D5843" s="188" t="s">
        <v>369</v>
      </c>
      <c r="E5843" s="197" t="s">
        <v>1</v>
      </c>
      <c r="F5843" s="198" t="s">
        <v>1401</v>
      </c>
      <c r="H5843" s="197" t="s">
        <v>1</v>
      </c>
      <c r="I5843" s="199"/>
      <c r="L5843" s="196"/>
      <c r="M5843" s="200"/>
      <c r="N5843" s="201"/>
      <c r="O5843" s="201"/>
      <c r="P5843" s="201"/>
      <c r="Q5843" s="201"/>
      <c r="R5843" s="201"/>
      <c r="S5843" s="201"/>
      <c r="T5843" s="202"/>
      <c r="AT5843" s="197" t="s">
        <v>369</v>
      </c>
      <c r="AU5843" s="197" t="s">
        <v>85</v>
      </c>
      <c r="AV5843" s="14" t="s">
        <v>79</v>
      </c>
      <c r="AW5843" s="14" t="s">
        <v>29</v>
      </c>
      <c r="AX5843" s="14" t="s">
        <v>72</v>
      </c>
      <c r="AY5843" s="197" t="s">
        <v>360</v>
      </c>
    </row>
    <row r="5844" spans="2:51" s="13" customFormat="1">
      <c r="B5844" s="187"/>
      <c r="D5844" s="188" t="s">
        <v>369</v>
      </c>
      <c r="E5844" s="189" t="s">
        <v>1</v>
      </c>
      <c r="F5844" s="190" t="s">
        <v>5840</v>
      </c>
      <c r="H5844" s="191">
        <v>61.8</v>
      </c>
      <c r="I5844" s="192"/>
      <c r="L5844" s="187"/>
      <c r="M5844" s="193"/>
      <c r="N5844" s="194"/>
      <c r="O5844" s="194"/>
      <c r="P5844" s="194"/>
      <c r="Q5844" s="194"/>
      <c r="R5844" s="194"/>
      <c r="S5844" s="194"/>
      <c r="T5844" s="195"/>
      <c r="AT5844" s="189" t="s">
        <v>369</v>
      </c>
      <c r="AU5844" s="189" t="s">
        <v>85</v>
      </c>
      <c r="AV5844" s="13" t="s">
        <v>85</v>
      </c>
      <c r="AW5844" s="13" t="s">
        <v>29</v>
      </c>
      <c r="AX5844" s="13" t="s">
        <v>72</v>
      </c>
      <c r="AY5844" s="189" t="s">
        <v>360</v>
      </c>
    </row>
    <row r="5845" spans="2:51" s="16" customFormat="1">
      <c r="B5845" s="211"/>
      <c r="D5845" s="188" t="s">
        <v>369</v>
      </c>
      <c r="E5845" s="212" t="s">
        <v>1</v>
      </c>
      <c r="F5845" s="213" t="s">
        <v>581</v>
      </c>
      <c r="H5845" s="214">
        <v>107.16</v>
      </c>
      <c r="I5845" s="215"/>
      <c r="L5845" s="211"/>
      <c r="M5845" s="216"/>
      <c r="N5845" s="217"/>
      <c r="O5845" s="217"/>
      <c r="P5845" s="217"/>
      <c r="Q5845" s="217"/>
      <c r="R5845" s="217"/>
      <c r="S5845" s="217"/>
      <c r="T5845" s="218"/>
      <c r="AT5845" s="212" t="s">
        <v>369</v>
      </c>
      <c r="AU5845" s="212" t="s">
        <v>85</v>
      </c>
      <c r="AV5845" s="16" t="s">
        <v>282</v>
      </c>
      <c r="AW5845" s="16" t="s">
        <v>29</v>
      </c>
      <c r="AX5845" s="16" t="s">
        <v>72</v>
      </c>
      <c r="AY5845" s="212" t="s">
        <v>360</v>
      </c>
    </row>
    <row r="5846" spans="2:51" s="14" customFormat="1">
      <c r="B5846" s="196"/>
      <c r="D5846" s="188" t="s">
        <v>369</v>
      </c>
      <c r="E5846" s="197" t="s">
        <v>1</v>
      </c>
      <c r="F5846" s="198" t="s">
        <v>758</v>
      </c>
      <c r="H5846" s="197" t="s">
        <v>1</v>
      </c>
      <c r="I5846" s="199"/>
      <c r="L5846" s="196"/>
      <c r="M5846" s="200"/>
      <c r="N5846" s="201"/>
      <c r="O5846" s="201"/>
      <c r="P5846" s="201"/>
      <c r="Q5846" s="201"/>
      <c r="R5846" s="201"/>
      <c r="S5846" s="201"/>
      <c r="T5846" s="202"/>
      <c r="AT5846" s="197" t="s">
        <v>369</v>
      </c>
      <c r="AU5846" s="197" t="s">
        <v>85</v>
      </c>
      <c r="AV5846" s="14" t="s">
        <v>79</v>
      </c>
      <c r="AW5846" s="14" t="s">
        <v>29</v>
      </c>
      <c r="AX5846" s="14" t="s">
        <v>72</v>
      </c>
      <c r="AY5846" s="197" t="s">
        <v>360</v>
      </c>
    </row>
    <row r="5847" spans="2:51" s="14" customFormat="1">
      <c r="B5847" s="196"/>
      <c r="D5847" s="188" t="s">
        <v>369</v>
      </c>
      <c r="E5847" s="197" t="s">
        <v>1</v>
      </c>
      <c r="F5847" s="198" t="s">
        <v>5841</v>
      </c>
      <c r="H5847" s="197" t="s">
        <v>1</v>
      </c>
      <c r="I5847" s="199"/>
      <c r="L5847" s="196"/>
      <c r="M5847" s="200"/>
      <c r="N5847" s="201"/>
      <c r="O5847" s="201"/>
      <c r="P5847" s="201"/>
      <c r="Q5847" s="201"/>
      <c r="R5847" s="201"/>
      <c r="S5847" s="201"/>
      <c r="T5847" s="202"/>
      <c r="AT5847" s="197" t="s">
        <v>369</v>
      </c>
      <c r="AU5847" s="197" t="s">
        <v>85</v>
      </c>
      <c r="AV5847" s="14" t="s">
        <v>79</v>
      </c>
      <c r="AW5847" s="14" t="s">
        <v>29</v>
      </c>
      <c r="AX5847" s="14" t="s">
        <v>72</v>
      </c>
      <c r="AY5847" s="197" t="s">
        <v>360</v>
      </c>
    </row>
    <row r="5848" spans="2:51" s="13" customFormat="1">
      <c r="B5848" s="187"/>
      <c r="D5848" s="188" t="s">
        <v>369</v>
      </c>
      <c r="E5848" s="189" t="s">
        <v>1</v>
      </c>
      <c r="F5848" s="190" t="s">
        <v>5842</v>
      </c>
      <c r="H5848" s="191">
        <v>64.2</v>
      </c>
      <c r="I5848" s="192"/>
      <c r="L5848" s="187"/>
      <c r="M5848" s="193"/>
      <c r="N5848" s="194"/>
      <c r="O5848" s="194"/>
      <c r="P5848" s="194"/>
      <c r="Q5848" s="194"/>
      <c r="R5848" s="194"/>
      <c r="S5848" s="194"/>
      <c r="T5848" s="195"/>
      <c r="AT5848" s="189" t="s">
        <v>369</v>
      </c>
      <c r="AU5848" s="189" t="s">
        <v>85</v>
      </c>
      <c r="AV5848" s="13" t="s">
        <v>85</v>
      </c>
      <c r="AW5848" s="13" t="s">
        <v>29</v>
      </c>
      <c r="AX5848" s="13" t="s">
        <v>72</v>
      </c>
      <c r="AY5848" s="189" t="s">
        <v>360</v>
      </c>
    </row>
    <row r="5849" spans="2:51" s="14" customFormat="1">
      <c r="B5849" s="196"/>
      <c r="D5849" s="188" t="s">
        <v>369</v>
      </c>
      <c r="E5849" s="197" t="s">
        <v>1</v>
      </c>
      <c r="F5849" s="198" t="s">
        <v>1479</v>
      </c>
      <c r="H5849" s="197" t="s">
        <v>1</v>
      </c>
      <c r="I5849" s="199"/>
      <c r="L5849" s="196"/>
      <c r="M5849" s="200"/>
      <c r="N5849" s="201"/>
      <c r="O5849" s="201"/>
      <c r="P5849" s="201"/>
      <c r="Q5849" s="201"/>
      <c r="R5849" s="201"/>
      <c r="S5849" s="201"/>
      <c r="T5849" s="202"/>
      <c r="AT5849" s="197" t="s">
        <v>369</v>
      </c>
      <c r="AU5849" s="197" t="s">
        <v>85</v>
      </c>
      <c r="AV5849" s="14" t="s">
        <v>79</v>
      </c>
      <c r="AW5849" s="14" t="s">
        <v>29</v>
      </c>
      <c r="AX5849" s="14" t="s">
        <v>72</v>
      </c>
      <c r="AY5849" s="197" t="s">
        <v>360</v>
      </c>
    </row>
    <row r="5850" spans="2:51" s="13" customFormat="1">
      <c r="B5850" s="187"/>
      <c r="D5850" s="188" t="s">
        <v>369</v>
      </c>
      <c r="E5850" s="189" t="s">
        <v>1</v>
      </c>
      <c r="F5850" s="190" t="s">
        <v>5843</v>
      </c>
      <c r="H5850" s="191">
        <v>32.75</v>
      </c>
      <c r="I5850" s="192"/>
      <c r="L5850" s="187"/>
      <c r="M5850" s="193"/>
      <c r="N5850" s="194"/>
      <c r="O5850" s="194"/>
      <c r="P5850" s="194"/>
      <c r="Q5850" s="194"/>
      <c r="R5850" s="194"/>
      <c r="S5850" s="194"/>
      <c r="T5850" s="195"/>
      <c r="AT5850" s="189" t="s">
        <v>369</v>
      </c>
      <c r="AU5850" s="189" t="s">
        <v>85</v>
      </c>
      <c r="AV5850" s="13" t="s">
        <v>85</v>
      </c>
      <c r="AW5850" s="13" t="s">
        <v>29</v>
      </c>
      <c r="AX5850" s="13" t="s">
        <v>72</v>
      </c>
      <c r="AY5850" s="189" t="s">
        <v>360</v>
      </c>
    </row>
    <row r="5851" spans="2:51" s="14" customFormat="1">
      <c r="B5851" s="196"/>
      <c r="D5851" s="188" t="s">
        <v>369</v>
      </c>
      <c r="E5851" s="197" t="s">
        <v>1</v>
      </c>
      <c r="F5851" s="198" t="s">
        <v>1483</v>
      </c>
      <c r="H5851" s="197" t="s">
        <v>1</v>
      </c>
      <c r="I5851" s="199"/>
      <c r="L5851" s="196"/>
      <c r="M5851" s="200"/>
      <c r="N5851" s="201"/>
      <c r="O5851" s="201"/>
      <c r="P5851" s="201"/>
      <c r="Q5851" s="201"/>
      <c r="R5851" s="201"/>
      <c r="S5851" s="201"/>
      <c r="T5851" s="202"/>
      <c r="AT5851" s="197" t="s">
        <v>369</v>
      </c>
      <c r="AU5851" s="197" t="s">
        <v>85</v>
      </c>
      <c r="AV5851" s="14" t="s">
        <v>79</v>
      </c>
      <c r="AW5851" s="14" t="s">
        <v>29</v>
      </c>
      <c r="AX5851" s="14" t="s">
        <v>72</v>
      </c>
      <c r="AY5851" s="197" t="s">
        <v>360</v>
      </c>
    </row>
    <row r="5852" spans="2:51" s="13" customFormat="1">
      <c r="B5852" s="187"/>
      <c r="D5852" s="188" t="s">
        <v>369</v>
      </c>
      <c r="E5852" s="189" t="s">
        <v>1</v>
      </c>
      <c r="F5852" s="190" t="s">
        <v>5844</v>
      </c>
      <c r="H5852" s="191">
        <v>44.015000000000001</v>
      </c>
      <c r="I5852" s="192"/>
      <c r="L5852" s="187"/>
      <c r="M5852" s="193"/>
      <c r="N5852" s="194"/>
      <c r="O5852" s="194"/>
      <c r="P5852" s="194"/>
      <c r="Q5852" s="194"/>
      <c r="R5852" s="194"/>
      <c r="S5852" s="194"/>
      <c r="T5852" s="195"/>
      <c r="AT5852" s="189" t="s">
        <v>369</v>
      </c>
      <c r="AU5852" s="189" t="s">
        <v>85</v>
      </c>
      <c r="AV5852" s="13" t="s">
        <v>85</v>
      </c>
      <c r="AW5852" s="13" t="s">
        <v>29</v>
      </c>
      <c r="AX5852" s="13" t="s">
        <v>72</v>
      </c>
      <c r="AY5852" s="189" t="s">
        <v>360</v>
      </c>
    </row>
    <row r="5853" spans="2:51" s="14" customFormat="1">
      <c r="B5853" s="196"/>
      <c r="D5853" s="188" t="s">
        <v>369</v>
      </c>
      <c r="E5853" s="197" t="s">
        <v>1</v>
      </c>
      <c r="F5853" s="198" t="s">
        <v>1485</v>
      </c>
      <c r="H5853" s="197" t="s">
        <v>1</v>
      </c>
      <c r="I5853" s="199"/>
      <c r="L5853" s="196"/>
      <c r="M5853" s="200"/>
      <c r="N5853" s="201"/>
      <c r="O5853" s="201"/>
      <c r="P5853" s="201"/>
      <c r="Q5853" s="201"/>
      <c r="R5853" s="201"/>
      <c r="S5853" s="201"/>
      <c r="T5853" s="202"/>
      <c r="AT5853" s="197" t="s">
        <v>369</v>
      </c>
      <c r="AU5853" s="197" t="s">
        <v>85</v>
      </c>
      <c r="AV5853" s="14" t="s">
        <v>79</v>
      </c>
      <c r="AW5853" s="14" t="s">
        <v>29</v>
      </c>
      <c r="AX5853" s="14" t="s">
        <v>72</v>
      </c>
      <c r="AY5853" s="197" t="s">
        <v>360</v>
      </c>
    </row>
    <row r="5854" spans="2:51" s="13" customFormat="1">
      <c r="B5854" s="187"/>
      <c r="D5854" s="188" t="s">
        <v>369</v>
      </c>
      <c r="E5854" s="189" t="s">
        <v>1</v>
      </c>
      <c r="F5854" s="190" t="s">
        <v>5845</v>
      </c>
      <c r="H5854" s="191">
        <v>31.975000000000001</v>
      </c>
      <c r="I5854" s="192"/>
      <c r="L5854" s="187"/>
      <c r="M5854" s="193"/>
      <c r="N5854" s="194"/>
      <c r="O5854" s="194"/>
      <c r="P5854" s="194"/>
      <c r="Q5854" s="194"/>
      <c r="R5854" s="194"/>
      <c r="S5854" s="194"/>
      <c r="T5854" s="195"/>
      <c r="AT5854" s="189" t="s">
        <v>369</v>
      </c>
      <c r="AU5854" s="189" t="s">
        <v>85</v>
      </c>
      <c r="AV5854" s="13" t="s">
        <v>85</v>
      </c>
      <c r="AW5854" s="13" t="s">
        <v>29</v>
      </c>
      <c r="AX5854" s="13" t="s">
        <v>72</v>
      </c>
      <c r="AY5854" s="189" t="s">
        <v>360</v>
      </c>
    </row>
    <row r="5855" spans="2:51" s="14" customFormat="1">
      <c r="B5855" s="196"/>
      <c r="D5855" s="188" t="s">
        <v>369</v>
      </c>
      <c r="E5855" s="197" t="s">
        <v>1</v>
      </c>
      <c r="F5855" s="198" t="s">
        <v>1487</v>
      </c>
      <c r="H5855" s="197" t="s">
        <v>1</v>
      </c>
      <c r="I5855" s="199"/>
      <c r="L5855" s="196"/>
      <c r="M5855" s="200"/>
      <c r="N5855" s="201"/>
      <c r="O5855" s="201"/>
      <c r="P5855" s="201"/>
      <c r="Q5855" s="201"/>
      <c r="R5855" s="201"/>
      <c r="S5855" s="201"/>
      <c r="T5855" s="202"/>
      <c r="AT5855" s="197" t="s">
        <v>369</v>
      </c>
      <c r="AU5855" s="197" t="s">
        <v>85</v>
      </c>
      <c r="AV5855" s="14" t="s">
        <v>79</v>
      </c>
      <c r="AW5855" s="14" t="s">
        <v>29</v>
      </c>
      <c r="AX5855" s="14" t="s">
        <v>72</v>
      </c>
      <c r="AY5855" s="197" t="s">
        <v>360</v>
      </c>
    </row>
    <row r="5856" spans="2:51" s="13" customFormat="1">
      <c r="B5856" s="187"/>
      <c r="D5856" s="188" t="s">
        <v>369</v>
      </c>
      <c r="E5856" s="189" t="s">
        <v>1</v>
      </c>
      <c r="F5856" s="190" t="s">
        <v>5846</v>
      </c>
      <c r="H5856" s="191">
        <v>25.68</v>
      </c>
      <c r="I5856" s="192"/>
      <c r="L5856" s="187"/>
      <c r="M5856" s="193"/>
      <c r="N5856" s="194"/>
      <c r="O5856" s="194"/>
      <c r="P5856" s="194"/>
      <c r="Q5856" s="194"/>
      <c r="R5856" s="194"/>
      <c r="S5856" s="194"/>
      <c r="T5856" s="195"/>
      <c r="AT5856" s="189" t="s">
        <v>369</v>
      </c>
      <c r="AU5856" s="189" t="s">
        <v>85</v>
      </c>
      <c r="AV5856" s="13" t="s">
        <v>85</v>
      </c>
      <c r="AW5856" s="13" t="s">
        <v>29</v>
      </c>
      <c r="AX5856" s="13" t="s">
        <v>72</v>
      </c>
      <c r="AY5856" s="189" t="s">
        <v>360</v>
      </c>
    </row>
    <row r="5857" spans="2:51" s="14" customFormat="1">
      <c r="B5857" s="196"/>
      <c r="D5857" s="188" t="s">
        <v>369</v>
      </c>
      <c r="E5857" s="197" t="s">
        <v>1</v>
      </c>
      <c r="F5857" s="198" t="s">
        <v>1489</v>
      </c>
      <c r="H5857" s="197" t="s">
        <v>1</v>
      </c>
      <c r="I5857" s="199"/>
      <c r="L5857" s="196"/>
      <c r="M5857" s="200"/>
      <c r="N5857" s="201"/>
      <c r="O5857" s="201"/>
      <c r="P5857" s="201"/>
      <c r="Q5857" s="201"/>
      <c r="R5857" s="201"/>
      <c r="S5857" s="201"/>
      <c r="T5857" s="202"/>
      <c r="AT5857" s="197" t="s">
        <v>369</v>
      </c>
      <c r="AU5857" s="197" t="s">
        <v>85</v>
      </c>
      <c r="AV5857" s="14" t="s">
        <v>79</v>
      </c>
      <c r="AW5857" s="14" t="s">
        <v>29</v>
      </c>
      <c r="AX5857" s="14" t="s">
        <v>72</v>
      </c>
      <c r="AY5857" s="197" t="s">
        <v>360</v>
      </c>
    </row>
    <row r="5858" spans="2:51" s="13" customFormat="1">
      <c r="B5858" s="187"/>
      <c r="D5858" s="188" t="s">
        <v>369</v>
      </c>
      <c r="E5858" s="189" t="s">
        <v>1</v>
      </c>
      <c r="F5858" s="190" t="s">
        <v>5847</v>
      </c>
      <c r="H5858" s="191">
        <v>25.68</v>
      </c>
      <c r="I5858" s="192"/>
      <c r="L5858" s="187"/>
      <c r="M5858" s="193"/>
      <c r="N5858" s="194"/>
      <c r="O5858" s="194"/>
      <c r="P5858" s="194"/>
      <c r="Q5858" s="194"/>
      <c r="R5858" s="194"/>
      <c r="S5858" s="194"/>
      <c r="T5858" s="195"/>
      <c r="AT5858" s="189" t="s">
        <v>369</v>
      </c>
      <c r="AU5858" s="189" t="s">
        <v>85</v>
      </c>
      <c r="AV5858" s="13" t="s">
        <v>85</v>
      </c>
      <c r="AW5858" s="13" t="s">
        <v>29</v>
      </c>
      <c r="AX5858" s="13" t="s">
        <v>72</v>
      </c>
      <c r="AY5858" s="189" t="s">
        <v>360</v>
      </c>
    </row>
    <row r="5859" spans="2:51" s="14" customFormat="1">
      <c r="B5859" s="196"/>
      <c r="D5859" s="188" t="s">
        <v>369</v>
      </c>
      <c r="E5859" s="197" t="s">
        <v>1</v>
      </c>
      <c r="F5859" s="198" t="s">
        <v>1491</v>
      </c>
      <c r="H5859" s="197" t="s">
        <v>1</v>
      </c>
      <c r="I5859" s="199"/>
      <c r="L5859" s="196"/>
      <c r="M5859" s="200"/>
      <c r="N5859" s="201"/>
      <c r="O5859" s="201"/>
      <c r="P5859" s="201"/>
      <c r="Q5859" s="201"/>
      <c r="R5859" s="201"/>
      <c r="S5859" s="201"/>
      <c r="T5859" s="202"/>
      <c r="AT5859" s="197" t="s">
        <v>369</v>
      </c>
      <c r="AU5859" s="197" t="s">
        <v>85</v>
      </c>
      <c r="AV5859" s="14" t="s">
        <v>79</v>
      </c>
      <c r="AW5859" s="14" t="s">
        <v>29</v>
      </c>
      <c r="AX5859" s="14" t="s">
        <v>72</v>
      </c>
      <c r="AY5859" s="197" t="s">
        <v>360</v>
      </c>
    </row>
    <row r="5860" spans="2:51" s="13" customFormat="1">
      <c r="B5860" s="187"/>
      <c r="D5860" s="188" t="s">
        <v>369</v>
      </c>
      <c r="E5860" s="189" t="s">
        <v>1</v>
      </c>
      <c r="F5860" s="190" t="s">
        <v>5848</v>
      </c>
      <c r="H5860" s="191">
        <v>20.904</v>
      </c>
      <c r="I5860" s="192"/>
      <c r="L5860" s="187"/>
      <c r="M5860" s="193"/>
      <c r="N5860" s="194"/>
      <c r="O5860" s="194"/>
      <c r="P5860" s="194"/>
      <c r="Q5860" s="194"/>
      <c r="R5860" s="194"/>
      <c r="S5860" s="194"/>
      <c r="T5860" s="195"/>
      <c r="AT5860" s="189" t="s">
        <v>369</v>
      </c>
      <c r="AU5860" s="189" t="s">
        <v>85</v>
      </c>
      <c r="AV5860" s="13" t="s">
        <v>85</v>
      </c>
      <c r="AW5860" s="13" t="s">
        <v>29</v>
      </c>
      <c r="AX5860" s="13" t="s">
        <v>72</v>
      </c>
      <c r="AY5860" s="189" t="s">
        <v>360</v>
      </c>
    </row>
    <row r="5861" spans="2:51" s="14" customFormat="1">
      <c r="B5861" s="196"/>
      <c r="D5861" s="188" t="s">
        <v>369</v>
      </c>
      <c r="E5861" s="197" t="s">
        <v>1</v>
      </c>
      <c r="F5861" s="198" t="s">
        <v>1493</v>
      </c>
      <c r="H5861" s="197" t="s">
        <v>1</v>
      </c>
      <c r="I5861" s="199"/>
      <c r="L5861" s="196"/>
      <c r="M5861" s="200"/>
      <c r="N5861" s="201"/>
      <c r="O5861" s="201"/>
      <c r="P5861" s="201"/>
      <c r="Q5861" s="201"/>
      <c r="R5861" s="201"/>
      <c r="S5861" s="201"/>
      <c r="T5861" s="202"/>
      <c r="AT5861" s="197" t="s">
        <v>369</v>
      </c>
      <c r="AU5861" s="197" t="s">
        <v>85</v>
      </c>
      <c r="AV5861" s="14" t="s">
        <v>79</v>
      </c>
      <c r="AW5861" s="14" t="s">
        <v>29</v>
      </c>
      <c r="AX5861" s="14" t="s">
        <v>72</v>
      </c>
      <c r="AY5861" s="197" t="s">
        <v>360</v>
      </c>
    </row>
    <row r="5862" spans="2:51" s="13" customFormat="1">
      <c r="B5862" s="187"/>
      <c r="D5862" s="188" t="s">
        <v>369</v>
      </c>
      <c r="E5862" s="189" t="s">
        <v>1</v>
      </c>
      <c r="F5862" s="190" t="s">
        <v>5849</v>
      </c>
      <c r="H5862" s="191">
        <v>21.46</v>
      </c>
      <c r="I5862" s="192"/>
      <c r="L5862" s="187"/>
      <c r="M5862" s="193"/>
      <c r="N5862" s="194"/>
      <c r="O5862" s="194"/>
      <c r="P5862" s="194"/>
      <c r="Q5862" s="194"/>
      <c r="R5862" s="194"/>
      <c r="S5862" s="194"/>
      <c r="T5862" s="195"/>
      <c r="AT5862" s="189" t="s">
        <v>369</v>
      </c>
      <c r="AU5862" s="189" t="s">
        <v>85</v>
      </c>
      <c r="AV5862" s="13" t="s">
        <v>85</v>
      </c>
      <c r="AW5862" s="13" t="s">
        <v>29</v>
      </c>
      <c r="AX5862" s="13" t="s">
        <v>72</v>
      </c>
      <c r="AY5862" s="189" t="s">
        <v>360</v>
      </c>
    </row>
    <row r="5863" spans="2:51" s="14" customFormat="1">
      <c r="B5863" s="196"/>
      <c r="D5863" s="188" t="s">
        <v>369</v>
      </c>
      <c r="E5863" s="197" t="s">
        <v>1</v>
      </c>
      <c r="F5863" s="198" t="s">
        <v>1495</v>
      </c>
      <c r="H5863" s="197" t="s">
        <v>1</v>
      </c>
      <c r="I5863" s="199"/>
      <c r="L5863" s="196"/>
      <c r="M5863" s="200"/>
      <c r="N5863" s="201"/>
      <c r="O5863" s="201"/>
      <c r="P5863" s="201"/>
      <c r="Q5863" s="201"/>
      <c r="R5863" s="201"/>
      <c r="S5863" s="201"/>
      <c r="T5863" s="202"/>
      <c r="AT5863" s="197" t="s">
        <v>369</v>
      </c>
      <c r="AU5863" s="197" t="s">
        <v>85</v>
      </c>
      <c r="AV5863" s="14" t="s">
        <v>79</v>
      </c>
      <c r="AW5863" s="14" t="s">
        <v>29</v>
      </c>
      <c r="AX5863" s="14" t="s">
        <v>72</v>
      </c>
      <c r="AY5863" s="197" t="s">
        <v>360</v>
      </c>
    </row>
    <row r="5864" spans="2:51" s="13" customFormat="1">
      <c r="B5864" s="187"/>
      <c r="D5864" s="188" t="s">
        <v>369</v>
      </c>
      <c r="E5864" s="189" t="s">
        <v>1</v>
      </c>
      <c r="F5864" s="190" t="s">
        <v>5850</v>
      </c>
      <c r="H5864" s="191">
        <v>29.48</v>
      </c>
      <c r="I5864" s="192"/>
      <c r="L5864" s="187"/>
      <c r="M5864" s="193"/>
      <c r="N5864" s="194"/>
      <c r="O5864" s="194"/>
      <c r="P5864" s="194"/>
      <c r="Q5864" s="194"/>
      <c r="R5864" s="194"/>
      <c r="S5864" s="194"/>
      <c r="T5864" s="195"/>
      <c r="AT5864" s="189" t="s">
        <v>369</v>
      </c>
      <c r="AU5864" s="189" t="s">
        <v>85</v>
      </c>
      <c r="AV5864" s="13" t="s">
        <v>85</v>
      </c>
      <c r="AW5864" s="13" t="s">
        <v>29</v>
      </c>
      <c r="AX5864" s="13" t="s">
        <v>72</v>
      </c>
      <c r="AY5864" s="189" t="s">
        <v>360</v>
      </c>
    </row>
    <row r="5865" spans="2:51" s="14" customFormat="1">
      <c r="B5865" s="196"/>
      <c r="D5865" s="188" t="s">
        <v>369</v>
      </c>
      <c r="E5865" s="197" t="s">
        <v>1</v>
      </c>
      <c r="F5865" s="198" t="s">
        <v>5851</v>
      </c>
      <c r="H5865" s="197" t="s">
        <v>1</v>
      </c>
      <c r="I5865" s="199"/>
      <c r="L5865" s="196"/>
      <c r="M5865" s="200"/>
      <c r="N5865" s="201"/>
      <c r="O5865" s="201"/>
      <c r="P5865" s="201"/>
      <c r="Q5865" s="201"/>
      <c r="R5865" s="201"/>
      <c r="S5865" s="201"/>
      <c r="T5865" s="202"/>
      <c r="AT5865" s="197" t="s">
        <v>369</v>
      </c>
      <c r="AU5865" s="197" t="s">
        <v>85</v>
      </c>
      <c r="AV5865" s="14" t="s">
        <v>79</v>
      </c>
      <c r="AW5865" s="14" t="s">
        <v>29</v>
      </c>
      <c r="AX5865" s="14" t="s">
        <v>72</v>
      </c>
      <c r="AY5865" s="197" t="s">
        <v>360</v>
      </c>
    </row>
    <row r="5866" spans="2:51" s="13" customFormat="1">
      <c r="B5866" s="187"/>
      <c r="D5866" s="188" t="s">
        <v>369</v>
      </c>
      <c r="E5866" s="189" t="s">
        <v>1</v>
      </c>
      <c r="F5866" s="190" t="s">
        <v>5852</v>
      </c>
      <c r="H5866" s="191">
        <v>27.274999999999999</v>
      </c>
      <c r="I5866" s="192"/>
      <c r="L5866" s="187"/>
      <c r="M5866" s="193"/>
      <c r="N5866" s="194"/>
      <c r="O5866" s="194"/>
      <c r="P5866" s="194"/>
      <c r="Q5866" s="194"/>
      <c r="R5866" s="194"/>
      <c r="S5866" s="194"/>
      <c r="T5866" s="195"/>
      <c r="AT5866" s="189" t="s">
        <v>369</v>
      </c>
      <c r="AU5866" s="189" t="s">
        <v>85</v>
      </c>
      <c r="AV5866" s="13" t="s">
        <v>85</v>
      </c>
      <c r="AW5866" s="13" t="s">
        <v>29</v>
      </c>
      <c r="AX5866" s="13" t="s">
        <v>72</v>
      </c>
      <c r="AY5866" s="189" t="s">
        <v>360</v>
      </c>
    </row>
    <row r="5867" spans="2:51" s="14" customFormat="1">
      <c r="B5867" s="196"/>
      <c r="D5867" s="188" t="s">
        <v>369</v>
      </c>
      <c r="E5867" s="197" t="s">
        <v>1</v>
      </c>
      <c r="F5867" s="198" t="s">
        <v>1503</v>
      </c>
      <c r="H5867" s="197" t="s">
        <v>1</v>
      </c>
      <c r="I5867" s="199"/>
      <c r="L5867" s="196"/>
      <c r="M5867" s="200"/>
      <c r="N5867" s="201"/>
      <c r="O5867" s="201"/>
      <c r="P5867" s="201"/>
      <c r="Q5867" s="201"/>
      <c r="R5867" s="201"/>
      <c r="S5867" s="201"/>
      <c r="T5867" s="202"/>
      <c r="AT5867" s="197" t="s">
        <v>369</v>
      </c>
      <c r="AU5867" s="197" t="s">
        <v>85</v>
      </c>
      <c r="AV5867" s="14" t="s">
        <v>79</v>
      </c>
      <c r="AW5867" s="14" t="s">
        <v>29</v>
      </c>
      <c r="AX5867" s="14" t="s">
        <v>72</v>
      </c>
      <c r="AY5867" s="197" t="s">
        <v>360</v>
      </c>
    </row>
    <row r="5868" spans="2:51" s="13" customFormat="1">
      <c r="B5868" s="187"/>
      <c r="D5868" s="188" t="s">
        <v>369</v>
      </c>
      <c r="E5868" s="189" t="s">
        <v>1</v>
      </c>
      <c r="F5868" s="190" t="s">
        <v>5853</v>
      </c>
      <c r="H5868" s="191">
        <v>23.34</v>
      </c>
      <c r="I5868" s="192"/>
      <c r="L5868" s="187"/>
      <c r="M5868" s="193"/>
      <c r="N5868" s="194"/>
      <c r="O5868" s="194"/>
      <c r="P5868" s="194"/>
      <c r="Q5868" s="194"/>
      <c r="R5868" s="194"/>
      <c r="S5868" s="194"/>
      <c r="T5868" s="195"/>
      <c r="AT5868" s="189" t="s">
        <v>369</v>
      </c>
      <c r="AU5868" s="189" t="s">
        <v>85</v>
      </c>
      <c r="AV5868" s="13" t="s">
        <v>85</v>
      </c>
      <c r="AW5868" s="13" t="s">
        <v>29</v>
      </c>
      <c r="AX5868" s="13" t="s">
        <v>72</v>
      </c>
      <c r="AY5868" s="189" t="s">
        <v>360</v>
      </c>
    </row>
    <row r="5869" spans="2:51" s="14" customFormat="1">
      <c r="B5869" s="196"/>
      <c r="D5869" s="188" t="s">
        <v>369</v>
      </c>
      <c r="E5869" s="197" t="s">
        <v>1</v>
      </c>
      <c r="F5869" s="198" t="s">
        <v>1505</v>
      </c>
      <c r="H5869" s="197" t="s">
        <v>1</v>
      </c>
      <c r="I5869" s="199"/>
      <c r="L5869" s="196"/>
      <c r="M5869" s="200"/>
      <c r="N5869" s="201"/>
      <c r="O5869" s="201"/>
      <c r="P5869" s="201"/>
      <c r="Q5869" s="201"/>
      <c r="R5869" s="201"/>
      <c r="S5869" s="201"/>
      <c r="T5869" s="202"/>
      <c r="AT5869" s="197" t="s">
        <v>369</v>
      </c>
      <c r="AU5869" s="197" t="s">
        <v>85</v>
      </c>
      <c r="AV5869" s="14" t="s">
        <v>79</v>
      </c>
      <c r="AW5869" s="14" t="s">
        <v>29</v>
      </c>
      <c r="AX5869" s="14" t="s">
        <v>72</v>
      </c>
      <c r="AY5869" s="197" t="s">
        <v>360</v>
      </c>
    </row>
    <row r="5870" spans="2:51" s="13" customFormat="1">
      <c r="B5870" s="187"/>
      <c r="D5870" s="188" t="s">
        <v>369</v>
      </c>
      <c r="E5870" s="189" t="s">
        <v>1</v>
      </c>
      <c r="F5870" s="190" t="s">
        <v>5854</v>
      </c>
      <c r="H5870" s="191">
        <v>13.96</v>
      </c>
      <c r="I5870" s="192"/>
      <c r="L5870" s="187"/>
      <c r="M5870" s="193"/>
      <c r="N5870" s="194"/>
      <c r="O5870" s="194"/>
      <c r="P5870" s="194"/>
      <c r="Q5870" s="194"/>
      <c r="R5870" s="194"/>
      <c r="S5870" s="194"/>
      <c r="T5870" s="195"/>
      <c r="AT5870" s="189" t="s">
        <v>369</v>
      </c>
      <c r="AU5870" s="189" t="s">
        <v>85</v>
      </c>
      <c r="AV5870" s="13" t="s">
        <v>85</v>
      </c>
      <c r="AW5870" s="13" t="s">
        <v>29</v>
      </c>
      <c r="AX5870" s="13" t="s">
        <v>72</v>
      </c>
      <c r="AY5870" s="189" t="s">
        <v>360</v>
      </c>
    </row>
    <row r="5871" spans="2:51" s="16" customFormat="1">
      <c r="B5871" s="211"/>
      <c r="D5871" s="188" t="s">
        <v>369</v>
      </c>
      <c r="E5871" s="212" t="s">
        <v>1</v>
      </c>
      <c r="F5871" s="213" t="s">
        <v>581</v>
      </c>
      <c r="H5871" s="214">
        <v>360.71899999999999</v>
      </c>
      <c r="I5871" s="215"/>
      <c r="L5871" s="211"/>
      <c r="M5871" s="216"/>
      <c r="N5871" s="217"/>
      <c r="O5871" s="217"/>
      <c r="P5871" s="217"/>
      <c r="Q5871" s="217"/>
      <c r="R5871" s="217"/>
      <c r="S5871" s="217"/>
      <c r="T5871" s="218"/>
      <c r="AT5871" s="212" t="s">
        <v>369</v>
      </c>
      <c r="AU5871" s="212" t="s">
        <v>85</v>
      </c>
      <c r="AV5871" s="16" t="s">
        <v>282</v>
      </c>
      <c r="AW5871" s="16" t="s">
        <v>29</v>
      </c>
      <c r="AX5871" s="16" t="s">
        <v>72</v>
      </c>
      <c r="AY5871" s="212" t="s">
        <v>360</v>
      </c>
    </row>
    <row r="5872" spans="2:51" s="14" customFormat="1">
      <c r="B5872" s="196"/>
      <c r="D5872" s="188" t="s">
        <v>369</v>
      </c>
      <c r="E5872" s="197" t="s">
        <v>1</v>
      </c>
      <c r="F5872" s="198" t="s">
        <v>762</v>
      </c>
      <c r="H5872" s="197" t="s">
        <v>1</v>
      </c>
      <c r="I5872" s="199"/>
      <c r="L5872" s="196"/>
      <c r="M5872" s="200"/>
      <c r="N5872" s="201"/>
      <c r="O5872" s="201"/>
      <c r="P5872" s="201"/>
      <c r="Q5872" s="201"/>
      <c r="R5872" s="201"/>
      <c r="S5872" s="201"/>
      <c r="T5872" s="202"/>
      <c r="AT5872" s="197" t="s">
        <v>369</v>
      </c>
      <c r="AU5872" s="197" t="s">
        <v>85</v>
      </c>
      <c r="AV5872" s="14" t="s">
        <v>79</v>
      </c>
      <c r="AW5872" s="14" t="s">
        <v>29</v>
      </c>
      <c r="AX5872" s="14" t="s">
        <v>72</v>
      </c>
      <c r="AY5872" s="197" t="s">
        <v>360</v>
      </c>
    </row>
    <row r="5873" spans="2:51" s="14" customFormat="1">
      <c r="B5873" s="196"/>
      <c r="D5873" s="188" t="s">
        <v>369</v>
      </c>
      <c r="E5873" s="197" t="s">
        <v>1</v>
      </c>
      <c r="F5873" s="198" t="s">
        <v>2105</v>
      </c>
      <c r="H5873" s="197" t="s">
        <v>1</v>
      </c>
      <c r="I5873" s="199"/>
      <c r="L5873" s="196"/>
      <c r="M5873" s="200"/>
      <c r="N5873" s="201"/>
      <c r="O5873" s="201"/>
      <c r="P5873" s="201"/>
      <c r="Q5873" s="201"/>
      <c r="R5873" s="201"/>
      <c r="S5873" s="201"/>
      <c r="T5873" s="202"/>
      <c r="AT5873" s="197" t="s">
        <v>369</v>
      </c>
      <c r="AU5873" s="197" t="s">
        <v>85</v>
      </c>
      <c r="AV5873" s="14" t="s">
        <v>79</v>
      </c>
      <c r="AW5873" s="14" t="s">
        <v>29</v>
      </c>
      <c r="AX5873" s="14" t="s">
        <v>72</v>
      </c>
      <c r="AY5873" s="197" t="s">
        <v>360</v>
      </c>
    </row>
    <row r="5874" spans="2:51" s="13" customFormat="1">
      <c r="B5874" s="187"/>
      <c r="D5874" s="188" t="s">
        <v>369</v>
      </c>
      <c r="E5874" s="189" t="s">
        <v>1</v>
      </c>
      <c r="F5874" s="190" t="s">
        <v>5855</v>
      </c>
      <c r="H5874" s="191">
        <v>41.075000000000003</v>
      </c>
      <c r="I5874" s="192"/>
      <c r="L5874" s="187"/>
      <c r="M5874" s="193"/>
      <c r="N5874" s="194"/>
      <c r="O5874" s="194"/>
      <c r="P5874" s="194"/>
      <c r="Q5874" s="194"/>
      <c r="R5874" s="194"/>
      <c r="S5874" s="194"/>
      <c r="T5874" s="195"/>
      <c r="AT5874" s="189" t="s">
        <v>369</v>
      </c>
      <c r="AU5874" s="189" t="s">
        <v>85</v>
      </c>
      <c r="AV5874" s="13" t="s">
        <v>85</v>
      </c>
      <c r="AW5874" s="13" t="s">
        <v>29</v>
      </c>
      <c r="AX5874" s="13" t="s">
        <v>72</v>
      </c>
      <c r="AY5874" s="189" t="s">
        <v>360</v>
      </c>
    </row>
    <row r="5875" spans="2:51" s="14" customFormat="1">
      <c r="B5875" s="196"/>
      <c r="D5875" s="188" t="s">
        <v>369</v>
      </c>
      <c r="E5875" s="197" t="s">
        <v>1</v>
      </c>
      <c r="F5875" s="198" t="s">
        <v>2109</v>
      </c>
      <c r="H5875" s="197" t="s">
        <v>1</v>
      </c>
      <c r="I5875" s="199"/>
      <c r="L5875" s="196"/>
      <c r="M5875" s="200"/>
      <c r="N5875" s="201"/>
      <c r="O5875" s="201"/>
      <c r="P5875" s="201"/>
      <c r="Q5875" s="201"/>
      <c r="R5875" s="201"/>
      <c r="S5875" s="201"/>
      <c r="T5875" s="202"/>
      <c r="AT5875" s="197" t="s">
        <v>369</v>
      </c>
      <c r="AU5875" s="197" t="s">
        <v>85</v>
      </c>
      <c r="AV5875" s="14" t="s">
        <v>79</v>
      </c>
      <c r="AW5875" s="14" t="s">
        <v>29</v>
      </c>
      <c r="AX5875" s="14" t="s">
        <v>72</v>
      </c>
      <c r="AY5875" s="197" t="s">
        <v>360</v>
      </c>
    </row>
    <row r="5876" spans="2:51" s="13" customFormat="1">
      <c r="B5876" s="187"/>
      <c r="D5876" s="188" t="s">
        <v>369</v>
      </c>
      <c r="E5876" s="189" t="s">
        <v>1</v>
      </c>
      <c r="F5876" s="190" t="s">
        <v>5856</v>
      </c>
      <c r="H5876" s="191">
        <v>19.09</v>
      </c>
      <c r="I5876" s="192"/>
      <c r="L5876" s="187"/>
      <c r="M5876" s="193"/>
      <c r="N5876" s="194"/>
      <c r="O5876" s="194"/>
      <c r="P5876" s="194"/>
      <c r="Q5876" s="194"/>
      <c r="R5876" s="194"/>
      <c r="S5876" s="194"/>
      <c r="T5876" s="195"/>
      <c r="AT5876" s="189" t="s">
        <v>369</v>
      </c>
      <c r="AU5876" s="189" t="s">
        <v>85</v>
      </c>
      <c r="AV5876" s="13" t="s">
        <v>85</v>
      </c>
      <c r="AW5876" s="13" t="s">
        <v>29</v>
      </c>
      <c r="AX5876" s="13" t="s">
        <v>72</v>
      </c>
      <c r="AY5876" s="189" t="s">
        <v>360</v>
      </c>
    </row>
    <row r="5877" spans="2:51" s="14" customFormat="1">
      <c r="B5877" s="196"/>
      <c r="D5877" s="188" t="s">
        <v>369</v>
      </c>
      <c r="E5877" s="197" t="s">
        <v>1</v>
      </c>
      <c r="F5877" s="198" t="s">
        <v>2113</v>
      </c>
      <c r="H5877" s="197" t="s">
        <v>1</v>
      </c>
      <c r="I5877" s="199"/>
      <c r="L5877" s="196"/>
      <c r="M5877" s="200"/>
      <c r="N5877" s="201"/>
      <c r="O5877" s="201"/>
      <c r="P5877" s="201"/>
      <c r="Q5877" s="201"/>
      <c r="R5877" s="201"/>
      <c r="S5877" s="201"/>
      <c r="T5877" s="202"/>
      <c r="AT5877" s="197" t="s">
        <v>369</v>
      </c>
      <c r="AU5877" s="197" t="s">
        <v>85</v>
      </c>
      <c r="AV5877" s="14" t="s">
        <v>79</v>
      </c>
      <c r="AW5877" s="14" t="s">
        <v>29</v>
      </c>
      <c r="AX5877" s="14" t="s">
        <v>72</v>
      </c>
      <c r="AY5877" s="197" t="s">
        <v>360</v>
      </c>
    </row>
    <row r="5878" spans="2:51" s="13" customFormat="1">
      <c r="B5878" s="187"/>
      <c r="D5878" s="188" t="s">
        <v>369</v>
      </c>
      <c r="E5878" s="189" t="s">
        <v>1</v>
      </c>
      <c r="F5878" s="190" t="s">
        <v>5857</v>
      </c>
      <c r="H5878" s="191">
        <v>15.765000000000001</v>
      </c>
      <c r="I5878" s="192"/>
      <c r="L5878" s="187"/>
      <c r="M5878" s="193"/>
      <c r="N5878" s="194"/>
      <c r="O5878" s="194"/>
      <c r="P5878" s="194"/>
      <c r="Q5878" s="194"/>
      <c r="R5878" s="194"/>
      <c r="S5878" s="194"/>
      <c r="T5878" s="195"/>
      <c r="AT5878" s="189" t="s">
        <v>369</v>
      </c>
      <c r="AU5878" s="189" t="s">
        <v>85</v>
      </c>
      <c r="AV5878" s="13" t="s">
        <v>85</v>
      </c>
      <c r="AW5878" s="13" t="s">
        <v>29</v>
      </c>
      <c r="AX5878" s="13" t="s">
        <v>72</v>
      </c>
      <c r="AY5878" s="189" t="s">
        <v>360</v>
      </c>
    </row>
    <row r="5879" spans="2:51" s="14" customFormat="1">
      <c r="B5879" s="196"/>
      <c r="D5879" s="188" t="s">
        <v>369</v>
      </c>
      <c r="E5879" s="197" t="s">
        <v>1</v>
      </c>
      <c r="F5879" s="198" t="s">
        <v>2116</v>
      </c>
      <c r="H5879" s="197" t="s">
        <v>1</v>
      </c>
      <c r="I5879" s="199"/>
      <c r="L5879" s="196"/>
      <c r="M5879" s="200"/>
      <c r="N5879" s="201"/>
      <c r="O5879" s="201"/>
      <c r="P5879" s="201"/>
      <c r="Q5879" s="201"/>
      <c r="R5879" s="201"/>
      <c r="S5879" s="201"/>
      <c r="T5879" s="202"/>
      <c r="AT5879" s="197" t="s">
        <v>369</v>
      </c>
      <c r="AU5879" s="197" t="s">
        <v>85</v>
      </c>
      <c r="AV5879" s="14" t="s">
        <v>79</v>
      </c>
      <c r="AW5879" s="14" t="s">
        <v>29</v>
      </c>
      <c r="AX5879" s="14" t="s">
        <v>72</v>
      </c>
      <c r="AY5879" s="197" t="s">
        <v>360</v>
      </c>
    </row>
    <row r="5880" spans="2:51" s="13" customFormat="1">
      <c r="B5880" s="187"/>
      <c r="D5880" s="188" t="s">
        <v>369</v>
      </c>
      <c r="E5880" s="189" t="s">
        <v>1</v>
      </c>
      <c r="F5880" s="190" t="s">
        <v>5858</v>
      </c>
      <c r="H5880" s="191">
        <v>19.760000000000002</v>
      </c>
      <c r="I5880" s="192"/>
      <c r="L5880" s="187"/>
      <c r="M5880" s="193"/>
      <c r="N5880" s="194"/>
      <c r="O5880" s="194"/>
      <c r="P5880" s="194"/>
      <c r="Q5880" s="194"/>
      <c r="R5880" s="194"/>
      <c r="S5880" s="194"/>
      <c r="T5880" s="195"/>
      <c r="AT5880" s="189" t="s">
        <v>369</v>
      </c>
      <c r="AU5880" s="189" t="s">
        <v>85</v>
      </c>
      <c r="AV5880" s="13" t="s">
        <v>85</v>
      </c>
      <c r="AW5880" s="13" t="s">
        <v>29</v>
      </c>
      <c r="AX5880" s="13" t="s">
        <v>72</v>
      </c>
      <c r="AY5880" s="189" t="s">
        <v>360</v>
      </c>
    </row>
    <row r="5881" spans="2:51" s="14" customFormat="1">
      <c r="B5881" s="196"/>
      <c r="D5881" s="188" t="s">
        <v>369</v>
      </c>
      <c r="E5881" s="197" t="s">
        <v>1</v>
      </c>
      <c r="F5881" s="198" t="s">
        <v>2119</v>
      </c>
      <c r="H5881" s="197" t="s">
        <v>1</v>
      </c>
      <c r="I5881" s="199"/>
      <c r="L5881" s="196"/>
      <c r="M5881" s="200"/>
      <c r="N5881" s="201"/>
      <c r="O5881" s="201"/>
      <c r="P5881" s="201"/>
      <c r="Q5881" s="201"/>
      <c r="R5881" s="201"/>
      <c r="S5881" s="201"/>
      <c r="T5881" s="202"/>
      <c r="AT5881" s="197" t="s">
        <v>369</v>
      </c>
      <c r="AU5881" s="197" t="s">
        <v>85</v>
      </c>
      <c r="AV5881" s="14" t="s">
        <v>79</v>
      </c>
      <c r="AW5881" s="14" t="s">
        <v>29</v>
      </c>
      <c r="AX5881" s="14" t="s">
        <v>72</v>
      </c>
      <c r="AY5881" s="197" t="s">
        <v>360</v>
      </c>
    </row>
    <row r="5882" spans="2:51" s="13" customFormat="1">
      <c r="B5882" s="187"/>
      <c r="D5882" s="188" t="s">
        <v>369</v>
      </c>
      <c r="E5882" s="189" t="s">
        <v>1</v>
      </c>
      <c r="F5882" s="190" t="s">
        <v>5859</v>
      </c>
      <c r="H5882" s="191">
        <v>27.315000000000001</v>
      </c>
      <c r="I5882" s="192"/>
      <c r="L5882" s="187"/>
      <c r="M5882" s="193"/>
      <c r="N5882" s="194"/>
      <c r="O5882" s="194"/>
      <c r="P5882" s="194"/>
      <c r="Q5882" s="194"/>
      <c r="R5882" s="194"/>
      <c r="S5882" s="194"/>
      <c r="T5882" s="195"/>
      <c r="AT5882" s="189" t="s">
        <v>369</v>
      </c>
      <c r="AU5882" s="189" t="s">
        <v>85</v>
      </c>
      <c r="AV5882" s="13" t="s">
        <v>85</v>
      </c>
      <c r="AW5882" s="13" t="s">
        <v>29</v>
      </c>
      <c r="AX5882" s="13" t="s">
        <v>72</v>
      </c>
      <c r="AY5882" s="189" t="s">
        <v>360</v>
      </c>
    </row>
    <row r="5883" spans="2:51" s="14" customFormat="1">
      <c r="B5883" s="196"/>
      <c r="D5883" s="188" t="s">
        <v>369</v>
      </c>
      <c r="E5883" s="197" t="s">
        <v>1</v>
      </c>
      <c r="F5883" s="198" t="s">
        <v>2123</v>
      </c>
      <c r="H5883" s="197" t="s">
        <v>1</v>
      </c>
      <c r="I5883" s="199"/>
      <c r="L5883" s="196"/>
      <c r="M5883" s="200"/>
      <c r="N5883" s="201"/>
      <c r="O5883" s="201"/>
      <c r="P5883" s="201"/>
      <c r="Q5883" s="201"/>
      <c r="R5883" s="201"/>
      <c r="S5883" s="201"/>
      <c r="T5883" s="202"/>
      <c r="AT5883" s="197" t="s">
        <v>369</v>
      </c>
      <c r="AU5883" s="197" t="s">
        <v>85</v>
      </c>
      <c r="AV5883" s="14" t="s">
        <v>79</v>
      </c>
      <c r="AW5883" s="14" t="s">
        <v>29</v>
      </c>
      <c r="AX5883" s="14" t="s">
        <v>72</v>
      </c>
      <c r="AY5883" s="197" t="s">
        <v>360</v>
      </c>
    </row>
    <row r="5884" spans="2:51" s="13" customFormat="1">
      <c r="B5884" s="187"/>
      <c r="D5884" s="188" t="s">
        <v>369</v>
      </c>
      <c r="E5884" s="189" t="s">
        <v>1</v>
      </c>
      <c r="F5884" s="190" t="s">
        <v>5860</v>
      </c>
      <c r="H5884" s="191">
        <v>34.14</v>
      </c>
      <c r="I5884" s="192"/>
      <c r="L5884" s="187"/>
      <c r="M5884" s="193"/>
      <c r="N5884" s="194"/>
      <c r="O5884" s="194"/>
      <c r="P5884" s="194"/>
      <c r="Q5884" s="194"/>
      <c r="R5884" s="194"/>
      <c r="S5884" s="194"/>
      <c r="T5884" s="195"/>
      <c r="AT5884" s="189" t="s">
        <v>369</v>
      </c>
      <c r="AU5884" s="189" t="s">
        <v>85</v>
      </c>
      <c r="AV5884" s="13" t="s">
        <v>85</v>
      </c>
      <c r="AW5884" s="13" t="s">
        <v>29</v>
      </c>
      <c r="AX5884" s="13" t="s">
        <v>72</v>
      </c>
      <c r="AY5884" s="189" t="s">
        <v>360</v>
      </c>
    </row>
    <row r="5885" spans="2:51" s="14" customFormat="1">
      <c r="B5885" s="196"/>
      <c r="D5885" s="188" t="s">
        <v>369</v>
      </c>
      <c r="E5885" s="197" t="s">
        <v>1</v>
      </c>
      <c r="F5885" s="198" t="s">
        <v>2127</v>
      </c>
      <c r="H5885" s="197" t="s">
        <v>1</v>
      </c>
      <c r="I5885" s="199"/>
      <c r="L5885" s="196"/>
      <c r="M5885" s="200"/>
      <c r="N5885" s="201"/>
      <c r="O5885" s="201"/>
      <c r="P5885" s="201"/>
      <c r="Q5885" s="201"/>
      <c r="R5885" s="201"/>
      <c r="S5885" s="201"/>
      <c r="T5885" s="202"/>
      <c r="AT5885" s="197" t="s">
        <v>369</v>
      </c>
      <c r="AU5885" s="197" t="s">
        <v>85</v>
      </c>
      <c r="AV5885" s="14" t="s">
        <v>79</v>
      </c>
      <c r="AW5885" s="14" t="s">
        <v>29</v>
      </c>
      <c r="AX5885" s="14" t="s">
        <v>72</v>
      </c>
      <c r="AY5885" s="197" t="s">
        <v>360</v>
      </c>
    </row>
    <row r="5886" spans="2:51" s="13" customFormat="1">
      <c r="B5886" s="187"/>
      <c r="D5886" s="188" t="s">
        <v>369</v>
      </c>
      <c r="E5886" s="189" t="s">
        <v>1</v>
      </c>
      <c r="F5886" s="190" t="s">
        <v>5861</v>
      </c>
      <c r="H5886" s="191">
        <v>49.68</v>
      </c>
      <c r="I5886" s="192"/>
      <c r="L5886" s="187"/>
      <c r="M5886" s="193"/>
      <c r="N5886" s="194"/>
      <c r="O5886" s="194"/>
      <c r="P5886" s="194"/>
      <c r="Q5886" s="194"/>
      <c r="R5886" s="194"/>
      <c r="S5886" s="194"/>
      <c r="T5886" s="195"/>
      <c r="AT5886" s="189" t="s">
        <v>369</v>
      </c>
      <c r="AU5886" s="189" t="s">
        <v>85</v>
      </c>
      <c r="AV5886" s="13" t="s">
        <v>85</v>
      </c>
      <c r="AW5886" s="13" t="s">
        <v>29</v>
      </c>
      <c r="AX5886" s="13" t="s">
        <v>72</v>
      </c>
      <c r="AY5886" s="189" t="s">
        <v>360</v>
      </c>
    </row>
    <row r="5887" spans="2:51" s="14" customFormat="1">
      <c r="B5887" s="196"/>
      <c r="D5887" s="188" t="s">
        <v>369</v>
      </c>
      <c r="E5887" s="197" t="s">
        <v>1</v>
      </c>
      <c r="F5887" s="198" t="s">
        <v>2132</v>
      </c>
      <c r="H5887" s="197" t="s">
        <v>1</v>
      </c>
      <c r="I5887" s="199"/>
      <c r="L5887" s="196"/>
      <c r="M5887" s="200"/>
      <c r="N5887" s="201"/>
      <c r="O5887" s="201"/>
      <c r="P5887" s="201"/>
      <c r="Q5887" s="201"/>
      <c r="R5887" s="201"/>
      <c r="S5887" s="201"/>
      <c r="T5887" s="202"/>
      <c r="AT5887" s="197" t="s">
        <v>369</v>
      </c>
      <c r="AU5887" s="197" t="s">
        <v>85</v>
      </c>
      <c r="AV5887" s="14" t="s">
        <v>79</v>
      </c>
      <c r="AW5887" s="14" t="s">
        <v>29</v>
      </c>
      <c r="AX5887" s="14" t="s">
        <v>72</v>
      </c>
      <c r="AY5887" s="197" t="s">
        <v>360</v>
      </c>
    </row>
    <row r="5888" spans="2:51" s="13" customFormat="1">
      <c r="B5888" s="187"/>
      <c r="D5888" s="188" t="s">
        <v>369</v>
      </c>
      <c r="E5888" s="189" t="s">
        <v>1</v>
      </c>
      <c r="F5888" s="190" t="s">
        <v>5862</v>
      </c>
      <c r="H5888" s="191">
        <v>20.625</v>
      </c>
      <c r="I5888" s="192"/>
      <c r="L5888" s="187"/>
      <c r="M5888" s="193"/>
      <c r="N5888" s="194"/>
      <c r="O5888" s="194"/>
      <c r="P5888" s="194"/>
      <c r="Q5888" s="194"/>
      <c r="R5888" s="194"/>
      <c r="S5888" s="194"/>
      <c r="T5888" s="195"/>
      <c r="AT5888" s="189" t="s">
        <v>369</v>
      </c>
      <c r="AU5888" s="189" t="s">
        <v>85</v>
      </c>
      <c r="AV5888" s="13" t="s">
        <v>85</v>
      </c>
      <c r="AW5888" s="13" t="s">
        <v>29</v>
      </c>
      <c r="AX5888" s="13" t="s">
        <v>72</v>
      </c>
      <c r="AY5888" s="189" t="s">
        <v>360</v>
      </c>
    </row>
    <row r="5889" spans="1:65" s="14" customFormat="1">
      <c r="B5889" s="196"/>
      <c r="D5889" s="188" t="s">
        <v>369</v>
      </c>
      <c r="E5889" s="197" t="s">
        <v>1</v>
      </c>
      <c r="F5889" s="198" t="s">
        <v>2136</v>
      </c>
      <c r="H5889" s="197" t="s">
        <v>1</v>
      </c>
      <c r="I5889" s="199"/>
      <c r="L5889" s="196"/>
      <c r="M5889" s="200"/>
      <c r="N5889" s="201"/>
      <c r="O5889" s="201"/>
      <c r="P5889" s="201"/>
      <c r="Q5889" s="201"/>
      <c r="R5889" s="201"/>
      <c r="S5889" s="201"/>
      <c r="T5889" s="202"/>
      <c r="AT5889" s="197" t="s">
        <v>369</v>
      </c>
      <c r="AU5889" s="197" t="s">
        <v>85</v>
      </c>
      <c r="AV5889" s="14" t="s">
        <v>79</v>
      </c>
      <c r="AW5889" s="14" t="s">
        <v>29</v>
      </c>
      <c r="AX5889" s="14" t="s">
        <v>72</v>
      </c>
      <c r="AY5889" s="197" t="s">
        <v>360</v>
      </c>
    </row>
    <row r="5890" spans="1:65" s="13" customFormat="1">
      <c r="B5890" s="187"/>
      <c r="D5890" s="188" t="s">
        <v>369</v>
      </c>
      <c r="E5890" s="189" t="s">
        <v>1</v>
      </c>
      <c r="F5890" s="190" t="s">
        <v>5863</v>
      </c>
      <c r="H5890" s="191">
        <v>18.260000000000002</v>
      </c>
      <c r="I5890" s="192"/>
      <c r="L5890" s="187"/>
      <c r="M5890" s="193"/>
      <c r="N5890" s="194"/>
      <c r="O5890" s="194"/>
      <c r="P5890" s="194"/>
      <c r="Q5890" s="194"/>
      <c r="R5890" s="194"/>
      <c r="S5890" s="194"/>
      <c r="T5890" s="195"/>
      <c r="AT5890" s="189" t="s">
        <v>369</v>
      </c>
      <c r="AU5890" s="189" t="s">
        <v>85</v>
      </c>
      <c r="AV5890" s="13" t="s">
        <v>85</v>
      </c>
      <c r="AW5890" s="13" t="s">
        <v>29</v>
      </c>
      <c r="AX5890" s="13" t="s">
        <v>72</v>
      </c>
      <c r="AY5890" s="189" t="s">
        <v>360</v>
      </c>
    </row>
    <row r="5891" spans="1:65" s="14" customFormat="1">
      <c r="B5891" s="196"/>
      <c r="D5891" s="188" t="s">
        <v>369</v>
      </c>
      <c r="E5891" s="197" t="s">
        <v>1</v>
      </c>
      <c r="F5891" s="198" t="s">
        <v>2140</v>
      </c>
      <c r="H5891" s="197" t="s">
        <v>1</v>
      </c>
      <c r="I5891" s="199"/>
      <c r="L5891" s="196"/>
      <c r="M5891" s="200"/>
      <c r="N5891" s="201"/>
      <c r="O5891" s="201"/>
      <c r="P5891" s="201"/>
      <c r="Q5891" s="201"/>
      <c r="R5891" s="201"/>
      <c r="S5891" s="201"/>
      <c r="T5891" s="202"/>
      <c r="AT5891" s="197" t="s">
        <v>369</v>
      </c>
      <c r="AU5891" s="197" t="s">
        <v>85</v>
      </c>
      <c r="AV5891" s="14" t="s">
        <v>79</v>
      </c>
      <c r="AW5891" s="14" t="s">
        <v>29</v>
      </c>
      <c r="AX5891" s="14" t="s">
        <v>72</v>
      </c>
      <c r="AY5891" s="197" t="s">
        <v>360</v>
      </c>
    </row>
    <row r="5892" spans="1:65" s="13" customFormat="1">
      <c r="B5892" s="187"/>
      <c r="D5892" s="188" t="s">
        <v>369</v>
      </c>
      <c r="E5892" s="189" t="s">
        <v>1</v>
      </c>
      <c r="F5892" s="190" t="s">
        <v>5864</v>
      </c>
      <c r="H5892" s="191">
        <v>17.559999999999999</v>
      </c>
      <c r="I5892" s="192"/>
      <c r="L5892" s="187"/>
      <c r="M5892" s="193"/>
      <c r="N5892" s="194"/>
      <c r="O5892" s="194"/>
      <c r="P5892" s="194"/>
      <c r="Q5892" s="194"/>
      <c r="R5892" s="194"/>
      <c r="S5892" s="194"/>
      <c r="T5892" s="195"/>
      <c r="AT5892" s="189" t="s">
        <v>369</v>
      </c>
      <c r="AU5892" s="189" t="s">
        <v>85</v>
      </c>
      <c r="AV5892" s="13" t="s">
        <v>85</v>
      </c>
      <c r="AW5892" s="13" t="s">
        <v>29</v>
      </c>
      <c r="AX5892" s="13" t="s">
        <v>72</v>
      </c>
      <c r="AY5892" s="189" t="s">
        <v>360</v>
      </c>
    </row>
    <row r="5893" spans="1:65" s="14" customFormat="1">
      <c r="B5893" s="196"/>
      <c r="D5893" s="188" t="s">
        <v>369</v>
      </c>
      <c r="E5893" s="197" t="s">
        <v>1</v>
      </c>
      <c r="F5893" s="198" t="s">
        <v>2143</v>
      </c>
      <c r="H5893" s="197" t="s">
        <v>1</v>
      </c>
      <c r="I5893" s="199"/>
      <c r="L5893" s="196"/>
      <c r="M5893" s="200"/>
      <c r="N5893" s="201"/>
      <c r="O5893" s="201"/>
      <c r="P5893" s="201"/>
      <c r="Q5893" s="201"/>
      <c r="R5893" s="201"/>
      <c r="S5893" s="201"/>
      <c r="T5893" s="202"/>
      <c r="AT5893" s="197" t="s">
        <v>369</v>
      </c>
      <c r="AU5893" s="197" t="s">
        <v>85</v>
      </c>
      <c r="AV5893" s="14" t="s">
        <v>79</v>
      </c>
      <c r="AW5893" s="14" t="s">
        <v>29</v>
      </c>
      <c r="AX5893" s="14" t="s">
        <v>72</v>
      </c>
      <c r="AY5893" s="197" t="s">
        <v>360</v>
      </c>
    </row>
    <row r="5894" spans="1:65" s="13" customFormat="1">
      <c r="B5894" s="187"/>
      <c r="D5894" s="188" t="s">
        <v>369</v>
      </c>
      <c r="E5894" s="189" t="s">
        <v>1</v>
      </c>
      <c r="F5894" s="190" t="s">
        <v>5865</v>
      </c>
      <c r="H5894" s="191">
        <v>23.06</v>
      </c>
      <c r="I5894" s="192"/>
      <c r="L5894" s="187"/>
      <c r="M5894" s="193"/>
      <c r="N5894" s="194"/>
      <c r="O5894" s="194"/>
      <c r="P5894" s="194"/>
      <c r="Q5894" s="194"/>
      <c r="R5894" s="194"/>
      <c r="S5894" s="194"/>
      <c r="T5894" s="195"/>
      <c r="AT5894" s="189" t="s">
        <v>369</v>
      </c>
      <c r="AU5894" s="189" t="s">
        <v>85</v>
      </c>
      <c r="AV5894" s="13" t="s">
        <v>85</v>
      </c>
      <c r="AW5894" s="13" t="s">
        <v>29</v>
      </c>
      <c r="AX5894" s="13" t="s">
        <v>72</v>
      </c>
      <c r="AY5894" s="189" t="s">
        <v>360</v>
      </c>
    </row>
    <row r="5895" spans="1:65" s="14" customFormat="1">
      <c r="B5895" s="196"/>
      <c r="D5895" s="188" t="s">
        <v>369</v>
      </c>
      <c r="E5895" s="197" t="s">
        <v>1</v>
      </c>
      <c r="F5895" s="198" t="s">
        <v>2147</v>
      </c>
      <c r="H5895" s="197" t="s">
        <v>1</v>
      </c>
      <c r="I5895" s="199"/>
      <c r="L5895" s="196"/>
      <c r="M5895" s="200"/>
      <c r="N5895" s="201"/>
      <c r="O5895" s="201"/>
      <c r="P5895" s="201"/>
      <c r="Q5895" s="201"/>
      <c r="R5895" s="201"/>
      <c r="S5895" s="201"/>
      <c r="T5895" s="202"/>
      <c r="AT5895" s="197" t="s">
        <v>369</v>
      </c>
      <c r="AU5895" s="197" t="s">
        <v>85</v>
      </c>
      <c r="AV5895" s="14" t="s">
        <v>79</v>
      </c>
      <c r="AW5895" s="14" t="s">
        <v>29</v>
      </c>
      <c r="AX5895" s="14" t="s">
        <v>72</v>
      </c>
      <c r="AY5895" s="197" t="s">
        <v>360</v>
      </c>
    </row>
    <row r="5896" spans="1:65" s="13" customFormat="1">
      <c r="B5896" s="187"/>
      <c r="D5896" s="188" t="s">
        <v>369</v>
      </c>
      <c r="E5896" s="189" t="s">
        <v>1</v>
      </c>
      <c r="F5896" s="190" t="s">
        <v>5866</v>
      </c>
      <c r="H5896" s="191">
        <v>23.094999999999999</v>
      </c>
      <c r="I5896" s="192"/>
      <c r="L5896" s="187"/>
      <c r="M5896" s="193"/>
      <c r="N5896" s="194"/>
      <c r="O5896" s="194"/>
      <c r="P5896" s="194"/>
      <c r="Q5896" s="194"/>
      <c r="R5896" s="194"/>
      <c r="S5896" s="194"/>
      <c r="T5896" s="195"/>
      <c r="AT5896" s="189" t="s">
        <v>369</v>
      </c>
      <c r="AU5896" s="189" t="s">
        <v>85</v>
      </c>
      <c r="AV5896" s="13" t="s">
        <v>85</v>
      </c>
      <c r="AW5896" s="13" t="s">
        <v>29</v>
      </c>
      <c r="AX5896" s="13" t="s">
        <v>72</v>
      </c>
      <c r="AY5896" s="189" t="s">
        <v>360</v>
      </c>
    </row>
    <row r="5897" spans="1:65" s="14" customFormat="1">
      <c r="B5897" s="196"/>
      <c r="D5897" s="188" t="s">
        <v>369</v>
      </c>
      <c r="E5897" s="197" t="s">
        <v>1</v>
      </c>
      <c r="F5897" s="198" t="s">
        <v>2160</v>
      </c>
      <c r="H5897" s="197" t="s">
        <v>1</v>
      </c>
      <c r="I5897" s="199"/>
      <c r="L5897" s="196"/>
      <c r="M5897" s="200"/>
      <c r="N5897" s="201"/>
      <c r="O5897" s="201"/>
      <c r="P5897" s="201"/>
      <c r="Q5897" s="201"/>
      <c r="R5897" s="201"/>
      <c r="S5897" s="201"/>
      <c r="T5897" s="202"/>
      <c r="AT5897" s="197" t="s">
        <v>369</v>
      </c>
      <c r="AU5897" s="197" t="s">
        <v>85</v>
      </c>
      <c r="AV5897" s="14" t="s">
        <v>79</v>
      </c>
      <c r="AW5897" s="14" t="s">
        <v>29</v>
      </c>
      <c r="AX5897" s="14" t="s">
        <v>72</v>
      </c>
      <c r="AY5897" s="197" t="s">
        <v>360</v>
      </c>
    </row>
    <row r="5898" spans="1:65" s="13" customFormat="1">
      <c r="B5898" s="187"/>
      <c r="D5898" s="188" t="s">
        <v>369</v>
      </c>
      <c r="E5898" s="189" t="s">
        <v>1</v>
      </c>
      <c r="F5898" s="190" t="s">
        <v>5867</v>
      </c>
      <c r="H5898" s="191">
        <v>36.795000000000002</v>
      </c>
      <c r="I5898" s="192"/>
      <c r="L5898" s="187"/>
      <c r="M5898" s="193"/>
      <c r="N5898" s="194"/>
      <c r="O5898" s="194"/>
      <c r="P5898" s="194"/>
      <c r="Q5898" s="194"/>
      <c r="R5898" s="194"/>
      <c r="S5898" s="194"/>
      <c r="T5898" s="195"/>
      <c r="AT5898" s="189" t="s">
        <v>369</v>
      </c>
      <c r="AU5898" s="189" t="s">
        <v>85</v>
      </c>
      <c r="AV5898" s="13" t="s">
        <v>85</v>
      </c>
      <c r="AW5898" s="13" t="s">
        <v>29</v>
      </c>
      <c r="AX5898" s="13" t="s">
        <v>72</v>
      </c>
      <c r="AY5898" s="189" t="s">
        <v>360</v>
      </c>
    </row>
    <row r="5899" spans="1:65" s="16" customFormat="1">
      <c r="B5899" s="211"/>
      <c r="D5899" s="188" t="s">
        <v>369</v>
      </c>
      <c r="E5899" s="212" t="s">
        <v>1</v>
      </c>
      <c r="F5899" s="213" t="s">
        <v>581</v>
      </c>
      <c r="H5899" s="214">
        <v>346.22</v>
      </c>
      <c r="I5899" s="215"/>
      <c r="L5899" s="211"/>
      <c r="M5899" s="216"/>
      <c r="N5899" s="217"/>
      <c r="O5899" s="217"/>
      <c r="P5899" s="217"/>
      <c r="Q5899" s="217"/>
      <c r="R5899" s="217"/>
      <c r="S5899" s="217"/>
      <c r="T5899" s="218"/>
      <c r="AT5899" s="212" t="s">
        <v>369</v>
      </c>
      <c r="AU5899" s="212" t="s">
        <v>85</v>
      </c>
      <c r="AV5899" s="16" t="s">
        <v>282</v>
      </c>
      <c r="AW5899" s="16" t="s">
        <v>29</v>
      </c>
      <c r="AX5899" s="16" t="s">
        <v>72</v>
      </c>
      <c r="AY5899" s="212" t="s">
        <v>360</v>
      </c>
    </row>
    <row r="5900" spans="1:65" s="14" customFormat="1">
      <c r="B5900" s="196"/>
      <c r="D5900" s="188" t="s">
        <v>369</v>
      </c>
      <c r="E5900" s="197" t="s">
        <v>1</v>
      </c>
      <c r="F5900" s="198" t="s">
        <v>1737</v>
      </c>
      <c r="H5900" s="197" t="s">
        <v>1</v>
      </c>
      <c r="I5900" s="199"/>
      <c r="L5900" s="196"/>
      <c r="M5900" s="200"/>
      <c r="N5900" s="201"/>
      <c r="O5900" s="201"/>
      <c r="P5900" s="201"/>
      <c r="Q5900" s="201"/>
      <c r="R5900" s="201"/>
      <c r="S5900" s="201"/>
      <c r="T5900" s="202"/>
      <c r="AT5900" s="197" t="s">
        <v>369</v>
      </c>
      <c r="AU5900" s="197" t="s">
        <v>85</v>
      </c>
      <c r="AV5900" s="14" t="s">
        <v>79</v>
      </c>
      <c r="AW5900" s="14" t="s">
        <v>29</v>
      </c>
      <c r="AX5900" s="14" t="s">
        <v>72</v>
      </c>
      <c r="AY5900" s="197" t="s">
        <v>360</v>
      </c>
    </row>
    <row r="5901" spans="1:65" s="13" customFormat="1">
      <c r="B5901" s="187"/>
      <c r="D5901" s="188" t="s">
        <v>369</v>
      </c>
      <c r="E5901" s="189" t="s">
        <v>1</v>
      </c>
      <c r="F5901" s="190" t="s">
        <v>5868</v>
      </c>
      <c r="H5901" s="191">
        <v>11.01</v>
      </c>
      <c r="I5901" s="192"/>
      <c r="L5901" s="187"/>
      <c r="M5901" s="193"/>
      <c r="N5901" s="194"/>
      <c r="O5901" s="194"/>
      <c r="P5901" s="194"/>
      <c r="Q5901" s="194"/>
      <c r="R5901" s="194"/>
      <c r="S5901" s="194"/>
      <c r="T5901" s="195"/>
      <c r="AT5901" s="189" t="s">
        <v>369</v>
      </c>
      <c r="AU5901" s="189" t="s">
        <v>85</v>
      </c>
      <c r="AV5901" s="13" t="s">
        <v>85</v>
      </c>
      <c r="AW5901" s="13" t="s">
        <v>29</v>
      </c>
      <c r="AX5901" s="13" t="s">
        <v>72</v>
      </c>
      <c r="AY5901" s="189" t="s">
        <v>360</v>
      </c>
    </row>
    <row r="5902" spans="1:65" s="16" customFormat="1">
      <c r="B5902" s="211"/>
      <c r="D5902" s="188" t="s">
        <v>369</v>
      </c>
      <c r="E5902" s="212" t="s">
        <v>1</v>
      </c>
      <c r="F5902" s="213" t="s">
        <v>581</v>
      </c>
      <c r="H5902" s="214">
        <v>11.01</v>
      </c>
      <c r="I5902" s="215"/>
      <c r="L5902" s="211"/>
      <c r="M5902" s="216"/>
      <c r="N5902" s="217"/>
      <c r="O5902" s="217"/>
      <c r="P5902" s="217"/>
      <c r="Q5902" s="217"/>
      <c r="R5902" s="217"/>
      <c r="S5902" s="217"/>
      <c r="T5902" s="218"/>
      <c r="AT5902" s="212" t="s">
        <v>369</v>
      </c>
      <c r="AU5902" s="212" t="s">
        <v>85</v>
      </c>
      <c r="AV5902" s="16" t="s">
        <v>282</v>
      </c>
      <c r="AW5902" s="16" t="s">
        <v>29</v>
      </c>
      <c r="AX5902" s="16" t="s">
        <v>72</v>
      </c>
      <c r="AY5902" s="212" t="s">
        <v>360</v>
      </c>
    </row>
    <row r="5903" spans="1:65" s="15" customFormat="1">
      <c r="B5903" s="203"/>
      <c r="D5903" s="188" t="s">
        <v>369</v>
      </c>
      <c r="E5903" s="204" t="s">
        <v>1</v>
      </c>
      <c r="F5903" s="205" t="s">
        <v>386</v>
      </c>
      <c r="H5903" s="206">
        <v>825.10900000000004</v>
      </c>
      <c r="I5903" s="207"/>
      <c r="L5903" s="203"/>
      <c r="M5903" s="208"/>
      <c r="N5903" s="209"/>
      <c r="O5903" s="209"/>
      <c r="P5903" s="209"/>
      <c r="Q5903" s="209"/>
      <c r="R5903" s="209"/>
      <c r="S5903" s="209"/>
      <c r="T5903" s="210"/>
      <c r="AT5903" s="204" t="s">
        <v>369</v>
      </c>
      <c r="AU5903" s="204" t="s">
        <v>85</v>
      </c>
      <c r="AV5903" s="15" t="s">
        <v>367</v>
      </c>
      <c r="AW5903" s="15" t="s">
        <v>29</v>
      </c>
      <c r="AX5903" s="15" t="s">
        <v>79</v>
      </c>
      <c r="AY5903" s="204" t="s">
        <v>360</v>
      </c>
    </row>
    <row r="5904" spans="1:65" s="2" customFormat="1" ht="24.2" customHeight="1">
      <c r="A5904" s="33"/>
      <c r="B5904" s="139"/>
      <c r="C5904" s="173" t="s">
        <v>5869</v>
      </c>
      <c r="D5904" s="173" t="s">
        <v>363</v>
      </c>
      <c r="E5904" s="174" t="s">
        <v>5870</v>
      </c>
      <c r="F5904" s="175" t="s">
        <v>5871</v>
      </c>
      <c r="G5904" s="176" t="s">
        <v>4273</v>
      </c>
      <c r="H5904" s="230"/>
      <c r="I5904" s="178"/>
      <c r="J5904" s="179">
        <f>ROUND(I5904*H5904,2)</f>
        <v>0</v>
      </c>
      <c r="K5904" s="180"/>
      <c r="L5904" s="34"/>
      <c r="M5904" s="181" t="s">
        <v>1</v>
      </c>
      <c r="N5904" s="182" t="s">
        <v>38</v>
      </c>
      <c r="O5904" s="60"/>
      <c r="P5904" s="183">
        <f>O5904*H5904</f>
        <v>0</v>
      </c>
      <c r="Q5904" s="183">
        <v>0</v>
      </c>
      <c r="R5904" s="183">
        <f>Q5904*H5904</f>
        <v>0</v>
      </c>
      <c r="S5904" s="183">
        <v>0</v>
      </c>
      <c r="T5904" s="184">
        <f>S5904*H5904</f>
        <v>0</v>
      </c>
      <c r="U5904" s="33"/>
      <c r="V5904" s="33"/>
      <c r="W5904" s="33"/>
      <c r="X5904" s="33"/>
      <c r="Y5904" s="33"/>
      <c r="Z5904" s="33"/>
      <c r="AA5904" s="33"/>
      <c r="AB5904" s="33"/>
      <c r="AC5904" s="33"/>
      <c r="AD5904" s="33"/>
      <c r="AE5904" s="33"/>
      <c r="AR5904" s="185" t="s">
        <v>507</v>
      </c>
      <c r="AT5904" s="185" t="s">
        <v>363</v>
      </c>
      <c r="AU5904" s="185" t="s">
        <v>85</v>
      </c>
      <c r="AY5904" s="18" t="s">
        <v>360</v>
      </c>
      <c r="BE5904" s="186">
        <f>IF(N5904="základná",J5904,0)</f>
        <v>0</v>
      </c>
      <c r="BF5904" s="186">
        <f>IF(N5904="znížená",J5904,0)</f>
        <v>0</v>
      </c>
      <c r="BG5904" s="186">
        <f>IF(N5904="zákl. prenesená",J5904,0)</f>
        <v>0</v>
      </c>
      <c r="BH5904" s="186">
        <f>IF(N5904="zníž. prenesená",J5904,0)</f>
        <v>0</v>
      </c>
      <c r="BI5904" s="186">
        <f>IF(N5904="nulová",J5904,0)</f>
        <v>0</v>
      </c>
      <c r="BJ5904" s="18" t="s">
        <v>85</v>
      </c>
      <c r="BK5904" s="186">
        <f>ROUND(I5904*H5904,2)</f>
        <v>0</v>
      </c>
      <c r="BL5904" s="18" t="s">
        <v>507</v>
      </c>
      <c r="BM5904" s="185" t="s">
        <v>5872</v>
      </c>
    </row>
    <row r="5905" spans="1:65" s="12" customFormat="1" ht="22.9" customHeight="1">
      <c r="B5905" s="161"/>
      <c r="D5905" s="162" t="s">
        <v>71</v>
      </c>
      <c r="E5905" s="171" t="s">
        <v>5873</v>
      </c>
      <c r="F5905" s="171" t="s">
        <v>5874</v>
      </c>
      <c r="I5905" s="164"/>
      <c r="J5905" s="172">
        <f>BK5905</f>
        <v>0</v>
      </c>
      <c r="L5905" s="161"/>
      <c r="M5905" s="165"/>
      <c r="N5905" s="166"/>
      <c r="O5905" s="166"/>
      <c r="P5905" s="167">
        <f>SUM(P5906:P5990)</f>
        <v>0</v>
      </c>
      <c r="Q5905" s="166"/>
      <c r="R5905" s="167">
        <f>SUM(R5906:R5990)</f>
        <v>3.4342839999999999</v>
      </c>
      <c r="S5905" s="166"/>
      <c r="T5905" s="168">
        <f>SUM(T5906:T5990)</f>
        <v>0</v>
      </c>
      <c r="AR5905" s="162" t="s">
        <v>85</v>
      </c>
      <c r="AT5905" s="169" t="s">
        <v>71</v>
      </c>
      <c r="AU5905" s="169" t="s">
        <v>79</v>
      </c>
      <c r="AY5905" s="162" t="s">
        <v>360</v>
      </c>
      <c r="BK5905" s="170">
        <f>SUM(BK5906:BK5990)</f>
        <v>0</v>
      </c>
    </row>
    <row r="5906" spans="1:65" s="2" customFormat="1" ht="24.2" customHeight="1">
      <c r="A5906" s="33"/>
      <c r="B5906" s="139"/>
      <c r="C5906" s="261" t="s">
        <v>5875</v>
      </c>
      <c r="D5906" s="261" t="s">
        <v>363</v>
      </c>
      <c r="E5906" s="262" t="s">
        <v>5876</v>
      </c>
      <c r="F5906" s="263" t="s">
        <v>5877</v>
      </c>
      <c r="G5906" s="264" t="s">
        <v>366</v>
      </c>
      <c r="H5906" s="265">
        <v>2622.75</v>
      </c>
      <c r="I5906" s="266"/>
      <c r="J5906" s="266">
        <f>ROUND(I5906*H5906,2)</f>
        <v>0</v>
      </c>
      <c r="K5906" s="180"/>
      <c r="L5906" s="34"/>
      <c r="M5906" s="181" t="s">
        <v>1</v>
      </c>
      <c r="N5906" s="182" t="s">
        <v>38</v>
      </c>
      <c r="O5906" s="60"/>
      <c r="P5906" s="183">
        <f>O5906*H5906</f>
        <v>0</v>
      </c>
      <c r="Q5906" s="183">
        <v>0</v>
      </c>
      <c r="R5906" s="183">
        <f>Q5906*H5906</f>
        <v>0</v>
      </c>
      <c r="S5906" s="183">
        <v>0</v>
      </c>
      <c r="T5906" s="184">
        <f>S5906*H5906</f>
        <v>0</v>
      </c>
      <c r="U5906" s="33"/>
      <c r="V5906" s="33"/>
      <c r="W5906" s="33"/>
      <c r="X5906" s="33"/>
      <c r="Y5906" s="33"/>
      <c r="Z5906" s="33"/>
      <c r="AA5906" s="33"/>
      <c r="AB5906" s="33"/>
      <c r="AC5906" s="33"/>
      <c r="AD5906" s="33"/>
      <c r="AE5906" s="33"/>
      <c r="AR5906" s="185" t="s">
        <v>507</v>
      </c>
      <c r="AT5906" s="185" t="s">
        <v>363</v>
      </c>
      <c r="AU5906" s="185" t="s">
        <v>85</v>
      </c>
      <c r="AY5906" s="18" t="s">
        <v>360</v>
      </c>
      <c r="BE5906" s="186">
        <f>IF(N5906="základná",J5906,0)</f>
        <v>0</v>
      </c>
      <c r="BF5906" s="186">
        <f>IF(N5906="znížená",J5906,0)</f>
        <v>0</v>
      </c>
      <c r="BG5906" s="186">
        <f>IF(N5906="zákl. prenesená",J5906,0)</f>
        <v>0</v>
      </c>
      <c r="BH5906" s="186">
        <f>IF(N5906="zníž. prenesená",J5906,0)</f>
        <v>0</v>
      </c>
      <c r="BI5906" s="186">
        <f>IF(N5906="nulová",J5906,0)</f>
        <v>0</v>
      </c>
      <c r="BJ5906" s="18" t="s">
        <v>85</v>
      </c>
      <c r="BK5906" s="186">
        <f>ROUND(I5906*H5906,2)</f>
        <v>0</v>
      </c>
      <c r="BL5906" s="18" t="s">
        <v>507</v>
      </c>
      <c r="BM5906" s="185" t="s">
        <v>5878</v>
      </c>
    </row>
    <row r="5907" spans="1:65" s="14" customFormat="1">
      <c r="B5907" s="196"/>
      <c r="D5907" s="188" t="s">
        <v>369</v>
      </c>
      <c r="E5907" s="197" t="s">
        <v>1</v>
      </c>
      <c r="F5907" s="198" t="s">
        <v>5879</v>
      </c>
      <c r="H5907" s="197" t="s">
        <v>1</v>
      </c>
      <c r="I5907" s="199"/>
      <c r="L5907" s="196"/>
      <c r="M5907" s="200"/>
      <c r="N5907" s="201"/>
      <c r="O5907" s="201"/>
      <c r="P5907" s="201"/>
      <c r="Q5907" s="201"/>
      <c r="R5907" s="201"/>
      <c r="S5907" s="201"/>
      <c r="T5907" s="202"/>
      <c r="AT5907" s="197" t="s">
        <v>369</v>
      </c>
      <c r="AU5907" s="197" t="s">
        <v>85</v>
      </c>
      <c r="AV5907" s="14" t="s">
        <v>79</v>
      </c>
      <c r="AW5907" s="14" t="s">
        <v>29</v>
      </c>
      <c r="AX5907" s="14" t="s">
        <v>72</v>
      </c>
      <c r="AY5907" s="197" t="s">
        <v>360</v>
      </c>
    </row>
    <row r="5908" spans="1:65" s="14" customFormat="1">
      <c r="B5908" s="196"/>
      <c r="D5908" s="188" t="s">
        <v>369</v>
      </c>
      <c r="E5908" s="197" t="s">
        <v>1</v>
      </c>
      <c r="F5908" s="198" t="s">
        <v>754</v>
      </c>
      <c r="H5908" s="197" t="s">
        <v>1</v>
      </c>
      <c r="I5908" s="199"/>
      <c r="L5908" s="196"/>
      <c r="M5908" s="200"/>
      <c r="N5908" s="201"/>
      <c r="O5908" s="201"/>
      <c r="P5908" s="201"/>
      <c r="Q5908" s="201"/>
      <c r="R5908" s="201"/>
      <c r="S5908" s="201"/>
      <c r="T5908" s="202"/>
      <c r="AT5908" s="197" t="s">
        <v>369</v>
      </c>
      <c r="AU5908" s="197" t="s">
        <v>85</v>
      </c>
      <c r="AV5908" s="14" t="s">
        <v>79</v>
      </c>
      <c r="AW5908" s="14" t="s">
        <v>29</v>
      </c>
      <c r="AX5908" s="14" t="s">
        <v>72</v>
      </c>
      <c r="AY5908" s="197" t="s">
        <v>360</v>
      </c>
    </row>
    <row r="5909" spans="1:65" s="14" customFormat="1" ht="33.75">
      <c r="B5909" s="196"/>
      <c r="D5909" s="188" t="s">
        <v>369</v>
      </c>
      <c r="E5909" s="197" t="s">
        <v>1</v>
      </c>
      <c r="F5909" s="198" t="s">
        <v>2609</v>
      </c>
      <c r="H5909" s="197" t="s">
        <v>1</v>
      </c>
      <c r="I5909" s="199"/>
      <c r="L5909" s="196"/>
      <c r="M5909" s="200"/>
      <c r="N5909" s="201"/>
      <c r="O5909" s="201"/>
      <c r="P5909" s="201"/>
      <c r="Q5909" s="201"/>
      <c r="R5909" s="201"/>
      <c r="S5909" s="201"/>
      <c r="T5909" s="202"/>
      <c r="AT5909" s="197" t="s">
        <v>369</v>
      </c>
      <c r="AU5909" s="197" t="s">
        <v>85</v>
      </c>
      <c r="AV5909" s="14" t="s">
        <v>79</v>
      </c>
      <c r="AW5909" s="14" t="s">
        <v>29</v>
      </c>
      <c r="AX5909" s="14" t="s">
        <v>72</v>
      </c>
      <c r="AY5909" s="197" t="s">
        <v>360</v>
      </c>
    </row>
    <row r="5910" spans="1:65" s="13" customFormat="1" ht="22.5">
      <c r="B5910" s="187"/>
      <c r="D5910" s="188" t="s">
        <v>369</v>
      </c>
      <c r="E5910" s="189" t="s">
        <v>1</v>
      </c>
      <c r="F5910" s="190" t="s">
        <v>5880</v>
      </c>
      <c r="H5910" s="191">
        <v>292.11</v>
      </c>
      <c r="I5910" s="192"/>
      <c r="L5910" s="187"/>
      <c r="M5910" s="193"/>
      <c r="N5910" s="194"/>
      <c r="O5910" s="194"/>
      <c r="P5910" s="194"/>
      <c r="Q5910" s="194"/>
      <c r="R5910" s="194"/>
      <c r="S5910" s="194"/>
      <c r="T5910" s="195"/>
      <c r="AT5910" s="189" t="s">
        <v>369</v>
      </c>
      <c r="AU5910" s="189" t="s">
        <v>85</v>
      </c>
      <c r="AV5910" s="13" t="s">
        <v>85</v>
      </c>
      <c r="AW5910" s="13" t="s">
        <v>29</v>
      </c>
      <c r="AX5910" s="13" t="s">
        <v>72</v>
      </c>
      <c r="AY5910" s="189" t="s">
        <v>360</v>
      </c>
    </row>
    <row r="5911" spans="1:65" s="14" customFormat="1">
      <c r="B5911" s="196"/>
      <c r="D5911" s="188" t="s">
        <v>369</v>
      </c>
      <c r="E5911" s="197" t="s">
        <v>1</v>
      </c>
      <c r="F5911" s="198" t="s">
        <v>758</v>
      </c>
      <c r="H5911" s="197" t="s">
        <v>1</v>
      </c>
      <c r="I5911" s="199"/>
      <c r="L5911" s="196"/>
      <c r="M5911" s="200"/>
      <c r="N5911" s="201"/>
      <c r="O5911" s="201"/>
      <c r="P5911" s="201"/>
      <c r="Q5911" s="201"/>
      <c r="R5911" s="201"/>
      <c r="S5911" s="201"/>
      <c r="T5911" s="202"/>
      <c r="AT5911" s="197" t="s">
        <v>369</v>
      </c>
      <c r="AU5911" s="197" t="s">
        <v>85</v>
      </c>
      <c r="AV5911" s="14" t="s">
        <v>79</v>
      </c>
      <c r="AW5911" s="14" t="s">
        <v>29</v>
      </c>
      <c r="AX5911" s="14" t="s">
        <v>72</v>
      </c>
      <c r="AY5911" s="197" t="s">
        <v>360</v>
      </c>
    </row>
    <row r="5912" spans="1:65" s="14" customFormat="1" ht="45">
      <c r="B5912" s="196"/>
      <c r="D5912" s="188" t="s">
        <v>369</v>
      </c>
      <c r="E5912" s="197" t="s">
        <v>1</v>
      </c>
      <c r="F5912" s="198" t="s">
        <v>2668</v>
      </c>
      <c r="H5912" s="197" t="s">
        <v>1</v>
      </c>
      <c r="I5912" s="199"/>
      <c r="L5912" s="196"/>
      <c r="M5912" s="200"/>
      <c r="N5912" s="201"/>
      <c r="O5912" s="201"/>
      <c r="P5912" s="201"/>
      <c r="Q5912" s="201"/>
      <c r="R5912" s="201"/>
      <c r="S5912" s="201"/>
      <c r="T5912" s="202"/>
      <c r="AT5912" s="197" t="s">
        <v>369</v>
      </c>
      <c r="AU5912" s="197" t="s">
        <v>85</v>
      </c>
      <c r="AV5912" s="14" t="s">
        <v>79</v>
      </c>
      <c r="AW5912" s="14" t="s">
        <v>29</v>
      </c>
      <c r="AX5912" s="14" t="s">
        <v>72</v>
      </c>
      <c r="AY5912" s="197" t="s">
        <v>360</v>
      </c>
    </row>
    <row r="5913" spans="1:65" s="13" customFormat="1" ht="33.75">
      <c r="B5913" s="187"/>
      <c r="D5913" s="188" t="s">
        <v>369</v>
      </c>
      <c r="E5913" s="189" t="s">
        <v>1</v>
      </c>
      <c r="F5913" s="190" t="s">
        <v>5881</v>
      </c>
      <c r="H5913" s="191">
        <v>476.11</v>
      </c>
      <c r="I5913" s="192"/>
      <c r="L5913" s="187"/>
      <c r="M5913" s="193"/>
      <c r="N5913" s="194"/>
      <c r="O5913" s="194"/>
      <c r="P5913" s="194"/>
      <c r="Q5913" s="194"/>
      <c r="R5913" s="194"/>
      <c r="S5913" s="194"/>
      <c r="T5913" s="195"/>
      <c r="AT5913" s="189" t="s">
        <v>369</v>
      </c>
      <c r="AU5913" s="189" t="s">
        <v>85</v>
      </c>
      <c r="AV5913" s="13" t="s">
        <v>85</v>
      </c>
      <c r="AW5913" s="13" t="s">
        <v>29</v>
      </c>
      <c r="AX5913" s="13" t="s">
        <v>72</v>
      </c>
      <c r="AY5913" s="189" t="s">
        <v>360</v>
      </c>
    </row>
    <row r="5914" spans="1:65" s="14" customFormat="1">
      <c r="B5914" s="196"/>
      <c r="D5914" s="188" t="s">
        <v>369</v>
      </c>
      <c r="E5914" s="197" t="s">
        <v>1</v>
      </c>
      <c r="F5914" s="198" t="s">
        <v>762</v>
      </c>
      <c r="H5914" s="197" t="s">
        <v>1</v>
      </c>
      <c r="I5914" s="199"/>
      <c r="L5914" s="196"/>
      <c r="M5914" s="200"/>
      <c r="N5914" s="201"/>
      <c r="O5914" s="201"/>
      <c r="P5914" s="201"/>
      <c r="Q5914" s="201"/>
      <c r="R5914" s="201"/>
      <c r="S5914" s="201"/>
      <c r="T5914" s="202"/>
      <c r="AT5914" s="197" t="s">
        <v>369</v>
      </c>
      <c r="AU5914" s="197" t="s">
        <v>85</v>
      </c>
      <c r="AV5914" s="14" t="s">
        <v>79</v>
      </c>
      <c r="AW5914" s="14" t="s">
        <v>29</v>
      </c>
      <c r="AX5914" s="14" t="s">
        <v>72</v>
      </c>
      <c r="AY5914" s="197" t="s">
        <v>360</v>
      </c>
    </row>
    <row r="5915" spans="1:65" s="14" customFormat="1" ht="33.75">
      <c r="B5915" s="196"/>
      <c r="D5915" s="188" t="s">
        <v>369</v>
      </c>
      <c r="E5915" s="197" t="s">
        <v>1</v>
      </c>
      <c r="F5915" s="198" t="s">
        <v>2670</v>
      </c>
      <c r="H5915" s="197" t="s">
        <v>1</v>
      </c>
      <c r="I5915" s="199"/>
      <c r="L5915" s="196"/>
      <c r="M5915" s="200"/>
      <c r="N5915" s="201"/>
      <c r="O5915" s="201"/>
      <c r="P5915" s="201"/>
      <c r="Q5915" s="201"/>
      <c r="R5915" s="201"/>
      <c r="S5915" s="201"/>
      <c r="T5915" s="202"/>
      <c r="AT5915" s="197" t="s">
        <v>369</v>
      </c>
      <c r="AU5915" s="197" t="s">
        <v>85</v>
      </c>
      <c r="AV5915" s="14" t="s">
        <v>79</v>
      </c>
      <c r="AW5915" s="14" t="s">
        <v>29</v>
      </c>
      <c r="AX5915" s="14" t="s">
        <v>72</v>
      </c>
      <c r="AY5915" s="197" t="s">
        <v>360</v>
      </c>
    </row>
    <row r="5916" spans="1:65" s="13" customFormat="1" ht="22.5">
      <c r="B5916" s="187"/>
      <c r="D5916" s="188" t="s">
        <v>369</v>
      </c>
      <c r="E5916" s="189" t="s">
        <v>1</v>
      </c>
      <c r="F5916" s="190" t="s">
        <v>5882</v>
      </c>
      <c r="H5916" s="191">
        <v>563.94000000000005</v>
      </c>
      <c r="I5916" s="192"/>
      <c r="L5916" s="187"/>
      <c r="M5916" s="193"/>
      <c r="N5916" s="194"/>
      <c r="O5916" s="194"/>
      <c r="P5916" s="194"/>
      <c r="Q5916" s="194"/>
      <c r="R5916" s="194"/>
      <c r="S5916" s="194"/>
      <c r="T5916" s="195"/>
      <c r="AT5916" s="189" t="s">
        <v>369</v>
      </c>
      <c r="AU5916" s="189" t="s">
        <v>85</v>
      </c>
      <c r="AV5916" s="13" t="s">
        <v>85</v>
      </c>
      <c r="AW5916" s="13" t="s">
        <v>29</v>
      </c>
      <c r="AX5916" s="13" t="s">
        <v>72</v>
      </c>
      <c r="AY5916" s="189" t="s">
        <v>360</v>
      </c>
    </row>
    <row r="5917" spans="1:65" s="14" customFormat="1">
      <c r="B5917" s="196"/>
      <c r="D5917" s="188" t="s">
        <v>369</v>
      </c>
      <c r="E5917" s="197" t="s">
        <v>1</v>
      </c>
      <c r="F5917" s="198" t="s">
        <v>787</v>
      </c>
      <c r="H5917" s="197" t="s">
        <v>1</v>
      </c>
      <c r="I5917" s="199"/>
      <c r="L5917" s="196"/>
      <c r="M5917" s="200"/>
      <c r="N5917" s="201"/>
      <c r="O5917" s="201"/>
      <c r="P5917" s="201"/>
      <c r="Q5917" s="201"/>
      <c r="R5917" s="201"/>
      <c r="S5917" s="201"/>
      <c r="T5917" s="202"/>
      <c r="AT5917" s="197" t="s">
        <v>369</v>
      </c>
      <c r="AU5917" s="197" t="s">
        <v>85</v>
      </c>
      <c r="AV5917" s="14" t="s">
        <v>79</v>
      </c>
      <c r="AW5917" s="14" t="s">
        <v>29</v>
      </c>
      <c r="AX5917" s="14" t="s">
        <v>72</v>
      </c>
      <c r="AY5917" s="197" t="s">
        <v>360</v>
      </c>
    </row>
    <row r="5918" spans="1:65" s="14" customFormat="1">
      <c r="B5918" s="196"/>
      <c r="D5918" s="188" t="s">
        <v>369</v>
      </c>
      <c r="E5918" s="197" t="s">
        <v>1</v>
      </c>
      <c r="F5918" s="198" t="s">
        <v>2611</v>
      </c>
      <c r="H5918" s="197" t="s">
        <v>1</v>
      </c>
      <c r="I5918" s="199"/>
      <c r="L5918" s="196"/>
      <c r="M5918" s="200"/>
      <c r="N5918" s="201"/>
      <c r="O5918" s="201"/>
      <c r="P5918" s="201"/>
      <c r="Q5918" s="201"/>
      <c r="R5918" s="201"/>
      <c r="S5918" s="201"/>
      <c r="T5918" s="202"/>
      <c r="AT5918" s="197" t="s">
        <v>369</v>
      </c>
      <c r="AU5918" s="197" t="s">
        <v>85</v>
      </c>
      <c r="AV5918" s="14" t="s">
        <v>79</v>
      </c>
      <c r="AW5918" s="14" t="s">
        <v>29</v>
      </c>
      <c r="AX5918" s="14" t="s">
        <v>72</v>
      </c>
      <c r="AY5918" s="197" t="s">
        <v>360</v>
      </c>
    </row>
    <row r="5919" spans="1:65" s="13" customFormat="1">
      <c r="B5919" s="187"/>
      <c r="D5919" s="188" t="s">
        <v>369</v>
      </c>
      <c r="E5919" s="189" t="s">
        <v>1</v>
      </c>
      <c r="F5919" s="190" t="s">
        <v>4684</v>
      </c>
      <c r="H5919" s="191">
        <v>36.630000000000003</v>
      </c>
      <c r="I5919" s="192"/>
      <c r="L5919" s="187"/>
      <c r="M5919" s="193"/>
      <c r="N5919" s="194"/>
      <c r="O5919" s="194"/>
      <c r="P5919" s="194"/>
      <c r="Q5919" s="194"/>
      <c r="R5919" s="194"/>
      <c r="S5919" s="194"/>
      <c r="T5919" s="195"/>
      <c r="AT5919" s="189" t="s">
        <v>369</v>
      </c>
      <c r="AU5919" s="189" t="s">
        <v>85</v>
      </c>
      <c r="AV5919" s="13" t="s">
        <v>85</v>
      </c>
      <c r="AW5919" s="13" t="s">
        <v>29</v>
      </c>
      <c r="AX5919" s="13" t="s">
        <v>72</v>
      </c>
      <c r="AY5919" s="189" t="s">
        <v>360</v>
      </c>
    </row>
    <row r="5920" spans="1:65" s="16" customFormat="1">
      <c r="B5920" s="211"/>
      <c r="D5920" s="188" t="s">
        <v>369</v>
      </c>
      <c r="E5920" s="212" t="s">
        <v>1</v>
      </c>
      <c r="F5920" s="213" t="s">
        <v>581</v>
      </c>
      <c r="H5920" s="214">
        <v>1368.79</v>
      </c>
      <c r="I5920" s="215"/>
      <c r="L5920" s="211"/>
      <c r="M5920" s="216"/>
      <c r="N5920" s="217"/>
      <c r="O5920" s="217"/>
      <c r="P5920" s="217"/>
      <c r="Q5920" s="217"/>
      <c r="R5920" s="217"/>
      <c r="S5920" s="217"/>
      <c r="T5920" s="218"/>
      <c r="AT5920" s="212" t="s">
        <v>369</v>
      </c>
      <c r="AU5920" s="212" t="s">
        <v>85</v>
      </c>
      <c r="AV5920" s="16" t="s">
        <v>282</v>
      </c>
      <c r="AW5920" s="16" t="s">
        <v>29</v>
      </c>
      <c r="AX5920" s="16" t="s">
        <v>72</v>
      </c>
      <c r="AY5920" s="212" t="s">
        <v>360</v>
      </c>
    </row>
    <row r="5921" spans="2:51" s="14" customFormat="1">
      <c r="B5921" s="196"/>
      <c r="D5921" s="188" t="s">
        <v>369</v>
      </c>
      <c r="E5921" s="197" t="s">
        <v>1</v>
      </c>
      <c r="F5921" s="198" t="s">
        <v>2674</v>
      </c>
      <c r="H5921" s="197" t="s">
        <v>1</v>
      </c>
      <c r="I5921" s="199"/>
      <c r="L5921" s="196"/>
      <c r="M5921" s="200"/>
      <c r="N5921" s="201"/>
      <c r="O5921" s="201"/>
      <c r="P5921" s="201"/>
      <c r="Q5921" s="201"/>
      <c r="R5921" s="201"/>
      <c r="S5921" s="201"/>
      <c r="T5921" s="202"/>
      <c r="AT5921" s="197" t="s">
        <v>369</v>
      </c>
      <c r="AU5921" s="197" t="s">
        <v>85</v>
      </c>
      <c r="AV5921" s="14" t="s">
        <v>79</v>
      </c>
      <c r="AW5921" s="14" t="s">
        <v>29</v>
      </c>
      <c r="AX5921" s="14" t="s">
        <v>72</v>
      </c>
      <c r="AY5921" s="197" t="s">
        <v>360</v>
      </c>
    </row>
    <row r="5922" spans="2:51" s="14" customFormat="1" ht="22.5">
      <c r="B5922" s="196"/>
      <c r="D5922" s="188" t="s">
        <v>369</v>
      </c>
      <c r="E5922" s="197" t="s">
        <v>1</v>
      </c>
      <c r="F5922" s="198" t="s">
        <v>2473</v>
      </c>
      <c r="H5922" s="197" t="s">
        <v>1</v>
      </c>
      <c r="I5922" s="199"/>
      <c r="L5922" s="196"/>
      <c r="M5922" s="200"/>
      <c r="N5922" s="201"/>
      <c r="O5922" s="201"/>
      <c r="P5922" s="201"/>
      <c r="Q5922" s="201"/>
      <c r="R5922" s="201"/>
      <c r="S5922" s="201"/>
      <c r="T5922" s="202"/>
      <c r="AT5922" s="197" t="s">
        <v>369</v>
      </c>
      <c r="AU5922" s="197" t="s">
        <v>85</v>
      </c>
      <c r="AV5922" s="14" t="s">
        <v>79</v>
      </c>
      <c r="AW5922" s="14" t="s">
        <v>29</v>
      </c>
      <c r="AX5922" s="14" t="s">
        <v>72</v>
      </c>
      <c r="AY5922" s="197" t="s">
        <v>360</v>
      </c>
    </row>
    <row r="5923" spans="2:51" s="13" customFormat="1">
      <c r="B5923" s="187"/>
      <c r="D5923" s="188" t="s">
        <v>369</v>
      </c>
      <c r="E5923" s="189" t="s">
        <v>1</v>
      </c>
      <c r="F5923" s="190" t="s">
        <v>5883</v>
      </c>
      <c r="H5923" s="191">
        <v>93.17</v>
      </c>
      <c r="I5923" s="192"/>
      <c r="L5923" s="187"/>
      <c r="M5923" s="193"/>
      <c r="N5923" s="194"/>
      <c r="O5923" s="194"/>
      <c r="P5923" s="194"/>
      <c r="Q5923" s="194"/>
      <c r="R5923" s="194"/>
      <c r="S5923" s="194"/>
      <c r="T5923" s="195"/>
      <c r="AT5923" s="189" t="s">
        <v>369</v>
      </c>
      <c r="AU5923" s="189" t="s">
        <v>85</v>
      </c>
      <c r="AV5923" s="13" t="s">
        <v>85</v>
      </c>
      <c r="AW5923" s="13" t="s">
        <v>29</v>
      </c>
      <c r="AX5923" s="13" t="s">
        <v>72</v>
      </c>
      <c r="AY5923" s="189" t="s">
        <v>360</v>
      </c>
    </row>
    <row r="5924" spans="2:51" s="16" customFormat="1">
      <c r="B5924" s="211"/>
      <c r="D5924" s="188" t="s">
        <v>369</v>
      </c>
      <c r="E5924" s="212" t="s">
        <v>1</v>
      </c>
      <c r="F5924" s="213" t="s">
        <v>581</v>
      </c>
      <c r="H5924" s="214">
        <v>93.17</v>
      </c>
      <c r="I5924" s="215"/>
      <c r="L5924" s="211"/>
      <c r="M5924" s="216"/>
      <c r="N5924" s="217"/>
      <c r="O5924" s="217"/>
      <c r="P5924" s="217"/>
      <c r="Q5924" s="217"/>
      <c r="R5924" s="217"/>
      <c r="S5924" s="217"/>
      <c r="T5924" s="218"/>
      <c r="AT5924" s="212" t="s">
        <v>369</v>
      </c>
      <c r="AU5924" s="212" t="s">
        <v>85</v>
      </c>
      <c r="AV5924" s="16" t="s">
        <v>282</v>
      </c>
      <c r="AW5924" s="16" t="s">
        <v>29</v>
      </c>
      <c r="AX5924" s="16" t="s">
        <v>72</v>
      </c>
      <c r="AY5924" s="212" t="s">
        <v>360</v>
      </c>
    </row>
    <row r="5925" spans="2:51" s="14" customFormat="1">
      <c r="B5925" s="196"/>
      <c r="D5925" s="188" t="s">
        <v>369</v>
      </c>
      <c r="E5925" s="197" t="s">
        <v>1</v>
      </c>
      <c r="F5925" s="198" t="s">
        <v>2681</v>
      </c>
      <c r="H5925" s="197" t="s">
        <v>1</v>
      </c>
      <c r="I5925" s="199"/>
      <c r="L5925" s="196"/>
      <c r="M5925" s="200"/>
      <c r="N5925" s="201"/>
      <c r="O5925" s="201"/>
      <c r="P5925" s="201"/>
      <c r="Q5925" s="201"/>
      <c r="R5925" s="201"/>
      <c r="S5925" s="201"/>
      <c r="T5925" s="202"/>
      <c r="AT5925" s="197" t="s">
        <v>369</v>
      </c>
      <c r="AU5925" s="197" t="s">
        <v>85</v>
      </c>
      <c r="AV5925" s="14" t="s">
        <v>79</v>
      </c>
      <c r="AW5925" s="14" t="s">
        <v>29</v>
      </c>
      <c r="AX5925" s="14" t="s">
        <v>72</v>
      </c>
      <c r="AY5925" s="197" t="s">
        <v>360</v>
      </c>
    </row>
    <row r="5926" spans="2:51" s="14" customFormat="1">
      <c r="B5926" s="196"/>
      <c r="D5926" s="188" t="s">
        <v>369</v>
      </c>
      <c r="E5926" s="197" t="s">
        <v>1</v>
      </c>
      <c r="F5926" s="198" t="s">
        <v>5884</v>
      </c>
      <c r="H5926" s="197" t="s">
        <v>1</v>
      </c>
      <c r="I5926" s="199"/>
      <c r="L5926" s="196"/>
      <c r="M5926" s="200"/>
      <c r="N5926" s="201"/>
      <c r="O5926" s="201"/>
      <c r="P5926" s="201"/>
      <c r="Q5926" s="201"/>
      <c r="R5926" s="201"/>
      <c r="S5926" s="201"/>
      <c r="T5926" s="202"/>
      <c r="AT5926" s="197" t="s">
        <v>369</v>
      </c>
      <c r="AU5926" s="197" t="s">
        <v>85</v>
      </c>
      <c r="AV5926" s="14" t="s">
        <v>79</v>
      </c>
      <c r="AW5926" s="14" t="s">
        <v>29</v>
      </c>
      <c r="AX5926" s="14" t="s">
        <v>72</v>
      </c>
      <c r="AY5926" s="197" t="s">
        <v>360</v>
      </c>
    </row>
    <row r="5927" spans="2:51" s="13" customFormat="1">
      <c r="B5927" s="187"/>
      <c r="D5927" s="188" t="s">
        <v>369</v>
      </c>
      <c r="E5927" s="189" t="s">
        <v>1</v>
      </c>
      <c r="F5927" s="190" t="s">
        <v>5885</v>
      </c>
      <c r="H5927" s="191">
        <v>101.21</v>
      </c>
      <c r="I5927" s="192"/>
      <c r="L5927" s="187"/>
      <c r="M5927" s="193"/>
      <c r="N5927" s="194"/>
      <c r="O5927" s="194"/>
      <c r="P5927" s="194"/>
      <c r="Q5927" s="194"/>
      <c r="R5927" s="194"/>
      <c r="S5927" s="194"/>
      <c r="T5927" s="195"/>
      <c r="AT5927" s="189" t="s">
        <v>369</v>
      </c>
      <c r="AU5927" s="189" t="s">
        <v>85</v>
      </c>
      <c r="AV5927" s="13" t="s">
        <v>85</v>
      </c>
      <c r="AW5927" s="13" t="s">
        <v>29</v>
      </c>
      <c r="AX5927" s="13" t="s">
        <v>72</v>
      </c>
      <c r="AY5927" s="189" t="s">
        <v>360</v>
      </c>
    </row>
    <row r="5928" spans="2:51" s="14" customFormat="1" ht="22.5">
      <c r="B5928" s="196"/>
      <c r="D5928" s="188" t="s">
        <v>369</v>
      </c>
      <c r="E5928" s="197" t="s">
        <v>1</v>
      </c>
      <c r="F5928" s="198" t="s">
        <v>2684</v>
      </c>
      <c r="H5928" s="197" t="s">
        <v>1</v>
      </c>
      <c r="I5928" s="199"/>
      <c r="L5928" s="196"/>
      <c r="M5928" s="200"/>
      <c r="N5928" s="201"/>
      <c r="O5928" s="201"/>
      <c r="P5928" s="201"/>
      <c r="Q5928" s="201"/>
      <c r="R5928" s="201"/>
      <c r="S5928" s="201"/>
      <c r="T5928" s="202"/>
      <c r="AT5928" s="197" t="s">
        <v>369</v>
      </c>
      <c r="AU5928" s="197" t="s">
        <v>85</v>
      </c>
      <c r="AV5928" s="14" t="s">
        <v>79</v>
      </c>
      <c r="AW5928" s="14" t="s">
        <v>29</v>
      </c>
      <c r="AX5928" s="14" t="s">
        <v>72</v>
      </c>
      <c r="AY5928" s="197" t="s">
        <v>360</v>
      </c>
    </row>
    <row r="5929" spans="2:51" s="13" customFormat="1">
      <c r="B5929" s="187"/>
      <c r="D5929" s="188" t="s">
        <v>369</v>
      </c>
      <c r="E5929" s="189" t="s">
        <v>1</v>
      </c>
      <c r="F5929" s="190" t="s">
        <v>5886</v>
      </c>
      <c r="H5929" s="191">
        <v>73.38</v>
      </c>
      <c r="I5929" s="192"/>
      <c r="L5929" s="187"/>
      <c r="M5929" s="193"/>
      <c r="N5929" s="194"/>
      <c r="O5929" s="194"/>
      <c r="P5929" s="194"/>
      <c r="Q5929" s="194"/>
      <c r="R5929" s="194"/>
      <c r="S5929" s="194"/>
      <c r="T5929" s="195"/>
      <c r="AT5929" s="189" t="s">
        <v>369</v>
      </c>
      <c r="AU5929" s="189" t="s">
        <v>85</v>
      </c>
      <c r="AV5929" s="13" t="s">
        <v>85</v>
      </c>
      <c r="AW5929" s="13" t="s">
        <v>29</v>
      </c>
      <c r="AX5929" s="13" t="s">
        <v>72</v>
      </c>
      <c r="AY5929" s="189" t="s">
        <v>360</v>
      </c>
    </row>
    <row r="5930" spans="2:51" s="16" customFormat="1">
      <c r="B5930" s="211"/>
      <c r="D5930" s="188" t="s">
        <v>369</v>
      </c>
      <c r="E5930" s="212" t="s">
        <v>1</v>
      </c>
      <c r="F5930" s="213" t="s">
        <v>581</v>
      </c>
      <c r="H5930" s="214">
        <v>174.59</v>
      </c>
      <c r="I5930" s="215"/>
      <c r="L5930" s="211"/>
      <c r="M5930" s="216"/>
      <c r="N5930" s="217"/>
      <c r="O5930" s="217"/>
      <c r="P5930" s="217"/>
      <c r="Q5930" s="217"/>
      <c r="R5930" s="217"/>
      <c r="S5930" s="217"/>
      <c r="T5930" s="218"/>
      <c r="AT5930" s="212" t="s">
        <v>369</v>
      </c>
      <c r="AU5930" s="212" t="s">
        <v>85</v>
      </c>
      <c r="AV5930" s="16" t="s">
        <v>282</v>
      </c>
      <c r="AW5930" s="16" t="s">
        <v>29</v>
      </c>
      <c r="AX5930" s="16" t="s">
        <v>72</v>
      </c>
      <c r="AY5930" s="212" t="s">
        <v>360</v>
      </c>
    </row>
    <row r="5931" spans="2:51" s="14" customFormat="1">
      <c r="B5931" s="196"/>
      <c r="D5931" s="188" t="s">
        <v>369</v>
      </c>
      <c r="E5931" s="197" t="s">
        <v>1</v>
      </c>
      <c r="F5931" s="198" t="s">
        <v>2660</v>
      </c>
      <c r="H5931" s="197" t="s">
        <v>1</v>
      </c>
      <c r="I5931" s="199"/>
      <c r="L5931" s="196"/>
      <c r="M5931" s="200"/>
      <c r="N5931" s="201"/>
      <c r="O5931" s="201"/>
      <c r="P5931" s="201"/>
      <c r="Q5931" s="201"/>
      <c r="R5931" s="201"/>
      <c r="S5931" s="201"/>
      <c r="T5931" s="202"/>
      <c r="AT5931" s="197" t="s">
        <v>369</v>
      </c>
      <c r="AU5931" s="197" t="s">
        <v>85</v>
      </c>
      <c r="AV5931" s="14" t="s">
        <v>79</v>
      </c>
      <c r="AW5931" s="14" t="s">
        <v>29</v>
      </c>
      <c r="AX5931" s="14" t="s">
        <v>72</v>
      </c>
      <c r="AY5931" s="197" t="s">
        <v>360</v>
      </c>
    </row>
    <row r="5932" spans="2:51" s="14" customFormat="1">
      <c r="B5932" s="196"/>
      <c r="D5932" s="188" t="s">
        <v>369</v>
      </c>
      <c r="E5932" s="197" t="s">
        <v>1</v>
      </c>
      <c r="F5932" s="198" t="s">
        <v>5887</v>
      </c>
      <c r="H5932" s="197" t="s">
        <v>1</v>
      </c>
      <c r="I5932" s="199"/>
      <c r="L5932" s="196"/>
      <c r="M5932" s="200"/>
      <c r="N5932" s="201"/>
      <c r="O5932" s="201"/>
      <c r="P5932" s="201"/>
      <c r="Q5932" s="201"/>
      <c r="R5932" s="201"/>
      <c r="S5932" s="201"/>
      <c r="T5932" s="202"/>
      <c r="AT5932" s="197" t="s">
        <v>369</v>
      </c>
      <c r="AU5932" s="197" t="s">
        <v>85</v>
      </c>
      <c r="AV5932" s="14" t="s">
        <v>79</v>
      </c>
      <c r="AW5932" s="14" t="s">
        <v>29</v>
      </c>
      <c r="AX5932" s="14" t="s">
        <v>72</v>
      </c>
      <c r="AY5932" s="197" t="s">
        <v>360</v>
      </c>
    </row>
    <row r="5933" spans="2:51" s="13" customFormat="1">
      <c r="B5933" s="187"/>
      <c r="D5933" s="188" t="s">
        <v>369</v>
      </c>
      <c r="E5933" s="189" t="s">
        <v>1</v>
      </c>
      <c r="F5933" s="190" t="s">
        <v>5888</v>
      </c>
      <c r="H5933" s="191">
        <v>180.08</v>
      </c>
      <c r="I5933" s="192"/>
      <c r="L5933" s="187"/>
      <c r="M5933" s="193"/>
      <c r="N5933" s="194"/>
      <c r="O5933" s="194"/>
      <c r="P5933" s="194"/>
      <c r="Q5933" s="194"/>
      <c r="R5933" s="194"/>
      <c r="S5933" s="194"/>
      <c r="T5933" s="195"/>
      <c r="AT5933" s="189" t="s">
        <v>369</v>
      </c>
      <c r="AU5933" s="189" t="s">
        <v>85</v>
      </c>
      <c r="AV5933" s="13" t="s">
        <v>85</v>
      </c>
      <c r="AW5933" s="13" t="s">
        <v>29</v>
      </c>
      <c r="AX5933" s="13" t="s">
        <v>72</v>
      </c>
      <c r="AY5933" s="189" t="s">
        <v>360</v>
      </c>
    </row>
    <row r="5934" spans="2:51" s="16" customFormat="1">
      <c r="B5934" s="211"/>
      <c r="D5934" s="188" t="s">
        <v>369</v>
      </c>
      <c r="E5934" s="212" t="s">
        <v>1</v>
      </c>
      <c r="F5934" s="213" t="s">
        <v>581</v>
      </c>
      <c r="H5934" s="214">
        <v>180.08</v>
      </c>
      <c r="I5934" s="215"/>
      <c r="L5934" s="211"/>
      <c r="M5934" s="216"/>
      <c r="N5934" s="217"/>
      <c r="O5934" s="217"/>
      <c r="P5934" s="217"/>
      <c r="Q5934" s="217"/>
      <c r="R5934" s="217"/>
      <c r="S5934" s="217"/>
      <c r="T5934" s="218"/>
      <c r="AT5934" s="212" t="s">
        <v>369</v>
      </c>
      <c r="AU5934" s="212" t="s">
        <v>85</v>
      </c>
      <c r="AV5934" s="16" t="s">
        <v>282</v>
      </c>
      <c r="AW5934" s="16" t="s">
        <v>29</v>
      </c>
      <c r="AX5934" s="16" t="s">
        <v>72</v>
      </c>
      <c r="AY5934" s="212" t="s">
        <v>360</v>
      </c>
    </row>
    <row r="5935" spans="2:51" s="14" customFormat="1">
      <c r="B5935" s="196"/>
      <c r="D5935" s="188" t="s">
        <v>369</v>
      </c>
      <c r="E5935" s="197" t="s">
        <v>1</v>
      </c>
      <c r="F5935" s="198" t="s">
        <v>5800</v>
      </c>
      <c r="H5935" s="197" t="s">
        <v>1</v>
      </c>
      <c r="I5935" s="199"/>
      <c r="L5935" s="196"/>
      <c r="M5935" s="200"/>
      <c r="N5935" s="201"/>
      <c r="O5935" s="201"/>
      <c r="P5935" s="201"/>
      <c r="Q5935" s="201"/>
      <c r="R5935" s="201"/>
      <c r="S5935" s="201"/>
      <c r="T5935" s="202"/>
      <c r="AT5935" s="197" t="s">
        <v>369</v>
      </c>
      <c r="AU5935" s="197" t="s">
        <v>85</v>
      </c>
      <c r="AV5935" s="14" t="s">
        <v>79</v>
      </c>
      <c r="AW5935" s="14" t="s">
        <v>29</v>
      </c>
      <c r="AX5935" s="14" t="s">
        <v>72</v>
      </c>
      <c r="AY5935" s="197" t="s">
        <v>360</v>
      </c>
    </row>
    <row r="5936" spans="2:51" s="13" customFormat="1">
      <c r="B5936" s="187"/>
      <c r="D5936" s="188" t="s">
        <v>369</v>
      </c>
      <c r="E5936" s="189" t="s">
        <v>1</v>
      </c>
      <c r="F5936" s="190" t="s">
        <v>5801</v>
      </c>
      <c r="H5936" s="191">
        <v>7.17</v>
      </c>
      <c r="I5936" s="192"/>
      <c r="L5936" s="187"/>
      <c r="M5936" s="193"/>
      <c r="N5936" s="194"/>
      <c r="O5936" s="194"/>
      <c r="P5936" s="194"/>
      <c r="Q5936" s="194"/>
      <c r="R5936" s="194"/>
      <c r="S5936" s="194"/>
      <c r="T5936" s="195"/>
      <c r="AT5936" s="189" t="s">
        <v>369</v>
      </c>
      <c r="AU5936" s="189" t="s">
        <v>85</v>
      </c>
      <c r="AV5936" s="13" t="s">
        <v>85</v>
      </c>
      <c r="AW5936" s="13" t="s">
        <v>29</v>
      </c>
      <c r="AX5936" s="13" t="s">
        <v>72</v>
      </c>
      <c r="AY5936" s="189" t="s">
        <v>360</v>
      </c>
    </row>
    <row r="5937" spans="1:65" s="13" customFormat="1">
      <c r="B5937" s="187"/>
      <c r="D5937" s="188" t="s">
        <v>369</v>
      </c>
      <c r="E5937" s="189" t="s">
        <v>1</v>
      </c>
      <c r="F5937" s="190" t="s">
        <v>5802</v>
      </c>
      <c r="H5937" s="191">
        <v>124.59</v>
      </c>
      <c r="I5937" s="192"/>
      <c r="L5937" s="187"/>
      <c r="M5937" s="193"/>
      <c r="N5937" s="194"/>
      <c r="O5937" s="194"/>
      <c r="P5937" s="194"/>
      <c r="Q5937" s="194"/>
      <c r="R5937" s="194"/>
      <c r="S5937" s="194"/>
      <c r="T5937" s="195"/>
      <c r="AT5937" s="189" t="s">
        <v>369</v>
      </c>
      <c r="AU5937" s="189" t="s">
        <v>85</v>
      </c>
      <c r="AV5937" s="13" t="s">
        <v>85</v>
      </c>
      <c r="AW5937" s="13" t="s">
        <v>29</v>
      </c>
      <c r="AX5937" s="13" t="s">
        <v>72</v>
      </c>
      <c r="AY5937" s="189" t="s">
        <v>360</v>
      </c>
    </row>
    <row r="5938" spans="1:65" s="16" customFormat="1">
      <c r="B5938" s="211"/>
      <c r="D5938" s="188" t="s">
        <v>369</v>
      </c>
      <c r="E5938" s="212" t="s">
        <v>1</v>
      </c>
      <c r="F5938" s="213" t="s">
        <v>581</v>
      </c>
      <c r="H5938" s="214">
        <v>131.76</v>
      </c>
      <c r="I5938" s="215"/>
      <c r="L5938" s="211"/>
      <c r="M5938" s="216"/>
      <c r="N5938" s="217"/>
      <c r="O5938" s="217"/>
      <c r="P5938" s="217"/>
      <c r="Q5938" s="217"/>
      <c r="R5938" s="217"/>
      <c r="S5938" s="217"/>
      <c r="T5938" s="218"/>
      <c r="AT5938" s="212" t="s">
        <v>369</v>
      </c>
      <c r="AU5938" s="212" t="s">
        <v>85</v>
      </c>
      <c r="AV5938" s="16" t="s">
        <v>282</v>
      </c>
      <c r="AW5938" s="16" t="s">
        <v>29</v>
      </c>
      <c r="AX5938" s="16" t="s">
        <v>72</v>
      </c>
      <c r="AY5938" s="212" t="s">
        <v>360</v>
      </c>
    </row>
    <row r="5939" spans="1:65" s="14" customFormat="1">
      <c r="B5939" s="196"/>
      <c r="D5939" s="188" t="s">
        <v>369</v>
      </c>
      <c r="E5939" s="197" t="s">
        <v>1</v>
      </c>
      <c r="F5939" s="198" t="s">
        <v>2617</v>
      </c>
      <c r="H5939" s="197" t="s">
        <v>1</v>
      </c>
      <c r="I5939" s="199"/>
      <c r="L5939" s="196"/>
      <c r="M5939" s="200"/>
      <c r="N5939" s="201"/>
      <c r="O5939" s="201"/>
      <c r="P5939" s="201"/>
      <c r="Q5939" s="201"/>
      <c r="R5939" s="201"/>
      <c r="S5939" s="201"/>
      <c r="T5939" s="202"/>
      <c r="AT5939" s="197" t="s">
        <v>369</v>
      </c>
      <c r="AU5939" s="197" t="s">
        <v>85</v>
      </c>
      <c r="AV5939" s="14" t="s">
        <v>79</v>
      </c>
      <c r="AW5939" s="14" t="s">
        <v>29</v>
      </c>
      <c r="AX5939" s="14" t="s">
        <v>72</v>
      </c>
      <c r="AY5939" s="197" t="s">
        <v>360</v>
      </c>
    </row>
    <row r="5940" spans="1:65" s="14" customFormat="1">
      <c r="B5940" s="196"/>
      <c r="D5940" s="188" t="s">
        <v>369</v>
      </c>
      <c r="E5940" s="197" t="s">
        <v>1</v>
      </c>
      <c r="F5940" s="198" t="s">
        <v>2618</v>
      </c>
      <c r="H5940" s="197" t="s">
        <v>1</v>
      </c>
      <c r="I5940" s="199"/>
      <c r="L5940" s="196"/>
      <c r="M5940" s="200"/>
      <c r="N5940" s="201"/>
      <c r="O5940" s="201"/>
      <c r="P5940" s="201"/>
      <c r="Q5940" s="201"/>
      <c r="R5940" s="201"/>
      <c r="S5940" s="201"/>
      <c r="T5940" s="202"/>
      <c r="AT5940" s="197" t="s">
        <v>369</v>
      </c>
      <c r="AU5940" s="197" t="s">
        <v>85</v>
      </c>
      <c r="AV5940" s="14" t="s">
        <v>79</v>
      </c>
      <c r="AW5940" s="14" t="s">
        <v>29</v>
      </c>
      <c r="AX5940" s="14" t="s">
        <v>72</v>
      </c>
      <c r="AY5940" s="197" t="s">
        <v>360</v>
      </c>
    </row>
    <row r="5941" spans="1:65" s="13" customFormat="1">
      <c r="B5941" s="187"/>
      <c r="D5941" s="188" t="s">
        <v>369</v>
      </c>
      <c r="E5941" s="189" t="s">
        <v>1</v>
      </c>
      <c r="F5941" s="190" t="s">
        <v>2619</v>
      </c>
      <c r="H5941" s="191">
        <v>462.01</v>
      </c>
      <c r="I5941" s="192"/>
      <c r="L5941" s="187"/>
      <c r="M5941" s="193"/>
      <c r="N5941" s="194"/>
      <c r="O5941" s="194"/>
      <c r="P5941" s="194"/>
      <c r="Q5941" s="194"/>
      <c r="R5941" s="194"/>
      <c r="S5941" s="194"/>
      <c r="T5941" s="195"/>
      <c r="AT5941" s="189" t="s">
        <v>369</v>
      </c>
      <c r="AU5941" s="189" t="s">
        <v>85</v>
      </c>
      <c r="AV5941" s="13" t="s">
        <v>85</v>
      </c>
      <c r="AW5941" s="13" t="s">
        <v>29</v>
      </c>
      <c r="AX5941" s="13" t="s">
        <v>72</v>
      </c>
      <c r="AY5941" s="189" t="s">
        <v>360</v>
      </c>
    </row>
    <row r="5942" spans="1:65" s="14" customFormat="1">
      <c r="B5942" s="196"/>
      <c r="D5942" s="188" t="s">
        <v>369</v>
      </c>
      <c r="E5942" s="197" t="s">
        <v>1</v>
      </c>
      <c r="F5942" s="198" t="s">
        <v>2620</v>
      </c>
      <c r="H5942" s="197" t="s">
        <v>1</v>
      </c>
      <c r="I5942" s="199"/>
      <c r="L5942" s="196"/>
      <c r="M5942" s="200"/>
      <c r="N5942" s="201"/>
      <c r="O5942" s="201"/>
      <c r="P5942" s="201"/>
      <c r="Q5942" s="201"/>
      <c r="R5942" s="201"/>
      <c r="S5942" s="201"/>
      <c r="T5942" s="202"/>
      <c r="AT5942" s="197" t="s">
        <v>369</v>
      </c>
      <c r="AU5942" s="197" t="s">
        <v>85</v>
      </c>
      <c r="AV5942" s="14" t="s">
        <v>79</v>
      </c>
      <c r="AW5942" s="14" t="s">
        <v>29</v>
      </c>
      <c r="AX5942" s="14" t="s">
        <v>72</v>
      </c>
      <c r="AY5942" s="197" t="s">
        <v>360</v>
      </c>
    </row>
    <row r="5943" spans="1:65" s="13" customFormat="1">
      <c r="B5943" s="187"/>
      <c r="D5943" s="188" t="s">
        <v>369</v>
      </c>
      <c r="E5943" s="189" t="s">
        <v>1</v>
      </c>
      <c r="F5943" s="190" t="s">
        <v>2621</v>
      </c>
      <c r="H5943" s="191">
        <v>212.35</v>
      </c>
      <c r="I5943" s="192"/>
      <c r="L5943" s="187"/>
      <c r="M5943" s="193"/>
      <c r="N5943" s="194"/>
      <c r="O5943" s="194"/>
      <c r="P5943" s="194"/>
      <c r="Q5943" s="194"/>
      <c r="R5943" s="194"/>
      <c r="S5943" s="194"/>
      <c r="T5943" s="195"/>
      <c r="AT5943" s="189" t="s">
        <v>369</v>
      </c>
      <c r="AU5943" s="189" t="s">
        <v>85</v>
      </c>
      <c r="AV5943" s="13" t="s">
        <v>85</v>
      </c>
      <c r="AW5943" s="13" t="s">
        <v>29</v>
      </c>
      <c r="AX5943" s="13" t="s">
        <v>72</v>
      </c>
      <c r="AY5943" s="189" t="s">
        <v>360</v>
      </c>
    </row>
    <row r="5944" spans="1:65" s="16" customFormat="1">
      <c r="B5944" s="211"/>
      <c r="D5944" s="188" t="s">
        <v>369</v>
      </c>
      <c r="E5944" s="212" t="s">
        <v>1</v>
      </c>
      <c r="F5944" s="213" t="s">
        <v>581</v>
      </c>
      <c r="H5944" s="214">
        <v>674.36</v>
      </c>
      <c r="I5944" s="215"/>
      <c r="L5944" s="211"/>
      <c r="M5944" s="216"/>
      <c r="N5944" s="217"/>
      <c r="O5944" s="217"/>
      <c r="P5944" s="217"/>
      <c r="Q5944" s="217"/>
      <c r="R5944" s="217"/>
      <c r="S5944" s="217"/>
      <c r="T5944" s="218"/>
      <c r="AT5944" s="212" t="s">
        <v>369</v>
      </c>
      <c r="AU5944" s="212" t="s">
        <v>85</v>
      </c>
      <c r="AV5944" s="16" t="s">
        <v>282</v>
      </c>
      <c r="AW5944" s="16" t="s">
        <v>29</v>
      </c>
      <c r="AX5944" s="16" t="s">
        <v>72</v>
      </c>
      <c r="AY5944" s="212" t="s">
        <v>360</v>
      </c>
    </row>
    <row r="5945" spans="1:65" s="15" customFormat="1">
      <c r="B5945" s="203"/>
      <c r="D5945" s="188" t="s">
        <v>369</v>
      </c>
      <c r="E5945" s="204" t="s">
        <v>1</v>
      </c>
      <c r="F5945" s="205" t="s">
        <v>386</v>
      </c>
      <c r="H5945" s="206">
        <v>2622.75</v>
      </c>
      <c r="I5945" s="207"/>
      <c r="L5945" s="203"/>
      <c r="M5945" s="208"/>
      <c r="N5945" s="209"/>
      <c r="O5945" s="209"/>
      <c r="P5945" s="209"/>
      <c r="Q5945" s="209"/>
      <c r="R5945" s="209"/>
      <c r="S5945" s="209"/>
      <c r="T5945" s="210"/>
      <c r="AT5945" s="204" t="s">
        <v>369</v>
      </c>
      <c r="AU5945" s="204" t="s">
        <v>85</v>
      </c>
      <c r="AV5945" s="15" t="s">
        <v>367</v>
      </c>
      <c r="AW5945" s="15" t="s">
        <v>29</v>
      </c>
      <c r="AX5945" s="15" t="s">
        <v>79</v>
      </c>
      <c r="AY5945" s="204" t="s">
        <v>360</v>
      </c>
    </row>
    <row r="5946" spans="1:65" s="2" customFormat="1" ht="24.2" customHeight="1">
      <c r="A5946" s="33"/>
      <c r="B5946" s="139"/>
      <c r="C5946" s="173" t="s">
        <v>5889</v>
      </c>
      <c r="D5946" s="173" t="s">
        <v>363</v>
      </c>
      <c r="E5946" s="174" t="s">
        <v>5890</v>
      </c>
      <c r="F5946" s="175" t="s">
        <v>5891</v>
      </c>
      <c r="G5946" s="176" t="s">
        <v>366</v>
      </c>
      <c r="H5946" s="177">
        <v>760.64</v>
      </c>
      <c r="I5946" s="178"/>
      <c r="J5946" s="179">
        <f>ROUND(I5946*H5946,2)</f>
        <v>0</v>
      </c>
      <c r="K5946" s="180"/>
      <c r="L5946" s="34"/>
      <c r="M5946" s="181" t="s">
        <v>1</v>
      </c>
      <c r="N5946" s="182" t="s">
        <v>38</v>
      </c>
      <c r="O5946" s="60"/>
      <c r="P5946" s="183">
        <f>O5946*H5946</f>
        <v>0</v>
      </c>
      <c r="Q5946" s="183">
        <v>3.5E-4</v>
      </c>
      <c r="R5946" s="183">
        <f>Q5946*H5946</f>
        <v>0.26622400000000002</v>
      </c>
      <c r="S5946" s="183">
        <v>0</v>
      </c>
      <c r="T5946" s="184">
        <f>S5946*H5946</f>
        <v>0</v>
      </c>
      <c r="U5946" s="33"/>
      <c r="V5946" s="33"/>
      <c r="W5946" s="33"/>
      <c r="X5946" s="33"/>
      <c r="Y5946" s="33"/>
      <c r="Z5946" s="33"/>
      <c r="AA5946" s="33"/>
      <c r="AB5946" s="33"/>
      <c r="AC5946" s="33"/>
      <c r="AD5946" s="33"/>
      <c r="AE5946" s="33"/>
      <c r="AR5946" s="185" t="s">
        <v>507</v>
      </c>
      <c r="AT5946" s="185" t="s">
        <v>363</v>
      </c>
      <c r="AU5946" s="185" t="s">
        <v>85</v>
      </c>
      <c r="AY5946" s="18" t="s">
        <v>360</v>
      </c>
      <c r="BE5946" s="186">
        <f>IF(N5946="základná",J5946,0)</f>
        <v>0</v>
      </c>
      <c r="BF5946" s="186">
        <f>IF(N5946="znížená",J5946,0)</f>
        <v>0</v>
      </c>
      <c r="BG5946" s="186">
        <f>IF(N5946="zákl. prenesená",J5946,0)</f>
        <v>0</v>
      </c>
      <c r="BH5946" s="186">
        <f>IF(N5946="zníž. prenesená",J5946,0)</f>
        <v>0</v>
      </c>
      <c r="BI5946" s="186">
        <f>IF(N5946="nulová",J5946,0)</f>
        <v>0</v>
      </c>
      <c r="BJ5946" s="18" t="s">
        <v>85</v>
      </c>
      <c r="BK5946" s="186">
        <f>ROUND(I5946*H5946,2)</f>
        <v>0</v>
      </c>
      <c r="BL5946" s="18" t="s">
        <v>507</v>
      </c>
      <c r="BM5946" s="185" t="s">
        <v>5892</v>
      </c>
    </row>
    <row r="5947" spans="1:65" s="13" customFormat="1">
      <c r="B5947" s="187"/>
      <c r="D5947" s="188" t="s">
        <v>369</v>
      </c>
      <c r="E5947" s="189" t="s">
        <v>1</v>
      </c>
      <c r="F5947" s="190" t="s">
        <v>5893</v>
      </c>
      <c r="H5947" s="191">
        <v>760.64</v>
      </c>
      <c r="I5947" s="192"/>
      <c r="L5947" s="187"/>
      <c r="M5947" s="193"/>
      <c r="N5947" s="194"/>
      <c r="O5947" s="194"/>
      <c r="P5947" s="194"/>
      <c r="Q5947" s="194"/>
      <c r="R5947" s="194"/>
      <c r="S5947" s="194"/>
      <c r="T5947" s="195"/>
      <c r="AT5947" s="189" t="s">
        <v>369</v>
      </c>
      <c r="AU5947" s="189" t="s">
        <v>85</v>
      </c>
      <c r="AV5947" s="13" t="s">
        <v>85</v>
      </c>
      <c r="AW5947" s="13" t="s">
        <v>29</v>
      </c>
      <c r="AX5947" s="13" t="s">
        <v>72</v>
      </c>
      <c r="AY5947" s="189" t="s">
        <v>360</v>
      </c>
    </row>
    <row r="5948" spans="1:65" s="15" customFormat="1">
      <c r="B5948" s="203"/>
      <c r="D5948" s="188" t="s">
        <v>369</v>
      </c>
      <c r="E5948" s="204" t="s">
        <v>1</v>
      </c>
      <c r="F5948" s="205" t="s">
        <v>386</v>
      </c>
      <c r="H5948" s="206">
        <v>760.64</v>
      </c>
      <c r="I5948" s="207"/>
      <c r="L5948" s="203"/>
      <c r="M5948" s="208"/>
      <c r="N5948" s="209"/>
      <c r="O5948" s="209"/>
      <c r="P5948" s="209"/>
      <c r="Q5948" s="209"/>
      <c r="R5948" s="209"/>
      <c r="S5948" s="209"/>
      <c r="T5948" s="210"/>
      <c r="AT5948" s="204" t="s">
        <v>369</v>
      </c>
      <c r="AU5948" s="204" t="s">
        <v>85</v>
      </c>
      <c r="AV5948" s="15" t="s">
        <v>367</v>
      </c>
      <c r="AW5948" s="15" t="s">
        <v>29</v>
      </c>
      <c r="AX5948" s="15" t="s">
        <v>79</v>
      </c>
      <c r="AY5948" s="204" t="s">
        <v>360</v>
      </c>
    </row>
    <row r="5949" spans="1:65" s="2" customFormat="1" ht="37.9" customHeight="1">
      <c r="A5949" s="33"/>
      <c r="B5949" s="139"/>
      <c r="C5949" s="284" t="s">
        <v>5894</v>
      </c>
      <c r="D5949" s="284" t="s">
        <v>724</v>
      </c>
      <c r="E5949" s="285" t="s">
        <v>5895</v>
      </c>
      <c r="F5949" s="286" t="s">
        <v>5896</v>
      </c>
      <c r="G5949" s="287" t="s">
        <v>366</v>
      </c>
      <c r="H5949" s="288">
        <v>798.67200000000003</v>
      </c>
      <c r="I5949" s="289"/>
      <c r="J5949" s="289">
        <f>ROUND(I5949*H5949,2)</f>
        <v>0</v>
      </c>
      <c r="K5949" s="226"/>
      <c r="L5949" s="227"/>
      <c r="M5949" s="228" t="s">
        <v>1</v>
      </c>
      <c r="N5949" s="229" t="s">
        <v>38</v>
      </c>
      <c r="O5949" s="60"/>
      <c r="P5949" s="183">
        <f>O5949*H5949</f>
        <v>0</v>
      </c>
      <c r="Q5949" s="183">
        <v>2.5000000000000001E-3</v>
      </c>
      <c r="R5949" s="183">
        <f>Q5949*H5949</f>
        <v>1.99668</v>
      </c>
      <c r="S5949" s="183">
        <v>0</v>
      </c>
      <c r="T5949" s="184">
        <f>S5949*H5949</f>
        <v>0</v>
      </c>
      <c r="U5949" s="33"/>
      <c r="V5949" s="33"/>
      <c r="W5949" s="33"/>
      <c r="X5949" s="33"/>
      <c r="Y5949" s="33"/>
      <c r="Z5949" s="33"/>
      <c r="AA5949" s="33"/>
      <c r="AB5949" s="33"/>
      <c r="AC5949" s="33"/>
      <c r="AD5949" s="33"/>
      <c r="AE5949" s="33"/>
      <c r="AR5949" s="185" t="s">
        <v>647</v>
      </c>
      <c r="AT5949" s="185" t="s">
        <v>724</v>
      </c>
      <c r="AU5949" s="185" t="s">
        <v>85</v>
      </c>
      <c r="AY5949" s="18" t="s">
        <v>360</v>
      </c>
      <c r="BE5949" s="186">
        <f>IF(N5949="základná",J5949,0)</f>
        <v>0</v>
      </c>
      <c r="BF5949" s="186">
        <f>IF(N5949="znížená",J5949,0)</f>
        <v>0</v>
      </c>
      <c r="BG5949" s="186">
        <f>IF(N5949="zákl. prenesená",J5949,0)</f>
        <v>0</v>
      </c>
      <c r="BH5949" s="186">
        <f>IF(N5949="zníž. prenesená",J5949,0)</f>
        <v>0</v>
      </c>
      <c r="BI5949" s="186">
        <f>IF(N5949="nulová",J5949,0)</f>
        <v>0</v>
      </c>
      <c r="BJ5949" s="18" t="s">
        <v>85</v>
      </c>
      <c r="BK5949" s="186">
        <f>ROUND(I5949*H5949,2)</f>
        <v>0</v>
      </c>
      <c r="BL5949" s="18" t="s">
        <v>507</v>
      </c>
      <c r="BM5949" s="185" t="s">
        <v>5897</v>
      </c>
    </row>
    <row r="5950" spans="1:65" s="13" customFormat="1">
      <c r="B5950" s="187"/>
      <c r="D5950" s="188" t="s">
        <v>369</v>
      </c>
      <c r="E5950" s="189" t="s">
        <v>1</v>
      </c>
      <c r="F5950" s="190" t="s">
        <v>5898</v>
      </c>
      <c r="H5950" s="191">
        <v>798.67200000000003</v>
      </c>
      <c r="I5950" s="192"/>
      <c r="L5950" s="187"/>
      <c r="M5950" s="193"/>
      <c r="N5950" s="194"/>
      <c r="O5950" s="194"/>
      <c r="P5950" s="194"/>
      <c r="Q5950" s="194"/>
      <c r="R5950" s="194"/>
      <c r="S5950" s="194"/>
      <c r="T5950" s="195"/>
      <c r="AT5950" s="189" t="s">
        <v>369</v>
      </c>
      <c r="AU5950" s="189" t="s">
        <v>85</v>
      </c>
      <c r="AV5950" s="13" t="s">
        <v>85</v>
      </c>
      <c r="AW5950" s="13" t="s">
        <v>29</v>
      </c>
      <c r="AX5950" s="13" t="s">
        <v>72</v>
      </c>
      <c r="AY5950" s="189" t="s">
        <v>360</v>
      </c>
    </row>
    <row r="5951" spans="1:65" s="15" customFormat="1">
      <c r="B5951" s="203"/>
      <c r="D5951" s="188" t="s">
        <v>369</v>
      </c>
      <c r="E5951" s="204" t="s">
        <v>1</v>
      </c>
      <c r="F5951" s="205" t="s">
        <v>386</v>
      </c>
      <c r="H5951" s="206">
        <v>798.67200000000003</v>
      </c>
      <c r="I5951" s="207"/>
      <c r="L5951" s="203"/>
      <c r="M5951" s="208"/>
      <c r="N5951" s="209"/>
      <c r="O5951" s="209"/>
      <c r="P5951" s="209"/>
      <c r="Q5951" s="209"/>
      <c r="R5951" s="209"/>
      <c r="S5951" s="209"/>
      <c r="T5951" s="210"/>
      <c r="AT5951" s="204" t="s">
        <v>369</v>
      </c>
      <c r="AU5951" s="204" t="s">
        <v>85</v>
      </c>
      <c r="AV5951" s="15" t="s">
        <v>367</v>
      </c>
      <c r="AW5951" s="15" t="s">
        <v>29</v>
      </c>
      <c r="AX5951" s="15" t="s">
        <v>79</v>
      </c>
      <c r="AY5951" s="204" t="s">
        <v>360</v>
      </c>
    </row>
    <row r="5952" spans="1:65" s="2" customFormat="1" ht="16.5" customHeight="1">
      <c r="A5952" s="33"/>
      <c r="B5952" s="139"/>
      <c r="C5952" s="173" t="s">
        <v>5899</v>
      </c>
      <c r="D5952" s="173" t="s">
        <v>363</v>
      </c>
      <c r="E5952" s="174" t="s">
        <v>5900</v>
      </c>
      <c r="F5952" s="175" t="s">
        <v>5901</v>
      </c>
      <c r="G5952" s="176" t="s">
        <v>795</v>
      </c>
      <c r="H5952" s="177">
        <v>441.69</v>
      </c>
      <c r="I5952" s="178"/>
      <c r="J5952" s="179">
        <f>ROUND(I5952*H5952,2)</f>
        <v>0</v>
      </c>
      <c r="K5952" s="180"/>
      <c r="L5952" s="34"/>
      <c r="M5952" s="181" t="s">
        <v>1</v>
      </c>
      <c r="N5952" s="182" t="s">
        <v>38</v>
      </c>
      <c r="O5952" s="60"/>
      <c r="P5952" s="183">
        <f>O5952*H5952</f>
        <v>0</v>
      </c>
      <c r="Q5952" s="183">
        <v>3.5E-4</v>
      </c>
      <c r="R5952" s="183">
        <f>Q5952*H5952</f>
        <v>0.15459149999999999</v>
      </c>
      <c r="S5952" s="183">
        <v>0</v>
      </c>
      <c r="T5952" s="184">
        <f>S5952*H5952</f>
        <v>0</v>
      </c>
      <c r="U5952" s="33"/>
      <c r="V5952" s="33"/>
      <c r="W5952" s="33"/>
      <c r="X5952" s="33"/>
      <c r="Y5952" s="33"/>
      <c r="Z5952" s="33"/>
      <c r="AA5952" s="33"/>
      <c r="AB5952" s="33"/>
      <c r="AC5952" s="33"/>
      <c r="AD5952" s="33"/>
      <c r="AE5952" s="33"/>
      <c r="AR5952" s="185" t="s">
        <v>507</v>
      </c>
      <c r="AT5952" s="185" t="s">
        <v>363</v>
      </c>
      <c r="AU5952" s="185" t="s">
        <v>85</v>
      </c>
      <c r="AY5952" s="18" t="s">
        <v>360</v>
      </c>
      <c r="BE5952" s="186">
        <f>IF(N5952="základná",J5952,0)</f>
        <v>0</v>
      </c>
      <c r="BF5952" s="186">
        <f>IF(N5952="znížená",J5952,0)</f>
        <v>0</v>
      </c>
      <c r="BG5952" s="186">
        <f>IF(N5952="zákl. prenesená",J5952,0)</f>
        <v>0</v>
      </c>
      <c r="BH5952" s="186">
        <f>IF(N5952="zníž. prenesená",J5952,0)</f>
        <v>0</v>
      </c>
      <c r="BI5952" s="186">
        <f>IF(N5952="nulová",J5952,0)</f>
        <v>0</v>
      </c>
      <c r="BJ5952" s="18" t="s">
        <v>85</v>
      </c>
      <c r="BK5952" s="186">
        <f>ROUND(I5952*H5952,2)</f>
        <v>0</v>
      </c>
      <c r="BL5952" s="18" t="s">
        <v>507</v>
      </c>
      <c r="BM5952" s="185" t="s">
        <v>5902</v>
      </c>
    </row>
    <row r="5953" spans="2:51" s="14" customFormat="1">
      <c r="B5953" s="196"/>
      <c r="D5953" s="188" t="s">
        <v>369</v>
      </c>
      <c r="E5953" s="197" t="s">
        <v>1</v>
      </c>
      <c r="F5953" s="198" t="s">
        <v>5903</v>
      </c>
      <c r="H5953" s="197" t="s">
        <v>1</v>
      </c>
      <c r="I5953" s="199"/>
      <c r="L5953" s="196"/>
      <c r="M5953" s="200"/>
      <c r="N5953" s="201"/>
      <c r="O5953" s="201"/>
      <c r="P5953" s="201"/>
      <c r="Q5953" s="201"/>
      <c r="R5953" s="201"/>
      <c r="S5953" s="201"/>
      <c r="T5953" s="202"/>
      <c r="AT5953" s="197" t="s">
        <v>369</v>
      </c>
      <c r="AU5953" s="197" t="s">
        <v>85</v>
      </c>
      <c r="AV5953" s="14" t="s">
        <v>79</v>
      </c>
      <c r="AW5953" s="14" t="s">
        <v>29</v>
      </c>
      <c r="AX5953" s="14" t="s">
        <v>72</v>
      </c>
      <c r="AY5953" s="197" t="s">
        <v>360</v>
      </c>
    </row>
    <row r="5954" spans="2:51" s="14" customFormat="1">
      <c r="B5954" s="196"/>
      <c r="D5954" s="188" t="s">
        <v>369</v>
      </c>
      <c r="E5954" s="197" t="s">
        <v>1</v>
      </c>
      <c r="F5954" s="198" t="s">
        <v>754</v>
      </c>
      <c r="H5954" s="197" t="s">
        <v>1</v>
      </c>
      <c r="I5954" s="199"/>
      <c r="L5954" s="196"/>
      <c r="M5954" s="200"/>
      <c r="N5954" s="201"/>
      <c r="O5954" s="201"/>
      <c r="P5954" s="201"/>
      <c r="Q5954" s="201"/>
      <c r="R5954" s="201"/>
      <c r="S5954" s="201"/>
      <c r="T5954" s="202"/>
      <c r="AT5954" s="197" t="s">
        <v>369</v>
      </c>
      <c r="AU5954" s="197" t="s">
        <v>85</v>
      </c>
      <c r="AV5954" s="14" t="s">
        <v>79</v>
      </c>
      <c r="AW5954" s="14" t="s">
        <v>29</v>
      </c>
      <c r="AX5954" s="14" t="s">
        <v>72</v>
      </c>
      <c r="AY5954" s="197" t="s">
        <v>360</v>
      </c>
    </row>
    <row r="5955" spans="2:51" s="14" customFormat="1">
      <c r="B5955" s="196"/>
      <c r="D5955" s="188" t="s">
        <v>369</v>
      </c>
      <c r="E5955" s="197" t="s">
        <v>1</v>
      </c>
      <c r="F5955" s="198" t="s">
        <v>1373</v>
      </c>
      <c r="H5955" s="197" t="s">
        <v>1</v>
      </c>
      <c r="I5955" s="199"/>
      <c r="L5955" s="196"/>
      <c r="M5955" s="200"/>
      <c r="N5955" s="201"/>
      <c r="O5955" s="201"/>
      <c r="P5955" s="201"/>
      <c r="Q5955" s="201"/>
      <c r="R5955" s="201"/>
      <c r="S5955" s="201"/>
      <c r="T5955" s="202"/>
      <c r="AT5955" s="197" t="s">
        <v>369</v>
      </c>
      <c r="AU5955" s="197" t="s">
        <v>85</v>
      </c>
      <c r="AV5955" s="14" t="s">
        <v>79</v>
      </c>
      <c r="AW5955" s="14" t="s">
        <v>29</v>
      </c>
      <c r="AX5955" s="14" t="s">
        <v>72</v>
      </c>
      <c r="AY5955" s="197" t="s">
        <v>360</v>
      </c>
    </row>
    <row r="5956" spans="2:51" s="13" customFormat="1">
      <c r="B5956" s="187"/>
      <c r="D5956" s="188" t="s">
        <v>369</v>
      </c>
      <c r="E5956" s="189" t="s">
        <v>1</v>
      </c>
      <c r="F5956" s="190" t="s">
        <v>5904</v>
      </c>
      <c r="H5956" s="191">
        <v>31.34</v>
      </c>
      <c r="I5956" s="192"/>
      <c r="L5956" s="187"/>
      <c r="M5956" s="193"/>
      <c r="N5956" s="194"/>
      <c r="O5956" s="194"/>
      <c r="P5956" s="194"/>
      <c r="Q5956" s="194"/>
      <c r="R5956" s="194"/>
      <c r="S5956" s="194"/>
      <c r="T5956" s="195"/>
      <c r="AT5956" s="189" t="s">
        <v>369</v>
      </c>
      <c r="AU5956" s="189" t="s">
        <v>85</v>
      </c>
      <c r="AV5956" s="13" t="s">
        <v>85</v>
      </c>
      <c r="AW5956" s="13" t="s">
        <v>29</v>
      </c>
      <c r="AX5956" s="13" t="s">
        <v>72</v>
      </c>
      <c r="AY5956" s="189" t="s">
        <v>360</v>
      </c>
    </row>
    <row r="5957" spans="2:51" s="14" customFormat="1">
      <c r="B5957" s="196"/>
      <c r="D5957" s="188" t="s">
        <v>369</v>
      </c>
      <c r="E5957" s="197" t="s">
        <v>1</v>
      </c>
      <c r="F5957" s="198" t="s">
        <v>1379</v>
      </c>
      <c r="H5957" s="197" t="s">
        <v>1</v>
      </c>
      <c r="I5957" s="199"/>
      <c r="L5957" s="196"/>
      <c r="M5957" s="200"/>
      <c r="N5957" s="201"/>
      <c r="O5957" s="201"/>
      <c r="P5957" s="201"/>
      <c r="Q5957" s="201"/>
      <c r="R5957" s="201"/>
      <c r="S5957" s="201"/>
      <c r="T5957" s="202"/>
      <c r="AT5957" s="197" t="s">
        <v>369</v>
      </c>
      <c r="AU5957" s="197" t="s">
        <v>85</v>
      </c>
      <c r="AV5957" s="14" t="s">
        <v>79</v>
      </c>
      <c r="AW5957" s="14" t="s">
        <v>29</v>
      </c>
      <c r="AX5957" s="14" t="s">
        <v>72</v>
      </c>
      <c r="AY5957" s="197" t="s">
        <v>360</v>
      </c>
    </row>
    <row r="5958" spans="2:51" s="13" customFormat="1">
      <c r="B5958" s="187"/>
      <c r="D5958" s="188" t="s">
        <v>369</v>
      </c>
      <c r="E5958" s="189" t="s">
        <v>1</v>
      </c>
      <c r="F5958" s="190" t="s">
        <v>5905</v>
      </c>
      <c r="H5958" s="191">
        <v>30.614999999999998</v>
      </c>
      <c r="I5958" s="192"/>
      <c r="L5958" s="187"/>
      <c r="M5958" s="193"/>
      <c r="N5958" s="194"/>
      <c r="O5958" s="194"/>
      <c r="P5958" s="194"/>
      <c r="Q5958" s="194"/>
      <c r="R5958" s="194"/>
      <c r="S5958" s="194"/>
      <c r="T5958" s="195"/>
      <c r="AT5958" s="189" t="s">
        <v>369</v>
      </c>
      <c r="AU5958" s="189" t="s">
        <v>85</v>
      </c>
      <c r="AV5958" s="13" t="s">
        <v>85</v>
      </c>
      <c r="AW5958" s="13" t="s">
        <v>29</v>
      </c>
      <c r="AX5958" s="13" t="s">
        <v>72</v>
      </c>
      <c r="AY5958" s="189" t="s">
        <v>360</v>
      </c>
    </row>
    <row r="5959" spans="2:51" s="14" customFormat="1">
      <c r="B5959" s="196"/>
      <c r="D5959" s="188" t="s">
        <v>369</v>
      </c>
      <c r="E5959" s="197" t="s">
        <v>1</v>
      </c>
      <c r="F5959" s="198" t="s">
        <v>1381</v>
      </c>
      <c r="H5959" s="197" t="s">
        <v>1</v>
      </c>
      <c r="I5959" s="199"/>
      <c r="L5959" s="196"/>
      <c r="M5959" s="200"/>
      <c r="N5959" s="201"/>
      <c r="O5959" s="201"/>
      <c r="P5959" s="201"/>
      <c r="Q5959" s="201"/>
      <c r="R5959" s="201"/>
      <c r="S5959" s="201"/>
      <c r="T5959" s="202"/>
      <c r="AT5959" s="197" t="s">
        <v>369</v>
      </c>
      <c r="AU5959" s="197" t="s">
        <v>85</v>
      </c>
      <c r="AV5959" s="14" t="s">
        <v>79</v>
      </c>
      <c r="AW5959" s="14" t="s">
        <v>29</v>
      </c>
      <c r="AX5959" s="14" t="s">
        <v>72</v>
      </c>
      <c r="AY5959" s="197" t="s">
        <v>360</v>
      </c>
    </row>
    <row r="5960" spans="2:51" s="13" customFormat="1">
      <c r="B5960" s="187"/>
      <c r="D5960" s="188" t="s">
        <v>369</v>
      </c>
      <c r="E5960" s="189" t="s">
        <v>1</v>
      </c>
      <c r="F5960" s="190" t="s">
        <v>5906</v>
      </c>
      <c r="H5960" s="191">
        <v>24.454999999999998</v>
      </c>
      <c r="I5960" s="192"/>
      <c r="L5960" s="187"/>
      <c r="M5960" s="193"/>
      <c r="N5960" s="194"/>
      <c r="O5960" s="194"/>
      <c r="P5960" s="194"/>
      <c r="Q5960" s="194"/>
      <c r="R5960" s="194"/>
      <c r="S5960" s="194"/>
      <c r="T5960" s="195"/>
      <c r="AT5960" s="189" t="s">
        <v>369</v>
      </c>
      <c r="AU5960" s="189" t="s">
        <v>85</v>
      </c>
      <c r="AV5960" s="13" t="s">
        <v>85</v>
      </c>
      <c r="AW5960" s="13" t="s">
        <v>29</v>
      </c>
      <c r="AX5960" s="13" t="s">
        <v>72</v>
      </c>
      <c r="AY5960" s="189" t="s">
        <v>360</v>
      </c>
    </row>
    <row r="5961" spans="2:51" s="14" customFormat="1">
      <c r="B5961" s="196"/>
      <c r="D5961" s="188" t="s">
        <v>369</v>
      </c>
      <c r="E5961" s="197" t="s">
        <v>1</v>
      </c>
      <c r="F5961" s="198" t="s">
        <v>1383</v>
      </c>
      <c r="H5961" s="197" t="s">
        <v>1</v>
      </c>
      <c r="I5961" s="199"/>
      <c r="L5961" s="196"/>
      <c r="M5961" s="200"/>
      <c r="N5961" s="201"/>
      <c r="O5961" s="201"/>
      <c r="P5961" s="201"/>
      <c r="Q5961" s="201"/>
      <c r="R5961" s="201"/>
      <c r="S5961" s="201"/>
      <c r="T5961" s="202"/>
      <c r="AT5961" s="197" t="s">
        <v>369</v>
      </c>
      <c r="AU5961" s="197" t="s">
        <v>85</v>
      </c>
      <c r="AV5961" s="14" t="s">
        <v>79</v>
      </c>
      <c r="AW5961" s="14" t="s">
        <v>29</v>
      </c>
      <c r="AX5961" s="14" t="s">
        <v>72</v>
      </c>
      <c r="AY5961" s="197" t="s">
        <v>360</v>
      </c>
    </row>
    <row r="5962" spans="2:51" s="13" customFormat="1">
      <c r="B5962" s="187"/>
      <c r="D5962" s="188" t="s">
        <v>369</v>
      </c>
      <c r="E5962" s="189" t="s">
        <v>1</v>
      </c>
      <c r="F5962" s="190" t="s">
        <v>5906</v>
      </c>
      <c r="H5962" s="191">
        <v>24.454999999999998</v>
      </c>
      <c r="I5962" s="192"/>
      <c r="L5962" s="187"/>
      <c r="M5962" s="193"/>
      <c r="N5962" s="194"/>
      <c r="O5962" s="194"/>
      <c r="P5962" s="194"/>
      <c r="Q5962" s="194"/>
      <c r="R5962" s="194"/>
      <c r="S5962" s="194"/>
      <c r="T5962" s="195"/>
      <c r="AT5962" s="189" t="s">
        <v>369</v>
      </c>
      <c r="AU5962" s="189" t="s">
        <v>85</v>
      </c>
      <c r="AV5962" s="13" t="s">
        <v>85</v>
      </c>
      <c r="AW5962" s="13" t="s">
        <v>29</v>
      </c>
      <c r="AX5962" s="13" t="s">
        <v>72</v>
      </c>
      <c r="AY5962" s="189" t="s">
        <v>360</v>
      </c>
    </row>
    <row r="5963" spans="2:51" s="14" customFormat="1">
      <c r="B5963" s="196"/>
      <c r="D5963" s="188" t="s">
        <v>369</v>
      </c>
      <c r="E5963" s="197" t="s">
        <v>1</v>
      </c>
      <c r="F5963" s="198" t="s">
        <v>1387</v>
      </c>
      <c r="H5963" s="197" t="s">
        <v>1</v>
      </c>
      <c r="I5963" s="199"/>
      <c r="L5963" s="196"/>
      <c r="M5963" s="200"/>
      <c r="N5963" s="201"/>
      <c r="O5963" s="201"/>
      <c r="P5963" s="201"/>
      <c r="Q5963" s="201"/>
      <c r="R5963" s="201"/>
      <c r="S5963" s="201"/>
      <c r="T5963" s="202"/>
      <c r="AT5963" s="197" t="s">
        <v>369</v>
      </c>
      <c r="AU5963" s="197" t="s">
        <v>85</v>
      </c>
      <c r="AV5963" s="14" t="s">
        <v>79</v>
      </c>
      <c r="AW5963" s="14" t="s">
        <v>29</v>
      </c>
      <c r="AX5963" s="14" t="s">
        <v>72</v>
      </c>
      <c r="AY5963" s="197" t="s">
        <v>360</v>
      </c>
    </row>
    <row r="5964" spans="2:51" s="13" customFormat="1">
      <c r="B5964" s="187"/>
      <c r="D5964" s="188" t="s">
        <v>369</v>
      </c>
      <c r="E5964" s="189" t="s">
        <v>1</v>
      </c>
      <c r="F5964" s="190" t="s">
        <v>5907</v>
      </c>
      <c r="H5964" s="191">
        <v>50.835000000000001</v>
      </c>
      <c r="I5964" s="192"/>
      <c r="L5964" s="187"/>
      <c r="M5964" s="193"/>
      <c r="N5964" s="194"/>
      <c r="O5964" s="194"/>
      <c r="P5964" s="194"/>
      <c r="Q5964" s="194"/>
      <c r="R5964" s="194"/>
      <c r="S5964" s="194"/>
      <c r="T5964" s="195"/>
      <c r="AT5964" s="189" t="s">
        <v>369</v>
      </c>
      <c r="AU5964" s="189" t="s">
        <v>85</v>
      </c>
      <c r="AV5964" s="13" t="s">
        <v>85</v>
      </c>
      <c r="AW5964" s="13" t="s">
        <v>29</v>
      </c>
      <c r="AX5964" s="13" t="s">
        <v>72</v>
      </c>
      <c r="AY5964" s="189" t="s">
        <v>360</v>
      </c>
    </row>
    <row r="5965" spans="2:51" s="16" customFormat="1">
      <c r="B5965" s="211"/>
      <c r="D5965" s="188" t="s">
        <v>369</v>
      </c>
      <c r="E5965" s="212" t="s">
        <v>1</v>
      </c>
      <c r="F5965" s="213" t="s">
        <v>581</v>
      </c>
      <c r="H5965" s="214">
        <v>161.69999999999999</v>
      </c>
      <c r="I5965" s="215"/>
      <c r="L5965" s="211"/>
      <c r="M5965" s="216"/>
      <c r="N5965" s="217"/>
      <c r="O5965" s="217"/>
      <c r="P5965" s="217"/>
      <c r="Q5965" s="217"/>
      <c r="R5965" s="217"/>
      <c r="S5965" s="217"/>
      <c r="T5965" s="218"/>
      <c r="AT5965" s="212" t="s">
        <v>369</v>
      </c>
      <c r="AU5965" s="212" t="s">
        <v>85</v>
      </c>
      <c r="AV5965" s="16" t="s">
        <v>282</v>
      </c>
      <c r="AW5965" s="16" t="s">
        <v>29</v>
      </c>
      <c r="AX5965" s="16" t="s">
        <v>72</v>
      </c>
      <c r="AY5965" s="212" t="s">
        <v>360</v>
      </c>
    </row>
    <row r="5966" spans="2:51" s="14" customFormat="1">
      <c r="B5966" s="196"/>
      <c r="D5966" s="188" t="s">
        <v>369</v>
      </c>
      <c r="E5966" s="197" t="s">
        <v>1</v>
      </c>
      <c r="F5966" s="198" t="s">
        <v>787</v>
      </c>
      <c r="H5966" s="197" t="s">
        <v>1</v>
      </c>
      <c r="I5966" s="199"/>
      <c r="L5966" s="196"/>
      <c r="M5966" s="200"/>
      <c r="N5966" s="201"/>
      <c r="O5966" s="201"/>
      <c r="P5966" s="201"/>
      <c r="Q5966" s="201"/>
      <c r="R5966" s="201"/>
      <c r="S5966" s="201"/>
      <c r="T5966" s="202"/>
      <c r="AT5966" s="197" t="s">
        <v>369</v>
      </c>
      <c r="AU5966" s="197" t="s">
        <v>85</v>
      </c>
      <c r="AV5966" s="14" t="s">
        <v>79</v>
      </c>
      <c r="AW5966" s="14" t="s">
        <v>29</v>
      </c>
      <c r="AX5966" s="14" t="s">
        <v>72</v>
      </c>
      <c r="AY5966" s="197" t="s">
        <v>360</v>
      </c>
    </row>
    <row r="5967" spans="2:51" s="14" customFormat="1">
      <c r="B5967" s="196"/>
      <c r="D5967" s="188" t="s">
        <v>369</v>
      </c>
      <c r="E5967" s="197" t="s">
        <v>1</v>
      </c>
      <c r="F5967" s="198" t="s">
        <v>2181</v>
      </c>
      <c r="H5967" s="197" t="s">
        <v>1</v>
      </c>
      <c r="I5967" s="199"/>
      <c r="L5967" s="196"/>
      <c r="M5967" s="200"/>
      <c r="N5967" s="201"/>
      <c r="O5967" s="201"/>
      <c r="P5967" s="201"/>
      <c r="Q5967" s="201"/>
      <c r="R5967" s="201"/>
      <c r="S5967" s="201"/>
      <c r="T5967" s="202"/>
      <c r="AT5967" s="197" t="s">
        <v>369</v>
      </c>
      <c r="AU5967" s="197" t="s">
        <v>85</v>
      </c>
      <c r="AV5967" s="14" t="s">
        <v>79</v>
      </c>
      <c r="AW5967" s="14" t="s">
        <v>29</v>
      </c>
      <c r="AX5967" s="14" t="s">
        <v>72</v>
      </c>
      <c r="AY5967" s="197" t="s">
        <v>360</v>
      </c>
    </row>
    <row r="5968" spans="2:51" s="13" customFormat="1">
      <c r="B5968" s="187"/>
      <c r="D5968" s="188" t="s">
        <v>369</v>
      </c>
      <c r="E5968" s="189" t="s">
        <v>1</v>
      </c>
      <c r="F5968" s="190" t="s">
        <v>5908</v>
      </c>
      <c r="H5968" s="191">
        <v>42.075000000000003</v>
      </c>
      <c r="I5968" s="192"/>
      <c r="L5968" s="187"/>
      <c r="M5968" s="193"/>
      <c r="N5968" s="194"/>
      <c r="O5968" s="194"/>
      <c r="P5968" s="194"/>
      <c r="Q5968" s="194"/>
      <c r="R5968" s="194"/>
      <c r="S5968" s="194"/>
      <c r="T5968" s="195"/>
      <c r="AT5968" s="189" t="s">
        <v>369</v>
      </c>
      <c r="AU5968" s="189" t="s">
        <v>85</v>
      </c>
      <c r="AV5968" s="13" t="s">
        <v>85</v>
      </c>
      <c r="AW5968" s="13" t="s">
        <v>29</v>
      </c>
      <c r="AX5968" s="13" t="s">
        <v>72</v>
      </c>
      <c r="AY5968" s="189" t="s">
        <v>360</v>
      </c>
    </row>
    <row r="5969" spans="1:65" s="14" customFormat="1">
      <c r="B5969" s="196"/>
      <c r="D5969" s="188" t="s">
        <v>369</v>
      </c>
      <c r="E5969" s="197" t="s">
        <v>1</v>
      </c>
      <c r="F5969" s="198" t="s">
        <v>5909</v>
      </c>
      <c r="H5969" s="197" t="s">
        <v>1</v>
      </c>
      <c r="I5969" s="199"/>
      <c r="L5969" s="196"/>
      <c r="M5969" s="200"/>
      <c r="N5969" s="201"/>
      <c r="O5969" s="201"/>
      <c r="P5969" s="201"/>
      <c r="Q5969" s="201"/>
      <c r="R5969" s="201"/>
      <c r="S5969" s="201"/>
      <c r="T5969" s="202"/>
      <c r="AT5969" s="197" t="s">
        <v>369</v>
      </c>
      <c r="AU5969" s="197" t="s">
        <v>85</v>
      </c>
      <c r="AV5969" s="14" t="s">
        <v>79</v>
      </c>
      <c r="AW5969" s="14" t="s">
        <v>29</v>
      </c>
      <c r="AX5969" s="14" t="s">
        <v>72</v>
      </c>
      <c r="AY5969" s="197" t="s">
        <v>360</v>
      </c>
    </row>
    <row r="5970" spans="1:65" s="13" customFormat="1">
      <c r="B5970" s="187"/>
      <c r="D5970" s="188" t="s">
        <v>369</v>
      </c>
      <c r="E5970" s="189" t="s">
        <v>1</v>
      </c>
      <c r="F5970" s="190" t="s">
        <v>5910</v>
      </c>
      <c r="H5970" s="191">
        <v>52.8</v>
      </c>
      <c r="I5970" s="192"/>
      <c r="L5970" s="187"/>
      <c r="M5970" s="193"/>
      <c r="N5970" s="194"/>
      <c r="O5970" s="194"/>
      <c r="P5970" s="194"/>
      <c r="Q5970" s="194"/>
      <c r="R5970" s="194"/>
      <c r="S5970" s="194"/>
      <c r="T5970" s="195"/>
      <c r="AT5970" s="189" t="s">
        <v>369</v>
      </c>
      <c r="AU5970" s="189" t="s">
        <v>85</v>
      </c>
      <c r="AV5970" s="13" t="s">
        <v>85</v>
      </c>
      <c r="AW5970" s="13" t="s">
        <v>29</v>
      </c>
      <c r="AX5970" s="13" t="s">
        <v>72</v>
      </c>
      <c r="AY5970" s="189" t="s">
        <v>360</v>
      </c>
    </row>
    <row r="5971" spans="1:65" s="14" customFormat="1">
      <c r="B5971" s="196"/>
      <c r="D5971" s="188" t="s">
        <v>369</v>
      </c>
      <c r="E5971" s="197" t="s">
        <v>1</v>
      </c>
      <c r="F5971" s="198" t="s">
        <v>2187</v>
      </c>
      <c r="H5971" s="197" t="s">
        <v>1</v>
      </c>
      <c r="I5971" s="199"/>
      <c r="L5971" s="196"/>
      <c r="M5971" s="200"/>
      <c r="N5971" s="201"/>
      <c r="O5971" s="201"/>
      <c r="P5971" s="201"/>
      <c r="Q5971" s="201"/>
      <c r="R5971" s="201"/>
      <c r="S5971" s="201"/>
      <c r="T5971" s="202"/>
      <c r="AT5971" s="197" t="s">
        <v>369</v>
      </c>
      <c r="AU5971" s="197" t="s">
        <v>85</v>
      </c>
      <c r="AV5971" s="14" t="s">
        <v>79</v>
      </c>
      <c r="AW5971" s="14" t="s">
        <v>29</v>
      </c>
      <c r="AX5971" s="14" t="s">
        <v>72</v>
      </c>
      <c r="AY5971" s="197" t="s">
        <v>360</v>
      </c>
    </row>
    <row r="5972" spans="1:65" s="13" customFormat="1">
      <c r="B5972" s="187"/>
      <c r="D5972" s="188" t="s">
        <v>369</v>
      </c>
      <c r="E5972" s="189" t="s">
        <v>1</v>
      </c>
      <c r="F5972" s="190" t="s">
        <v>5911</v>
      </c>
      <c r="H5972" s="191">
        <v>32.215000000000003</v>
      </c>
      <c r="I5972" s="192"/>
      <c r="L5972" s="187"/>
      <c r="M5972" s="193"/>
      <c r="N5972" s="194"/>
      <c r="O5972" s="194"/>
      <c r="P5972" s="194"/>
      <c r="Q5972" s="194"/>
      <c r="R5972" s="194"/>
      <c r="S5972" s="194"/>
      <c r="T5972" s="195"/>
      <c r="AT5972" s="189" t="s">
        <v>369</v>
      </c>
      <c r="AU5972" s="189" t="s">
        <v>85</v>
      </c>
      <c r="AV5972" s="13" t="s">
        <v>85</v>
      </c>
      <c r="AW5972" s="13" t="s">
        <v>29</v>
      </c>
      <c r="AX5972" s="13" t="s">
        <v>72</v>
      </c>
      <c r="AY5972" s="189" t="s">
        <v>360</v>
      </c>
    </row>
    <row r="5973" spans="1:65" s="14" customFormat="1">
      <c r="B5973" s="196"/>
      <c r="D5973" s="188" t="s">
        <v>369</v>
      </c>
      <c r="E5973" s="197" t="s">
        <v>1</v>
      </c>
      <c r="F5973" s="198" t="s">
        <v>2188</v>
      </c>
      <c r="H5973" s="197" t="s">
        <v>1</v>
      </c>
      <c r="I5973" s="199"/>
      <c r="L5973" s="196"/>
      <c r="M5973" s="200"/>
      <c r="N5973" s="201"/>
      <c r="O5973" s="201"/>
      <c r="P5973" s="201"/>
      <c r="Q5973" s="201"/>
      <c r="R5973" s="201"/>
      <c r="S5973" s="201"/>
      <c r="T5973" s="202"/>
      <c r="AT5973" s="197" t="s">
        <v>369</v>
      </c>
      <c r="AU5973" s="197" t="s">
        <v>85</v>
      </c>
      <c r="AV5973" s="14" t="s">
        <v>79</v>
      </c>
      <c r="AW5973" s="14" t="s">
        <v>29</v>
      </c>
      <c r="AX5973" s="14" t="s">
        <v>72</v>
      </c>
      <c r="AY5973" s="197" t="s">
        <v>360</v>
      </c>
    </row>
    <row r="5974" spans="1:65" s="13" customFormat="1">
      <c r="B5974" s="187"/>
      <c r="D5974" s="188" t="s">
        <v>369</v>
      </c>
      <c r="E5974" s="189" t="s">
        <v>1</v>
      </c>
      <c r="F5974" s="190" t="s">
        <v>5912</v>
      </c>
      <c r="H5974" s="191">
        <v>49.055</v>
      </c>
      <c r="I5974" s="192"/>
      <c r="L5974" s="187"/>
      <c r="M5974" s="193"/>
      <c r="N5974" s="194"/>
      <c r="O5974" s="194"/>
      <c r="P5974" s="194"/>
      <c r="Q5974" s="194"/>
      <c r="R5974" s="194"/>
      <c r="S5974" s="194"/>
      <c r="T5974" s="195"/>
      <c r="AT5974" s="189" t="s">
        <v>369</v>
      </c>
      <c r="AU5974" s="189" t="s">
        <v>85</v>
      </c>
      <c r="AV5974" s="13" t="s">
        <v>85</v>
      </c>
      <c r="AW5974" s="13" t="s">
        <v>29</v>
      </c>
      <c r="AX5974" s="13" t="s">
        <v>72</v>
      </c>
      <c r="AY5974" s="189" t="s">
        <v>360</v>
      </c>
    </row>
    <row r="5975" spans="1:65" s="14" customFormat="1">
      <c r="B5975" s="196"/>
      <c r="D5975" s="188" t="s">
        <v>369</v>
      </c>
      <c r="E5975" s="197" t="s">
        <v>1</v>
      </c>
      <c r="F5975" s="198" t="s">
        <v>2191</v>
      </c>
      <c r="H5975" s="197" t="s">
        <v>1</v>
      </c>
      <c r="I5975" s="199"/>
      <c r="L5975" s="196"/>
      <c r="M5975" s="200"/>
      <c r="N5975" s="201"/>
      <c r="O5975" s="201"/>
      <c r="P5975" s="201"/>
      <c r="Q5975" s="201"/>
      <c r="R5975" s="201"/>
      <c r="S5975" s="201"/>
      <c r="T5975" s="202"/>
      <c r="AT5975" s="197" t="s">
        <v>369</v>
      </c>
      <c r="AU5975" s="197" t="s">
        <v>85</v>
      </c>
      <c r="AV5975" s="14" t="s">
        <v>79</v>
      </c>
      <c r="AW5975" s="14" t="s">
        <v>29</v>
      </c>
      <c r="AX5975" s="14" t="s">
        <v>72</v>
      </c>
      <c r="AY5975" s="197" t="s">
        <v>360</v>
      </c>
    </row>
    <row r="5976" spans="1:65" s="13" customFormat="1">
      <c r="B5976" s="187"/>
      <c r="D5976" s="188" t="s">
        <v>369</v>
      </c>
      <c r="E5976" s="189" t="s">
        <v>1</v>
      </c>
      <c r="F5976" s="190" t="s">
        <v>5913</v>
      </c>
      <c r="H5976" s="191">
        <v>20.625</v>
      </c>
      <c r="I5976" s="192"/>
      <c r="L5976" s="187"/>
      <c r="M5976" s="193"/>
      <c r="N5976" s="194"/>
      <c r="O5976" s="194"/>
      <c r="P5976" s="194"/>
      <c r="Q5976" s="194"/>
      <c r="R5976" s="194"/>
      <c r="S5976" s="194"/>
      <c r="T5976" s="195"/>
      <c r="AT5976" s="189" t="s">
        <v>369</v>
      </c>
      <c r="AU5976" s="189" t="s">
        <v>85</v>
      </c>
      <c r="AV5976" s="13" t="s">
        <v>85</v>
      </c>
      <c r="AW5976" s="13" t="s">
        <v>29</v>
      </c>
      <c r="AX5976" s="13" t="s">
        <v>72</v>
      </c>
      <c r="AY5976" s="189" t="s">
        <v>360</v>
      </c>
    </row>
    <row r="5977" spans="1:65" s="14" customFormat="1">
      <c r="B5977" s="196"/>
      <c r="D5977" s="188" t="s">
        <v>369</v>
      </c>
      <c r="E5977" s="197" t="s">
        <v>1</v>
      </c>
      <c r="F5977" s="198" t="s">
        <v>5914</v>
      </c>
      <c r="H5977" s="197" t="s">
        <v>1</v>
      </c>
      <c r="I5977" s="199"/>
      <c r="L5977" s="196"/>
      <c r="M5977" s="200"/>
      <c r="N5977" s="201"/>
      <c r="O5977" s="201"/>
      <c r="P5977" s="201"/>
      <c r="Q5977" s="201"/>
      <c r="R5977" s="201"/>
      <c r="S5977" s="201"/>
      <c r="T5977" s="202"/>
      <c r="AT5977" s="197" t="s">
        <v>369</v>
      </c>
      <c r="AU5977" s="197" t="s">
        <v>85</v>
      </c>
      <c r="AV5977" s="14" t="s">
        <v>79</v>
      </c>
      <c r="AW5977" s="14" t="s">
        <v>29</v>
      </c>
      <c r="AX5977" s="14" t="s">
        <v>72</v>
      </c>
      <c r="AY5977" s="197" t="s">
        <v>360</v>
      </c>
    </row>
    <row r="5978" spans="1:65" s="13" customFormat="1">
      <c r="B5978" s="187"/>
      <c r="D5978" s="188" t="s">
        <v>369</v>
      </c>
      <c r="E5978" s="189" t="s">
        <v>1</v>
      </c>
      <c r="F5978" s="190" t="s">
        <v>5915</v>
      </c>
      <c r="H5978" s="191">
        <v>57.94</v>
      </c>
      <c r="I5978" s="192"/>
      <c r="L5978" s="187"/>
      <c r="M5978" s="193"/>
      <c r="N5978" s="194"/>
      <c r="O5978" s="194"/>
      <c r="P5978" s="194"/>
      <c r="Q5978" s="194"/>
      <c r="R5978" s="194"/>
      <c r="S5978" s="194"/>
      <c r="T5978" s="195"/>
      <c r="AT5978" s="189" t="s">
        <v>369</v>
      </c>
      <c r="AU5978" s="189" t="s">
        <v>85</v>
      </c>
      <c r="AV5978" s="13" t="s">
        <v>85</v>
      </c>
      <c r="AW5978" s="13" t="s">
        <v>29</v>
      </c>
      <c r="AX5978" s="13" t="s">
        <v>72</v>
      </c>
      <c r="AY5978" s="189" t="s">
        <v>360</v>
      </c>
    </row>
    <row r="5979" spans="1:65" s="14" customFormat="1">
      <c r="B5979" s="196"/>
      <c r="D5979" s="188" t="s">
        <v>369</v>
      </c>
      <c r="E5979" s="197" t="s">
        <v>1</v>
      </c>
      <c r="F5979" s="198" t="s">
        <v>2204</v>
      </c>
      <c r="H5979" s="197" t="s">
        <v>1</v>
      </c>
      <c r="I5979" s="199"/>
      <c r="L5979" s="196"/>
      <c r="M5979" s="200"/>
      <c r="N5979" s="201"/>
      <c r="O5979" s="201"/>
      <c r="P5979" s="201"/>
      <c r="Q5979" s="201"/>
      <c r="R5979" s="201"/>
      <c r="S5979" s="201"/>
      <c r="T5979" s="202"/>
      <c r="AT5979" s="197" t="s">
        <v>369</v>
      </c>
      <c r="AU5979" s="197" t="s">
        <v>85</v>
      </c>
      <c r="AV5979" s="14" t="s">
        <v>79</v>
      </c>
      <c r="AW5979" s="14" t="s">
        <v>29</v>
      </c>
      <c r="AX5979" s="14" t="s">
        <v>72</v>
      </c>
      <c r="AY5979" s="197" t="s">
        <v>360</v>
      </c>
    </row>
    <row r="5980" spans="1:65" s="13" customFormat="1">
      <c r="B5980" s="187"/>
      <c r="D5980" s="188" t="s">
        <v>369</v>
      </c>
      <c r="E5980" s="189" t="s">
        <v>1</v>
      </c>
      <c r="F5980" s="190" t="s">
        <v>5916</v>
      </c>
      <c r="H5980" s="191">
        <v>25.28</v>
      </c>
      <c r="I5980" s="192"/>
      <c r="L5980" s="187"/>
      <c r="M5980" s="193"/>
      <c r="N5980" s="194"/>
      <c r="O5980" s="194"/>
      <c r="P5980" s="194"/>
      <c r="Q5980" s="194"/>
      <c r="R5980" s="194"/>
      <c r="S5980" s="194"/>
      <c r="T5980" s="195"/>
      <c r="AT5980" s="189" t="s">
        <v>369</v>
      </c>
      <c r="AU5980" s="189" t="s">
        <v>85</v>
      </c>
      <c r="AV5980" s="13" t="s">
        <v>85</v>
      </c>
      <c r="AW5980" s="13" t="s">
        <v>29</v>
      </c>
      <c r="AX5980" s="13" t="s">
        <v>72</v>
      </c>
      <c r="AY5980" s="189" t="s">
        <v>360</v>
      </c>
    </row>
    <row r="5981" spans="1:65" s="16" customFormat="1">
      <c r="B5981" s="211"/>
      <c r="D5981" s="188" t="s">
        <v>369</v>
      </c>
      <c r="E5981" s="212" t="s">
        <v>1</v>
      </c>
      <c r="F5981" s="213" t="s">
        <v>581</v>
      </c>
      <c r="H5981" s="214">
        <v>279.99</v>
      </c>
      <c r="I5981" s="215"/>
      <c r="L5981" s="211"/>
      <c r="M5981" s="216"/>
      <c r="N5981" s="217"/>
      <c r="O5981" s="217"/>
      <c r="P5981" s="217"/>
      <c r="Q5981" s="217"/>
      <c r="R5981" s="217"/>
      <c r="S5981" s="217"/>
      <c r="T5981" s="218"/>
      <c r="AT5981" s="212" t="s">
        <v>369</v>
      </c>
      <c r="AU5981" s="212" t="s">
        <v>85</v>
      </c>
      <c r="AV5981" s="16" t="s">
        <v>282</v>
      </c>
      <c r="AW5981" s="16" t="s">
        <v>29</v>
      </c>
      <c r="AX5981" s="16" t="s">
        <v>72</v>
      </c>
      <c r="AY5981" s="212" t="s">
        <v>360</v>
      </c>
    </row>
    <row r="5982" spans="1:65" s="15" customFormat="1">
      <c r="B5982" s="203"/>
      <c r="D5982" s="188" t="s">
        <v>369</v>
      </c>
      <c r="E5982" s="204" t="s">
        <v>1</v>
      </c>
      <c r="F5982" s="205" t="s">
        <v>386</v>
      </c>
      <c r="H5982" s="206">
        <v>441.69</v>
      </c>
      <c r="I5982" s="207"/>
      <c r="L5982" s="203"/>
      <c r="M5982" s="208"/>
      <c r="N5982" s="209"/>
      <c r="O5982" s="209"/>
      <c r="P5982" s="209"/>
      <c r="Q5982" s="209"/>
      <c r="R5982" s="209"/>
      <c r="S5982" s="209"/>
      <c r="T5982" s="210"/>
      <c r="AT5982" s="204" t="s">
        <v>369</v>
      </c>
      <c r="AU5982" s="204" t="s">
        <v>85</v>
      </c>
      <c r="AV5982" s="15" t="s">
        <v>367</v>
      </c>
      <c r="AW5982" s="15" t="s">
        <v>29</v>
      </c>
      <c r="AX5982" s="15" t="s">
        <v>79</v>
      </c>
      <c r="AY5982" s="204" t="s">
        <v>360</v>
      </c>
    </row>
    <row r="5983" spans="1:65" s="2" customFormat="1" ht="24.2" customHeight="1">
      <c r="A5983" s="33"/>
      <c r="B5983" s="139"/>
      <c r="C5983" s="261" t="s">
        <v>5917</v>
      </c>
      <c r="D5983" s="261" t="s">
        <v>363</v>
      </c>
      <c r="E5983" s="262" t="s">
        <v>5918</v>
      </c>
      <c r="F5983" s="263" t="s">
        <v>5919</v>
      </c>
      <c r="G5983" s="264" t="s">
        <v>366</v>
      </c>
      <c r="H5983" s="265">
        <v>347.62</v>
      </c>
      <c r="I5983" s="266"/>
      <c r="J5983" s="266">
        <f>ROUND(I5983*H5983,2)</f>
        <v>0</v>
      </c>
      <c r="K5983" s="180"/>
      <c r="L5983" s="34"/>
      <c r="M5983" s="181" t="s">
        <v>1</v>
      </c>
      <c r="N5983" s="182" t="s">
        <v>38</v>
      </c>
      <c r="O5983" s="60"/>
      <c r="P5983" s="183">
        <f>O5983*H5983</f>
        <v>0</v>
      </c>
      <c r="Q5983" s="183">
        <v>2.9999999999999997E-4</v>
      </c>
      <c r="R5983" s="183">
        <f>Q5983*H5983</f>
        <v>0.10428599999999999</v>
      </c>
      <c r="S5983" s="183">
        <v>0</v>
      </c>
      <c r="T5983" s="184">
        <f>S5983*H5983</f>
        <v>0</v>
      </c>
      <c r="U5983" s="33"/>
      <c r="V5983" s="33"/>
      <c r="W5983" s="33"/>
      <c r="X5983" s="33"/>
      <c r="Y5983" s="33"/>
      <c r="Z5983" s="33"/>
      <c r="AA5983" s="33"/>
      <c r="AB5983" s="33"/>
      <c r="AC5983" s="33"/>
      <c r="AD5983" s="33"/>
      <c r="AE5983" s="33"/>
      <c r="AR5983" s="185" t="s">
        <v>507</v>
      </c>
      <c r="AT5983" s="185" t="s">
        <v>363</v>
      </c>
      <c r="AU5983" s="185" t="s">
        <v>85</v>
      </c>
      <c r="AY5983" s="18" t="s">
        <v>360</v>
      </c>
      <c r="BE5983" s="186">
        <f>IF(N5983="základná",J5983,0)</f>
        <v>0</v>
      </c>
      <c r="BF5983" s="186">
        <f>IF(N5983="znížená",J5983,0)</f>
        <v>0</v>
      </c>
      <c r="BG5983" s="186">
        <f>IF(N5983="zákl. prenesená",J5983,0)</f>
        <v>0</v>
      </c>
      <c r="BH5983" s="186">
        <f>IF(N5983="zníž. prenesená",J5983,0)</f>
        <v>0</v>
      </c>
      <c r="BI5983" s="186">
        <f>IF(N5983="nulová",J5983,0)</f>
        <v>0</v>
      </c>
      <c r="BJ5983" s="18" t="s">
        <v>85</v>
      </c>
      <c r="BK5983" s="186">
        <f>ROUND(I5983*H5983,2)</f>
        <v>0</v>
      </c>
      <c r="BL5983" s="18" t="s">
        <v>507</v>
      </c>
      <c r="BM5983" s="185" t="s">
        <v>5920</v>
      </c>
    </row>
    <row r="5984" spans="1:65" s="13" customFormat="1">
      <c r="B5984" s="187"/>
      <c r="D5984" s="188" t="s">
        <v>369</v>
      </c>
      <c r="E5984" s="189" t="s">
        <v>1</v>
      </c>
      <c r="F5984" s="190" t="s">
        <v>204</v>
      </c>
      <c r="H5984" s="191">
        <v>109.05</v>
      </c>
      <c r="I5984" s="192"/>
      <c r="L5984" s="187"/>
      <c r="M5984" s="193"/>
      <c r="N5984" s="194"/>
      <c r="O5984" s="194"/>
      <c r="P5984" s="194"/>
      <c r="Q5984" s="194"/>
      <c r="R5984" s="194"/>
      <c r="S5984" s="194"/>
      <c r="T5984" s="195"/>
      <c r="AT5984" s="189" t="s">
        <v>369</v>
      </c>
      <c r="AU5984" s="189" t="s">
        <v>85</v>
      </c>
      <c r="AV5984" s="13" t="s">
        <v>85</v>
      </c>
      <c r="AW5984" s="13" t="s">
        <v>29</v>
      </c>
      <c r="AX5984" s="13" t="s">
        <v>72</v>
      </c>
      <c r="AY5984" s="189" t="s">
        <v>360</v>
      </c>
    </row>
    <row r="5985" spans="1:65" s="13" customFormat="1">
      <c r="B5985" s="187"/>
      <c r="D5985" s="188" t="s">
        <v>369</v>
      </c>
      <c r="E5985" s="189" t="s">
        <v>1</v>
      </c>
      <c r="F5985" s="190" t="s">
        <v>208</v>
      </c>
      <c r="H5985" s="191">
        <v>238.57</v>
      </c>
      <c r="I5985" s="192"/>
      <c r="L5985" s="187"/>
      <c r="M5985" s="193"/>
      <c r="N5985" s="194"/>
      <c r="O5985" s="194"/>
      <c r="P5985" s="194"/>
      <c r="Q5985" s="194"/>
      <c r="R5985" s="194"/>
      <c r="S5985" s="194"/>
      <c r="T5985" s="195"/>
      <c r="AT5985" s="189" t="s">
        <v>369</v>
      </c>
      <c r="AU5985" s="189" t="s">
        <v>85</v>
      </c>
      <c r="AV5985" s="13" t="s">
        <v>85</v>
      </c>
      <c r="AW5985" s="13" t="s">
        <v>29</v>
      </c>
      <c r="AX5985" s="13" t="s">
        <v>72</v>
      </c>
      <c r="AY5985" s="189" t="s">
        <v>360</v>
      </c>
    </row>
    <row r="5986" spans="1:65" s="15" customFormat="1">
      <c r="B5986" s="203"/>
      <c r="D5986" s="188" t="s">
        <v>369</v>
      </c>
      <c r="E5986" s="204" t="s">
        <v>1</v>
      </c>
      <c r="F5986" s="205" t="s">
        <v>386</v>
      </c>
      <c r="H5986" s="206">
        <v>347.62</v>
      </c>
      <c r="I5986" s="207"/>
      <c r="L5986" s="203"/>
      <c r="M5986" s="208"/>
      <c r="N5986" s="209"/>
      <c r="O5986" s="209"/>
      <c r="P5986" s="209"/>
      <c r="Q5986" s="209"/>
      <c r="R5986" s="209"/>
      <c r="S5986" s="209"/>
      <c r="T5986" s="210"/>
      <c r="AT5986" s="204" t="s">
        <v>369</v>
      </c>
      <c r="AU5986" s="204" t="s">
        <v>85</v>
      </c>
      <c r="AV5986" s="15" t="s">
        <v>367</v>
      </c>
      <c r="AW5986" s="15" t="s">
        <v>29</v>
      </c>
      <c r="AX5986" s="15" t="s">
        <v>79</v>
      </c>
      <c r="AY5986" s="204" t="s">
        <v>360</v>
      </c>
    </row>
    <row r="5987" spans="1:65" s="2" customFormat="1" ht="16.5" customHeight="1">
      <c r="A5987" s="33"/>
      <c r="B5987" s="139"/>
      <c r="C5987" s="274" t="s">
        <v>5921</v>
      </c>
      <c r="D5987" s="274" t="s">
        <v>724</v>
      </c>
      <c r="E5987" s="275" t="s">
        <v>5922</v>
      </c>
      <c r="F5987" s="276" t="s">
        <v>5923</v>
      </c>
      <c r="G5987" s="277" t="s">
        <v>366</v>
      </c>
      <c r="H5987" s="278">
        <v>365.00099999999998</v>
      </c>
      <c r="I5987" s="279"/>
      <c r="J5987" s="279">
        <f>ROUND(I5987*H5987,2)</f>
        <v>0</v>
      </c>
      <c r="K5987" s="226"/>
      <c r="L5987" s="227"/>
      <c r="M5987" s="228" t="s">
        <v>1</v>
      </c>
      <c r="N5987" s="229" t="s">
        <v>38</v>
      </c>
      <c r="O5987" s="60"/>
      <c r="P5987" s="183">
        <f>O5987*H5987</f>
        <v>0</v>
      </c>
      <c r="Q5987" s="183">
        <v>2.5000000000000001E-3</v>
      </c>
      <c r="R5987" s="183">
        <f>Q5987*H5987</f>
        <v>0.91250249999999999</v>
      </c>
      <c r="S5987" s="183">
        <v>0</v>
      </c>
      <c r="T5987" s="184">
        <f>S5987*H5987</f>
        <v>0</v>
      </c>
      <c r="U5987" s="33"/>
      <c r="V5987" s="33"/>
      <c r="W5987" s="33"/>
      <c r="X5987" s="33"/>
      <c r="Y5987" s="33"/>
      <c r="Z5987" s="33"/>
      <c r="AA5987" s="33"/>
      <c r="AB5987" s="33"/>
      <c r="AC5987" s="33"/>
      <c r="AD5987" s="33"/>
      <c r="AE5987" s="33"/>
      <c r="AR5987" s="185" t="s">
        <v>647</v>
      </c>
      <c r="AT5987" s="185" t="s">
        <v>724</v>
      </c>
      <c r="AU5987" s="185" t="s">
        <v>85</v>
      </c>
      <c r="AY5987" s="18" t="s">
        <v>360</v>
      </c>
      <c r="BE5987" s="186">
        <f>IF(N5987="základná",J5987,0)</f>
        <v>0</v>
      </c>
      <c r="BF5987" s="186">
        <f>IF(N5987="znížená",J5987,0)</f>
        <v>0</v>
      </c>
      <c r="BG5987" s="186">
        <f>IF(N5987="zákl. prenesená",J5987,0)</f>
        <v>0</v>
      </c>
      <c r="BH5987" s="186">
        <f>IF(N5987="zníž. prenesená",J5987,0)</f>
        <v>0</v>
      </c>
      <c r="BI5987" s="186">
        <f>IF(N5987="nulová",J5987,0)</f>
        <v>0</v>
      </c>
      <c r="BJ5987" s="18" t="s">
        <v>85</v>
      </c>
      <c r="BK5987" s="186">
        <f>ROUND(I5987*H5987,2)</f>
        <v>0</v>
      </c>
      <c r="BL5987" s="18" t="s">
        <v>507</v>
      </c>
      <c r="BM5987" s="185" t="s">
        <v>5924</v>
      </c>
    </row>
    <row r="5988" spans="1:65" s="13" customFormat="1">
      <c r="B5988" s="187"/>
      <c r="D5988" s="188" t="s">
        <v>369</v>
      </c>
      <c r="E5988" s="189" t="s">
        <v>1</v>
      </c>
      <c r="F5988" s="190" t="s">
        <v>5925</v>
      </c>
      <c r="H5988" s="191">
        <v>365.00099999999998</v>
      </c>
      <c r="I5988" s="192"/>
      <c r="L5988" s="187"/>
      <c r="M5988" s="193"/>
      <c r="N5988" s="194"/>
      <c r="O5988" s="194"/>
      <c r="P5988" s="194"/>
      <c r="Q5988" s="194"/>
      <c r="R5988" s="194"/>
      <c r="S5988" s="194"/>
      <c r="T5988" s="195"/>
      <c r="AT5988" s="189" t="s">
        <v>369</v>
      </c>
      <c r="AU5988" s="189" t="s">
        <v>85</v>
      </c>
      <c r="AV5988" s="13" t="s">
        <v>85</v>
      </c>
      <c r="AW5988" s="13" t="s">
        <v>29</v>
      </c>
      <c r="AX5988" s="13" t="s">
        <v>72</v>
      </c>
      <c r="AY5988" s="189" t="s">
        <v>360</v>
      </c>
    </row>
    <row r="5989" spans="1:65" s="15" customFormat="1">
      <c r="B5989" s="203"/>
      <c r="D5989" s="188" t="s">
        <v>369</v>
      </c>
      <c r="E5989" s="204" t="s">
        <v>1</v>
      </c>
      <c r="F5989" s="205" t="s">
        <v>386</v>
      </c>
      <c r="H5989" s="206">
        <v>365.00099999999998</v>
      </c>
      <c r="I5989" s="207"/>
      <c r="L5989" s="203"/>
      <c r="M5989" s="208"/>
      <c r="N5989" s="209"/>
      <c r="O5989" s="209"/>
      <c r="P5989" s="209"/>
      <c r="Q5989" s="209"/>
      <c r="R5989" s="209"/>
      <c r="S5989" s="209"/>
      <c r="T5989" s="210"/>
      <c r="AT5989" s="204" t="s">
        <v>369</v>
      </c>
      <c r="AU5989" s="204" t="s">
        <v>85</v>
      </c>
      <c r="AV5989" s="15" t="s">
        <v>367</v>
      </c>
      <c r="AW5989" s="15" t="s">
        <v>29</v>
      </c>
      <c r="AX5989" s="15" t="s">
        <v>79</v>
      </c>
      <c r="AY5989" s="204" t="s">
        <v>360</v>
      </c>
    </row>
    <row r="5990" spans="1:65" s="2" customFormat="1" ht="24.2" customHeight="1">
      <c r="A5990" s="33"/>
      <c r="B5990" s="139"/>
      <c r="C5990" s="173" t="s">
        <v>5926</v>
      </c>
      <c r="D5990" s="173" t="s">
        <v>363</v>
      </c>
      <c r="E5990" s="174" t="s">
        <v>5927</v>
      </c>
      <c r="F5990" s="175" t="s">
        <v>5928</v>
      </c>
      <c r="G5990" s="176" t="s">
        <v>4273</v>
      </c>
      <c r="H5990" s="230"/>
      <c r="I5990" s="178"/>
      <c r="J5990" s="179">
        <f>ROUND(I5990*H5990,2)</f>
        <v>0</v>
      </c>
      <c r="K5990" s="180"/>
      <c r="L5990" s="34"/>
      <c r="M5990" s="181" t="s">
        <v>1</v>
      </c>
      <c r="N5990" s="182" t="s">
        <v>38</v>
      </c>
      <c r="O5990" s="60"/>
      <c r="P5990" s="183">
        <f>O5990*H5990</f>
        <v>0</v>
      </c>
      <c r="Q5990" s="183">
        <v>0</v>
      </c>
      <c r="R5990" s="183">
        <f>Q5990*H5990</f>
        <v>0</v>
      </c>
      <c r="S5990" s="183">
        <v>0</v>
      </c>
      <c r="T5990" s="184">
        <f>S5990*H5990</f>
        <v>0</v>
      </c>
      <c r="U5990" s="33"/>
      <c r="V5990" s="33"/>
      <c r="W5990" s="33"/>
      <c r="X5990" s="33"/>
      <c r="Y5990" s="33"/>
      <c r="Z5990" s="33"/>
      <c r="AA5990" s="33"/>
      <c r="AB5990" s="33"/>
      <c r="AC5990" s="33"/>
      <c r="AD5990" s="33"/>
      <c r="AE5990" s="33"/>
      <c r="AR5990" s="185" t="s">
        <v>507</v>
      </c>
      <c r="AT5990" s="185" t="s">
        <v>363</v>
      </c>
      <c r="AU5990" s="185" t="s">
        <v>85</v>
      </c>
      <c r="AY5990" s="18" t="s">
        <v>360</v>
      </c>
      <c r="BE5990" s="186">
        <f>IF(N5990="základná",J5990,0)</f>
        <v>0</v>
      </c>
      <c r="BF5990" s="186">
        <f>IF(N5990="znížená",J5990,0)</f>
        <v>0</v>
      </c>
      <c r="BG5990" s="186">
        <f>IF(N5990="zákl. prenesená",J5990,0)</f>
        <v>0</v>
      </c>
      <c r="BH5990" s="186">
        <f>IF(N5990="zníž. prenesená",J5990,0)</f>
        <v>0</v>
      </c>
      <c r="BI5990" s="186">
        <f>IF(N5990="nulová",J5990,0)</f>
        <v>0</v>
      </c>
      <c r="BJ5990" s="18" t="s">
        <v>85</v>
      </c>
      <c r="BK5990" s="186">
        <f>ROUND(I5990*H5990,2)</f>
        <v>0</v>
      </c>
      <c r="BL5990" s="18" t="s">
        <v>507</v>
      </c>
      <c r="BM5990" s="185" t="s">
        <v>5929</v>
      </c>
    </row>
    <row r="5991" spans="1:65" s="12" customFormat="1" ht="22.9" customHeight="1">
      <c r="B5991" s="161"/>
      <c r="D5991" s="162" t="s">
        <v>71</v>
      </c>
      <c r="E5991" s="171" t="s">
        <v>5930</v>
      </c>
      <c r="F5991" s="171" t="s">
        <v>5931</v>
      </c>
      <c r="I5991" s="164"/>
      <c r="J5991" s="172">
        <f>BK5991</f>
        <v>0</v>
      </c>
      <c r="L5991" s="161"/>
      <c r="M5991" s="165"/>
      <c r="N5991" s="166"/>
      <c r="O5991" s="166"/>
      <c r="P5991" s="167">
        <f>SUM(P5992:P6004)</f>
        <v>0</v>
      </c>
      <c r="Q5991" s="166"/>
      <c r="R5991" s="167">
        <f>SUM(R5992:R6004)</f>
        <v>0.77923400000000009</v>
      </c>
      <c r="S5991" s="166"/>
      <c r="T5991" s="168">
        <f>SUM(T5992:T6004)</f>
        <v>0</v>
      </c>
      <c r="AR5991" s="162" t="s">
        <v>85</v>
      </c>
      <c r="AT5991" s="169" t="s">
        <v>71</v>
      </c>
      <c r="AU5991" s="169" t="s">
        <v>79</v>
      </c>
      <c r="AY5991" s="162" t="s">
        <v>360</v>
      </c>
      <c r="BK5991" s="170">
        <f>SUM(BK5992:BK6004)</f>
        <v>0</v>
      </c>
    </row>
    <row r="5992" spans="1:65" s="2" customFormat="1" ht="33" customHeight="1">
      <c r="A5992" s="33"/>
      <c r="B5992" s="139"/>
      <c r="C5992" s="173" t="s">
        <v>5932</v>
      </c>
      <c r="D5992" s="173" t="s">
        <v>363</v>
      </c>
      <c r="E5992" s="174" t="s">
        <v>5933</v>
      </c>
      <c r="F5992" s="175" t="s">
        <v>5934</v>
      </c>
      <c r="G5992" s="176" t="s">
        <v>366</v>
      </c>
      <c r="H5992" s="177">
        <v>66.84</v>
      </c>
      <c r="I5992" s="178"/>
      <c r="J5992" s="179">
        <f>ROUND(I5992*H5992,2)</f>
        <v>0</v>
      </c>
      <c r="K5992" s="180"/>
      <c r="L5992" s="34"/>
      <c r="M5992" s="181" t="s">
        <v>1</v>
      </c>
      <c r="N5992" s="182" t="s">
        <v>38</v>
      </c>
      <c r="O5992" s="60"/>
      <c r="P5992" s="183">
        <f>O5992*H5992</f>
        <v>0</v>
      </c>
      <c r="Q5992" s="183">
        <v>1.115E-2</v>
      </c>
      <c r="R5992" s="183">
        <f>Q5992*H5992</f>
        <v>0.7452660000000001</v>
      </c>
      <c r="S5992" s="183">
        <v>0</v>
      </c>
      <c r="T5992" s="184">
        <f>S5992*H5992</f>
        <v>0</v>
      </c>
      <c r="U5992" s="33"/>
      <c r="V5992" s="33"/>
      <c r="W5992" s="33"/>
      <c r="X5992" s="33"/>
      <c r="Y5992" s="33"/>
      <c r="Z5992" s="33"/>
      <c r="AA5992" s="33"/>
      <c r="AB5992" s="33"/>
      <c r="AC5992" s="33"/>
      <c r="AD5992" s="33"/>
      <c r="AE5992" s="33"/>
      <c r="AR5992" s="185" t="s">
        <v>507</v>
      </c>
      <c r="AT5992" s="185" t="s">
        <v>363</v>
      </c>
      <c r="AU5992" s="185" t="s">
        <v>85</v>
      </c>
      <c r="AY5992" s="18" t="s">
        <v>360</v>
      </c>
      <c r="BE5992" s="186">
        <f>IF(N5992="základná",J5992,0)</f>
        <v>0</v>
      </c>
      <c r="BF5992" s="186">
        <f>IF(N5992="znížená",J5992,0)</f>
        <v>0</v>
      </c>
      <c r="BG5992" s="186">
        <f>IF(N5992="zákl. prenesená",J5992,0)</f>
        <v>0</v>
      </c>
      <c r="BH5992" s="186">
        <f>IF(N5992="zníž. prenesená",J5992,0)</f>
        <v>0</v>
      </c>
      <c r="BI5992" s="186">
        <f>IF(N5992="nulová",J5992,0)</f>
        <v>0</v>
      </c>
      <c r="BJ5992" s="18" t="s">
        <v>85</v>
      </c>
      <c r="BK5992" s="186">
        <f>ROUND(I5992*H5992,2)</f>
        <v>0</v>
      </c>
      <c r="BL5992" s="18" t="s">
        <v>507</v>
      </c>
      <c r="BM5992" s="185" t="s">
        <v>5935</v>
      </c>
    </row>
    <row r="5993" spans="1:65" s="13" customFormat="1">
      <c r="B5993" s="187"/>
      <c r="D5993" s="188" t="s">
        <v>369</v>
      </c>
      <c r="E5993" s="189" t="s">
        <v>1</v>
      </c>
      <c r="F5993" s="190" t="s">
        <v>210</v>
      </c>
      <c r="H5993" s="191">
        <v>66.84</v>
      </c>
      <c r="I5993" s="192"/>
      <c r="L5993" s="187"/>
      <c r="M5993" s="193"/>
      <c r="N5993" s="194"/>
      <c r="O5993" s="194"/>
      <c r="P5993" s="194"/>
      <c r="Q5993" s="194"/>
      <c r="R5993" s="194"/>
      <c r="S5993" s="194"/>
      <c r="T5993" s="195"/>
      <c r="AT5993" s="189" t="s">
        <v>369</v>
      </c>
      <c r="AU5993" s="189" t="s">
        <v>85</v>
      </c>
      <c r="AV5993" s="13" t="s">
        <v>85</v>
      </c>
      <c r="AW5993" s="13" t="s">
        <v>29</v>
      </c>
      <c r="AX5993" s="13" t="s">
        <v>72</v>
      </c>
      <c r="AY5993" s="189" t="s">
        <v>360</v>
      </c>
    </row>
    <row r="5994" spans="1:65" s="15" customFormat="1">
      <c r="B5994" s="203"/>
      <c r="D5994" s="188" t="s">
        <v>369</v>
      </c>
      <c r="E5994" s="204" t="s">
        <v>1</v>
      </c>
      <c r="F5994" s="205" t="s">
        <v>386</v>
      </c>
      <c r="H5994" s="206">
        <v>66.84</v>
      </c>
      <c r="I5994" s="207"/>
      <c r="L5994" s="203"/>
      <c r="M5994" s="208"/>
      <c r="N5994" s="209"/>
      <c r="O5994" s="209"/>
      <c r="P5994" s="209"/>
      <c r="Q5994" s="209"/>
      <c r="R5994" s="209"/>
      <c r="S5994" s="209"/>
      <c r="T5994" s="210"/>
      <c r="AT5994" s="204" t="s">
        <v>369</v>
      </c>
      <c r="AU5994" s="204" t="s">
        <v>85</v>
      </c>
      <c r="AV5994" s="15" t="s">
        <v>367</v>
      </c>
      <c r="AW5994" s="15" t="s">
        <v>29</v>
      </c>
      <c r="AX5994" s="15" t="s">
        <v>79</v>
      </c>
      <c r="AY5994" s="204" t="s">
        <v>360</v>
      </c>
    </row>
    <row r="5995" spans="1:65" s="2" customFormat="1" ht="16.5" customHeight="1">
      <c r="A5995" s="33"/>
      <c r="B5995" s="139"/>
      <c r="C5995" s="173" t="s">
        <v>5936</v>
      </c>
      <c r="D5995" s="173" t="s">
        <v>363</v>
      </c>
      <c r="E5995" s="174" t="s">
        <v>5937</v>
      </c>
      <c r="F5995" s="175" t="s">
        <v>5938</v>
      </c>
      <c r="G5995" s="176" t="s">
        <v>366</v>
      </c>
      <c r="H5995" s="177">
        <v>84.92</v>
      </c>
      <c r="I5995" s="178"/>
      <c r="J5995" s="179">
        <f>ROUND(I5995*H5995,2)</f>
        <v>0</v>
      </c>
      <c r="K5995" s="180"/>
      <c r="L5995" s="34"/>
      <c r="M5995" s="181" t="s">
        <v>1</v>
      </c>
      <c r="N5995" s="182" t="s">
        <v>38</v>
      </c>
      <c r="O5995" s="60"/>
      <c r="P5995" s="183">
        <f>O5995*H5995</f>
        <v>0</v>
      </c>
      <c r="Q5995" s="183">
        <v>4.0000000000000002E-4</v>
      </c>
      <c r="R5995" s="183">
        <f>Q5995*H5995</f>
        <v>3.3968000000000005E-2</v>
      </c>
      <c r="S5995" s="183">
        <v>0</v>
      </c>
      <c r="T5995" s="184">
        <f>S5995*H5995</f>
        <v>0</v>
      </c>
      <c r="U5995" s="33"/>
      <c r="V5995" s="33"/>
      <c r="W5995" s="33"/>
      <c r="X5995" s="33"/>
      <c r="Y5995" s="33"/>
      <c r="Z5995" s="33"/>
      <c r="AA5995" s="33"/>
      <c r="AB5995" s="33"/>
      <c r="AC5995" s="33"/>
      <c r="AD5995" s="33"/>
      <c r="AE5995" s="33"/>
      <c r="AR5995" s="185" t="s">
        <v>507</v>
      </c>
      <c r="AT5995" s="185" t="s">
        <v>363</v>
      </c>
      <c r="AU5995" s="185" t="s">
        <v>85</v>
      </c>
      <c r="AY5995" s="18" t="s">
        <v>360</v>
      </c>
      <c r="BE5995" s="186">
        <f>IF(N5995="základná",J5995,0)</f>
        <v>0</v>
      </c>
      <c r="BF5995" s="186">
        <f>IF(N5995="znížená",J5995,0)</f>
        <v>0</v>
      </c>
      <c r="BG5995" s="186">
        <f>IF(N5995="zákl. prenesená",J5995,0)</f>
        <v>0</v>
      </c>
      <c r="BH5995" s="186">
        <f>IF(N5995="zníž. prenesená",J5995,0)</f>
        <v>0</v>
      </c>
      <c r="BI5995" s="186">
        <f>IF(N5995="nulová",J5995,0)</f>
        <v>0</v>
      </c>
      <c r="BJ5995" s="18" t="s">
        <v>85</v>
      </c>
      <c r="BK5995" s="186">
        <f>ROUND(I5995*H5995,2)</f>
        <v>0</v>
      </c>
      <c r="BL5995" s="18" t="s">
        <v>507</v>
      </c>
      <c r="BM5995" s="185" t="s">
        <v>5939</v>
      </c>
    </row>
    <row r="5996" spans="1:65" s="14" customFormat="1">
      <c r="B5996" s="196"/>
      <c r="D5996" s="188" t="s">
        <v>369</v>
      </c>
      <c r="E5996" s="197" t="s">
        <v>1</v>
      </c>
      <c r="F5996" s="198" t="s">
        <v>5940</v>
      </c>
      <c r="H5996" s="197" t="s">
        <v>1</v>
      </c>
      <c r="I5996" s="199"/>
      <c r="L5996" s="196"/>
      <c r="M5996" s="200"/>
      <c r="N5996" s="201"/>
      <c r="O5996" s="201"/>
      <c r="P5996" s="201"/>
      <c r="Q5996" s="201"/>
      <c r="R5996" s="201"/>
      <c r="S5996" s="201"/>
      <c r="T5996" s="202"/>
      <c r="AT5996" s="197" t="s">
        <v>369</v>
      </c>
      <c r="AU5996" s="197" t="s">
        <v>85</v>
      </c>
      <c r="AV5996" s="14" t="s">
        <v>79</v>
      </c>
      <c r="AW5996" s="14" t="s">
        <v>29</v>
      </c>
      <c r="AX5996" s="14" t="s">
        <v>72</v>
      </c>
      <c r="AY5996" s="197" t="s">
        <v>360</v>
      </c>
    </row>
    <row r="5997" spans="1:65" s="13" customFormat="1">
      <c r="B5997" s="187"/>
      <c r="D5997" s="188" t="s">
        <v>369</v>
      </c>
      <c r="E5997" s="189" t="s">
        <v>1</v>
      </c>
      <c r="F5997" s="190" t="s">
        <v>5941</v>
      </c>
      <c r="H5997" s="191">
        <v>84.92</v>
      </c>
      <c r="I5997" s="192"/>
      <c r="L5997" s="187"/>
      <c r="M5997" s="193"/>
      <c r="N5997" s="194"/>
      <c r="O5997" s="194"/>
      <c r="P5997" s="194"/>
      <c r="Q5997" s="194"/>
      <c r="R5997" s="194"/>
      <c r="S5997" s="194"/>
      <c r="T5997" s="195"/>
      <c r="AT5997" s="189" t="s">
        <v>369</v>
      </c>
      <c r="AU5997" s="189" t="s">
        <v>85</v>
      </c>
      <c r="AV5997" s="13" t="s">
        <v>85</v>
      </c>
      <c r="AW5997" s="13" t="s">
        <v>29</v>
      </c>
      <c r="AX5997" s="13" t="s">
        <v>72</v>
      </c>
      <c r="AY5997" s="189" t="s">
        <v>360</v>
      </c>
    </row>
    <row r="5998" spans="1:65" s="15" customFormat="1">
      <c r="B5998" s="203"/>
      <c r="D5998" s="188" t="s">
        <v>369</v>
      </c>
      <c r="E5998" s="204" t="s">
        <v>1</v>
      </c>
      <c r="F5998" s="205" t="s">
        <v>386</v>
      </c>
      <c r="H5998" s="206">
        <v>84.92</v>
      </c>
      <c r="I5998" s="207"/>
      <c r="L5998" s="203"/>
      <c r="M5998" s="208"/>
      <c r="N5998" s="209"/>
      <c r="O5998" s="209"/>
      <c r="P5998" s="209"/>
      <c r="Q5998" s="209"/>
      <c r="R5998" s="209"/>
      <c r="S5998" s="209"/>
      <c r="T5998" s="210"/>
      <c r="AT5998" s="204" t="s">
        <v>369</v>
      </c>
      <c r="AU5998" s="204" t="s">
        <v>85</v>
      </c>
      <c r="AV5998" s="15" t="s">
        <v>367</v>
      </c>
      <c r="AW5998" s="15" t="s">
        <v>29</v>
      </c>
      <c r="AX5998" s="15" t="s">
        <v>79</v>
      </c>
      <c r="AY5998" s="204" t="s">
        <v>360</v>
      </c>
    </row>
    <row r="5999" spans="1:65" s="2" customFormat="1" ht="16.5" customHeight="1">
      <c r="A5999" s="33"/>
      <c r="B5999" s="139"/>
      <c r="C5999" s="173" t="s">
        <v>5942</v>
      </c>
      <c r="D5999" s="173" t="s">
        <v>363</v>
      </c>
      <c r="E5999" s="174" t="s">
        <v>5943</v>
      </c>
      <c r="F5999" s="175" t="s">
        <v>5944</v>
      </c>
      <c r="G5999" s="176" t="s">
        <v>366</v>
      </c>
      <c r="H5999" s="177">
        <v>11.906000000000001</v>
      </c>
      <c r="I5999" s="178"/>
      <c r="J5999" s="179">
        <f>ROUND(I5999*H5999,2)</f>
        <v>0</v>
      </c>
      <c r="K5999" s="180"/>
      <c r="L5999" s="34"/>
      <c r="M5999" s="181" t="s">
        <v>1</v>
      </c>
      <c r="N5999" s="182" t="s">
        <v>38</v>
      </c>
      <c r="O5999" s="60"/>
      <c r="P5999" s="183">
        <f>O5999*H5999</f>
        <v>0</v>
      </c>
      <c r="Q5999" s="183">
        <v>0</v>
      </c>
      <c r="R5999" s="183">
        <f>Q5999*H5999</f>
        <v>0</v>
      </c>
      <c r="S5999" s="183">
        <v>0</v>
      </c>
      <c r="T5999" s="184">
        <f>S5999*H5999</f>
        <v>0</v>
      </c>
      <c r="U5999" s="33"/>
      <c r="V5999" s="33"/>
      <c r="W5999" s="33"/>
      <c r="X5999" s="33"/>
      <c r="Y5999" s="33"/>
      <c r="Z5999" s="33"/>
      <c r="AA5999" s="33"/>
      <c r="AB5999" s="33"/>
      <c r="AC5999" s="33"/>
      <c r="AD5999" s="33"/>
      <c r="AE5999" s="33"/>
      <c r="AR5999" s="185" t="s">
        <v>507</v>
      </c>
      <c r="AT5999" s="185" t="s">
        <v>363</v>
      </c>
      <c r="AU5999" s="185" t="s">
        <v>85</v>
      </c>
      <c r="AY5999" s="18" t="s">
        <v>360</v>
      </c>
      <c r="BE5999" s="186">
        <f>IF(N5999="základná",J5999,0)</f>
        <v>0</v>
      </c>
      <c r="BF5999" s="186">
        <f>IF(N5999="znížená",J5999,0)</f>
        <v>0</v>
      </c>
      <c r="BG5999" s="186">
        <f>IF(N5999="zákl. prenesená",J5999,0)</f>
        <v>0</v>
      </c>
      <c r="BH5999" s="186">
        <f>IF(N5999="zníž. prenesená",J5999,0)</f>
        <v>0</v>
      </c>
      <c r="BI5999" s="186">
        <f>IF(N5999="nulová",J5999,0)</f>
        <v>0</v>
      </c>
      <c r="BJ5999" s="18" t="s">
        <v>85</v>
      </c>
      <c r="BK5999" s="186">
        <f>ROUND(I5999*H5999,2)</f>
        <v>0</v>
      </c>
      <c r="BL5999" s="18" t="s">
        <v>507</v>
      </c>
      <c r="BM5999" s="185" t="s">
        <v>5945</v>
      </c>
    </row>
    <row r="6000" spans="1:65" s="14" customFormat="1">
      <c r="B6000" s="196"/>
      <c r="D6000" s="188" t="s">
        <v>369</v>
      </c>
      <c r="E6000" s="197" t="s">
        <v>1</v>
      </c>
      <c r="F6000" s="198" t="s">
        <v>5946</v>
      </c>
      <c r="H6000" s="197" t="s">
        <v>1</v>
      </c>
      <c r="I6000" s="199"/>
      <c r="L6000" s="196"/>
      <c r="M6000" s="200"/>
      <c r="N6000" s="201"/>
      <c r="O6000" s="201"/>
      <c r="P6000" s="201"/>
      <c r="Q6000" s="201"/>
      <c r="R6000" s="201"/>
      <c r="S6000" s="201"/>
      <c r="T6000" s="202"/>
      <c r="AT6000" s="197" t="s">
        <v>369</v>
      </c>
      <c r="AU6000" s="197" t="s">
        <v>85</v>
      </c>
      <c r="AV6000" s="14" t="s">
        <v>79</v>
      </c>
      <c r="AW6000" s="14" t="s">
        <v>29</v>
      </c>
      <c r="AX6000" s="14" t="s">
        <v>72</v>
      </c>
      <c r="AY6000" s="197" t="s">
        <v>360</v>
      </c>
    </row>
    <row r="6001" spans="1:65" s="13" customFormat="1">
      <c r="B6001" s="187"/>
      <c r="D6001" s="188" t="s">
        <v>369</v>
      </c>
      <c r="E6001" s="189" t="s">
        <v>1</v>
      </c>
      <c r="F6001" s="190" t="s">
        <v>5947</v>
      </c>
      <c r="H6001" s="191">
        <v>7.7610000000000001</v>
      </c>
      <c r="I6001" s="192"/>
      <c r="L6001" s="187"/>
      <c r="M6001" s="193"/>
      <c r="N6001" s="194"/>
      <c r="O6001" s="194"/>
      <c r="P6001" s="194"/>
      <c r="Q6001" s="194"/>
      <c r="R6001" s="194"/>
      <c r="S6001" s="194"/>
      <c r="T6001" s="195"/>
      <c r="AT6001" s="189" t="s">
        <v>369</v>
      </c>
      <c r="AU6001" s="189" t="s">
        <v>85</v>
      </c>
      <c r="AV6001" s="13" t="s">
        <v>85</v>
      </c>
      <c r="AW6001" s="13" t="s">
        <v>29</v>
      </c>
      <c r="AX6001" s="13" t="s">
        <v>72</v>
      </c>
      <c r="AY6001" s="189" t="s">
        <v>360</v>
      </c>
    </row>
    <row r="6002" spans="1:65" s="13" customFormat="1">
      <c r="B6002" s="187"/>
      <c r="D6002" s="188" t="s">
        <v>369</v>
      </c>
      <c r="E6002" s="189" t="s">
        <v>1</v>
      </c>
      <c r="F6002" s="190" t="s">
        <v>5948</v>
      </c>
      <c r="H6002" s="191">
        <v>4.1449999999999996</v>
      </c>
      <c r="I6002" s="192"/>
      <c r="L6002" s="187"/>
      <c r="M6002" s="193"/>
      <c r="N6002" s="194"/>
      <c r="O6002" s="194"/>
      <c r="P6002" s="194"/>
      <c r="Q6002" s="194"/>
      <c r="R6002" s="194"/>
      <c r="S6002" s="194"/>
      <c r="T6002" s="195"/>
      <c r="AT6002" s="189" t="s">
        <v>369</v>
      </c>
      <c r="AU6002" s="189" t="s">
        <v>85</v>
      </c>
      <c r="AV6002" s="13" t="s">
        <v>85</v>
      </c>
      <c r="AW6002" s="13" t="s">
        <v>29</v>
      </c>
      <c r="AX6002" s="13" t="s">
        <v>72</v>
      </c>
      <c r="AY6002" s="189" t="s">
        <v>360</v>
      </c>
    </row>
    <row r="6003" spans="1:65" s="15" customFormat="1">
      <c r="B6003" s="203"/>
      <c r="D6003" s="188" t="s">
        <v>369</v>
      </c>
      <c r="E6003" s="204" t="s">
        <v>1</v>
      </c>
      <c r="F6003" s="205" t="s">
        <v>386</v>
      </c>
      <c r="H6003" s="206">
        <v>11.906000000000001</v>
      </c>
      <c r="I6003" s="207"/>
      <c r="L6003" s="203"/>
      <c r="M6003" s="208"/>
      <c r="N6003" s="209"/>
      <c r="O6003" s="209"/>
      <c r="P6003" s="209"/>
      <c r="Q6003" s="209"/>
      <c r="R6003" s="209"/>
      <c r="S6003" s="209"/>
      <c r="T6003" s="210"/>
      <c r="AT6003" s="204" t="s">
        <v>369</v>
      </c>
      <c r="AU6003" s="204" t="s">
        <v>85</v>
      </c>
      <c r="AV6003" s="15" t="s">
        <v>367</v>
      </c>
      <c r="AW6003" s="15" t="s">
        <v>29</v>
      </c>
      <c r="AX6003" s="15" t="s">
        <v>79</v>
      </c>
      <c r="AY6003" s="204" t="s">
        <v>360</v>
      </c>
    </row>
    <row r="6004" spans="1:65" s="2" customFormat="1" ht="24.2" customHeight="1">
      <c r="A6004" s="33"/>
      <c r="B6004" s="139"/>
      <c r="C6004" s="173" t="s">
        <v>5949</v>
      </c>
      <c r="D6004" s="173" t="s">
        <v>363</v>
      </c>
      <c r="E6004" s="174" t="s">
        <v>5950</v>
      </c>
      <c r="F6004" s="175" t="s">
        <v>5951</v>
      </c>
      <c r="G6004" s="176" t="s">
        <v>4273</v>
      </c>
      <c r="H6004" s="230"/>
      <c r="I6004" s="178"/>
      <c r="J6004" s="179">
        <f>ROUND(I6004*H6004,2)</f>
        <v>0</v>
      </c>
      <c r="K6004" s="180"/>
      <c r="L6004" s="34"/>
      <c r="M6004" s="181" t="s">
        <v>1</v>
      </c>
      <c r="N6004" s="182" t="s">
        <v>38</v>
      </c>
      <c r="O6004" s="60"/>
      <c r="P6004" s="183">
        <f>O6004*H6004</f>
        <v>0</v>
      </c>
      <c r="Q6004" s="183">
        <v>0</v>
      </c>
      <c r="R6004" s="183">
        <f>Q6004*H6004</f>
        <v>0</v>
      </c>
      <c r="S6004" s="183">
        <v>0</v>
      </c>
      <c r="T6004" s="184">
        <f>S6004*H6004</f>
        <v>0</v>
      </c>
      <c r="U6004" s="33"/>
      <c r="V6004" s="33"/>
      <c r="W6004" s="33"/>
      <c r="X6004" s="33"/>
      <c r="Y6004" s="33"/>
      <c r="Z6004" s="33"/>
      <c r="AA6004" s="33"/>
      <c r="AB6004" s="33"/>
      <c r="AC6004" s="33"/>
      <c r="AD6004" s="33"/>
      <c r="AE6004" s="33"/>
      <c r="AR6004" s="185" t="s">
        <v>507</v>
      </c>
      <c r="AT6004" s="185" t="s">
        <v>363</v>
      </c>
      <c r="AU6004" s="185" t="s">
        <v>85</v>
      </c>
      <c r="AY6004" s="18" t="s">
        <v>360</v>
      </c>
      <c r="BE6004" s="186">
        <f>IF(N6004="základná",J6004,0)</f>
        <v>0</v>
      </c>
      <c r="BF6004" s="186">
        <f>IF(N6004="znížená",J6004,0)</f>
        <v>0</v>
      </c>
      <c r="BG6004" s="186">
        <f>IF(N6004="zákl. prenesená",J6004,0)</f>
        <v>0</v>
      </c>
      <c r="BH6004" s="186">
        <f>IF(N6004="zníž. prenesená",J6004,0)</f>
        <v>0</v>
      </c>
      <c r="BI6004" s="186">
        <f>IF(N6004="nulová",J6004,0)</f>
        <v>0</v>
      </c>
      <c r="BJ6004" s="18" t="s">
        <v>85</v>
      </c>
      <c r="BK6004" s="186">
        <f>ROUND(I6004*H6004,2)</f>
        <v>0</v>
      </c>
      <c r="BL6004" s="18" t="s">
        <v>507</v>
      </c>
      <c r="BM6004" s="185" t="s">
        <v>5952</v>
      </c>
    </row>
    <row r="6005" spans="1:65" s="12" customFormat="1" ht="22.9" customHeight="1">
      <c r="B6005" s="161"/>
      <c r="D6005" s="162" t="s">
        <v>71</v>
      </c>
      <c r="E6005" s="171" t="s">
        <v>5953</v>
      </c>
      <c r="F6005" s="171" t="s">
        <v>5954</v>
      </c>
      <c r="I6005" s="164"/>
      <c r="J6005" s="172">
        <f>BK6005</f>
        <v>0</v>
      </c>
      <c r="L6005" s="161"/>
      <c r="M6005" s="165"/>
      <c r="N6005" s="166"/>
      <c r="O6005" s="166"/>
      <c r="P6005" s="167">
        <f>SUM(P6006:P6177)</f>
        <v>0</v>
      </c>
      <c r="Q6005" s="166"/>
      <c r="R6005" s="167">
        <f>SUM(R6006:R6177)</f>
        <v>0</v>
      </c>
      <c r="S6005" s="166"/>
      <c r="T6005" s="168">
        <f>SUM(T6006:T6177)</f>
        <v>0</v>
      </c>
      <c r="AR6005" s="162" t="s">
        <v>85</v>
      </c>
      <c r="AT6005" s="169" t="s">
        <v>71</v>
      </c>
      <c r="AU6005" s="169" t="s">
        <v>79</v>
      </c>
      <c r="AY6005" s="162" t="s">
        <v>360</v>
      </c>
      <c r="BK6005" s="170">
        <f>SUM(BK6006:BK6177)</f>
        <v>0</v>
      </c>
    </row>
    <row r="6006" spans="1:65" s="2" customFormat="1" ht="24.2" customHeight="1">
      <c r="A6006" s="33"/>
      <c r="B6006" s="139"/>
      <c r="C6006" s="173" t="s">
        <v>5955</v>
      </c>
      <c r="D6006" s="173" t="s">
        <v>363</v>
      </c>
      <c r="E6006" s="174" t="s">
        <v>5956</v>
      </c>
      <c r="F6006" s="175" t="s">
        <v>5957</v>
      </c>
      <c r="G6006" s="176" t="s">
        <v>366</v>
      </c>
      <c r="H6006" s="177">
        <v>433.71499999999997</v>
      </c>
      <c r="I6006" s="178"/>
      <c r="J6006" s="179">
        <f>ROUND(I6006*H6006,2)</f>
        <v>0</v>
      </c>
      <c r="K6006" s="180"/>
      <c r="L6006" s="34"/>
      <c r="M6006" s="181" t="s">
        <v>1</v>
      </c>
      <c r="N6006" s="182" t="s">
        <v>38</v>
      </c>
      <c r="O6006" s="60"/>
      <c r="P6006" s="183">
        <f>O6006*H6006</f>
        <v>0</v>
      </c>
      <c r="Q6006" s="183">
        <v>0</v>
      </c>
      <c r="R6006" s="183">
        <f>Q6006*H6006</f>
        <v>0</v>
      </c>
      <c r="S6006" s="183">
        <v>0</v>
      </c>
      <c r="T6006" s="184">
        <f>S6006*H6006</f>
        <v>0</v>
      </c>
      <c r="U6006" s="33"/>
      <c r="V6006" s="33"/>
      <c r="W6006" s="33"/>
      <c r="X6006" s="33"/>
      <c r="Y6006" s="33"/>
      <c r="Z6006" s="33"/>
      <c r="AA6006" s="33"/>
      <c r="AB6006" s="33"/>
      <c r="AC6006" s="33"/>
      <c r="AD6006" s="33"/>
      <c r="AE6006" s="33"/>
      <c r="AR6006" s="185" t="s">
        <v>507</v>
      </c>
      <c r="AT6006" s="185" t="s">
        <v>363</v>
      </c>
      <c r="AU6006" s="185" t="s">
        <v>85</v>
      </c>
      <c r="AY6006" s="18" t="s">
        <v>360</v>
      </c>
      <c r="BE6006" s="186">
        <f>IF(N6006="základná",J6006,0)</f>
        <v>0</v>
      </c>
      <c r="BF6006" s="186">
        <f>IF(N6006="znížená",J6006,0)</f>
        <v>0</v>
      </c>
      <c r="BG6006" s="186">
        <f>IF(N6006="zákl. prenesená",J6006,0)</f>
        <v>0</v>
      </c>
      <c r="BH6006" s="186">
        <f>IF(N6006="zníž. prenesená",J6006,0)</f>
        <v>0</v>
      </c>
      <c r="BI6006" s="186">
        <f>IF(N6006="nulová",J6006,0)</f>
        <v>0</v>
      </c>
      <c r="BJ6006" s="18" t="s">
        <v>85</v>
      </c>
      <c r="BK6006" s="186">
        <f>ROUND(I6006*H6006,2)</f>
        <v>0</v>
      </c>
      <c r="BL6006" s="18" t="s">
        <v>507</v>
      </c>
      <c r="BM6006" s="185" t="s">
        <v>5958</v>
      </c>
    </row>
    <row r="6007" spans="1:65" s="14" customFormat="1">
      <c r="B6007" s="196"/>
      <c r="D6007" s="188" t="s">
        <v>369</v>
      </c>
      <c r="E6007" s="197" t="s">
        <v>1</v>
      </c>
      <c r="F6007" s="198" t="s">
        <v>5959</v>
      </c>
      <c r="H6007" s="197" t="s">
        <v>1</v>
      </c>
      <c r="I6007" s="199"/>
      <c r="L6007" s="196"/>
      <c r="M6007" s="200"/>
      <c r="N6007" s="201"/>
      <c r="O6007" s="201"/>
      <c r="P6007" s="201"/>
      <c r="Q6007" s="201"/>
      <c r="R6007" s="201"/>
      <c r="S6007" s="201"/>
      <c r="T6007" s="202"/>
      <c r="AT6007" s="197" t="s">
        <v>369</v>
      </c>
      <c r="AU6007" s="197" t="s">
        <v>85</v>
      </c>
      <c r="AV6007" s="14" t="s">
        <v>79</v>
      </c>
      <c r="AW6007" s="14" t="s">
        <v>29</v>
      </c>
      <c r="AX6007" s="14" t="s">
        <v>72</v>
      </c>
      <c r="AY6007" s="197" t="s">
        <v>360</v>
      </c>
    </row>
    <row r="6008" spans="1:65" s="14" customFormat="1">
      <c r="B6008" s="196"/>
      <c r="D6008" s="188" t="s">
        <v>369</v>
      </c>
      <c r="E6008" s="197" t="s">
        <v>1</v>
      </c>
      <c r="F6008" s="198" t="s">
        <v>5960</v>
      </c>
      <c r="H6008" s="197" t="s">
        <v>1</v>
      </c>
      <c r="I6008" s="199"/>
      <c r="L6008" s="196"/>
      <c r="M6008" s="200"/>
      <c r="N6008" s="201"/>
      <c r="O6008" s="201"/>
      <c r="P6008" s="201"/>
      <c r="Q6008" s="201"/>
      <c r="R6008" s="201"/>
      <c r="S6008" s="201"/>
      <c r="T6008" s="202"/>
      <c r="AT6008" s="197" t="s">
        <v>369</v>
      </c>
      <c r="AU6008" s="197" t="s">
        <v>85</v>
      </c>
      <c r="AV6008" s="14" t="s">
        <v>79</v>
      </c>
      <c r="AW6008" s="14" t="s">
        <v>29</v>
      </c>
      <c r="AX6008" s="14" t="s">
        <v>72</v>
      </c>
      <c r="AY6008" s="197" t="s">
        <v>360</v>
      </c>
    </row>
    <row r="6009" spans="1:65" s="13" customFormat="1">
      <c r="B6009" s="187"/>
      <c r="D6009" s="188" t="s">
        <v>369</v>
      </c>
      <c r="E6009" s="189" t="s">
        <v>1</v>
      </c>
      <c r="F6009" s="190" t="s">
        <v>5961</v>
      </c>
      <c r="H6009" s="191">
        <v>4.9589999999999996</v>
      </c>
      <c r="I6009" s="192"/>
      <c r="L6009" s="187"/>
      <c r="M6009" s="193"/>
      <c r="N6009" s="194"/>
      <c r="O6009" s="194"/>
      <c r="P6009" s="194"/>
      <c r="Q6009" s="194"/>
      <c r="R6009" s="194"/>
      <c r="S6009" s="194"/>
      <c r="T6009" s="195"/>
      <c r="AT6009" s="189" t="s">
        <v>369</v>
      </c>
      <c r="AU6009" s="189" t="s">
        <v>85</v>
      </c>
      <c r="AV6009" s="13" t="s">
        <v>85</v>
      </c>
      <c r="AW6009" s="13" t="s">
        <v>29</v>
      </c>
      <c r="AX6009" s="13" t="s">
        <v>72</v>
      </c>
      <c r="AY6009" s="189" t="s">
        <v>360</v>
      </c>
    </row>
    <row r="6010" spans="1:65" s="13" customFormat="1">
      <c r="B6010" s="187"/>
      <c r="D6010" s="188" t="s">
        <v>369</v>
      </c>
      <c r="E6010" s="189" t="s">
        <v>1</v>
      </c>
      <c r="F6010" s="190" t="s">
        <v>5962</v>
      </c>
      <c r="H6010" s="191">
        <v>0.13500000000000001</v>
      </c>
      <c r="I6010" s="192"/>
      <c r="L6010" s="187"/>
      <c r="M6010" s="193"/>
      <c r="N6010" s="194"/>
      <c r="O6010" s="194"/>
      <c r="P6010" s="194"/>
      <c r="Q6010" s="194"/>
      <c r="R6010" s="194"/>
      <c r="S6010" s="194"/>
      <c r="T6010" s="195"/>
      <c r="AT6010" s="189" t="s">
        <v>369</v>
      </c>
      <c r="AU6010" s="189" t="s">
        <v>85</v>
      </c>
      <c r="AV6010" s="13" t="s">
        <v>85</v>
      </c>
      <c r="AW6010" s="13" t="s">
        <v>29</v>
      </c>
      <c r="AX6010" s="13" t="s">
        <v>72</v>
      </c>
      <c r="AY6010" s="189" t="s">
        <v>360</v>
      </c>
    </row>
    <row r="6011" spans="1:65" s="14" customFormat="1">
      <c r="B6011" s="196"/>
      <c r="D6011" s="188" t="s">
        <v>369</v>
      </c>
      <c r="E6011" s="197" t="s">
        <v>1</v>
      </c>
      <c r="F6011" s="198" t="s">
        <v>5963</v>
      </c>
      <c r="H6011" s="197" t="s">
        <v>1</v>
      </c>
      <c r="I6011" s="199"/>
      <c r="L6011" s="196"/>
      <c r="M6011" s="200"/>
      <c r="N6011" s="201"/>
      <c r="O6011" s="201"/>
      <c r="P6011" s="201"/>
      <c r="Q6011" s="201"/>
      <c r="R6011" s="201"/>
      <c r="S6011" s="201"/>
      <c r="T6011" s="202"/>
      <c r="AT6011" s="197" t="s">
        <v>369</v>
      </c>
      <c r="AU6011" s="197" t="s">
        <v>85</v>
      </c>
      <c r="AV6011" s="14" t="s">
        <v>79</v>
      </c>
      <c r="AW6011" s="14" t="s">
        <v>29</v>
      </c>
      <c r="AX6011" s="14" t="s">
        <v>72</v>
      </c>
      <c r="AY6011" s="197" t="s">
        <v>360</v>
      </c>
    </row>
    <row r="6012" spans="1:65" s="13" customFormat="1">
      <c r="B6012" s="187"/>
      <c r="D6012" s="188" t="s">
        <v>369</v>
      </c>
      <c r="E6012" s="189" t="s">
        <v>1</v>
      </c>
      <c r="F6012" s="190" t="s">
        <v>5964</v>
      </c>
      <c r="H6012" s="191">
        <v>5.3129999999999997</v>
      </c>
      <c r="I6012" s="192"/>
      <c r="L6012" s="187"/>
      <c r="M6012" s="193"/>
      <c r="N6012" s="194"/>
      <c r="O6012" s="194"/>
      <c r="P6012" s="194"/>
      <c r="Q6012" s="194"/>
      <c r="R6012" s="194"/>
      <c r="S6012" s="194"/>
      <c r="T6012" s="195"/>
      <c r="AT6012" s="189" t="s">
        <v>369</v>
      </c>
      <c r="AU6012" s="189" t="s">
        <v>85</v>
      </c>
      <c r="AV6012" s="13" t="s">
        <v>85</v>
      </c>
      <c r="AW6012" s="13" t="s">
        <v>29</v>
      </c>
      <c r="AX6012" s="13" t="s">
        <v>72</v>
      </c>
      <c r="AY6012" s="189" t="s">
        <v>360</v>
      </c>
    </row>
    <row r="6013" spans="1:65" s="13" customFormat="1">
      <c r="B6013" s="187"/>
      <c r="D6013" s="188" t="s">
        <v>369</v>
      </c>
      <c r="E6013" s="189" t="s">
        <v>1</v>
      </c>
      <c r="F6013" s="190" t="s">
        <v>5962</v>
      </c>
      <c r="H6013" s="191">
        <v>0.13500000000000001</v>
      </c>
      <c r="I6013" s="192"/>
      <c r="L6013" s="187"/>
      <c r="M6013" s="193"/>
      <c r="N6013" s="194"/>
      <c r="O6013" s="194"/>
      <c r="P6013" s="194"/>
      <c r="Q6013" s="194"/>
      <c r="R6013" s="194"/>
      <c r="S6013" s="194"/>
      <c r="T6013" s="195"/>
      <c r="AT6013" s="189" t="s">
        <v>369</v>
      </c>
      <c r="AU6013" s="189" t="s">
        <v>85</v>
      </c>
      <c r="AV6013" s="13" t="s">
        <v>85</v>
      </c>
      <c r="AW6013" s="13" t="s">
        <v>29</v>
      </c>
      <c r="AX6013" s="13" t="s">
        <v>72</v>
      </c>
      <c r="AY6013" s="189" t="s">
        <v>360</v>
      </c>
    </row>
    <row r="6014" spans="1:65" s="14" customFormat="1">
      <c r="B6014" s="196"/>
      <c r="D6014" s="188" t="s">
        <v>369</v>
      </c>
      <c r="E6014" s="197" t="s">
        <v>1</v>
      </c>
      <c r="F6014" s="198" t="s">
        <v>5965</v>
      </c>
      <c r="H6014" s="197" t="s">
        <v>1</v>
      </c>
      <c r="I6014" s="199"/>
      <c r="L6014" s="196"/>
      <c r="M6014" s="200"/>
      <c r="N6014" s="201"/>
      <c r="O6014" s="201"/>
      <c r="P6014" s="201"/>
      <c r="Q6014" s="201"/>
      <c r="R6014" s="201"/>
      <c r="S6014" s="201"/>
      <c r="T6014" s="202"/>
      <c r="AT6014" s="197" t="s">
        <v>369</v>
      </c>
      <c r="AU6014" s="197" t="s">
        <v>85</v>
      </c>
      <c r="AV6014" s="14" t="s">
        <v>79</v>
      </c>
      <c r="AW6014" s="14" t="s">
        <v>29</v>
      </c>
      <c r="AX6014" s="14" t="s">
        <v>72</v>
      </c>
      <c r="AY6014" s="197" t="s">
        <v>360</v>
      </c>
    </row>
    <row r="6015" spans="1:65" s="13" customFormat="1">
      <c r="B6015" s="187"/>
      <c r="D6015" s="188" t="s">
        <v>369</v>
      </c>
      <c r="E6015" s="189" t="s">
        <v>1</v>
      </c>
      <c r="F6015" s="190" t="s">
        <v>5966</v>
      </c>
      <c r="H6015" s="191">
        <v>18.907</v>
      </c>
      <c r="I6015" s="192"/>
      <c r="L6015" s="187"/>
      <c r="M6015" s="193"/>
      <c r="N6015" s="194"/>
      <c r="O6015" s="194"/>
      <c r="P6015" s="194"/>
      <c r="Q6015" s="194"/>
      <c r="R6015" s="194"/>
      <c r="S6015" s="194"/>
      <c r="T6015" s="195"/>
      <c r="AT6015" s="189" t="s">
        <v>369</v>
      </c>
      <c r="AU6015" s="189" t="s">
        <v>85</v>
      </c>
      <c r="AV6015" s="13" t="s">
        <v>85</v>
      </c>
      <c r="AW6015" s="13" t="s">
        <v>29</v>
      </c>
      <c r="AX6015" s="13" t="s">
        <v>72</v>
      </c>
      <c r="AY6015" s="189" t="s">
        <v>360</v>
      </c>
    </row>
    <row r="6016" spans="1:65" s="13" customFormat="1">
      <c r="B6016" s="187"/>
      <c r="D6016" s="188" t="s">
        <v>369</v>
      </c>
      <c r="E6016" s="189" t="s">
        <v>1</v>
      </c>
      <c r="F6016" s="190" t="s">
        <v>5967</v>
      </c>
      <c r="H6016" s="191">
        <v>0.245</v>
      </c>
      <c r="I6016" s="192"/>
      <c r="L6016" s="187"/>
      <c r="M6016" s="193"/>
      <c r="N6016" s="194"/>
      <c r="O6016" s="194"/>
      <c r="P6016" s="194"/>
      <c r="Q6016" s="194"/>
      <c r="R6016" s="194"/>
      <c r="S6016" s="194"/>
      <c r="T6016" s="195"/>
      <c r="AT6016" s="189" t="s">
        <v>369</v>
      </c>
      <c r="AU6016" s="189" t="s">
        <v>85</v>
      </c>
      <c r="AV6016" s="13" t="s">
        <v>85</v>
      </c>
      <c r="AW6016" s="13" t="s">
        <v>29</v>
      </c>
      <c r="AX6016" s="13" t="s">
        <v>72</v>
      </c>
      <c r="AY6016" s="189" t="s">
        <v>360</v>
      </c>
    </row>
    <row r="6017" spans="2:51" s="13" customFormat="1">
      <c r="B6017" s="187"/>
      <c r="D6017" s="188" t="s">
        <v>369</v>
      </c>
      <c r="E6017" s="189" t="s">
        <v>1</v>
      </c>
      <c r="F6017" s="190" t="s">
        <v>5968</v>
      </c>
      <c r="H6017" s="191">
        <v>-2.02</v>
      </c>
      <c r="I6017" s="192"/>
      <c r="L6017" s="187"/>
      <c r="M6017" s="193"/>
      <c r="N6017" s="194"/>
      <c r="O6017" s="194"/>
      <c r="P6017" s="194"/>
      <c r="Q6017" s="194"/>
      <c r="R6017" s="194"/>
      <c r="S6017" s="194"/>
      <c r="T6017" s="195"/>
      <c r="AT6017" s="189" t="s">
        <v>369</v>
      </c>
      <c r="AU6017" s="189" t="s">
        <v>85</v>
      </c>
      <c r="AV6017" s="13" t="s">
        <v>85</v>
      </c>
      <c r="AW6017" s="13" t="s">
        <v>29</v>
      </c>
      <c r="AX6017" s="13" t="s">
        <v>72</v>
      </c>
      <c r="AY6017" s="189" t="s">
        <v>360</v>
      </c>
    </row>
    <row r="6018" spans="2:51" s="13" customFormat="1">
      <c r="B6018" s="187"/>
      <c r="D6018" s="188" t="s">
        <v>369</v>
      </c>
      <c r="E6018" s="189" t="s">
        <v>1</v>
      </c>
      <c r="F6018" s="190" t="s">
        <v>5969</v>
      </c>
      <c r="H6018" s="191">
        <v>-0.95199999999999996</v>
      </c>
      <c r="I6018" s="192"/>
      <c r="L6018" s="187"/>
      <c r="M6018" s="193"/>
      <c r="N6018" s="194"/>
      <c r="O6018" s="194"/>
      <c r="P6018" s="194"/>
      <c r="Q6018" s="194"/>
      <c r="R6018" s="194"/>
      <c r="S6018" s="194"/>
      <c r="T6018" s="195"/>
      <c r="AT6018" s="189" t="s">
        <v>369</v>
      </c>
      <c r="AU6018" s="189" t="s">
        <v>85</v>
      </c>
      <c r="AV6018" s="13" t="s">
        <v>85</v>
      </c>
      <c r="AW6018" s="13" t="s">
        <v>29</v>
      </c>
      <c r="AX6018" s="13" t="s">
        <v>72</v>
      </c>
      <c r="AY6018" s="189" t="s">
        <v>360</v>
      </c>
    </row>
    <row r="6019" spans="2:51" s="13" customFormat="1">
      <c r="B6019" s="187"/>
      <c r="D6019" s="188" t="s">
        <v>369</v>
      </c>
      <c r="E6019" s="189" t="s">
        <v>1</v>
      </c>
      <c r="F6019" s="190" t="s">
        <v>5970</v>
      </c>
      <c r="H6019" s="191">
        <v>0.871</v>
      </c>
      <c r="I6019" s="192"/>
      <c r="L6019" s="187"/>
      <c r="M6019" s="193"/>
      <c r="N6019" s="194"/>
      <c r="O6019" s="194"/>
      <c r="P6019" s="194"/>
      <c r="Q6019" s="194"/>
      <c r="R6019" s="194"/>
      <c r="S6019" s="194"/>
      <c r="T6019" s="195"/>
      <c r="AT6019" s="189" t="s">
        <v>369</v>
      </c>
      <c r="AU6019" s="189" t="s">
        <v>85</v>
      </c>
      <c r="AV6019" s="13" t="s">
        <v>85</v>
      </c>
      <c r="AW6019" s="13" t="s">
        <v>29</v>
      </c>
      <c r="AX6019" s="13" t="s">
        <v>72</v>
      </c>
      <c r="AY6019" s="189" t="s">
        <v>360</v>
      </c>
    </row>
    <row r="6020" spans="2:51" s="16" customFormat="1">
      <c r="B6020" s="211"/>
      <c r="D6020" s="188" t="s">
        <v>369</v>
      </c>
      <c r="E6020" s="212" t="s">
        <v>147</v>
      </c>
      <c r="F6020" s="213" t="s">
        <v>581</v>
      </c>
      <c r="H6020" s="214">
        <v>27.593</v>
      </c>
      <c r="I6020" s="215"/>
      <c r="L6020" s="211"/>
      <c r="M6020" s="216"/>
      <c r="N6020" s="217"/>
      <c r="O6020" s="217"/>
      <c r="P6020" s="217"/>
      <c r="Q6020" s="217"/>
      <c r="R6020" s="217"/>
      <c r="S6020" s="217"/>
      <c r="T6020" s="218"/>
      <c r="AT6020" s="212" t="s">
        <v>369</v>
      </c>
      <c r="AU6020" s="212" t="s">
        <v>85</v>
      </c>
      <c r="AV6020" s="16" t="s">
        <v>282</v>
      </c>
      <c r="AW6020" s="16" t="s">
        <v>29</v>
      </c>
      <c r="AX6020" s="16" t="s">
        <v>72</v>
      </c>
      <c r="AY6020" s="212" t="s">
        <v>360</v>
      </c>
    </row>
    <row r="6021" spans="2:51" s="14" customFormat="1">
      <c r="B6021" s="196"/>
      <c r="D6021" s="188" t="s">
        <v>369</v>
      </c>
      <c r="E6021" s="197" t="s">
        <v>1</v>
      </c>
      <c r="F6021" s="198" t="s">
        <v>5971</v>
      </c>
      <c r="H6021" s="197" t="s">
        <v>1</v>
      </c>
      <c r="I6021" s="199"/>
      <c r="L6021" s="196"/>
      <c r="M6021" s="200"/>
      <c r="N6021" s="201"/>
      <c r="O6021" s="201"/>
      <c r="P6021" s="201"/>
      <c r="Q6021" s="201"/>
      <c r="R6021" s="201"/>
      <c r="S6021" s="201"/>
      <c r="T6021" s="202"/>
      <c r="AT6021" s="197" t="s">
        <v>369</v>
      </c>
      <c r="AU6021" s="197" t="s">
        <v>85</v>
      </c>
      <c r="AV6021" s="14" t="s">
        <v>79</v>
      </c>
      <c r="AW6021" s="14" t="s">
        <v>29</v>
      </c>
      <c r="AX6021" s="14" t="s">
        <v>72</v>
      </c>
      <c r="AY6021" s="197" t="s">
        <v>360</v>
      </c>
    </row>
    <row r="6022" spans="2:51" s="13" customFormat="1">
      <c r="B6022" s="187"/>
      <c r="D6022" s="188" t="s">
        <v>369</v>
      </c>
      <c r="E6022" s="189" t="s">
        <v>1</v>
      </c>
      <c r="F6022" s="190" t="s">
        <v>5972</v>
      </c>
      <c r="H6022" s="191">
        <v>25.472000000000001</v>
      </c>
      <c r="I6022" s="192"/>
      <c r="L6022" s="187"/>
      <c r="M6022" s="193"/>
      <c r="N6022" s="194"/>
      <c r="O6022" s="194"/>
      <c r="P6022" s="194"/>
      <c r="Q6022" s="194"/>
      <c r="R6022" s="194"/>
      <c r="S6022" s="194"/>
      <c r="T6022" s="195"/>
      <c r="AT6022" s="189" t="s">
        <v>369</v>
      </c>
      <c r="AU6022" s="189" t="s">
        <v>85</v>
      </c>
      <c r="AV6022" s="13" t="s">
        <v>85</v>
      </c>
      <c r="AW6022" s="13" t="s">
        <v>29</v>
      </c>
      <c r="AX6022" s="13" t="s">
        <v>72</v>
      </c>
      <c r="AY6022" s="189" t="s">
        <v>360</v>
      </c>
    </row>
    <row r="6023" spans="2:51" s="13" customFormat="1">
      <c r="B6023" s="187"/>
      <c r="D6023" s="188" t="s">
        <v>369</v>
      </c>
      <c r="E6023" s="189" t="s">
        <v>1</v>
      </c>
      <c r="F6023" s="190" t="s">
        <v>5973</v>
      </c>
      <c r="H6023" s="191">
        <v>0.27</v>
      </c>
      <c r="I6023" s="192"/>
      <c r="L6023" s="187"/>
      <c r="M6023" s="193"/>
      <c r="N6023" s="194"/>
      <c r="O6023" s="194"/>
      <c r="P6023" s="194"/>
      <c r="Q6023" s="194"/>
      <c r="R6023" s="194"/>
      <c r="S6023" s="194"/>
      <c r="T6023" s="195"/>
      <c r="AT6023" s="189" t="s">
        <v>369</v>
      </c>
      <c r="AU6023" s="189" t="s">
        <v>85</v>
      </c>
      <c r="AV6023" s="13" t="s">
        <v>85</v>
      </c>
      <c r="AW6023" s="13" t="s">
        <v>29</v>
      </c>
      <c r="AX6023" s="13" t="s">
        <v>72</v>
      </c>
      <c r="AY6023" s="189" t="s">
        <v>360</v>
      </c>
    </row>
    <row r="6024" spans="2:51" s="13" customFormat="1">
      <c r="B6024" s="187"/>
      <c r="D6024" s="188" t="s">
        <v>369</v>
      </c>
      <c r="E6024" s="189" t="s">
        <v>1</v>
      </c>
      <c r="F6024" s="190" t="s">
        <v>5974</v>
      </c>
      <c r="H6024" s="191">
        <v>-1.6160000000000001</v>
      </c>
      <c r="I6024" s="192"/>
      <c r="L6024" s="187"/>
      <c r="M6024" s="193"/>
      <c r="N6024" s="194"/>
      <c r="O6024" s="194"/>
      <c r="P6024" s="194"/>
      <c r="Q6024" s="194"/>
      <c r="R6024" s="194"/>
      <c r="S6024" s="194"/>
      <c r="T6024" s="195"/>
      <c r="AT6024" s="189" t="s">
        <v>369</v>
      </c>
      <c r="AU6024" s="189" t="s">
        <v>85</v>
      </c>
      <c r="AV6024" s="13" t="s">
        <v>85</v>
      </c>
      <c r="AW6024" s="13" t="s">
        <v>29</v>
      </c>
      <c r="AX6024" s="13" t="s">
        <v>72</v>
      </c>
      <c r="AY6024" s="189" t="s">
        <v>360</v>
      </c>
    </row>
    <row r="6025" spans="2:51" s="13" customFormat="1">
      <c r="B6025" s="187"/>
      <c r="D6025" s="188" t="s">
        <v>369</v>
      </c>
      <c r="E6025" s="189" t="s">
        <v>1</v>
      </c>
      <c r="F6025" s="190" t="s">
        <v>5975</v>
      </c>
      <c r="H6025" s="191">
        <v>-0.434</v>
      </c>
      <c r="I6025" s="192"/>
      <c r="L6025" s="187"/>
      <c r="M6025" s="193"/>
      <c r="N6025" s="194"/>
      <c r="O6025" s="194"/>
      <c r="P6025" s="194"/>
      <c r="Q6025" s="194"/>
      <c r="R6025" s="194"/>
      <c r="S6025" s="194"/>
      <c r="T6025" s="195"/>
      <c r="AT6025" s="189" t="s">
        <v>369</v>
      </c>
      <c r="AU6025" s="189" t="s">
        <v>85</v>
      </c>
      <c r="AV6025" s="13" t="s">
        <v>85</v>
      </c>
      <c r="AW6025" s="13" t="s">
        <v>29</v>
      </c>
      <c r="AX6025" s="13" t="s">
        <v>72</v>
      </c>
      <c r="AY6025" s="189" t="s">
        <v>360</v>
      </c>
    </row>
    <row r="6026" spans="2:51" s="14" customFormat="1">
      <c r="B6026" s="196"/>
      <c r="D6026" s="188" t="s">
        <v>369</v>
      </c>
      <c r="E6026" s="197" t="s">
        <v>1</v>
      </c>
      <c r="F6026" s="198" t="s">
        <v>5976</v>
      </c>
      <c r="H6026" s="197" t="s">
        <v>1</v>
      </c>
      <c r="I6026" s="199"/>
      <c r="L6026" s="196"/>
      <c r="M6026" s="200"/>
      <c r="N6026" s="201"/>
      <c r="O6026" s="201"/>
      <c r="P6026" s="201"/>
      <c r="Q6026" s="201"/>
      <c r="R6026" s="201"/>
      <c r="S6026" s="201"/>
      <c r="T6026" s="202"/>
      <c r="AT6026" s="197" t="s">
        <v>369</v>
      </c>
      <c r="AU6026" s="197" t="s">
        <v>85</v>
      </c>
      <c r="AV6026" s="14" t="s">
        <v>79</v>
      </c>
      <c r="AW6026" s="14" t="s">
        <v>29</v>
      </c>
      <c r="AX6026" s="14" t="s">
        <v>72</v>
      </c>
      <c r="AY6026" s="197" t="s">
        <v>360</v>
      </c>
    </row>
    <row r="6027" spans="2:51" s="13" customFormat="1">
      <c r="B6027" s="187"/>
      <c r="D6027" s="188" t="s">
        <v>369</v>
      </c>
      <c r="E6027" s="189" t="s">
        <v>1</v>
      </c>
      <c r="F6027" s="190" t="s">
        <v>5977</v>
      </c>
      <c r="H6027" s="191">
        <v>29.673999999999999</v>
      </c>
      <c r="I6027" s="192"/>
      <c r="L6027" s="187"/>
      <c r="M6027" s="193"/>
      <c r="N6027" s="194"/>
      <c r="O6027" s="194"/>
      <c r="P6027" s="194"/>
      <c r="Q6027" s="194"/>
      <c r="R6027" s="194"/>
      <c r="S6027" s="194"/>
      <c r="T6027" s="195"/>
      <c r="AT6027" s="189" t="s">
        <v>369</v>
      </c>
      <c r="AU6027" s="189" t="s">
        <v>85</v>
      </c>
      <c r="AV6027" s="13" t="s">
        <v>85</v>
      </c>
      <c r="AW6027" s="13" t="s">
        <v>29</v>
      </c>
      <c r="AX6027" s="13" t="s">
        <v>72</v>
      </c>
      <c r="AY6027" s="189" t="s">
        <v>360</v>
      </c>
    </row>
    <row r="6028" spans="2:51" s="13" customFormat="1">
      <c r="B6028" s="187"/>
      <c r="D6028" s="188" t="s">
        <v>369</v>
      </c>
      <c r="E6028" s="189" t="s">
        <v>1</v>
      </c>
      <c r="F6028" s="190" t="s">
        <v>5973</v>
      </c>
      <c r="H6028" s="191">
        <v>0.27</v>
      </c>
      <c r="I6028" s="192"/>
      <c r="L6028" s="187"/>
      <c r="M6028" s="193"/>
      <c r="N6028" s="194"/>
      <c r="O6028" s="194"/>
      <c r="P6028" s="194"/>
      <c r="Q6028" s="194"/>
      <c r="R6028" s="194"/>
      <c r="S6028" s="194"/>
      <c r="T6028" s="195"/>
      <c r="AT6028" s="189" t="s">
        <v>369</v>
      </c>
      <c r="AU6028" s="189" t="s">
        <v>85</v>
      </c>
      <c r="AV6028" s="13" t="s">
        <v>85</v>
      </c>
      <c r="AW6028" s="13" t="s">
        <v>29</v>
      </c>
      <c r="AX6028" s="13" t="s">
        <v>72</v>
      </c>
      <c r="AY6028" s="189" t="s">
        <v>360</v>
      </c>
    </row>
    <row r="6029" spans="2:51" s="13" customFormat="1">
      <c r="B6029" s="187"/>
      <c r="D6029" s="188" t="s">
        <v>369</v>
      </c>
      <c r="E6029" s="189" t="s">
        <v>1</v>
      </c>
      <c r="F6029" s="190" t="s">
        <v>5974</v>
      </c>
      <c r="H6029" s="191">
        <v>-1.6160000000000001</v>
      </c>
      <c r="I6029" s="192"/>
      <c r="L6029" s="187"/>
      <c r="M6029" s="193"/>
      <c r="N6029" s="194"/>
      <c r="O6029" s="194"/>
      <c r="P6029" s="194"/>
      <c r="Q6029" s="194"/>
      <c r="R6029" s="194"/>
      <c r="S6029" s="194"/>
      <c r="T6029" s="195"/>
      <c r="AT6029" s="189" t="s">
        <v>369</v>
      </c>
      <c r="AU6029" s="189" t="s">
        <v>85</v>
      </c>
      <c r="AV6029" s="13" t="s">
        <v>85</v>
      </c>
      <c r="AW6029" s="13" t="s">
        <v>29</v>
      </c>
      <c r="AX6029" s="13" t="s">
        <v>72</v>
      </c>
      <c r="AY6029" s="189" t="s">
        <v>360</v>
      </c>
    </row>
    <row r="6030" spans="2:51" s="13" customFormat="1">
      <c r="B6030" s="187"/>
      <c r="D6030" s="188" t="s">
        <v>369</v>
      </c>
      <c r="E6030" s="189" t="s">
        <v>1</v>
      </c>
      <c r="F6030" s="190" t="s">
        <v>5978</v>
      </c>
      <c r="H6030" s="191">
        <v>-0.65700000000000003</v>
      </c>
      <c r="I6030" s="192"/>
      <c r="L6030" s="187"/>
      <c r="M6030" s="193"/>
      <c r="N6030" s="194"/>
      <c r="O6030" s="194"/>
      <c r="P6030" s="194"/>
      <c r="Q6030" s="194"/>
      <c r="R6030" s="194"/>
      <c r="S6030" s="194"/>
      <c r="T6030" s="195"/>
      <c r="AT6030" s="189" t="s">
        <v>369</v>
      </c>
      <c r="AU6030" s="189" t="s">
        <v>85</v>
      </c>
      <c r="AV6030" s="13" t="s">
        <v>85</v>
      </c>
      <c r="AW6030" s="13" t="s">
        <v>29</v>
      </c>
      <c r="AX6030" s="13" t="s">
        <v>72</v>
      </c>
      <c r="AY6030" s="189" t="s">
        <v>360</v>
      </c>
    </row>
    <row r="6031" spans="2:51" s="14" customFormat="1">
      <c r="B6031" s="196"/>
      <c r="D6031" s="188" t="s">
        <v>369</v>
      </c>
      <c r="E6031" s="197" t="s">
        <v>1</v>
      </c>
      <c r="F6031" s="198" t="s">
        <v>5979</v>
      </c>
      <c r="H6031" s="197" t="s">
        <v>1</v>
      </c>
      <c r="I6031" s="199"/>
      <c r="L6031" s="196"/>
      <c r="M6031" s="200"/>
      <c r="N6031" s="201"/>
      <c r="O6031" s="201"/>
      <c r="P6031" s="201"/>
      <c r="Q6031" s="201"/>
      <c r="R6031" s="201"/>
      <c r="S6031" s="201"/>
      <c r="T6031" s="202"/>
      <c r="AT6031" s="197" t="s">
        <v>369</v>
      </c>
      <c r="AU6031" s="197" t="s">
        <v>85</v>
      </c>
      <c r="AV6031" s="14" t="s">
        <v>79</v>
      </c>
      <c r="AW6031" s="14" t="s">
        <v>29</v>
      </c>
      <c r="AX6031" s="14" t="s">
        <v>72</v>
      </c>
      <c r="AY6031" s="197" t="s">
        <v>360</v>
      </c>
    </row>
    <row r="6032" spans="2:51" s="13" customFormat="1">
      <c r="B6032" s="187"/>
      <c r="D6032" s="188" t="s">
        <v>369</v>
      </c>
      <c r="E6032" s="189" t="s">
        <v>1</v>
      </c>
      <c r="F6032" s="190" t="s">
        <v>5980</v>
      </c>
      <c r="H6032" s="191">
        <v>21.978000000000002</v>
      </c>
      <c r="I6032" s="192"/>
      <c r="L6032" s="187"/>
      <c r="M6032" s="193"/>
      <c r="N6032" s="194"/>
      <c r="O6032" s="194"/>
      <c r="P6032" s="194"/>
      <c r="Q6032" s="194"/>
      <c r="R6032" s="194"/>
      <c r="S6032" s="194"/>
      <c r="T6032" s="195"/>
      <c r="AT6032" s="189" t="s">
        <v>369</v>
      </c>
      <c r="AU6032" s="189" t="s">
        <v>85</v>
      </c>
      <c r="AV6032" s="13" t="s">
        <v>85</v>
      </c>
      <c r="AW6032" s="13" t="s">
        <v>29</v>
      </c>
      <c r="AX6032" s="13" t="s">
        <v>72</v>
      </c>
      <c r="AY6032" s="189" t="s">
        <v>360</v>
      </c>
    </row>
    <row r="6033" spans="2:51" s="13" customFormat="1">
      <c r="B6033" s="187"/>
      <c r="D6033" s="188" t="s">
        <v>369</v>
      </c>
      <c r="E6033" s="189" t="s">
        <v>1</v>
      </c>
      <c r="F6033" s="190" t="s">
        <v>5981</v>
      </c>
      <c r="H6033" s="191">
        <v>0.246</v>
      </c>
      <c r="I6033" s="192"/>
      <c r="L6033" s="187"/>
      <c r="M6033" s="193"/>
      <c r="N6033" s="194"/>
      <c r="O6033" s="194"/>
      <c r="P6033" s="194"/>
      <c r="Q6033" s="194"/>
      <c r="R6033" s="194"/>
      <c r="S6033" s="194"/>
      <c r="T6033" s="195"/>
      <c r="AT6033" s="189" t="s">
        <v>369</v>
      </c>
      <c r="AU6033" s="189" t="s">
        <v>85</v>
      </c>
      <c r="AV6033" s="13" t="s">
        <v>85</v>
      </c>
      <c r="AW6033" s="13" t="s">
        <v>29</v>
      </c>
      <c r="AX6033" s="13" t="s">
        <v>72</v>
      </c>
      <c r="AY6033" s="189" t="s">
        <v>360</v>
      </c>
    </row>
    <row r="6034" spans="2:51" s="13" customFormat="1">
      <c r="B6034" s="187"/>
      <c r="D6034" s="188" t="s">
        <v>369</v>
      </c>
      <c r="E6034" s="189" t="s">
        <v>1</v>
      </c>
      <c r="F6034" s="190" t="s">
        <v>5968</v>
      </c>
      <c r="H6034" s="191">
        <v>-2.02</v>
      </c>
      <c r="I6034" s="192"/>
      <c r="L6034" s="187"/>
      <c r="M6034" s="193"/>
      <c r="N6034" s="194"/>
      <c r="O6034" s="194"/>
      <c r="P6034" s="194"/>
      <c r="Q6034" s="194"/>
      <c r="R6034" s="194"/>
      <c r="S6034" s="194"/>
      <c r="T6034" s="195"/>
      <c r="AT6034" s="189" t="s">
        <v>369</v>
      </c>
      <c r="AU6034" s="189" t="s">
        <v>85</v>
      </c>
      <c r="AV6034" s="13" t="s">
        <v>85</v>
      </c>
      <c r="AW6034" s="13" t="s">
        <v>29</v>
      </c>
      <c r="AX6034" s="13" t="s">
        <v>72</v>
      </c>
      <c r="AY6034" s="189" t="s">
        <v>360</v>
      </c>
    </row>
    <row r="6035" spans="2:51" s="13" customFormat="1">
      <c r="B6035" s="187"/>
      <c r="D6035" s="188" t="s">
        <v>369</v>
      </c>
      <c r="E6035" s="189" t="s">
        <v>1</v>
      </c>
      <c r="F6035" s="190" t="s">
        <v>5982</v>
      </c>
      <c r="H6035" s="191">
        <v>-0.86799999999999999</v>
      </c>
      <c r="I6035" s="192"/>
      <c r="L6035" s="187"/>
      <c r="M6035" s="193"/>
      <c r="N6035" s="194"/>
      <c r="O6035" s="194"/>
      <c r="P6035" s="194"/>
      <c r="Q6035" s="194"/>
      <c r="R6035" s="194"/>
      <c r="S6035" s="194"/>
      <c r="T6035" s="195"/>
      <c r="AT6035" s="189" t="s">
        <v>369</v>
      </c>
      <c r="AU6035" s="189" t="s">
        <v>85</v>
      </c>
      <c r="AV6035" s="13" t="s">
        <v>85</v>
      </c>
      <c r="AW6035" s="13" t="s">
        <v>29</v>
      </c>
      <c r="AX6035" s="13" t="s">
        <v>72</v>
      </c>
      <c r="AY6035" s="189" t="s">
        <v>360</v>
      </c>
    </row>
    <row r="6036" spans="2:51" s="14" customFormat="1">
      <c r="B6036" s="196"/>
      <c r="D6036" s="188" t="s">
        <v>369</v>
      </c>
      <c r="E6036" s="197" t="s">
        <v>1</v>
      </c>
      <c r="F6036" s="198" t="s">
        <v>5983</v>
      </c>
      <c r="H6036" s="197" t="s">
        <v>1</v>
      </c>
      <c r="I6036" s="199"/>
      <c r="L6036" s="196"/>
      <c r="M6036" s="200"/>
      <c r="N6036" s="201"/>
      <c r="O6036" s="201"/>
      <c r="P6036" s="201"/>
      <c r="Q6036" s="201"/>
      <c r="R6036" s="201"/>
      <c r="S6036" s="201"/>
      <c r="T6036" s="202"/>
      <c r="AT6036" s="197" t="s">
        <v>369</v>
      </c>
      <c r="AU6036" s="197" t="s">
        <v>85</v>
      </c>
      <c r="AV6036" s="14" t="s">
        <v>79</v>
      </c>
      <c r="AW6036" s="14" t="s">
        <v>29</v>
      </c>
      <c r="AX6036" s="14" t="s">
        <v>72</v>
      </c>
      <c r="AY6036" s="197" t="s">
        <v>360</v>
      </c>
    </row>
    <row r="6037" spans="2:51" s="13" customFormat="1">
      <c r="B6037" s="187"/>
      <c r="D6037" s="188" t="s">
        <v>369</v>
      </c>
      <c r="E6037" s="189" t="s">
        <v>1</v>
      </c>
      <c r="F6037" s="190" t="s">
        <v>5984</v>
      </c>
      <c r="H6037" s="191">
        <v>3.5750000000000002</v>
      </c>
      <c r="I6037" s="192"/>
      <c r="L6037" s="187"/>
      <c r="M6037" s="193"/>
      <c r="N6037" s="194"/>
      <c r="O6037" s="194"/>
      <c r="P6037" s="194"/>
      <c r="Q6037" s="194"/>
      <c r="R6037" s="194"/>
      <c r="S6037" s="194"/>
      <c r="T6037" s="195"/>
      <c r="AT6037" s="189" t="s">
        <v>369</v>
      </c>
      <c r="AU6037" s="189" t="s">
        <v>85</v>
      </c>
      <c r="AV6037" s="13" t="s">
        <v>85</v>
      </c>
      <c r="AW6037" s="13" t="s">
        <v>29</v>
      </c>
      <c r="AX6037" s="13" t="s">
        <v>72</v>
      </c>
      <c r="AY6037" s="189" t="s">
        <v>360</v>
      </c>
    </row>
    <row r="6038" spans="2:51" s="14" customFormat="1">
      <c r="B6038" s="196"/>
      <c r="D6038" s="188" t="s">
        <v>369</v>
      </c>
      <c r="E6038" s="197" t="s">
        <v>1</v>
      </c>
      <c r="F6038" s="198" t="s">
        <v>5985</v>
      </c>
      <c r="H6038" s="197" t="s">
        <v>1</v>
      </c>
      <c r="I6038" s="199"/>
      <c r="L6038" s="196"/>
      <c r="M6038" s="200"/>
      <c r="N6038" s="201"/>
      <c r="O6038" s="201"/>
      <c r="P6038" s="201"/>
      <c r="Q6038" s="201"/>
      <c r="R6038" s="201"/>
      <c r="S6038" s="201"/>
      <c r="T6038" s="202"/>
      <c r="AT6038" s="197" t="s">
        <v>369</v>
      </c>
      <c r="AU6038" s="197" t="s">
        <v>85</v>
      </c>
      <c r="AV6038" s="14" t="s">
        <v>79</v>
      </c>
      <c r="AW6038" s="14" t="s">
        <v>29</v>
      </c>
      <c r="AX6038" s="14" t="s">
        <v>72</v>
      </c>
      <c r="AY6038" s="197" t="s">
        <v>360</v>
      </c>
    </row>
    <row r="6039" spans="2:51" s="13" customFormat="1">
      <c r="B6039" s="187"/>
      <c r="D6039" s="188" t="s">
        <v>369</v>
      </c>
      <c r="E6039" s="189" t="s">
        <v>1</v>
      </c>
      <c r="F6039" s="190" t="s">
        <v>5986</v>
      </c>
      <c r="H6039" s="191">
        <v>6.8179999999999996</v>
      </c>
      <c r="I6039" s="192"/>
      <c r="L6039" s="187"/>
      <c r="M6039" s="193"/>
      <c r="N6039" s="194"/>
      <c r="O6039" s="194"/>
      <c r="P6039" s="194"/>
      <c r="Q6039" s="194"/>
      <c r="R6039" s="194"/>
      <c r="S6039" s="194"/>
      <c r="T6039" s="195"/>
      <c r="AT6039" s="189" t="s">
        <v>369</v>
      </c>
      <c r="AU6039" s="189" t="s">
        <v>85</v>
      </c>
      <c r="AV6039" s="13" t="s">
        <v>85</v>
      </c>
      <c r="AW6039" s="13" t="s">
        <v>29</v>
      </c>
      <c r="AX6039" s="13" t="s">
        <v>72</v>
      </c>
      <c r="AY6039" s="189" t="s">
        <v>360</v>
      </c>
    </row>
    <row r="6040" spans="2:51" s="16" customFormat="1">
      <c r="B6040" s="211"/>
      <c r="D6040" s="188" t="s">
        <v>369</v>
      </c>
      <c r="E6040" s="212" t="s">
        <v>143</v>
      </c>
      <c r="F6040" s="213" t="s">
        <v>581</v>
      </c>
      <c r="H6040" s="214">
        <v>81.091999999999999</v>
      </c>
      <c r="I6040" s="215"/>
      <c r="L6040" s="211"/>
      <c r="M6040" s="216"/>
      <c r="N6040" s="217"/>
      <c r="O6040" s="217"/>
      <c r="P6040" s="217"/>
      <c r="Q6040" s="217"/>
      <c r="R6040" s="217"/>
      <c r="S6040" s="217"/>
      <c r="T6040" s="218"/>
      <c r="AT6040" s="212" t="s">
        <v>369</v>
      </c>
      <c r="AU6040" s="212" t="s">
        <v>85</v>
      </c>
      <c r="AV6040" s="16" t="s">
        <v>282</v>
      </c>
      <c r="AW6040" s="16" t="s">
        <v>29</v>
      </c>
      <c r="AX6040" s="16" t="s">
        <v>72</v>
      </c>
      <c r="AY6040" s="212" t="s">
        <v>360</v>
      </c>
    </row>
    <row r="6041" spans="2:51" s="14" customFormat="1">
      <c r="B6041" s="196"/>
      <c r="D6041" s="188" t="s">
        <v>369</v>
      </c>
      <c r="E6041" s="197" t="s">
        <v>1</v>
      </c>
      <c r="F6041" s="198" t="s">
        <v>5987</v>
      </c>
      <c r="H6041" s="197" t="s">
        <v>1</v>
      </c>
      <c r="I6041" s="199"/>
      <c r="L6041" s="196"/>
      <c r="M6041" s="200"/>
      <c r="N6041" s="201"/>
      <c r="O6041" s="201"/>
      <c r="P6041" s="201"/>
      <c r="Q6041" s="201"/>
      <c r="R6041" s="201"/>
      <c r="S6041" s="201"/>
      <c r="T6041" s="202"/>
      <c r="AT6041" s="197" t="s">
        <v>369</v>
      </c>
      <c r="AU6041" s="197" t="s">
        <v>85</v>
      </c>
      <c r="AV6041" s="14" t="s">
        <v>79</v>
      </c>
      <c r="AW6041" s="14" t="s">
        <v>29</v>
      </c>
      <c r="AX6041" s="14" t="s">
        <v>72</v>
      </c>
      <c r="AY6041" s="197" t="s">
        <v>360</v>
      </c>
    </row>
    <row r="6042" spans="2:51" s="13" customFormat="1">
      <c r="B6042" s="187"/>
      <c r="D6042" s="188" t="s">
        <v>369</v>
      </c>
      <c r="E6042" s="189" t="s">
        <v>1</v>
      </c>
      <c r="F6042" s="190" t="s">
        <v>5988</v>
      </c>
      <c r="H6042" s="191">
        <v>22.321000000000002</v>
      </c>
      <c r="I6042" s="192"/>
      <c r="L6042" s="187"/>
      <c r="M6042" s="193"/>
      <c r="N6042" s="194"/>
      <c r="O6042" s="194"/>
      <c r="P6042" s="194"/>
      <c r="Q6042" s="194"/>
      <c r="R6042" s="194"/>
      <c r="S6042" s="194"/>
      <c r="T6042" s="195"/>
      <c r="AT6042" s="189" t="s">
        <v>369</v>
      </c>
      <c r="AU6042" s="189" t="s">
        <v>85</v>
      </c>
      <c r="AV6042" s="13" t="s">
        <v>85</v>
      </c>
      <c r="AW6042" s="13" t="s">
        <v>29</v>
      </c>
      <c r="AX6042" s="13" t="s">
        <v>72</v>
      </c>
      <c r="AY6042" s="189" t="s">
        <v>360</v>
      </c>
    </row>
    <row r="6043" spans="2:51" s="13" customFormat="1">
      <c r="B6043" s="187"/>
      <c r="D6043" s="188" t="s">
        <v>369</v>
      </c>
      <c r="E6043" s="189" t="s">
        <v>1</v>
      </c>
      <c r="F6043" s="190" t="s">
        <v>5973</v>
      </c>
      <c r="H6043" s="191">
        <v>0.27</v>
      </c>
      <c r="I6043" s="192"/>
      <c r="L6043" s="187"/>
      <c r="M6043" s="193"/>
      <c r="N6043" s="194"/>
      <c r="O6043" s="194"/>
      <c r="P6043" s="194"/>
      <c r="Q6043" s="194"/>
      <c r="R6043" s="194"/>
      <c r="S6043" s="194"/>
      <c r="T6043" s="195"/>
      <c r="AT6043" s="189" t="s">
        <v>369</v>
      </c>
      <c r="AU6043" s="189" t="s">
        <v>85</v>
      </c>
      <c r="AV6043" s="13" t="s">
        <v>85</v>
      </c>
      <c r="AW6043" s="13" t="s">
        <v>29</v>
      </c>
      <c r="AX6043" s="13" t="s">
        <v>72</v>
      </c>
      <c r="AY6043" s="189" t="s">
        <v>360</v>
      </c>
    </row>
    <row r="6044" spans="2:51" s="13" customFormat="1">
      <c r="B6044" s="187"/>
      <c r="D6044" s="188" t="s">
        <v>369</v>
      </c>
      <c r="E6044" s="189" t="s">
        <v>1</v>
      </c>
      <c r="F6044" s="190" t="s">
        <v>5974</v>
      </c>
      <c r="H6044" s="191">
        <v>-1.6160000000000001</v>
      </c>
      <c r="I6044" s="192"/>
      <c r="L6044" s="187"/>
      <c r="M6044" s="193"/>
      <c r="N6044" s="194"/>
      <c r="O6044" s="194"/>
      <c r="P6044" s="194"/>
      <c r="Q6044" s="194"/>
      <c r="R6044" s="194"/>
      <c r="S6044" s="194"/>
      <c r="T6044" s="195"/>
      <c r="AT6044" s="189" t="s">
        <v>369</v>
      </c>
      <c r="AU6044" s="189" t="s">
        <v>85</v>
      </c>
      <c r="AV6044" s="13" t="s">
        <v>85</v>
      </c>
      <c r="AW6044" s="13" t="s">
        <v>29</v>
      </c>
      <c r="AX6044" s="13" t="s">
        <v>72</v>
      </c>
      <c r="AY6044" s="189" t="s">
        <v>360</v>
      </c>
    </row>
    <row r="6045" spans="2:51" s="13" customFormat="1">
      <c r="B6045" s="187"/>
      <c r="D6045" s="188" t="s">
        <v>369</v>
      </c>
      <c r="E6045" s="189" t="s">
        <v>1</v>
      </c>
      <c r="F6045" s="190" t="s">
        <v>5989</v>
      </c>
      <c r="H6045" s="191">
        <v>-0.47599999999999998</v>
      </c>
      <c r="I6045" s="192"/>
      <c r="L6045" s="187"/>
      <c r="M6045" s="193"/>
      <c r="N6045" s="194"/>
      <c r="O6045" s="194"/>
      <c r="P6045" s="194"/>
      <c r="Q6045" s="194"/>
      <c r="R6045" s="194"/>
      <c r="S6045" s="194"/>
      <c r="T6045" s="195"/>
      <c r="AT6045" s="189" t="s">
        <v>369</v>
      </c>
      <c r="AU6045" s="189" t="s">
        <v>85</v>
      </c>
      <c r="AV6045" s="13" t="s">
        <v>85</v>
      </c>
      <c r="AW6045" s="13" t="s">
        <v>29</v>
      </c>
      <c r="AX6045" s="13" t="s">
        <v>72</v>
      </c>
      <c r="AY6045" s="189" t="s">
        <v>360</v>
      </c>
    </row>
    <row r="6046" spans="2:51" s="14" customFormat="1">
      <c r="B6046" s="196"/>
      <c r="D6046" s="188" t="s">
        <v>369</v>
      </c>
      <c r="E6046" s="197" t="s">
        <v>1</v>
      </c>
      <c r="F6046" s="198" t="s">
        <v>5990</v>
      </c>
      <c r="H6046" s="197" t="s">
        <v>1</v>
      </c>
      <c r="I6046" s="199"/>
      <c r="L6046" s="196"/>
      <c r="M6046" s="200"/>
      <c r="N6046" s="201"/>
      <c r="O6046" s="201"/>
      <c r="P6046" s="201"/>
      <c r="Q6046" s="201"/>
      <c r="R6046" s="201"/>
      <c r="S6046" s="201"/>
      <c r="T6046" s="202"/>
      <c r="AT6046" s="197" t="s">
        <v>369</v>
      </c>
      <c r="AU6046" s="197" t="s">
        <v>85</v>
      </c>
      <c r="AV6046" s="14" t="s">
        <v>79</v>
      </c>
      <c r="AW6046" s="14" t="s">
        <v>29</v>
      </c>
      <c r="AX6046" s="14" t="s">
        <v>72</v>
      </c>
      <c r="AY6046" s="197" t="s">
        <v>360</v>
      </c>
    </row>
    <row r="6047" spans="2:51" s="13" customFormat="1">
      <c r="B6047" s="187"/>
      <c r="D6047" s="188" t="s">
        <v>369</v>
      </c>
      <c r="E6047" s="189" t="s">
        <v>1</v>
      </c>
      <c r="F6047" s="190" t="s">
        <v>5991</v>
      </c>
      <c r="H6047" s="191">
        <v>26.623999999999999</v>
      </c>
      <c r="I6047" s="192"/>
      <c r="L6047" s="187"/>
      <c r="M6047" s="193"/>
      <c r="N6047" s="194"/>
      <c r="O6047" s="194"/>
      <c r="P6047" s="194"/>
      <c r="Q6047" s="194"/>
      <c r="R6047" s="194"/>
      <c r="S6047" s="194"/>
      <c r="T6047" s="195"/>
      <c r="AT6047" s="189" t="s">
        <v>369</v>
      </c>
      <c r="AU6047" s="189" t="s">
        <v>85</v>
      </c>
      <c r="AV6047" s="13" t="s">
        <v>85</v>
      </c>
      <c r="AW6047" s="13" t="s">
        <v>29</v>
      </c>
      <c r="AX6047" s="13" t="s">
        <v>72</v>
      </c>
      <c r="AY6047" s="189" t="s">
        <v>360</v>
      </c>
    </row>
    <row r="6048" spans="2:51" s="13" customFormat="1">
      <c r="B6048" s="187"/>
      <c r="D6048" s="188" t="s">
        <v>369</v>
      </c>
      <c r="E6048" s="189" t="s">
        <v>1</v>
      </c>
      <c r="F6048" s="190" t="s">
        <v>5973</v>
      </c>
      <c r="H6048" s="191">
        <v>0.27</v>
      </c>
      <c r="I6048" s="192"/>
      <c r="L6048" s="187"/>
      <c r="M6048" s="193"/>
      <c r="N6048" s="194"/>
      <c r="O6048" s="194"/>
      <c r="P6048" s="194"/>
      <c r="Q6048" s="194"/>
      <c r="R6048" s="194"/>
      <c r="S6048" s="194"/>
      <c r="T6048" s="195"/>
      <c r="AT6048" s="189" t="s">
        <v>369</v>
      </c>
      <c r="AU6048" s="189" t="s">
        <v>85</v>
      </c>
      <c r="AV6048" s="13" t="s">
        <v>85</v>
      </c>
      <c r="AW6048" s="13" t="s">
        <v>29</v>
      </c>
      <c r="AX6048" s="13" t="s">
        <v>72</v>
      </c>
      <c r="AY6048" s="189" t="s">
        <v>360</v>
      </c>
    </row>
    <row r="6049" spans="2:51" s="13" customFormat="1">
      <c r="B6049" s="187"/>
      <c r="D6049" s="188" t="s">
        <v>369</v>
      </c>
      <c r="E6049" s="189" t="s">
        <v>1</v>
      </c>
      <c r="F6049" s="190" t="s">
        <v>5974</v>
      </c>
      <c r="H6049" s="191">
        <v>-1.6160000000000001</v>
      </c>
      <c r="I6049" s="192"/>
      <c r="L6049" s="187"/>
      <c r="M6049" s="193"/>
      <c r="N6049" s="194"/>
      <c r="O6049" s="194"/>
      <c r="P6049" s="194"/>
      <c r="Q6049" s="194"/>
      <c r="R6049" s="194"/>
      <c r="S6049" s="194"/>
      <c r="T6049" s="195"/>
      <c r="AT6049" s="189" t="s">
        <v>369</v>
      </c>
      <c r="AU6049" s="189" t="s">
        <v>85</v>
      </c>
      <c r="AV6049" s="13" t="s">
        <v>85</v>
      </c>
      <c r="AW6049" s="13" t="s">
        <v>29</v>
      </c>
      <c r="AX6049" s="13" t="s">
        <v>72</v>
      </c>
      <c r="AY6049" s="189" t="s">
        <v>360</v>
      </c>
    </row>
    <row r="6050" spans="2:51" s="13" customFormat="1">
      <c r="B6050" s="187"/>
      <c r="D6050" s="188" t="s">
        <v>369</v>
      </c>
      <c r="E6050" s="189" t="s">
        <v>1</v>
      </c>
      <c r="F6050" s="190" t="s">
        <v>5992</v>
      </c>
      <c r="H6050" s="191">
        <v>-0.81599999999999995</v>
      </c>
      <c r="I6050" s="192"/>
      <c r="L6050" s="187"/>
      <c r="M6050" s="193"/>
      <c r="N6050" s="194"/>
      <c r="O6050" s="194"/>
      <c r="P6050" s="194"/>
      <c r="Q6050" s="194"/>
      <c r="R6050" s="194"/>
      <c r="S6050" s="194"/>
      <c r="T6050" s="195"/>
      <c r="AT6050" s="189" t="s">
        <v>369</v>
      </c>
      <c r="AU6050" s="189" t="s">
        <v>85</v>
      </c>
      <c r="AV6050" s="13" t="s">
        <v>85</v>
      </c>
      <c r="AW6050" s="13" t="s">
        <v>29</v>
      </c>
      <c r="AX6050" s="13" t="s">
        <v>72</v>
      </c>
      <c r="AY6050" s="189" t="s">
        <v>360</v>
      </c>
    </row>
    <row r="6051" spans="2:51" s="14" customFormat="1">
      <c r="B6051" s="196"/>
      <c r="D6051" s="188" t="s">
        <v>369</v>
      </c>
      <c r="E6051" s="197" t="s">
        <v>1</v>
      </c>
      <c r="F6051" s="198" t="s">
        <v>5993</v>
      </c>
      <c r="H6051" s="197" t="s">
        <v>1</v>
      </c>
      <c r="I6051" s="199"/>
      <c r="L6051" s="196"/>
      <c r="M6051" s="200"/>
      <c r="N6051" s="201"/>
      <c r="O6051" s="201"/>
      <c r="P6051" s="201"/>
      <c r="Q6051" s="201"/>
      <c r="R6051" s="201"/>
      <c r="S6051" s="201"/>
      <c r="T6051" s="202"/>
      <c r="AT6051" s="197" t="s">
        <v>369</v>
      </c>
      <c r="AU6051" s="197" t="s">
        <v>85</v>
      </c>
      <c r="AV6051" s="14" t="s">
        <v>79</v>
      </c>
      <c r="AW6051" s="14" t="s">
        <v>29</v>
      </c>
      <c r="AX6051" s="14" t="s">
        <v>72</v>
      </c>
      <c r="AY6051" s="197" t="s">
        <v>360</v>
      </c>
    </row>
    <row r="6052" spans="2:51" s="13" customFormat="1">
      <c r="B6052" s="187"/>
      <c r="D6052" s="188" t="s">
        <v>369</v>
      </c>
      <c r="E6052" s="189" t="s">
        <v>1</v>
      </c>
      <c r="F6052" s="190" t="s">
        <v>5966</v>
      </c>
      <c r="H6052" s="191">
        <v>18.907</v>
      </c>
      <c r="I6052" s="192"/>
      <c r="L6052" s="187"/>
      <c r="M6052" s="193"/>
      <c r="N6052" s="194"/>
      <c r="O6052" s="194"/>
      <c r="P6052" s="194"/>
      <c r="Q6052" s="194"/>
      <c r="R6052" s="194"/>
      <c r="S6052" s="194"/>
      <c r="T6052" s="195"/>
      <c r="AT6052" s="189" t="s">
        <v>369</v>
      </c>
      <c r="AU6052" s="189" t="s">
        <v>85</v>
      </c>
      <c r="AV6052" s="13" t="s">
        <v>85</v>
      </c>
      <c r="AW6052" s="13" t="s">
        <v>29</v>
      </c>
      <c r="AX6052" s="13" t="s">
        <v>72</v>
      </c>
      <c r="AY6052" s="189" t="s">
        <v>360</v>
      </c>
    </row>
    <row r="6053" spans="2:51" s="13" customFormat="1">
      <c r="B6053" s="187"/>
      <c r="D6053" s="188" t="s">
        <v>369</v>
      </c>
      <c r="E6053" s="189" t="s">
        <v>1</v>
      </c>
      <c r="F6053" s="190" t="s">
        <v>5967</v>
      </c>
      <c r="H6053" s="191">
        <v>0.245</v>
      </c>
      <c r="I6053" s="192"/>
      <c r="L6053" s="187"/>
      <c r="M6053" s="193"/>
      <c r="N6053" s="194"/>
      <c r="O6053" s="194"/>
      <c r="P6053" s="194"/>
      <c r="Q6053" s="194"/>
      <c r="R6053" s="194"/>
      <c r="S6053" s="194"/>
      <c r="T6053" s="195"/>
      <c r="AT6053" s="189" t="s">
        <v>369</v>
      </c>
      <c r="AU6053" s="189" t="s">
        <v>85</v>
      </c>
      <c r="AV6053" s="13" t="s">
        <v>85</v>
      </c>
      <c r="AW6053" s="13" t="s">
        <v>29</v>
      </c>
      <c r="AX6053" s="13" t="s">
        <v>72</v>
      </c>
      <c r="AY6053" s="189" t="s">
        <v>360</v>
      </c>
    </row>
    <row r="6054" spans="2:51" s="13" customFormat="1">
      <c r="B6054" s="187"/>
      <c r="D6054" s="188" t="s">
        <v>369</v>
      </c>
      <c r="E6054" s="189" t="s">
        <v>1</v>
      </c>
      <c r="F6054" s="190" t="s">
        <v>5968</v>
      </c>
      <c r="H6054" s="191">
        <v>-2.02</v>
      </c>
      <c r="I6054" s="192"/>
      <c r="L6054" s="187"/>
      <c r="M6054" s="193"/>
      <c r="N6054" s="194"/>
      <c r="O6054" s="194"/>
      <c r="P6054" s="194"/>
      <c r="Q6054" s="194"/>
      <c r="R6054" s="194"/>
      <c r="S6054" s="194"/>
      <c r="T6054" s="195"/>
      <c r="AT6054" s="189" t="s">
        <v>369</v>
      </c>
      <c r="AU6054" s="189" t="s">
        <v>85</v>
      </c>
      <c r="AV6054" s="13" t="s">
        <v>85</v>
      </c>
      <c r="AW6054" s="13" t="s">
        <v>29</v>
      </c>
      <c r="AX6054" s="13" t="s">
        <v>72</v>
      </c>
      <c r="AY6054" s="189" t="s">
        <v>360</v>
      </c>
    </row>
    <row r="6055" spans="2:51" s="13" customFormat="1">
      <c r="B6055" s="187"/>
      <c r="D6055" s="188" t="s">
        <v>369</v>
      </c>
      <c r="E6055" s="189" t="s">
        <v>1</v>
      </c>
      <c r="F6055" s="190" t="s">
        <v>5969</v>
      </c>
      <c r="H6055" s="191">
        <v>-0.95199999999999996</v>
      </c>
      <c r="I6055" s="192"/>
      <c r="L6055" s="187"/>
      <c r="M6055" s="193"/>
      <c r="N6055" s="194"/>
      <c r="O6055" s="194"/>
      <c r="P6055" s="194"/>
      <c r="Q6055" s="194"/>
      <c r="R6055" s="194"/>
      <c r="S6055" s="194"/>
      <c r="T6055" s="195"/>
      <c r="AT6055" s="189" t="s">
        <v>369</v>
      </c>
      <c r="AU6055" s="189" t="s">
        <v>85</v>
      </c>
      <c r="AV6055" s="13" t="s">
        <v>85</v>
      </c>
      <c r="AW6055" s="13" t="s">
        <v>29</v>
      </c>
      <c r="AX6055" s="13" t="s">
        <v>72</v>
      </c>
      <c r="AY6055" s="189" t="s">
        <v>360</v>
      </c>
    </row>
    <row r="6056" spans="2:51" s="13" customFormat="1">
      <c r="B6056" s="187"/>
      <c r="D6056" s="188" t="s">
        <v>369</v>
      </c>
      <c r="E6056" s="189" t="s">
        <v>1</v>
      </c>
      <c r="F6056" s="190" t="s">
        <v>5994</v>
      </c>
      <c r="H6056" s="191">
        <v>0.89800000000000002</v>
      </c>
      <c r="I6056" s="192"/>
      <c r="L6056" s="187"/>
      <c r="M6056" s="193"/>
      <c r="N6056" s="194"/>
      <c r="O6056" s="194"/>
      <c r="P6056" s="194"/>
      <c r="Q6056" s="194"/>
      <c r="R6056" s="194"/>
      <c r="S6056" s="194"/>
      <c r="T6056" s="195"/>
      <c r="AT6056" s="189" t="s">
        <v>369</v>
      </c>
      <c r="AU6056" s="189" t="s">
        <v>85</v>
      </c>
      <c r="AV6056" s="13" t="s">
        <v>85</v>
      </c>
      <c r="AW6056" s="13" t="s">
        <v>29</v>
      </c>
      <c r="AX6056" s="13" t="s">
        <v>72</v>
      </c>
      <c r="AY6056" s="189" t="s">
        <v>360</v>
      </c>
    </row>
    <row r="6057" spans="2:51" s="16" customFormat="1">
      <c r="B6057" s="211"/>
      <c r="D6057" s="188" t="s">
        <v>369</v>
      </c>
      <c r="E6057" s="212" t="s">
        <v>151</v>
      </c>
      <c r="F6057" s="213" t="s">
        <v>581</v>
      </c>
      <c r="H6057" s="214">
        <v>62.039000000000001</v>
      </c>
      <c r="I6057" s="215"/>
      <c r="L6057" s="211"/>
      <c r="M6057" s="216"/>
      <c r="N6057" s="217"/>
      <c r="O6057" s="217"/>
      <c r="P6057" s="217"/>
      <c r="Q6057" s="217"/>
      <c r="R6057" s="217"/>
      <c r="S6057" s="217"/>
      <c r="T6057" s="218"/>
      <c r="AT6057" s="212" t="s">
        <v>369</v>
      </c>
      <c r="AU6057" s="212" t="s">
        <v>85</v>
      </c>
      <c r="AV6057" s="16" t="s">
        <v>282</v>
      </c>
      <c r="AW6057" s="16" t="s">
        <v>29</v>
      </c>
      <c r="AX6057" s="16" t="s">
        <v>72</v>
      </c>
      <c r="AY6057" s="212" t="s">
        <v>360</v>
      </c>
    </row>
    <row r="6058" spans="2:51" s="14" customFormat="1">
      <c r="B6058" s="196"/>
      <c r="D6058" s="188" t="s">
        <v>369</v>
      </c>
      <c r="E6058" s="197" t="s">
        <v>1</v>
      </c>
      <c r="F6058" s="198" t="s">
        <v>5995</v>
      </c>
      <c r="H6058" s="197" t="s">
        <v>1</v>
      </c>
      <c r="I6058" s="199"/>
      <c r="L6058" s="196"/>
      <c r="M6058" s="200"/>
      <c r="N6058" s="201"/>
      <c r="O6058" s="201"/>
      <c r="P6058" s="201"/>
      <c r="Q6058" s="201"/>
      <c r="R6058" s="201"/>
      <c r="S6058" s="201"/>
      <c r="T6058" s="202"/>
      <c r="AT6058" s="197" t="s">
        <v>369</v>
      </c>
      <c r="AU6058" s="197" t="s">
        <v>85</v>
      </c>
      <c r="AV6058" s="14" t="s">
        <v>79</v>
      </c>
      <c r="AW6058" s="14" t="s">
        <v>29</v>
      </c>
      <c r="AX6058" s="14" t="s">
        <v>72</v>
      </c>
      <c r="AY6058" s="197" t="s">
        <v>360</v>
      </c>
    </row>
    <row r="6059" spans="2:51" s="13" customFormat="1">
      <c r="B6059" s="187"/>
      <c r="D6059" s="188" t="s">
        <v>369</v>
      </c>
      <c r="E6059" s="189" t="s">
        <v>1</v>
      </c>
      <c r="F6059" s="190" t="s">
        <v>5996</v>
      </c>
      <c r="H6059" s="191">
        <v>22.53</v>
      </c>
      <c r="I6059" s="192"/>
      <c r="L6059" s="187"/>
      <c r="M6059" s="193"/>
      <c r="N6059" s="194"/>
      <c r="O6059" s="194"/>
      <c r="P6059" s="194"/>
      <c r="Q6059" s="194"/>
      <c r="R6059" s="194"/>
      <c r="S6059" s="194"/>
      <c r="T6059" s="195"/>
      <c r="AT6059" s="189" t="s">
        <v>369</v>
      </c>
      <c r="AU6059" s="189" t="s">
        <v>85</v>
      </c>
      <c r="AV6059" s="13" t="s">
        <v>85</v>
      </c>
      <c r="AW6059" s="13" t="s">
        <v>29</v>
      </c>
      <c r="AX6059" s="13" t="s">
        <v>72</v>
      </c>
      <c r="AY6059" s="189" t="s">
        <v>360</v>
      </c>
    </row>
    <row r="6060" spans="2:51" s="13" customFormat="1">
      <c r="B6060" s="187"/>
      <c r="D6060" s="188" t="s">
        <v>369</v>
      </c>
      <c r="E6060" s="189" t="s">
        <v>1</v>
      </c>
      <c r="F6060" s="190" t="s">
        <v>5973</v>
      </c>
      <c r="H6060" s="191">
        <v>0.27</v>
      </c>
      <c r="I6060" s="192"/>
      <c r="L6060" s="187"/>
      <c r="M6060" s="193"/>
      <c r="N6060" s="194"/>
      <c r="O6060" s="194"/>
      <c r="P6060" s="194"/>
      <c r="Q6060" s="194"/>
      <c r="R6060" s="194"/>
      <c r="S6060" s="194"/>
      <c r="T6060" s="195"/>
      <c r="AT6060" s="189" t="s">
        <v>369</v>
      </c>
      <c r="AU6060" s="189" t="s">
        <v>85</v>
      </c>
      <c r="AV6060" s="13" t="s">
        <v>85</v>
      </c>
      <c r="AW6060" s="13" t="s">
        <v>29</v>
      </c>
      <c r="AX6060" s="13" t="s">
        <v>72</v>
      </c>
      <c r="AY6060" s="189" t="s">
        <v>360</v>
      </c>
    </row>
    <row r="6061" spans="2:51" s="13" customFormat="1">
      <c r="B6061" s="187"/>
      <c r="D6061" s="188" t="s">
        <v>369</v>
      </c>
      <c r="E6061" s="189" t="s">
        <v>1</v>
      </c>
      <c r="F6061" s="190" t="s">
        <v>5974</v>
      </c>
      <c r="H6061" s="191">
        <v>-1.6160000000000001</v>
      </c>
      <c r="I6061" s="192"/>
      <c r="L6061" s="187"/>
      <c r="M6061" s="193"/>
      <c r="N6061" s="194"/>
      <c r="O6061" s="194"/>
      <c r="P6061" s="194"/>
      <c r="Q6061" s="194"/>
      <c r="R6061" s="194"/>
      <c r="S6061" s="194"/>
      <c r="T6061" s="195"/>
      <c r="AT6061" s="189" t="s">
        <v>369</v>
      </c>
      <c r="AU6061" s="189" t="s">
        <v>85</v>
      </c>
      <c r="AV6061" s="13" t="s">
        <v>85</v>
      </c>
      <c r="AW6061" s="13" t="s">
        <v>29</v>
      </c>
      <c r="AX6061" s="13" t="s">
        <v>72</v>
      </c>
      <c r="AY6061" s="189" t="s">
        <v>360</v>
      </c>
    </row>
    <row r="6062" spans="2:51" s="13" customFormat="1">
      <c r="B6062" s="187"/>
      <c r="D6062" s="188" t="s">
        <v>369</v>
      </c>
      <c r="E6062" s="189" t="s">
        <v>1</v>
      </c>
      <c r="F6062" s="190" t="s">
        <v>5989</v>
      </c>
      <c r="H6062" s="191">
        <v>-0.47599999999999998</v>
      </c>
      <c r="I6062" s="192"/>
      <c r="L6062" s="187"/>
      <c r="M6062" s="193"/>
      <c r="N6062" s="194"/>
      <c r="O6062" s="194"/>
      <c r="P6062" s="194"/>
      <c r="Q6062" s="194"/>
      <c r="R6062" s="194"/>
      <c r="S6062" s="194"/>
      <c r="T6062" s="195"/>
      <c r="AT6062" s="189" t="s">
        <v>369</v>
      </c>
      <c r="AU6062" s="189" t="s">
        <v>85</v>
      </c>
      <c r="AV6062" s="13" t="s">
        <v>85</v>
      </c>
      <c r="AW6062" s="13" t="s">
        <v>29</v>
      </c>
      <c r="AX6062" s="13" t="s">
        <v>72</v>
      </c>
      <c r="AY6062" s="189" t="s">
        <v>360</v>
      </c>
    </row>
    <row r="6063" spans="2:51" s="14" customFormat="1">
      <c r="B6063" s="196"/>
      <c r="D6063" s="188" t="s">
        <v>369</v>
      </c>
      <c r="E6063" s="197" t="s">
        <v>1</v>
      </c>
      <c r="F6063" s="198" t="s">
        <v>5997</v>
      </c>
      <c r="H6063" s="197" t="s">
        <v>1</v>
      </c>
      <c r="I6063" s="199"/>
      <c r="L6063" s="196"/>
      <c r="M6063" s="200"/>
      <c r="N6063" s="201"/>
      <c r="O6063" s="201"/>
      <c r="P6063" s="201"/>
      <c r="Q6063" s="201"/>
      <c r="R6063" s="201"/>
      <c r="S6063" s="201"/>
      <c r="T6063" s="202"/>
      <c r="AT6063" s="197" t="s">
        <v>369</v>
      </c>
      <c r="AU6063" s="197" t="s">
        <v>85</v>
      </c>
      <c r="AV6063" s="14" t="s">
        <v>79</v>
      </c>
      <c r="AW6063" s="14" t="s">
        <v>29</v>
      </c>
      <c r="AX6063" s="14" t="s">
        <v>72</v>
      </c>
      <c r="AY6063" s="197" t="s">
        <v>360</v>
      </c>
    </row>
    <row r="6064" spans="2:51" s="13" customFormat="1">
      <c r="B6064" s="187"/>
      <c r="D6064" s="188" t="s">
        <v>369</v>
      </c>
      <c r="E6064" s="189" t="s">
        <v>1</v>
      </c>
      <c r="F6064" s="190" t="s">
        <v>5998</v>
      </c>
      <c r="H6064" s="191">
        <v>26.896000000000001</v>
      </c>
      <c r="I6064" s="192"/>
      <c r="L6064" s="187"/>
      <c r="M6064" s="193"/>
      <c r="N6064" s="194"/>
      <c r="O6064" s="194"/>
      <c r="P6064" s="194"/>
      <c r="Q6064" s="194"/>
      <c r="R6064" s="194"/>
      <c r="S6064" s="194"/>
      <c r="T6064" s="195"/>
      <c r="AT6064" s="189" t="s">
        <v>369</v>
      </c>
      <c r="AU6064" s="189" t="s">
        <v>85</v>
      </c>
      <c r="AV6064" s="13" t="s">
        <v>85</v>
      </c>
      <c r="AW6064" s="13" t="s">
        <v>29</v>
      </c>
      <c r="AX6064" s="13" t="s">
        <v>72</v>
      </c>
      <c r="AY6064" s="189" t="s">
        <v>360</v>
      </c>
    </row>
    <row r="6065" spans="2:51" s="13" customFormat="1">
      <c r="B6065" s="187"/>
      <c r="D6065" s="188" t="s">
        <v>369</v>
      </c>
      <c r="E6065" s="189" t="s">
        <v>1</v>
      </c>
      <c r="F6065" s="190" t="s">
        <v>5973</v>
      </c>
      <c r="H6065" s="191">
        <v>0.27</v>
      </c>
      <c r="I6065" s="192"/>
      <c r="L6065" s="187"/>
      <c r="M6065" s="193"/>
      <c r="N6065" s="194"/>
      <c r="O6065" s="194"/>
      <c r="P6065" s="194"/>
      <c r="Q6065" s="194"/>
      <c r="R6065" s="194"/>
      <c r="S6065" s="194"/>
      <c r="T6065" s="195"/>
      <c r="AT6065" s="189" t="s">
        <v>369</v>
      </c>
      <c r="AU6065" s="189" t="s">
        <v>85</v>
      </c>
      <c r="AV6065" s="13" t="s">
        <v>85</v>
      </c>
      <c r="AW6065" s="13" t="s">
        <v>29</v>
      </c>
      <c r="AX6065" s="13" t="s">
        <v>72</v>
      </c>
      <c r="AY6065" s="189" t="s">
        <v>360</v>
      </c>
    </row>
    <row r="6066" spans="2:51" s="13" customFormat="1">
      <c r="B6066" s="187"/>
      <c r="D6066" s="188" t="s">
        <v>369</v>
      </c>
      <c r="E6066" s="189" t="s">
        <v>1</v>
      </c>
      <c r="F6066" s="190" t="s">
        <v>5974</v>
      </c>
      <c r="H6066" s="191">
        <v>-1.6160000000000001</v>
      </c>
      <c r="I6066" s="192"/>
      <c r="L6066" s="187"/>
      <c r="M6066" s="193"/>
      <c r="N6066" s="194"/>
      <c r="O6066" s="194"/>
      <c r="P6066" s="194"/>
      <c r="Q6066" s="194"/>
      <c r="R6066" s="194"/>
      <c r="S6066" s="194"/>
      <c r="T6066" s="195"/>
      <c r="AT6066" s="189" t="s">
        <v>369</v>
      </c>
      <c r="AU6066" s="189" t="s">
        <v>85</v>
      </c>
      <c r="AV6066" s="13" t="s">
        <v>85</v>
      </c>
      <c r="AW6066" s="13" t="s">
        <v>29</v>
      </c>
      <c r="AX6066" s="13" t="s">
        <v>72</v>
      </c>
      <c r="AY6066" s="189" t="s">
        <v>360</v>
      </c>
    </row>
    <row r="6067" spans="2:51" s="13" customFormat="1">
      <c r="B6067" s="187"/>
      <c r="D6067" s="188" t="s">
        <v>369</v>
      </c>
      <c r="E6067" s="189" t="s">
        <v>1</v>
      </c>
      <c r="F6067" s="190" t="s">
        <v>5992</v>
      </c>
      <c r="H6067" s="191">
        <v>-0.81599999999999995</v>
      </c>
      <c r="I6067" s="192"/>
      <c r="L6067" s="187"/>
      <c r="M6067" s="193"/>
      <c r="N6067" s="194"/>
      <c r="O6067" s="194"/>
      <c r="P6067" s="194"/>
      <c r="Q6067" s="194"/>
      <c r="R6067" s="194"/>
      <c r="S6067" s="194"/>
      <c r="T6067" s="195"/>
      <c r="AT6067" s="189" t="s">
        <v>369</v>
      </c>
      <c r="AU6067" s="189" t="s">
        <v>85</v>
      </c>
      <c r="AV6067" s="13" t="s">
        <v>85</v>
      </c>
      <c r="AW6067" s="13" t="s">
        <v>29</v>
      </c>
      <c r="AX6067" s="13" t="s">
        <v>72</v>
      </c>
      <c r="AY6067" s="189" t="s">
        <v>360</v>
      </c>
    </row>
    <row r="6068" spans="2:51" s="14" customFormat="1">
      <c r="B6068" s="196"/>
      <c r="D6068" s="188" t="s">
        <v>369</v>
      </c>
      <c r="E6068" s="197" t="s">
        <v>1</v>
      </c>
      <c r="F6068" s="198" t="s">
        <v>5999</v>
      </c>
      <c r="H6068" s="197" t="s">
        <v>1</v>
      </c>
      <c r="I6068" s="199"/>
      <c r="L6068" s="196"/>
      <c r="M6068" s="200"/>
      <c r="N6068" s="201"/>
      <c r="O6068" s="201"/>
      <c r="P6068" s="201"/>
      <c r="Q6068" s="201"/>
      <c r="R6068" s="201"/>
      <c r="S6068" s="201"/>
      <c r="T6068" s="202"/>
      <c r="AT6068" s="197" t="s">
        <v>369</v>
      </c>
      <c r="AU6068" s="197" t="s">
        <v>85</v>
      </c>
      <c r="AV6068" s="14" t="s">
        <v>79</v>
      </c>
      <c r="AW6068" s="14" t="s">
        <v>29</v>
      </c>
      <c r="AX6068" s="14" t="s">
        <v>72</v>
      </c>
      <c r="AY6068" s="197" t="s">
        <v>360</v>
      </c>
    </row>
    <row r="6069" spans="2:51" s="13" customFormat="1">
      <c r="B6069" s="187"/>
      <c r="D6069" s="188" t="s">
        <v>369</v>
      </c>
      <c r="E6069" s="189" t="s">
        <v>1</v>
      </c>
      <c r="F6069" s="190" t="s">
        <v>5966</v>
      </c>
      <c r="H6069" s="191">
        <v>18.907</v>
      </c>
      <c r="I6069" s="192"/>
      <c r="L6069" s="187"/>
      <c r="M6069" s="193"/>
      <c r="N6069" s="194"/>
      <c r="O6069" s="194"/>
      <c r="P6069" s="194"/>
      <c r="Q6069" s="194"/>
      <c r="R6069" s="194"/>
      <c r="S6069" s="194"/>
      <c r="T6069" s="195"/>
      <c r="AT6069" s="189" t="s">
        <v>369</v>
      </c>
      <c r="AU6069" s="189" t="s">
        <v>85</v>
      </c>
      <c r="AV6069" s="13" t="s">
        <v>85</v>
      </c>
      <c r="AW6069" s="13" t="s">
        <v>29</v>
      </c>
      <c r="AX6069" s="13" t="s">
        <v>72</v>
      </c>
      <c r="AY6069" s="189" t="s">
        <v>360</v>
      </c>
    </row>
    <row r="6070" spans="2:51" s="13" customFormat="1">
      <c r="B6070" s="187"/>
      <c r="D6070" s="188" t="s">
        <v>369</v>
      </c>
      <c r="E6070" s="189" t="s">
        <v>1</v>
      </c>
      <c r="F6070" s="190" t="s">
        <v>5967</v>
      </c>
      <c r="H6070" s="191">
        <v>0.245</v>
      </c>
      <c r="I6070" s="192"/>
      <c r="L6070" s="187"/>
      <c r="M6070" s="193"/>
      <c r="N6070" s="194"/>
      <c r="O6070" s="194"/>
      <c r="P6070" s="194"/>
      <c r="Q6070" s="194"/>
      <c r="R6070" s="194"/>
      <c r="S6070" s="194"/>
      <c r="T6070" s="195"/>
      <c r="AT6070" s="189" t="s">
        <v>369</v>
      </c>
      <c r="AU6070" s="189" t="s">
        <v>85</v>
      </c>
      <c r="AV6070" s="13" t="s">
        <v>85</v>
      </c>
      <c r="AW6070" s="13" t="s">
        <v>29</v>
      </c>
      <c r="AX6070" s="13" t="s">
        <v>72</v>
      </c>
      <c r="AY6070" s="189" t="s">
        <v>360</v>
      </c>
    </row>
    <row r="6071" spans="2:51" s="13" customFormat="1">
      <c r="B6071" s="187"/>
      <c r="D6071" s="188" t="s">
        <v>369</v>
      </c>
      <c r="E6071" s="189" t="s">
        <v>1</v>
      </c>
      <c r="F6071" s="190" t="s">
        <v>5968</v>
      </c>
      <c r="H6071" s="191">
        <v>-2.02</v>
      </c>
      <c r="I6071" s="192"/>
      <c r="L6071" s="187"/>
      <c r="M6071" s="193"/>
      <c r="N6071" s="194"/>
      <c r="O6071" s="194"/>
      <c r="P6071" s="194"/>
      <c r="Q6071" s="194"/>
      <c r="R6071" s="194"/>
      <c r="S6071" s="194"/>
      <c r="T6071" s="195"/>
      <c r="AT6071" s="189" t="s">
        <v>369</v>
      </c>
      <c r="AU6071" s="189" t="s">
        <v>85</v>
      </c>
      <c r="AV6071" s="13" t="s">
        <v>85</v>
      </c>
      <c r="AW6071" s="13" t="s">
        <v>29</v>
      </c>
      <c r="AX6071" s="13" t="s">
        <v>72</v>
      </c>
      <c r="AY6071" s="189" t="s">
        <v>360</v>
      </c>
    </row>
    <row r="6072" spans="2:51" s="13" customFormat="1">
      <c r="B6072" s="187"/>
      <c r="D6072" s="188" t="s">
        <v>369</v>
      </c>
      <c r="E6072" s="189" t="s">
        <v>1</v>
      </c>
      <c r="F6072" s="190" t="s">
        <v>5969</v>
      </c>
      <c r="H6072" s="191">
        <v>-0.95199999999999996</v>
      </c>
      <c r="I6072" s="192"/>
      <c r="L6072" s="187"/>
      <c r="M6072" s="193"/>
      <c r="N6072" s="194"/>
      <c r="O6072" s="194"/>
      <c r="P6072" s="194"/>
      <c r="Q6072" s="194"/>
      <c r="R6072" s="194"/>
      <c r="S6072" s="194"/>
      <c r="T6072" s="195"/>
      <c r="AT6072" s="189" t="s">
        <v>369</v>
      </c>
      <c r="AU6072" s="189" t="s">
        <v>85</v>
      </c>
      <c r="AV6072" s="13" t="s">
        <v>85</v>
      </c>
      <c r="AW6072" s="13" t="s">
        <v>29</v>
      </c>
      <c r="AX6072" s="13" t="s">
        <v>72</v>
      </c>
      <c r="AY6072" s="189" t="s">
        <v>360</v>
      </c>
    </row>
    <row r="6073" spans="2:51" s="13" customFormat="1">
      <c r="B6073" s="187"/>
      <c r="D6073" s="188" t="s">
        <v>369</v>
      </c>
      <c r="E6073" s="189" t="s">
        <v>1</v>
      </c>
      <c r="F6073" s="190" t="s">
        <v>5994</v>
      </c>
      <c r="H6073" s="191">
        <v>0.89800000000000002</v>
      </c>
      <c r="I6073" s="192"/>
      <c r="L6073" s="187"/>
      <c r="M6073" s="193"/>
      <c r="N6073" s="194"/>
      <c r="O6073" s="194"/>
      <c r="P6073" s="194"/>
      <c r="Q6073" s="194"/>
      <c r="R6073" s="194"/>
      <c r="S6073" s="194"/>
      <c r="T6073" s="195"/>
      <c r="AT6073" s="189" t="s">
        <v>369</v>
      </c>
      <c r="AU6073" s="189" t="s">
        <v>85</v>
      </c>
      <c r="AV6073" s="13" t="s">
        <v>85</v>
      </c>
      <c r="AW6073" s="13" t="s">
        <v>29</v>
      </c>
      <c r="AX6073" s="13" t="s">
        <v>72</v>
      </c>
      <c r="AY6073" s="189" t="s">
        <v>360</v>
      </c>
    </row>
    <row r="6074" spans="2:51" s="14" customFormat="1">
      <c r="B6074" s="196"/>
      <c r="D6074" s="188" t="s">
        <v>369</v>
      </c>
      <c r="E6074" s="197" t="s">
        <v>1</v>
      </c>
      <c r="F6074" s="198" t="s">
        <v>6000</v>
      </c>
      <c r="H6074" s="197" t="s">
        <v>1</v>
      </c>
      <c r="I6074" s="199"/>
      <c r="L6074" s="196"/>
      <c r="M6074" s="200"/>
      <c r="N6074" s="201"/>
      <c r="O6074" s="201"/>
      <c r="P6074" s="201"/>
      <c r="Q6074" s="201"/>
      <c r="R6074" s="201"/>
      <c r="S6074" s="201"/>
      <c r="T6074" s="202"/>
      <c r="AT6074" s="197" t="s">
        <v>369</v>
      </c>
      <c r="AU6074" s="197" t="s">
        <v>85</v>
      </c>
      <c r="AV6074" s="14" t="s">
        <v>79</v>
      </c>
      <c r="AW6074" s="14" t="s">
        <v>29</v>
      </c>
      <c r="AX6074" s="14" t="s">
        <v>72</v>
      </c>
      <c r="AY6074" s="197" t="s">
        <v>360</v>
      </c>
    </row>
    <row r="6075" spans="2:51" s="13" customFormat="1">
      <c r="B6075" s="187"/>
      <c r="D6075" s="188" t="s">
        <v>369</v>
      </c>
      <c r="E6075" s="189" t="s">
        <v>1</v>
      </c>
      <c r="F6075" s="190" t="s">
        <v>6001</v>
      </c>
      <c r="H6075" s="191">
        <v>3.7370000000000001</v>
      </c>
      <c r="I6075" s="192"/>
      <c r="L6075" s="187"/>
      <c r="M6075" s="193"/>
      <c r="N6075" s="194"/>
      <c r="O6075" s="194"/>
      <c r="P6075" s="194"/>
      <c r="Q6075" s="194"/>
      <c r="R6075" s="194"/>
      <c r="S6075" s="194"/>
      <c r="T6075" s="195"/>
      <c r="AT6075" s="189" t="s">
        <v>369</v>
      </c>
      <c r="AU6075" s="189" t="s">
        <v>85</v>
      </c>
      <c r="AV6075" s="13" t="s">
        <v>85</v>
      </c>
      <c r="AW6075" s="13" t="s">
        <v>29</v>
      </c>
      <c r="AX6075" s="13" t="s">
        <v>72</v>
      </c>
      <c r="AY6075" s="189" t="s">
        <v>360</v>
      </c>
    </row>
    <row r="6076" spans="2:51" s="14" customFormat="1">
      <c r="B6076" s="196"/>
      <c r="D6076" s="188" t="s">
        <v>369</v>
      </c>
      <c r="E6076" s="197" t="s">
        <v>1</v>
      </c>
      <c r="F6076" s="198" t="s">
        <v>6002</v>
      </c>
      <c r="H6076" s="197" t="s">
        <v>1</v>
      </c>
      <c r="I6076" s="199"/>
      <c r="L6076" s="196"/>
      <c r="M6076" s="200"/>
      <c r="N6076" s="201"/>
      <c r="O6076" s="201"/>
      <c r="P6076" s="201"/>
      <c r="Q6076" s="201"/>
      <c r="R6076" s="201"/>
      <c r="S6076" s="201"/>
      <c r="T6076" s="202"/>
      <c r="AT6076" s="197" t="s">
        <v>369</v>
      </c>
      <c r="AU6076" s="197" t="s">
        <v>85</v>
      </c>
      <c r="AV6076" s="14" t="s">
        <v>79</v>
      </c>
      <c r="AW6076" s="14" t="s">
        <v>29</v>
      </c>
      <c r="AX6076" s="14" t="s">
        <v>72</v>
      </c>
      <c r="AY6076" s="197" t="s">
        <v>360</v>
      </c>
    </row>
    <row r="6077" spans="2:51" s="13" customFormat="1">
      <c r="B6077" s="187"/>
      <c r="D6077" s="188" t="s">
        <v>369</v>
      </c>
      <c r="E6077" s="189" t="s">
        <v>1</v>
      </c>
      <c r="F6077" s="190" t="s">
        <v>6003</v>
      </c>
      <c r="H6077" s="191">
        <v>5.3529999999999998</v>
      </c>
      <c r="I6077" s="192"/>
      <c r="L6077" s="187"/>
      <c r="M6077" s="193"/>
      <c r="N6077" s="194"/>
      <c r="O6077" s="194"/>
      <c r="P6077" s="194"/>
      <c r="Q6077" s="194"/>
      <c r="R6077" s="194"/>
      <c r="S6077" s="194"/>
      <c r="T6077" s="195"/>
      <c r="AT6077" s="189" t="s">
        <v>369</v>
      </c>
      <c r="AU6077" s="189" t="s">
        <v>85</v>
      </c>
      <c r="AV6077" s="13" t="s">
        <v>85</v>
      </c>
      <c r="AW6077" s="13" t="s">
        <v>29</v>
      </c>
      <c r="AX6077" s="13" t="s">
        <v>72</v>
      </c>
      <c r="AY6077" s="189" t="s">
        <v>360</v>
      </c>
    </row>
    <row r="6078" spans="2:51" s="16" customFormat="1">
      <c r="B6078" s="211"/>
      <c r="D6078" s="188" t="s">
        <v>369</v>
      </c>
      <c r="E6078" s="212" t="s">
        <v>157</v>
      </c>
      <c r="F6078" s="213" t="s">
        <v>581</v>
      </c>
      <c r="H6078" s="214">
        <v>71.61</v>
      </c>
      <c r="I6078" s="215"/>
      <c r="L6078" s="211"/>
      <c r="M6078" s="216"/>
      <c r="N6078" s="217"/>
      <c r="O6078" s="217"/>
      <c r="P6078" s="217"/>
      <c r="Q6078" s="217"/>
      <c r="R6078" s="217"/>
      <c r="S6078" s="217"/>
      <c r="T6078" s="218"/>
      <c r="AT6078" s="212" t="s">
        <v>369</v>
      </c>
      <c r="AU6078" s="212" t="s">
        <v>85</v>
      </c>
      <c r="AV6078" s="16" t="s">
        <v>282</v>
      </c>
      <c r="AW6078" s="16" t="s">
        <v>29</v>
      </c>
      <c r="AX6078" s="16" t="s">
        <v>72</v>
      </c>
      <c r="AY6078" s="212" t="s">
        <v>360</v>
      </c>
    </row>
    <row r="6079" spans="2:51" s="14" customFormat="1">
      <c r="B6079" s="196"/>
      <c r="D6079" s="188" t="s">
        <v>369</v>
      </c>
      <c r="E6079" s="197" t="s">
        <v>1</v>
      </c>
      <c r="F6079" s="198" t="s">
        <v>5413</v>
      </c>
      <c r="H6079" s="197" t="s">
        <v>1</v>
      </c>
      <c r="I6079" s="199"/>
      <c r="L6079" s="196"/>
      <c r="M6079" s="200"/>
      <c r="N6079" s="201"/>
      <c r="O6079" s="201"/>
      <c r="P6079" s="201"/>
      <c r="Q6079" s="201"/>
      <c r="R6079" s="201"/>
      <c r="S6079" s="201"/>
      <c r="T6079" s="202"/>
      <c r="AT6079" s="197" t="s">
        <v>369</v>
      </c>
      <c r="AU6079" s="197" t="s">
        <v>85</v>
      </c>
      <c r="AV6079" s="14" t="s">
        <v>79</v>
      </c>
      <c r="AW6079" s="14" t="s">
        <v>29</v>
      </c>
      <c r="AX6079" s="14" t="s">
        <v>72</v>
      </c>
      <c r="AY6079" s="197" t="s">
        <v>360</v>
      </c>
    </row>
    <row r="6080" spans="2:51" s="14" customFormat="1">
      <c r="B6080" s="196"/>
      <c r="D6080" s="188" t="s">
        <v>369</v>
      </c>
      <c r="E6080" s="197" t="s">
        <v>1</v>
      </c>
      <c r="F6080" s="198" t="s">
        <v>5960</v>
      </c>
      <c r="H6080" s="197" t="s">
        <v>1</v>
      </c>
      <c r="I6080" s="199"/>
      <c r="L6080" s="196"/>
      <c r="M6080" s="200"/>
      <c r="N6080" s="201"/>
      <c r="O6080" s="201"/>
      <c r="P6080" s="201"/>
      <c r="Q6080" s="201"/>
      <c r="R6080" s="201"/>
      <c r="S6080" s="201"/>
      <c r="T6080" s="202"/>
      <c r="AT6080" s="197" t="s">
        <v>369</v>
      </c>
      <c r="AU6080" s="197" t="s">
        <v>85</v>
      </c>
      <c r="AV6080" s="14" t="s">
        <v>79</v>
      </c>
      <c r="AW6080" s="14" t="s">
        <v>29</v>
      </c>
      <c r="AX6080" s="14" t="s">
        <v>72</v>
      </c>
      <c r="AY6080" s="197" t="s">
        <v>360</v>
      </c>
    </row>
    <row r="6081" spans="2:51" s="13" customFormat="1">
      <c r="B6081" s="187"/>
      <c r="D6081" s="188" t="s">
        <v>369</v>
      </c>
      <c r="E6081" s="189" t="s">
        <v>1</v>
      </c>
      <c r="F6081" s="190" t="s">
        <v>6004</v>
      </c>
      <c r="H6081" s="191">
        <v>17.280999999999999</v>
      </c>
      <c r="I6081" s="192"/>
      <c r="L6081" s="187"/>
      <c r="M6081" s="193"/>
      <c r="N6081" s="194"/>
      <c r="O6081" s="194"/>
      <c r="P6081" s="194"/>
      <c r="Q6081" s="194"/>
      <c r="R6081" s="194"/>
      <c r="S6081" s="194"/>
      <c r="T6081" s="195"/>
      <c r="AT6081" s="189" t="s">
        <v>369</v>
      </c>
      <c r="AU6081" s="189" t="s">
        <v>85</v>
      </c>
      <c r="AV6081" s="13" t="s">
        <v>85</v>
      </c>
      <c r="AW6081" s="13" t="s">
        <v>29</v>
      </c>
      <c r="AX6081" s="13" t="s">
        <v>72</v>
      </c>
      <c r="AY6081" s="189" t="s">
        <v>360</v>
      </c>
    </row>
    <row r="6082" spans="2:51" s="13" customFormat="1">
      <c r="B6082" s="187"/>
      <c r="D6082" s="188" t="s">
        <v>369</v>
      </c>
      <c r="E6082" s="189" t="s">
        <v>1</v>
      </c>
      <c r="F6082" s="190" t="s">
        <v>5962</v>
      </c>
      <c r="H6082" s="191">
        <v>0.13500000000000001</v>
      </c>
      <c r="I6082" s="192"/>
      <c r="L6082" s="187"/>
      <c r="M6082" s="193"/>
      <c r="N6082" s="194"/>
      <c r="O6082" s="194"/>
      <c r="P6082" s="194"/>
      <c r="Q6082" s="194"/>
      <c r="R6082" s="194"/>
      <c r="S6082" s="194"/>
      <c r="T6082" s="195"/>
      <c r="AT6082" s="189" t="s">
        <v>369</v>
      </c>
      <c r="AU6082" s="189" t="s">
        <v>85</v>
      </c>
      <c r="AV6082" s="13" t="s">
        <v>85</v>
      </c>
      <c r="AW6082" s="13" t="s">
        <v>29</v>
      </c>
      <c r="AX6082" s="13" t="s">
        <v>72</v>
      </c>
      <c r="AY6082" s="189" t="s">
        <v>360</v>
      </c>
    </row>
    <row r="6083" spans="2:51" s="13" customFormat="1">
      <c r="B6083" s="187"/>
      <c r="D6083" s="188" t="s">
        <v>369</v>
      </c>
      <c r="E6083" s="189" t="s">
        <v>1</v>
      </c>
      <c r="F6083" s="190" t="s">
        <v>5974</v>
      </c>
      <c r="H6083" s="191">
        <v>-1.6160000000000001</v>
      </c>
      <c r="I6083" s="192"/>
      <c r="L6083" s="187"/>
      <c r="M6083" s="193"/>
      <c r="N6083" s="194"/>
      <c r="O6083" s="194"/>
      <c r="P6083" s="194"/>
      <c r="Q6083" s="194"/>
      <c r="R6083" s="194"/>
      <c r="S6083" s="194"/>
      <c r="T6083" s="195"/>
      <c r="AT6083" s="189" t="s">
        <v>369</v>
      </c>
      <c r="AU6083" s="189" t="s">
        <v>85</v>
      </c>
      <c r="AV6083" s="13" t="s">
        <v>85</v>
      </c>
      <c r="AW6083" s="13" t="s">
        <v>29</v>
      </c>
      <c r="AX6083" s="13" t="s">
        <v>72</v>
      </c>
      <c r="AY6083" s="189" t="s">
        <v>360</v>
      </c>
    </row>
    <row r="6084" spans="2:51" s="13" customFormat="1">
      <c r="B6084" s="187"/>
      <c r="D6084" s="188" t="s">
        <v>369</v>
      </c>
      <c r="E6084" s="189" t="s">
        <v>1</v>
      </c>
      <c r="F6084" s="190" t="s">
        <v>5989</v>
      </c>
      <c r="H6084" s="191">
        <v>-0.47599999999999998</v>
      </c>
      <c r="I6084" s="192"/>
      <c r="L6084" s="187"/>
      <c r="M6084" s="193"/>
      <c r="N6084" s="194"/>
      <c r="O6084" s="194"/>
      <c r="P6084" s="194"/>
      <c r="Q6084" s="194"/>
      <c r="R6084" s="194"/>
      <c r="S6084" s="194"/>
      <c r="T6084" s="195"/>
      <c r="AT6084" s="189" t="s">
        <v>369</v>
      </c>
      <c r="AU6084" s="189" t="s">
        <v>85</v>
      </c>
      <c r="AV6084" s="13" t="s">
        <v>85</v>
      </c>
      <c r="AW6084" s="13" t="s">
        <v>29</v>
      </c>
      <c r="AX6084" s="13" t="s">
        <v>72</v>
      </c>
      <c r="AY6084" s="189" t="s">
        <v>360</v>
      </c>
    </row>
    <row r="6085" spans="2:51" s="14" customFormat="1">
      <c r="B6085" s="196"/>
      <c r="D6085" s="188" t="s">
        <v>369</v>
      </c>
      <c r="E6085" s="197" t="s">
        <v>1</v>
      </c>
      <c r="F6085" s="198" t="s">
        <v>5963</v>
      </c>
      <c r="H6085" s="197" t="s">
        <v>1</v>
      </c>
      <c r="I6085" s="199"/>
      <c r="L6085" s="196"/>
      <c r="M6085" s="200"/>
      <c r="N6085" s="201"/>
      <c r="O6085" s="201"/>
      <c r="P6085" s="201"/>
      <c r="Q6085" s="201"/>
      <c r="R6085" s="201"/>
      <c r="S6085" s="201"/>
      <c r="T6085" s="202"/>
      <c r="AT6085" s="197" t="s">
        <v>369</v>
      </c>
      <c r="AU6085" s="197" t="s">
        <v>85</v>
      </c>
      <c r="AV6085" s="14" t="s">
        <v>79</v>
      </c>
      <c r="AW6085" s="14" t="s">
        <v>29</v>
      </c>
      <c r="AX6085" s="14" t="s">
        <v>72</v>
      </c>
      <c r="AY6085" s="197" t="s">
        <v>360</v>
      </c>
    </row>
    <row r="6086" spans="2:51" s="13" customFormat="1">
      <c r="B6086" s="187"/>
      <c r="D6086" s="188" t="s">
        <v>369</v>
      </c>
      <c r="E6086" s="189" t="s">
        <v>1</v>
      </c>
      <c r="F6086" s="190" t="s">
        <v>6005</v>
      </c>
      <c r="H6086" s="191">
        <v>26.704000000000001</v>
      </c>
      <c r="I6086" s="192"/>
      <c r="L6086" s="187"/>
      <c r="M6086" s="193"/>
      <c r="N6086" s="194"/>
      <c r="O6086" s="194"/>
      <c r="P6086" s="194"/>
      <c r="Q6086" s="194"/>
      <c r="R6086" s="194"/>
      <c r="S6086" s="194"/>
      <c r="T6086" s="195"/>
      <c r="AT6086" s="189" t="s">
        <v>369</v>
      </c>
      <c r="AU6086" s="189" t="s">
        <v>85</v>
      </c>
      <c r="AV6086" s="13" t="s">
        <v>85</v>
      </c>
      <c r="AW6086" s="13" t="s">
        <v>29</v>
      </c>
      <c r="AX6086" s="13" t="s">
        <v>72</v>
      </c>
      <c r="AY6086" s="189" t="s">
        <v>360</v>
      </c>
    </row>
    <row r="6087" spans="2:51" s="13" customFormat="1">
      <c r="B6087" s="187"/>
      <c r="D6087" s="188" t="s">
        <v>369</v>
      </c>
      <c r="E6087" s="189" t="s">
        <v>1</v>
      </c>
      <c r="F6087" s="190" t="s">
        <v>5962</v>
      </c>
      <c r="H6087" s="191">
        <v>0.13500000000000001</v>
      </c>
      <c r="I6087" s="192"/>
      <c r="L6087" s="187"/>
      <c r="M6087" s="193"/>
      <c r="N6087" s="194"/>
      <c r="O6087" s="194"/>
      <c r="P6087" s="194"/>
      <c r="Q6087" s="194"/>
      <c r="R6087" s="194"/>
      <c r="S6087" s="194"/>
      <c r="T6087" s="195"/>
      <c r="AT6087" s="189" t="s">
        <v>369</v>
      </c>
      <c r="AU6087" s="189" t="s">
        <v>85</v>
      </c>
      <c r="AV6087" s="13" t="s">
        <v>85</v>
      </c>
      <c r="AW6087" s="13" t="s">
        <v>29</v>
      </c>
      <c r="AX6087" s="13" t="s">
        <v>72</v>
      </c>
      <c r="AY6087" s="189" t="s">
        <v>360</v>
      </c>
    </row>
    <row r="6088" spans="2:51" s="13" customFormat="1">
      <c r="B6088" s="187"/>
      <c r="D6088" s="188" t="s">
        <v>369</v>
      </c>
      <c r="E6088" s="189" t="s">
        <v>1</v>
      </c>
      <c r="F6088" s="190" t="s">
        <v>5974</v>
      </c>
      <c r="H6088" s="191">
        <v>-1.6160000000000001</v>
      </c>
      <c r="I6088" s="192"/>
      <c r="L6088" s="187"/>
      <c r="M6088" s="193"/>
      <c r="N6088" s="194"/>
      <c r="O6088" s="194"/>
      <c r="P6088" s="194"/>
      <c r="Q6088" s="194"/>
      <c r="R6088" s="194"/>
      <c r="S6088" s="194"/>
      <c r="T6088" s="195"/>
      <c r="AT6088" s="189" t="s">
        <v>369</v>
      </c>
      <c r="AU6088" s="189" t="s">
        <v>85</v>
      </c>
      <c r="AV6088" s="13" t="s">
        <v>85</v>
      </c>
      <c r="AW6088" s="13" t="s">
        <v>29</v>
      </c>
      <c r="AX6088" s="13" t="s">
        <v>72</v>
      </c>
      <c r="AY6088" s="189" t="s">
        <v>360</v>
      </c>
    </row>
    <row r="6089" spans="2:51" s="13" customFormat="1">
      <c r="B6089" s="187"/>
      <c r="D6089" s="188" t="s">
        <v>369</v>
      </c>
      <c r="E6089" s="189" t="s">
        <v>1</v>
      </c>
      <c r="F6089" s="190" t="s">
        <v>5992</v>
      </c>
      <c r="H6089" s="191">
        <v>-0.81599999999999995</v>
      </c>
      <c r="I6089" s="192"/>
      <c r="L6089" s="187"/>
      <c r="M6089" s="193"/>
      <c r="N6089" s="194"/>
      <c r="O6089" s="194"/>
      <c r="P6089" s="194"/>
      <c r="Q6089" s="194"/>
      <c r="R6089" s="194"/>
      <c r="S6089" s="194"/>
      <c r="T6089" s="195"/>
      <c r="AT6089" s="189" t="s">
        <v>369</v>
      </c>
      <c r="AU6089" s="189" t="s">
        <v>85</v>
      </c>
      <c r="AV6089" s="13" t="s">
        <v>85</v>
      </c>
      <c r="AW6089" s="13" t="s">
        <v>29</v>
      </c>
      <c r="AX6089" s="13" t="s">
        <v>72</v>
      </c>
      <c r="AY6089" s="189" t="s">
        <v>360</v>
      </c>
    </row>
    <row r="6090" spans="2:51" s="14" customFormat="1">
      <c r="B6090" s="196"/>
      <c r="D6090" s="188" t="s">
        <v>369</v>
      </c>
      <c r="E6090" s="197" t="s">
        <v>1</v>
      </c>
      <c r="F6090" s="198" t="s">
        <v>6006</v>
      </c>
      <c r="H6090" s="197" t="s">
        <v>1</v>
      </c>
      <c r="I6090" s="199"/>
      <c r="L6090" s="196"/>
      <c r="M6090" s="200"/>
      <c r="N6090" s="201"/>
      <c r="O6090" s="201"/>
      <c r="P6090" s="201"/>
      <c r="Q6090" s="201"/>
      <c r="R6090" s="201"/>
      <c r="S6090" s="201"/>
      <c r="T6090" s="202"/>
      <c r="AT6090" s="197" t="s">
        <v>369</v>
      </c>
      <c r="AU6090" s="197" t="s">
        <v>85</v>
      </c>
      <c r="AV6090" s="14" t="s">
        <v>79</v>
      </c>
      <c r="AW6090" s="14" t="s">
        <v>29</v>
      </c>
      <c r="AX6090" s="14" t="s">
        <v>72</v>
      </c>
      <c r="AY6090" s="197" t="s">
        <v>360</v>
      </c>
    </row>
    <row r="6091" spans="2:51" s="13" customFormat="1">
      <c r="B6091" s="187"/>
      <c r="D6091" s="188" t="s">
        <v>369</v>
      </c>
      <c r="E6091" s="189" t="s">
        <v>1</v>
      </c>
      <c r="F6091" s="190" t="s">
        <v>6007</v>
      </c>
      <c r="H6091" s="191">
        <v>10.382999999999999</v>
      </c>
      <c r="I6091" s="192"/>
      <c r="L6091" s="187"/>
      <c r="M6091" s="193"/>
      <c r="N6091" s="194"/>
      <c r="O6091" s="194"/>
      <c r="P6091" s="194"/>
      <c r="Q6091" s="194"/>
      <c r="R6091" s="194"/>
      <c r="S6091" s="194"/>
      <c r="T6091" s="195"/>
      <c r="AT6091" s="189" t="s">
        <v>369</v>
      </c>
      <c r="AU6091" s="189" t="s">
        <v>85</v>
      </c>
      <c r="AV6091" s="13" t="s">
        <v>85</v>
      </c>
      <c r="AW6091" s="13" t="s">
        <v>29</v>
      </c>
      <c r="AX6091" s="13" t="s">
        <v>72</v>
      </c>
      <c r="AY6091" s="189" t="s">
        <v>360</v>
      </c>
    </row>
    <row r="6092" spans="2:51" s="13" customFormat="1">
      <c r="B6092" s="187"/>
      <c r="D6092" s="188" t="s">
        <v>369</v>
      </c>
      <c r="E6092" s="189" t="s">
        <v>1</v>
      </c>
      <c r="F6092" s="190" t="s">
        <v>6008</v>
      </c>
      <c r="H6092" s="191">
        <v>8.9689999999999994</v>
      </c>
      <c r="I6092" s="192"/>
      <c r="L6092" s="187"/>
      <c r="M6092" s="193"/>
      <c r="N6092" s="194"/>
      <c r="O6092" s="194"/>
      <c r="P6092" s="194"/>
      <c r="Q6092" s="194"/>
      <c r="R6092" s="194"/>
      <c r="S6092" s="194"/>
      <c r="T6092" s="195"/>
      <c r="AT6092" s="189" t="s">
        <v>369</v>
      </c>
      <c r="AU6092" s="189" t="s">
        <v>85</v>
      </c>
      <c r="AV6092" s="13" t="s">
        <v>85</v>
      </c>
      <c r="AW6092" s="13" t="s">
        <v>29</v>
      </c>
      <c r="AX6092" s="13" t="s">
        <v>72</v>
      </c>
      <c r="AY6092" s="189" t="s">
        <v>360</v>
      </c>
    </row>
    <row r="6093" spans="2:51" s="13" customFormat="1">
      <c r="B6093" s="187"/>
      <c r="D6093" s="188" t="s">
        <v>369</v>
      </c>
      <c r="E6093" s="189" t="s">
        <v>1</v>
      </c>
      <c r="F6093" s="190" t="s">
        <v>6009</v>
      </c>
      <c r="H6093" s="191">
        <v>11.917999999999999</v>
      </c>
      <c r="I6093" s="192"/>
      <c r="L6093" s="187"/>
      <c r="M6093" s="193"/>
      <c r="N6093" s="194"/>
      <c r="O6093" s="194"/>
      <c r="P6093" s="194"/>
      <c r="Q6093" s="194"/>
      <c r="R6093" s="194"/>
      <c r="S6093" s="194"/>
      <c r="T6093" s="195"/>
      <c r="AT6093" s="189" t="s">
        <v>369</v>
      </c>
      <c r="AU6093" s="189" t="s">
        <v>85</v>
      </c>
      <c r="AV6093" s="13" t="s">
        <v>85</v>
      </c>
      <c r="AW6093" s="13" t="s">
        <v>29</v>
      </c>
      <c r="AX6093" s="13" t="s">
        <v>72</v>
      </c>
      <c r="AY6093" s="189" t="s">
        <v>360</v>
      </c>
    </row>
    <row r="6094" spans="2:51" s="13" customFormat="1">
      <c r="B6094" s="187"/>
      <c r="D6094" s="188" t="s">
        <v>369</v>
      </c>
      <c r="E6094" s="189" t="s">
        <v>1</v>
      </c>
      <c r="F6094" s="190" t="s">
        <v>6010</v>
      </c>
      <c r="H6094" s="191">
        <v>0.125</v>
      </c>
      <c r="I6094" s="192"/>
      <c r="L6094" s="187"/>
      <c r="M6094" s="193"/>
      <c r="N6094" s="194"/>
      <c r="O6094" s="194"/>
      <c r="P6094" s="194"/>
      <c r="Q6094" s="194"/>
      <c r="R6094" s="194"/>
      <c r="S6094" s="194"/>
      <c r="T6094" s="195"/>
      <c r="AT6094" s="189" t="s">
        <v>369</v>
      </c>
      <c r="AU6094" s="189" t="s">
        <v>85</v>
      </c>
      <c r="AV6094" s="13" t="s">
        <v>85</v>
      </c>
      <c r="AW6094" s="13" t="s">
        <v>29</v>
      </c>
      <c r="AX6094" s="13" t="s">
        <v>72</v>
      </c>
      <c r="AY6094" s="189" t="s">
        <v>360</v>
      </c>
    </row>
    <row r="6095" spans="2:51" s="13" customFormat="1">
      <c r="B6095" s="187"/>
      <c r="D6095" s="188" t="s">
        <v>369</v>
      </c>
      <c r="E6095" s="189" t="s">
        <v>1</v>
      </c>
      <c r="F6095" s="190" t="s">
        <v>6011</v>
      </c>
      <c r="H6095" s="191">
        <v>-5.6559999999999997</v>
      </c>
      <c r="I6095" s="192"/>
      <c r="L6095" s="187"/>
      <c r="M6095" s="193"/>
      <c r="N6095" s="194"/>
      <c r="O6095" s="194"/>
      <c r="P6095" s="194"/>
      <c r="Q6095" s="194"/>
      <c r="R6095" s="194"/>
      <c r="S6095" s="194"/>
      <c r="T6095" s="195"/>
      <c r="AT6095" s="189" t="s">
        <v>369</v>
      </c>
      <c r="AU6095" s="189" t="s">
        <v>85</v>
      </c>
      <c r="AV6095" s="13" t="s">
        <v>85</v>
      </c>
      <c r="AW6095" s="13" t="s">
        <v>29</v>
      </c>
      <c r="AX6095" s="13" t="s">
        <v>72</v>
      </c>
      <c r="AY6095" s="189" t="s">
        <v>360</v>
      </c>
    </row>
    <row r="6096" spans="2:51" s="13" customFormat="1">
      <c r="B6096" s="187"/>
      <c r="D6096" s="188" t="s">
        <v>369</v>
      </c>
      <c r="E6096" s="189" t="s">
        <v>1</v>
      </c>
      <c r="F6096" s="190" t="s">
        <v>6012</v>
      </c>
      <c r="H6096" s="191">
        <v>-0.40799999999999997</v>
      </c>
      <c r="I6096" s="192"/>
      <c r="L6096" s="187"/>
      <c r="M6096" s="193"/>
      <c r="N6096" s="194"/>
      <c r="O6096" s="194"/>
      <c r="P6096" s="194"/>
      <c r="Q6096" s="194"/>
      <c r="R6096" s="194"/>
      <c r="S6096" s="194"/>
      <c r="T6096" s="195"/>
      <c r="AT6096" s="189" t="s">
        <v>369</v>
      </c>
      <c r="AU6096" s="189" t="s">
        <v>85</v>
      </c>
      <c r="AV6096" s="13" t="s">
        <v>85</v>
      </c>
      <c r="AW6096" s="13" t="s">
        <v>29</v>
      </c>
      <c r="AX6096" s="13" t="s">
        <v>72</v>
      </c>
      <c r="AY6096" s="189" t="s">
        <v>360</v>
      </c>
    </row>
    <row r="6097" spans="2:51" s="14" customFormat="1">
      <c r="B6097" s="196"/>
      <c r="D6097" s="188" t="s">
        <v>369</v>
      </c>
      <c r="E6097" s="197" t="s">
        <v>1</v>
      </c>
      <c r="F6097" s="198" t="s">
        <v>1464</v>
      </c>
      <c r="H6097" s="197" t="s">
        <v>1</v>
      </c>
      <c r="I6097" s="199"/>
      <c r="L6097" s="196"/>
      <c r="M6097" s="200"/>
      <c r="N6097" s="201"/>
      <c r="O6097" s="201"/>
      <c r="P6097" s="201"/>
      <c r="Q6097" s="201"/>
      <c r="R6097" s="201"/>
      <c r="S6097" s="201"/>
      <c r="T6097" s="202"/>
      <c r="AT6097" s="197" t="s">
        <v>369</v>
      </c>
      <c r="AU6097" s="197" t="s">
        <v>85</v>
      </c>
      <c r="AV6097" s="14" t="s">
        <v>79</v>
      </c>
      <c r="AW6097" s="14" t="s">
        <v>29</v>
      </c>
      <c r="AX6097" s="14" t="s">
        <v>72</v>
      </c>
      <c r="AY6097" s="197" t="s">
        <v>360</v>
      </c>
    </row>
    <row r="6098" spans="2:51" s="13" customFormat="1">
      <c r="B6098" s="187"/>
      <c r="D6098" s="188" t="s">
        <v>369</v>
      </c>
      <c r="E6098" s="189" t="s">
        <v>1</v>
      </c>
      <c r="F6098" s="190" t="s">
        <v>6013</v>
      </c>
      <c r="H6098" s="191">
        <v>1.95</v>
      </c>
      <c r="I6098" s="192"/>
      <c r="L6098" s="187"/>
      <c r="M6098" s="193"/>
      <c r="N6098" s="194"/>
      <c r="O6098" s="194"/>
      <c r="P6098" s="194"/>
      <c r="Q6098" s="194"/>
      <c r="R6098" s="194"/>
      <c r="S6098" s="194"/>
      <c r="T6098" s="195"/>
      <c r="AT6098" s="189" t="s">
        <v>369</v>
      </c>
      <c r="AU6098" s="189" t="s">
        <v>85</v>
      </c>
      <c r="AV6098" s="13" t="s">
        <v>85</v>
      </c>
      <c r="AW6098" s="13" t="s">
        <v>29</v>
      </c>
      <c r="AX6098" s="13" t="s">
        <v>72</v>
      </c>
      <c r="AY6098" s="189" t="s">
        <v>360</v>
      </c>
    </row>
    <row r="6099" spans="2:51" s="14" customFormat="1">
      <c r="B6099" s="196"/>
      <c r="D6099" s="188" t="s">
        <v>369</v>
      </c>
      <c r="E6099" s="197" t="s">
        <v>1</v>
      </c>
      <c r="F6099" s="198" t="s">
        <v>6014</v>
      </c>
      <c r="H6099" s="197" t="s">
        <v>1</v>
      </c>
      <c r="I6099" s="199"/>
      <c r="L6099" s="196"/>
      <c r="M6099" s="200"/>
      <c r="N6099" s="201"/>
      <c r="O6099" s="201"/>
      <c r="P6099" s="201"/>
      <c r="Q6099" s="201"/>
      <c r="R6099" s="201"/>
      <c r="S6099" s="201"/>
      <c r="T6099" s="202"/>
      <c r="AT6099" s="197" t="s">
        <v>369</v>
      </c>
      <c r="AU6099" s="197" t="s">
        <v>85</v>
      </c>
      <c r="AV6099" s="14" t="s">
        <v>79</v>
      </c>
      <c r="AW6099" s="14" t="s">
        <v>29</v>
      </c>
      <c r="AX6099" s="14" t="s">
        <v>72</v>
      </c>
      <c r="AY6099" s="197" t="s">
        <v>360</v>
      </c>
    </row>
    <row r="6100" spans="2:51" s="13" customFormat="1">
      <c r="B6100" s="187"/>
      <c r="D6100" s="188" t="s">
        <v>369</v>
      </c>
      <c r="E6100" s="189" t="s">
        <v>1</v>
      </c>
      <c r="F6100" s="190" t="s">
        <v>6015</v>
      </c>
      <c r="H6100" s="191">
        <v>5.5289999999999999</v>
      </c>
      <c r="I6100" s="192"/>
      <c r="L6100" s="187"/>
      <c r="M6100" s="193"/>
      <c r="N6100" s="194"/>
      <c r="O6100" s="194"/>
      <c r="P6100" s="194"/>
      <c r="Q6100" s="194"/>
      <c r="R6100" s="194"/>
      <c r="S6100" s="194"/>
      <c r="T6100" s="195"/>
      <c r="AT6100" s="189" t="s">
        <v>369</v>
      </c>
      <c r="AU6100" s="189" t="s">
        <v>85</v>
      </c>
      <c r="AV6100" s="13" t="s">
        <v>85</v>
      </c>
      <c r="AW6100" s="13" t="s">
        <v>29</v>
      </c>
      <c r="AX6100" s="13" t="s">
        <v>72</v>
      </c>
      <c r="AY6100" s="189" t="s">
        <v>360</v>
      </c>
    </row>
    <row r="6101" spans="2:51" s="14" customFormat="1">
      <c r="B6101" s="196"/>
      <c r="D6101" s="188" t="s">
        <v>369</v>
      </c>
      <c r="E6101" s="197" t="s">
        <v>1</v>
      </c>
      <c r="F6101" s="198" t="s">
        <v>1385</v>
      </c>
      <c r="H6101" s="197" t="s">
        <v>1</v>
      </c>
      <c r="I6101" s="199"/>
      <c r="L6101" s="196"/>
      <c r="M6101" s="200"/>
      <c r="N6101" s="201"/>
      <c r="O6101" s="201"/>
      <c r="P6101" s="201"/>
      <c r="Q6101" s="201"/>
      <c r="R6101" s="201"/>
      <c r="S6101" s="201"/>
      <c r="T6101" s="202"/>
      <c r="AT6101" s="197" t="s">
        <v>369</v>
      </c>
      <c r="AU6101" s="197" t="s">
        <v>85</v>
      </c>
      <c r="AV6101" s="14" t="s">
        <v>79</v>
      </c>
      <c r="AW6101" s="14" t="s">
        <v>29</v>
      </c>
      <c r="AX6101" s="14" t="s">
        <v>72</v>
      </c>
      <c r="AY6101" s="197" t="s">
        <v>360</v>
      </c>
    </row>
    <row r="6102" spans="2:51" s="13" customFormat="1">
      <c r="B6102" s="187"/>
      <c r="D6102" s="188" t="s">
        <v>369</v>
      </c>
      <c r="E6102" s="189" t="s">
        <v>1</v>
      </c>
      <c r="F6102" s="190" t="s">
        <v>6016</v>
      </c>
      <c r="H6102" s="191">
        <v>2.8029999999999999</v>
      </c>
      <c r="I6102" s="192"/>
      <c r="L6102" s="187"/>
      <c r="M6102" s="193"/>
      <c r="N6102" s="194"/>
      <c r="O6102" s="194"/>
      <c r="P6102" s="194"/>
      <c r="Q6102" s="194"/>
      <c r="R6102" s="194"/>
      <c r="S6102" s="194"/>
      <c r="T6102" s="195"/>
      <c r="AT6102" s="189" t="s">
        <v>369</v>
      </c>
      <c r="AU6102" s="189" t="s">
        <v>85</v>
      </c>
      <c r="AV6102" s="13" t="s">
        <v>85</v>
      </c>
      <c r="AW6102" s="13" t="s">
        <v>29</v>
      </c>
      <c r="AX6102" s="13" t="s">
        <v>72</v>
      </c>
      <c r="AY6102" s="189" t="s">
        <v>360</v>
      </c>
    </row>
    <row r="6103" spans="2:51" s="14" customFormat="1">
      <c r="B6103" s="196"/>
      <c r="D6103" s="188" t="s">
        <v>369</v>
      </c>
      <c r="E6103" s="197" t="s">
        <v>1</v>
      </c>
      <c r="F6103" s="198" t="s">
        <v>6017</v>
      </c>
      <c r="H6103" s="197" t="s">
        <v>1</v>
      </c>
      <c r="I6103" s="199"/>
      <c r="L6103" s="196"/>
      <c r="M6103" s="200"/>
      <c r="N6103" s="201"/>
      <c r="O6103" s="201"/>
      <c r="P6103" s="201"/>
      <c r="Q6103" s="201"/>
      <c r="R6103" s="201"/>
      <c r="S6103" s="201"/>
      <c r="T6103" s="202"/>
      <c r="AT6103" s="197" t="s">
        <v>369</v>
      </c>
      <c r="AU6103" s="197" t="s">
        <v>85</v>
      </c>
      <c r="AV6103" s="14" t="s">
        <v>79</v>
      </c>
      <c r="AW6103" s="14" t="s">
        <v>29</v>
      </c>
      <c r="AX6103" s="14" t="s">
        <v>72</v>
      </c>
      <c r="AY6103" s="197" t="s">
        <v>360</v>
      </c>
    </row>
    <row r="6104" spans="2:51" s="13" customFormat="1">
      <c r="B6104" s="187"/>
      <c r="D6104" s="188" t="s">
        <v>369</v>
      </c>
      <c r="E6104" s="189" t="s">
        <v>1</v>
      </c>
      <c r="F6104" s="190" t="s">
        <v>6018</v>
      </c>
      <c r="H6104" s="191">
        <v>9.24</v>
      </c>
      <c r="I6104" s="192"/>
      <c r="L6104" s="187"/>
      <c r="M6104" s="193"/>
      <c r="N6104" s="194"/>
      <c r="O6104" s="194"/>
      <c r="P6104" s="194"/>
      <c r="Q6104" s="194"/>
      <c r="R6104" s="194"/>
      <c r="S6104" s="194"/>
      <c r="T6104" s="195"/>
      <c r="AT6104" s="189" t="s">
        <v>369</v>
      </c>
      <c r="AU6104" s="189" t="s">
        <v>85</v>
      </c>
      <c r="AV6104" s="13" t="s">
        <v>85</v>
      </c>
      <c r="AW6104" s="13" t="s">
        <v>29</v>
      </c>
      <c r="AX6104" s="13" t="s">
        <v>72</v>
      </c>
      <c r="AY6104" s="189" t="s">
        <v>360</v>
      </c>
    </row>
    <row r="6105" spans="2:51" s="16" customFormat="1">
      <c r="B6105" s="211"/>
      <c r="D6105" s="188" t="s">
        <v>369</v>
      </c>
      <c r="E6105" s="212" t="s">
        <v>149</v>
      </c>
      <c r="F6105" s="213" t="s">
        <v>581</v>
      </c>
      <c r="H6105" s="214">
        <v>84.584000000000003</v>
      </c>
      <c r="I6105" s="215"/>
      <c r="L6105" s="211"/>
      <c r="M6105" s="216"/>
      <c r="N6105" s="217"/>
      <c r="O6105" s="217"/>
      <c r="P6105" s="217"/>
      <c r="Q6105" s="217"/>
      <c r="R6105" s="217"/>
      <c r="S6105" s="217"/>
      <c r="T6105" s="218"/>
      <c r="AT6105" s="212" t="s">
        <v>369</v>
      </c>
      <c r="AU6105" s="212" t="s">
        <v>85</v>
      </c>
      <c r="AV6105" s="16" t="s">
        <v>282</v>
      </c>
      <c r="AW6105" s="16" t="s">
        <v>29</v>
      </c>
      <c r="AX6105" s="16" t="s">
        <v>72</v>
      </c>
      <c r="AY6105" s="212" t="s">
        <v>360</v>
      </c>
    </row>
    <row r="6106" spans="2:51" s="14" customFormat="1">
      <c r="B6106" s="196"/>
      <c r="D6106" s="188" t="s">
        <v>369</v>
      </c>
      <c r="E6106" s="197" t="s">
        <v>1</v>
      </c>
      <c r="F6106" s="198" t="s">
        <v>1491</v>
      </c>
      <c r="H6106" s="197" t="s">
        <v>1</v>
      </c>
      <c r="I6106" s="199"/>
      <c r="L6106" s="196"/>
      <c r="M6106" s="200"/>
      <c r="N6106" s="201"/>
      <c r="O6106" s="201"/>
      <c r="P6106" s="201"/>
      <c r="Q6106" s="201"/>
      <c r="R6106" s="201"/>
      <c r="S6106" s="201"/>
      <c r="T6106" s="202"/>
      <c r="AT6106" s="197" t="s">
        <v>369</v>
      </c>
      <c r="AU6106" s="197" t="s">
        <v>85</v>
      </c>
      <c r="AV6106" s="14" t="s">
        <v>79</v>
      </c>
      <c r="AW6106" s="14" t="s">
        <v>29</v>
      </c>
      <c r="AX6106" s="14" t="s">
        <v>72</v>
      </c>
      <c r="AY6106" s="197" t="s">
        <v>360</v>
      </c>
    </row>
    <row r="6107" spans="2:51" s="13" customFormat="1">
      <c r="B6107" s="187"/>
      <c r="D6107" s="188" t="s">
        <v>369</v>
      </c>
      <c r="E6107" s="189" t="s">
        <v>1</v>
      </c>
      <c r="F6107" s="190" t="s">
        <v>6019</v>
      </c>
      <c r="H6107" s="191">
        <v>1.109</v>
      </c>
      <c r="I6107" s="192"/>
      <c r="L6107" s="187"/>
      <c r="M6107" s="193"/>
      <c r="N6107" s="194"/>
      <c r="O6107" s="194"/>
      <c r="P6107" s="194"/>
      <c r="Q6107" s="194"/>
      <c r="R6107" s="194"/>
      <c r="S6107" s="194"/>
      <c r="T6107" s="195"/>
      <c r="AT6107" s="189" t="s">
        <v>369</v>
      </c>
      <c r="AU6107" s="189" t="s">
        <v>85</v>
      </c>
      <c r="AV6107" s="13" t="s">
        <v>85</v>
      </c>
      <c r="AW6107" s="13" t="s">
        <v>29</v>
      </c>
      <c r="AX6107" s="13" t="s">
        <v>72</v>
      </c>
      <c r="AY6107" s="189" t="s">
        <v>360</v>
      </c>
    </row>
    <row r="6108" spans="2:51" s="14" customFormat="1">
      <c r="B6108" s="196"/>
      <c r="D6108" s="188" t="s">
        <v>369</v>
      </c>
      <c r="E6108" s="197" t="s">
        <v>1</v>
      </c>
      <c r="F6108" s="198" t="s">
        <v>1485</v>
      </c>
      <c r="H6108" s="197" t="s">
        <v>1</v>
      </c>
      <c r="I6108" s="199"/>
      <c r="L6108" s="196"/>
      <c r="M6108" s="200"/>
      <c r="N6108" s="201"/>
      <c r="O6108" s="201"/>
      <c r="P6108" s="201"/>
      <c r="Q6108" s="201"/>
      <c r="R6108" s="201"/>
      <c r="S6108" s="201"/>
      <c r="T6108" s="202"/>
      <c r="AT6108" s="197" t="s">
        <v>369</v>
      </c>
      <c r="AU6108" s="197" t="s">
        <v>85</v>
      </c>
      <c r="AV6108" s="14" t="s">
        <v>79</v>
      </c>
      <c r="AW6108" s="14" t="s">
        <v>29</v>
      </c>
      <c r="AX6108" s="14" t="s">
        <v>72</v>
      </c>
      <c r="AY6108" s="197" t="s">
        <v>360</v>
      </c>
    </row>
    <row r="6109" spans="2:51" s="13" customFormat="1">
      <c r="B6109" s="187"/>
      <c r="D6109" s="188" t="s">
        <v>369</v>
      </c>
      <c r="E6109" s="189" t="s">
        <v>1</v>
      </c>
      <c r="F6109" s="190" t="s">
        <v>6020</v>
      </c>
      <c r="H6109" s="191">
        <v>1.294</v>
      </c>
      <c r="I6109" s="192"/>
      <c r="L6109" s="187"/>
      <c r="M6109" s="193"/>
      <c r="N6109" s="194"/>
      <c r="O6109" s="194"/>
      <c r="P6109" s="194"/>
      <c r="Q6109" s="194"/>
      <c r="R6109" s="194"/>
      <c r="S6109" s="194"/>
      <c r="T6109" s="195"/>
      <c r="AT6109" s="189" t="s">
        <v>369</v>
      </c>
      <c r="AU6109" s="189" t="s">
        <v>85</v>
      </c>
      <c r="AV6109" s="13" t="s">
        <v>85</v>
      </c>
      <c r="AW6109" s="13" t="s">
        <v>29</v>
      </c>
      <c r="AX6109" s="13" t="s">
        <v>72</v>
      </c>
      <c r="AY6109" s="189" t="s">
        <v>360</v>
      </c>
    </row>
    <row r="6110" spans="2:51" s="14" customFormat="1">
      <c r="B6110" s="196"/>
      <c r="D6110" s="188" t="s">
        <v>369</v>
      </c>
      <c r="E6110" s="197" t="s">
        <v>1</v>
      </c>
      <c r="F6110" s="198" t="s">
        <v>1483</v>
      </c>
      <c r="H6110" s="197" t="s">
        <v>1</v>
      </c>
      <c r="I6110" s="199"/>
      <c r="L6110" s="196"/>
      <c r="M6110" s="200"/>
      <c r="N6110" s="201"/>
      <c r="O6110" s="201"/>
      <c r="P6110" s="201"/>
      <c r="Q6110" s="201"/>
      <c r="R6110" s="201"/>
      <c r="S6110" s="201"/>
      <c r="T6110" s="202"/>
      <c r="AT6110" s="197" t="s">
        <v>369</v>
      </c>
      <c r="AU6110" s="197" t="s">
        <v>85</v>
      </c>
      <c r="AV6110" s="14" t="s">
        <v>79</v>
      </c>
      <c r="AW6110" s="14" t="s">
        <v>29</v>
      </c>
      <c r="AX6110" s="14" t="s">
        <v>72</v>
      </c>
      <c r="AY6110" s="197" t="s">
        <v>360</v>
      </c>
    </row>
    <row r="6111" spans="2:51" s="13" customFormat="1">
      <c r="B6111" s="187"/>
      <c r="D6111" s="188" t="s">
        <v>369</v>
      </c>
      <c r="E6111" s="189" t="s">
        <v>1</v>
      </c>
      <c r="F6111" s="190" t="s">
        <v>6020</v>
      </c>
      <c r="H6111" s="191">
        <v>1.294</v>
      </c>
      <c r="I6111" s="192"/>
      <c r="L6111" s="187"/>
      <c r="M6111" s="193"/>
      <c r="N6111" s="194"/>
      <c r="O6111" s="194"/>
      <c r="P6111" s="194"/>
      <c r="Q6111" s="194"/>
      <c r="R6111" s="194"/>
      <c r="S6111" s="194"/>
      <c r="T6111" s="195"/>
      <c r="AT6111" s="189" t="s">
        <v>369</v>
      </c>
      <c r="AU6111" s="189" t="s">
        <v>85</v>
      </c>
      <c r="AV6111" s="13" t="s">
        <v>85</v>
      </c>
      <c r="AW6111" s="13" t="s">
        <v>29</v>
      </c>
      <c r="AX6111" s="13" t="s">
        <v>72</v>
      </c>
      <c r="AY6111" s="189" t="s">
        <v>360</v>
      </c>
    </row>
    <row r="6112" spans="2:51" s="14" customFormat="1">
      <c r="B6112" s="196"/>
      <c r="D6112" s="188" t="s">
        <v>369</v>
      </c>
      <c r="E6112" s="197" t="s">
        <v>1</v>
      </c>
      <c r="F6112" s="198" t="s">
        <v>5983</v>
      </c>
      <c r="H6112" s="197" t="s">
        <v>1</v>
      </c>
      <c r="I6112" s="199"/>
      <c r="L6112" s="196"/>
      <c r="M6112" s="200"/>
      <c r="N6112" s="201"/>
      <c r="O6112" s="201"/>
      <c r="P6112" s="201"/>
      <c r="Q6112" s="201"/>
      <c r="R6112" s="201"/>
      <c r="S6112" s="201"/>
      <c r="T6112" s="202"/>
      <c r="AT6112" s="197" t="s">
        <v>369</v>
      </c>
      <c r="AU6112" s="197" t="s">
        <v>85</v>
      </c>
      <c r="AV6112" s="14" t="s">
        <v>79</v>
      </c>
      <c r="AW6112" s="14" t="s">
        <v>29</v>
      </c>
      <c r="AX6112" s="14" t="s">
        <v>72</v>
      </c>
      <c r="AY6112" s="197" t="s">
        <v>360</v>
      </c>
    </row>
    <row r="6113" spans="2:51" s="13" customFormat="1">
      <c r="B6113" s="187"/>
      <c r="D6113" s="188" t="s">
        <v>369</v>
      </c>
      <c r="E6113" s="189" t="s">
        <v>1</v>
      </c>
      <c r="F6113" s="190" t="s">
        <v>6021</v>
      </c>
      <c r="H6113" s="191">
        <v>7.4130000000000003</v>
      </c>
      <c r="I6113" s="192"/>
      <c r="L6113" s="187"/>
      <c r="M6113" s="193"/>
      <c r="N6113" s="194"/>
      <c r="O6113" s="194"/>
      <c r="P6113" s="194"/>
      <c r="Q6113" s="194"/>
      <c r="R6113" s="194"/>
      <c r="S6113" s="194"/>
      <c r="T6113" s="195"/>
      <c r="AT6113" s="189" t="s">
        <v>369</v>
      </c>
      <c r="AU6113" s="189" t="s">
        <v>85</v>
      </c>
      <c r="AV6113" s="13" t="s">
        <v>85</v>
      </c>
      <c r="AW6113" s="13" t="s">
        <v>29</v>
      </c>
      <c r="AX6113" s="13" t="s">
        <v>72</v>
      </c>
      <c r="AY6113" s="189" t="s">
        <v>360</v>
      </c>
    </row>
    <row r="6114" spans="2:51" s="13" customFormat="1">
      <c r="B6114" s="187"/>
      <c r="D6114" s="188" t="s">
        <v>369</v>
      </c>
      <c r="E6114" s="189" t="s">
        <v>1</v>
      </c>
      <c r="F6114" s="190" t="s">
        <v>6022</v>
      </c>
      <c r="H6114" s="191">
        <v>-1.4139999999999999</v>
      </c>
      <c r="I6114" s="192"/>
      <c r="L6114" s="187"/>
      <c r="M6114" s="193"/>
      <c r="N6114" s="194"/>
      <c r="O6114" s="194"/>
      <c r="P6114" s="194"/>
      <c r="Q6114" s="194"/>
      <c r="R6114" s="194"/>
      <c r="S6114" s="194"/>
      <c r="T6114" s="195"/>
      <c r="AT6114" s="189" t="s">
        <v>369</v>
      </c>
      <c r="AU6114" s="189" t="s">
        <v>85</v>
      </c>
      <c r="AV6114" s="13" t="s">
        <v>85</v>
      </c>
      <c r="AW6114" s="13" t="s">
        <v>29</v>
      </c>
      <c r="AX6114" s="13" t="s">
        <v>72</v>
      </c>
      <c r="AY6114" s="189" t="s">
        <v>360</v>
      </c>
    </row>
    <row r="6115" spans="2:51" s="14" customFormat="1">
      <c r="B6115" s="196"/>
      <c r="D6115" s="188" t="s">
        <v>369</v>
      </c>
      <c r="E6115" s="197" t="s">
        <v>1</v>
      </c>
      <c r="F6115" s="198" t="s">
        <v>5985</v>
      </c>
      <c r="H6115" s="197" t="s">
        <v>1</v>
      </c>
      <c r="I6115" s="199"/>
      <c r="L6115" s="196"/>
      <c r="M6115" s="200"/>
      <c r="N6115" s="201"/>
      <c r="O6115" s="201"/>
      <c r="P6115" s="201"/>
      <c r="Q6115" s="201"/>
      <c r="R6115" s="201"/>
      <c r="S6115" s="201"/>
      <c r="T6115" s="202"/>
      <c r="AT6115" s="197" t="s">
        <v>369</v>
      </c>
      <c r="AU6115" s="197" t="s">
        <v>85</v>
      </c>
      <c r="AV6115" s="14" t="s">
        <v>79</v>
      </c>
      <c r="AW6115" s="14" t="s">
        <v>29</v>
      </c>
      <c r="AX6115" s="14" t="s">
        <v>72</v>
      </c>
      <c r="AY6115" s="197" t="s">
        <v>360</v>
      </c>
    </row>
    <row r="6116" spans="2:51" s="13" customFormat="1">
      <c r="B6116" s="187"/>
      <c r="D6116" s="188" t="s">
        <v>369</v>
      </c>
      <c r="E6116" s="189" t="s">
        <v>1</v>
      </c>
      <c r="F6116" s="190" t="s">
        <v>6023</v>
      </c>
      <c r="H6116" s="191">
        <v>11.706</v>
      </c>
      <c r="I6116" s="192"/>
      <c r="L6116" s="187"/>
      <c r="M6116" s="193"/>
      <c r="N6116" s="194"/>
      <c r="O6116" s="194"/>
      <c r="P6116" s="194"/>
      <c r="Q6116" s="194"/>
      <c r="R6116" s="194"/>
      <c r="S6116" s="194"/>
      <c r="T6116" s="195"/>
      <c r="AT6116" s="189" t="s">
        <v>369</v>
      </c>
      <c r="AU6116" s="189" t="s">
        <v>85</v>
      </c>
      <c r="AV6116" s="13" t="s">
        <v>85</v>
      </c>
      <c r="AW6116" s="13" t="s">
        <v>29</v>
      </c>
      <c r="AX6116" s="13" t="s">
        <v>72</v>
      </c>
      <c r="AY6116" s="189" t="s">
        <v>360</v>
      </c>
    </row>
    <row r="6117" spans="2:51" s="13" customFormat="1">
      <c r="B6117" s="187"/>
      <c r="D6117" s="188" t="s">
        <v>369</v>
      </c>
      <c r="E6117" s="189" t="s">
        <v>1</v>
      </c>
      <c r="F6117" s="190" t="s">
        <v>3506</v>
      </c>
      <c r="H6117" s="191">
        <v>-1.4139999999999999</v>
      </c>
      <c r="I6117" s="192"/>
      <c r="L6117" s="187"/>
      <c r="M6117" s="193"/>
      <c r="N6117" s="194"/>
      <c r="O6117" s="194"/>
      <c r="P6117" s="194"/>
      <c r="Q6117" s="194"/>
      <c r="R6117" s="194"/>
      <c r="S6117" s="194"/>
      <c r="T6117" s="195"/>
      <c r="AT6117" s="189" t="s">
        <v>369</v>
      </c>
      <c r="AU6117" s="189" t="s">
        <v>85</v>
      </c>
      <c r="AV6117" s="13" t="s">
        <v>85</v>
      </c>
      <c r="AW6117" s="13" t="s">
        <v>29</v>
      </c>
      <c r="AX6117" s="13" t="s">
        <v>72</v>
      </c>
      <c r="AY6117" s="189" t="s">
        <v>360</v>
      </c>
    </row>
    <row r="6118" spans="2:51" s="13" customFormat="1">
      <c r="B6118" s="187"/>
      <c r="D6118" s="188" t="s">
        <v>369</v>
      </c>
      <c r="E6118" s="189" t="s">
        <v>1</v>
      </c>
      <c r="F6118" s="190" t="s">
        <v>6024</v>
      </c>
      <c r="H6118" s="191">
        <v>-0.45900000000000002</v>
      </c>
      <c r="I6118" s="192"/>
      <c r="L6118" s="187"/>
      <c r="M6118" s="193"/>
      <c r="N6118" s="194"/>
      <c r="O6118" s="194"/>
      <c r="P6118" s="194"/>
      <c r="Q6118" s="194"/>
      <c r="R6118" s="194"/>
      <c r="S6118" s="194"/>
      <c r="T6118" s="195"/>
      <c r="AT6118" s="189" t="s">
        <v>369</v>
      </c>
      <c r="AU6118" s="189" t="s">
        <v>85</v>
      </c>
      <c r="AV6118" s="13" t="s">
        <v>85</v>
      </c>
      <c r="AW6118" s="13" t="s">
        <v>29</v>
      </c>
      <c r="AX6118" s="13" t="s">
        <v>72</v>
      </c>
      <c r="AY6118" s="189" t="s">
        <v>360</v>
      </c>
    </row>
    <row r="6119" spans="2:51" s="16" customFormat="1">
      <c r="B6119" s="211"/>
      <c r="D6119" s="188" t="s">
        <v>369</v>
      </c>
      <c r="E6119" s="212" t="s">
        <v>145</v>
      </c>
      <c r="F6119" s="213" t="s">
        <v>581</v>
      </c>
      <c r="H6119" s="214">
        <v>19.529</v>
      </c>
      <c r="I6119" s="215"/>
      <c r="L6119" s="211"/>
      <c r="M6119" s="216"/>
      <c r="N6119" s="217"/>
      <c r="O6119" s="217"/>
      <c r="P6119" s="217"/>
      <c r="Q6119" s="217"/>
      <c r="R6119" s="217"/>
      <c r="S6119" s="217"/>
      <c r="T6119" s="218"/>
      <c r="AT6119" s="212" t="s">
        <v>369</v>
      </c>
      <c r="AU6119" s="212" t="s">
        <v>85</v>
      </c>
      <c r="AV6119" s="16" t="s">
        <v>282</v>
      </c>
      <c r="AW6119" s="16" t="s">
        <v>29</v>
      </c>
      <c r="AX6119" s="16" t="s">
        <v>72</v>
      </c>
      <c r="AY6119" s="212" t="s">
        <v>360</v>
      </c>
    </row>
    <row r="6120" spans="2:51" s="14" customFormat="1">
      <c r="B6120" s="196"/>
      <c r="D6120" s="188" t="s">
        <v>369</v>
      </c>
      <c r="E6120" s="197" t="s">
        <v>1</v>
      </c>
      <c r="F6120" s="198" t="s">
        <v>6025</v>
      </c>
      <c r="H6120" s="197" t="s">
        <v>1</v>
      </c>
      <c r="I6120" s="199"/>
      <c r="L6120" s="196"/>
      <c r="M6120" s="200"/>
      <c r="N6120" s="201"/>
      <c r="O6120" s="201"/>
      <c r="P6120" s="201"/>
      <c r="Q6120" s="201"/>
      <c r="R6120" s="201"/>
      <c r="S6120" s="201"/>
      <c r="T6120" s="202"/>
      <c r="AT6120" s="197" t="s">
        <v>369</v>
      </c>
      <c r="AU6120" s="197" t="s">
        <v>85</v>
      </c>
      <c r="AV6120" s="14" t="s">
        <v>79</v>
      </c>
      <c r="AW6120" s="14" t="s">
        <v>29</v>
      </c>
      <c r="AX6120" s="14" t="s">
        <v>72</v>
      </c>
      <c r="AY6120" s="197" t="s">
        <v>360</v>
      </c>
    </row>
    <row r="6121" spans="2:51" s="13" customFormat="1">
      <c r="B6121" s="187"/>
      <c r="D6121" s="188" t="s">
        <v>369</v>
      </c>
      <c r="E6121" s="189" t="s">
        <v>1</v>
      </c>
      <c r="F6121" s="190" t="s">
        <v>6026</v>
      </c>
      <c r="H6121" s="191">
        <v>8.26</v>
      </c>
      <c r="I6121" s="192"/>
      <c r="L6121" s="187"/>
      <c r="M6121" s="193"/>
      <c r="N6121" s="194"/>
      <c r="O6121" s="194"/>
      <c r="P6121" s="194"/>
      <c r="Q6121" s="194"/>
      <c r="R6121" s="194"/>
      <c r="S6121" s="194"/>
      <c r="T6121" s="195"/>
      <c r="AT6121" s="189" t="s">
        <v>369</v>
      </c>
      <c r="AU6121" s="189" t="s">
        <v>85</v>
      </c>
      <c r="AV6121" s="13" t="s">
        <v>85</v>
      </c>
      <c r="AW6121" s="13" t="s">
        <v>29</v>
      </c>
      <c r="AX6121" s="13" t="s">
        <v>72</v>
      </c>
      <c r="AY6121" s="189" t="s">
        <v>360</v>
      </c>
    </row>
    <row r="6122" spans="2:51" s="14" customFormat="1">
      <c r="B6122" s="196"/>
      <c r="D6122" s="188" t="s">
        <v>369</v>
      </c>
      <c r="E6122" s="197" t="s">
        <v>1</v>
      </c>
      <c r="F6122" s="198" t="s">
        <v>2132</v>
      </c>
      <c r="H6122" s="197" t="s">
        <v>1</v>
      </c>
      <c r="I6122" s="199"/>
      <c r="L6122" s="196"/>
      <c r="M6122" s="200"/>
      <c r="N6122" s="201"/>
      <c r="O6122" s="201"/>
      <c r="P6122" s="201"/>
      <c r="Q6122" s="201"/>
      <c r="R6122" s="201"/>
      <c r="S6122" s="201"/>
      <c r="T6122" s="202"/>
      <c r="AT6122" s="197" t="s">
        <v>369</v>
      </c>
      <c r="AU6122" s="197" t="s">
        <v>85</v>
      </c>
      <c r="AV6122" s="14" t="s">
        <v>79</v>
      </c>
      <c r="AW6122" s="14" t="s">
        <v>29</v>
      </c>
      <c r="AX6122" s="14" t="s">
        <v>72</v>
      </c>
      <c r="AY6122" s="197" t="s">
        <v>360</v>
      </c>
    </row>
    <row r="6123" spans="2:51" s="13" customFormat="1">
      <c r="B6123" s="187"/>
      <c r="D6123" s="188" t="s">
        <v>369</v>
      </c>
      <c r="E6123" s="189" t="s">
        <v>1</v>
      </c>
      <c r="F6123" s="190" t="s">
        <v>6027</v>
      </c>
      <c r="H6123" s="191">
        <v>2.7719999999999998</v>
      </c>
      <c r="I6123" s="192"/>
      <c r="L6123" s="187"/>
      <c r="M6123" s="193"/>
      <c r="N6123" s="194"/>
      <c r="O6123" s="194"/>
      <c r="P6123" s="194"/>
      <c r="Q6123" s="194"/>
      <c r="R6123" s="194"/>
      <c r="S6123" s="194"/>
      <c r="T6123" s="195"/>
      <c r="AT6123" s="189" t="s">
        <v>369</v>
      </c>
      <c r="AU6123" s="189" t="s">
        <v>85</v>
      </c>
      <c r="AV6123" s="13" t="s">
        <v>85</v>
      </c>
      <c r="AW6123" s="13" t="s">
        <v>29</v>
      </c>
      <c r="AX6123" s="13" t="s">
        <v>72</v>
      </c>
      <c r="AY6123" s="189" t="s">
        <v>360</v>
      </c>
    </row>
    <row r="6124" spans="2:51" s="14" customFormat="1">
      <c r="B6124" s="196"/>
      <c r="D6124" s="188" t="s">
        <v>369</v>
      </c>
      <c r="E6124" s="197" t="s">
        <v>1</v>
      </c>
      <c r="F6124" s="198" t="s">
        <v>2119</v>
      </c>
      <c r="H6124" s="197" t="s">
        <v>1</v>
      </c>
      <c r="I6124" s="199"/>
      <c r="L6124" s="196"/>
      <c r="M6124" s="200"/>
      <c r="N6124" s="201"/>
      <c r="O6124" s="201"/>
      <c r="P6124" s="201"/>
      <c r="Q6124" s="201"/>
      <c r="R6124" s="201"/>
      <c r="S6124" s="201"/>
      <c r="T6124" s="202"/>
      <c r="AT6124" s="197" t="s">
        <v>369</v>
      </c>
      <c r="AU6124" s="197" t="s">
        <v>85</v>
      </c>
      <c r="AV6124" s="14" t="s">
        <v>79</v>
      </c>
      <c r="AW6124" s="14" t="s">
        <v>29</v>
      </c>
      <c r="AX6124" s="14" t="s">
        <v>72</v>
      </c>
      <c r="AY6124" s="197" t="s">
        <v>360</v>
      </c>
    </row>
    <row r="6125" spans="2:51" s="13" customFormat="1">
      <c r="B6125" s="187"/>
      <c r="D6125" s="188" t="s">
        <v>369</v>
      </c>
      <c r="E6125" s="189" t="s">
        <v>1</v>
      </c>
      <c r="F6125" s="190" t="s">
        <v>6028</v>
      </c>
      <c r="H6125" s="191">
        <v>3.08</v>
      </c>
      <c r="I6125" s="192"/>
      <c r="L6125" s="187"/>
      <c r="M6125" s="193"/>
      <c r="N6125" s="194"/>
      <c r="O6125" s="194"/>
      <c r="P6125" s="194"/>
      <c r="Q6125" s="194"/>
      <c r="R6125" s="194"/>
      <c r="S6125" s="194"/>
      <c r="T6125" s="195"/>
      <c r="AT6125" s="189" t="s">
        <v>369</v>
      </c>
      <c r="AU6125" s="189" t="s">
        <v>85</v>
      </c>
      <c r="AV6125" s="13" t="s">
        <v>85</v>
      </c>
      <c r="AW6125" s="13" t="s">
        <v>29</v>
      </c>
      <c r="AX6125" s="13" t="s">
        <v>72</v>
      </c>
      <c r="AY6125" s="189" t="s">
        <v>360</v>
      </c>
    </row>
    <row r="6126" spans="2:51" s="14" customFormat="1">
      <c r="B6126" s="196"/>
      <c r="D6126" s="188" t="s">
        <v>369</v>
      </c>
      <c r="E6126" s="197" t="s">
        <v>1</v>
      </c>
      <c r="F6126" s="198" t="s">
        <v>2113</v>
      </c>
      <c r="H6126" s="197" t="s">
        <v>1</v>
      </c>
      <c r="I6126" s="199"/>
      <c r="L6126" s="196"/>
      <c r="M6126" s="200"/>
      <c r="N6126" s="201"/>
      <c r="O6126" s="201"/>
      <c r="P6126" s="201"/>
      <c r="Q6126" s="201"/>
      <c r="R6126" s="201"/>
      <c r="S6126" s="201"/>
      <c r="T6126" s="202"/>
      <c r="AT6126" s="197" t="s">
        <v>369</v>
      </c>
      <c r="AU6126" s="197" t="s">
        <v>85</v>
      </c>
      <c r="AV6126" s="14" t="s">
        <v>79</v>
      </c>
      <c r="AW6126" s="14" t="s">
        <v>29</v>
      </c>
      <c r="AX6126" s="14" t="s">
        <v>72</v>
      </c>
      <c r="AY6126" s="197" t="s">
        <v>360</v>
      </c>
    </row>
    <row r="6127" spans="2:51" s="13" customFormat="1">
      <c r="B6127" s="187"/>
      <c r="D6127" s="188" t="s">
        <v>369</v>
      </c>
      <c r="E6127" s="189" t="s">
        <v>1</v>
      </c>
      <c r="F6127" s="190" t="s">
        <v>6029</v>
      </c>
      <c r="H6127" s="191">
        <v>1.5629999999999999</v>
      </c>
      <c r="I6127" s="192"/>
      <c r="L6127" s="187"/>
      <c r="M6127" s="193"/>
      <c r="N6127" s="194"/>
      <c r="O6127" s="194"/>
      <c r="P6127" s="194"/>
      <c r="Q6127" s="194"/>
      <c r="R6127" s="194"/>
      <c r="S6127" s="194"/>
      <c r="T6127" s="195"/>
      <c r="AT6127" s="189" t="s">
        <v>369</v>
      </c>
      <c r="AU6127" s="189" t="s">
        <v>85</v>
      </c>
      <c r="AV6127" s="13" t="s">
        <v>85</v>
      </c>
      <c r="AW6127" s="13" t="s">
        <v>29</v>
      </c>
      <c r="AX6127" s="13" t="s">
        <v>72</v>
      </c>
      <c r="AY6127" s="189" t="s">
        <v>360</v>
      </c>
    </row>
    <row r="6128" spans="2:51" s="14" customFormat="1">
      <c r="B6128" s="196"/>
      <c r="D6128" s="188" t="s">
        <v>369</v>
      </c>
      <c r="E6128" s="197" t="s">
        <v>1</v>
      </c>
      <c r="F6128" s="198" t="s">
        <v>2109</v>
      </c>
      <c r="H6128" s="197" t="s">
        <v>1</v>
      </c>
      <c r="I6128" s="199"/>
      <c r="L6128" s="196"/>
      <c r="M6128" s="200"/>
      <c r="N6128" s="201"/>
      <c r="O6128" s="201"/>
      <c r="P6128" s="201"/>
      <c r="Q6128" s="201"/>
      <c r="R6128" s="201"/>
      <c r="S6128" s="201"/>
      <c r="T6128" s="202"/>
      <c r="AT6128" s="197" t="s">
        <v>369</v>
      </c>
      <c r="AU6128" s="197" t="s">
        <v>85</v>
      </c>
      <c r="AV6128" s="14" t="s">
        <v>79</v>
      </c>
      <c r="AW6128" s="14" t="s">
        <v>29</v>
      </c>
      <c r="AX6128" s="14" t="s">
        <v>72</v>
      </c>
      <c r="AY6128" s="197" t="s">
        <v>360</v>
      </c>
    </row>
    <row r="6129" spans="2:51" s="13" customFormat="1">
      <c r="B6129" s="187"/>
      <c r="D6129" s="188" t="s">
        <v>369</v>
      </c>
      <c r="E6129" s="189" t="s">
        <v>1</v>
      </c>
      <c r="F6129" s="190" t="s">
        <v>6030</v>
      </c>
      <c r="H6129" s="191">
        <v>3.0489999999999999</v>
      </c>
      <c r="I6129" s="192"/>
      <c r="L6129" s="187"/>
      <c r="M6129" s="193"/>
      <c r="N6129" s="194"/>
      <c r="O6129" s="194"/>
      <c r="P6129" s="194"/>
      <c r="Q6129" s="194"/>
      <c r="R6129" s="194"/>
      <c r="S6129" s="194"/>
      <c r="T6129" s="195"/>
      <c r="AT6129" s="189" t="s">
        <v>369</v>
      </c>
      <c r="AU6129" s="189" t="s">
        <v>85</v>
      </c>
      <c r="AV6129" s="13" t="s">
        <v>85</v>
      </c>
      <c r="AW6129" s="13" t="s">
        <v>29</v>
      </c>
      <c r="AX6129" s="13" t="s">
        <v>72</v>
      </c>
      <c r="AY6129" s="189" t="s">
        <v>360</v>
      </c>
    </row>
    <row r="6130" spans="2:51" s="14" customFormat="1">
      <c r="B6130" s="196"/>
      <c r="D6130" s="188" t="s">
        <v>369</v>
      </c>
      <c r="E6130" s="197" t="s">
        <v>1</v>
      </c>
      <c r="F6130" s="198" t="s">
        <v>2105</v>
      </c>
      <c r="H6130" s="197" t="s">
        <v>1</v>
      </c>
      <c r="I6130" s="199"/>
      <c r="L6130" s="196"/>
      <c r="M6130" s="200"/>
      <c r="N6130" s="201"/>
      <c r="O6130" s="201"/>
      <c r="P6130" s="201"/>
      <c r="Q6130" s="201"/>
      <c r="R6130" s="201"/>
      <c r="S6130" s="201"/>
      <c r="T6130" s="202"/>
      <c r="AT6130" s="197" t="s">
        <v>369</v>
      </c>
      <c r="AU6130" s="197" t="s">
        <v>85</v>
      </c>
      <c r="AV6130" s="14" t="s">
        <v>79</v>
      </c>
      <c r="AW6130" s="14" t="s">
        <v>29</v>
      </c>
      <c r="AX6130" s="14" t="s">
        <v>72</v>
      </c>
      <c r="AY6130" s="197" t="s">
        <v>360</v>
      </c>
    </row>
    <row r="6131" spans="2:51" s="13" customFormat="1">
      <c r="B6131" s="187"/>
      <c r="D6131" s="188" t="s">
        <v>369</v>
      </c>
      <c r="E6131" s="189" t="s">
        <v>1</v>
      </c>
      <c r="F6131" s="190" t="s">
        <v>6028</v>
      </c>
      <c r="H6131" s="191">
        <v>3.08</v>
      </c>
      <c r="I6131" s="192"/>
      <c r="L6131" s="187"/>
      <c r="M6131" s="193"/>
      <c r="N6131" s="194"/>
      <c r="O6131" s="194"/>
      <c r="P6131" s="194"/>
      <c r="Q6131" s="194"/>
      <c r="R6131" s="194"/>
      <c r="S6131" s="194"/>
      <c r="T6131" s="195"/>
      <c r="AT6131" s="189" t="s">
        <v>369</v>
      </c>
      <c r="AU6131" s="189" t="s">
        <v>85</v>
      </c>
      <c r="AV6131" s="13" t="s">
        <v>85</v>
      </c>
      <c r="AW6131" s="13" t="s">
        <v>29</v>
      </c>
      <c r="AX6131" s="13" t="s">
        <v>72</v>
      </c>
      <c r="AY6131" s="189" t="s">
        <v>360</v>
      </c>
    </row>
    <row r="6132" spans="2:51" s="16" customFormat="1">
      <c r="B6132" s="211"/>
      <c r="D6132" s="188" t="s">
        <v>369</v>
      </c>
      <c r="E6132" s="212" t="s">
        <v>154</v>
      </c>
      <c r="F6132" s="213" t="s">
        <v>581</v>
      </c>
      <c r="H6132" s="214">
        <v>21.803999999999998</v>
      </c>
      <c r="I6132" s="215"/>
      <c r="L6132" s="211"/>
      <c r="M6132" s="216"/>
      <c r="N6132" s="217"/>
      <c r="O6132" s="217"/>
      <c r="P6132" s="217"/>
      <c r="Q6132" s="217"/>
      <c r="R6132" s="217"/>
      <c r="S6132" s="217"/>
      <c r="T6132" s="218"/>
      <c r="AT6132" s="212" t="s">
        <v>369</v>
      </c>
      <c r="AU6132" s="212" t="s">
        <v>85</v>
      </c>
      <c r="AV6132" s="16" t="s">
        <v>282</v>
      </c>
      <c r="AW6132" s="16" t="s">
        <v>29</v>
      </c>
      <c r="AX6132" s="16" t="s">
        <v>72</v>
      </c>
      <c r="AY6132" s="212" t="s">
        <v>360</v>
      </c>
    </row>
    <row r="6133" spans="2:51" s="14" customFormat="1">
      <c r="B6133" s="196"/>
      <c r="D6133" s="188" t="s">
        <v>369</v>
      </c>
      <c r="E6133" s="197" t="s">
        <v>1</v>
      </c>
      <c r="F6133" s="198" t="s">
        <v>2208</v>
      </c>
      <c r="H6133" s="197" t="s">
        <v>1</v>
      </c>
      <c r="I6133" s="199"/>
      <c r="L6133" s="196"/>
      <c r="M6133" s="200"/>
      <c r="N6133" s="201"/>
      <c r="O6133" s="201"/>
      <c r="P6133" s="201"/>
      <c r="Q6133" s="201"/>
      <c r="R6133" s="201"/>
      <c r="S6133" s="201"/>
      <c r="T6133" s="202"/>
      <c r="AT6133" s="197" t="s">
        <v>369</v>
      </c>
      <c r="AU6133" s="197" t="s">
        <v>85</v>
      </c>
      <c r="AV6133" s="14" t="s">
        <v>79</v>
      </c>
      <c r="AW6133" s="14" t="s">
        <v>29</v>
      </c>
      <c r="AX6133" s="14" t="s">
        <v>72</v>
      </c>
      <c r="AY6133" s="197" t="s">
        <v>360</v>
      </c>
    </row>
    <row r="6134" spans="2:51" s="13" customFormat="1">
      <c r="B6134" s="187"/>
      <c r="D6134" s="188" t="s">
        <v>369</v>
      </c>
      <c r="E6134" s="189" t="s">
        <v>1</v>
      </c>
      <c r="F6134" s="190" t="s">
        <v>6031</v>
      </c>
      <c r="H6134" s="191">
        <v>6.468</v>
      </c>
      <c r="I6134" s="192"/>
      <c r="L6134" s="187"/>
      <c r="M6134" s="193"/>
      <c r="N6134" s="194"/>
      <c r="O6134" s="194"/>
      <c r="P6134" s="194"/>
      <c r="Q6134" s="194"/>
      <c r="R6134" s="194"/>
      <c r="S6134" s="194"/>
      <c r="T6134" s="195"/>
      <c r="AT6134" s="189" t="s">
        <v>369</v>
      </c>
      <c r="AU6134" s="189" t="s">
        <v>85</v>
      </c>
      <c r="AV6134" s="13" t="s">
        <v>85</v>
      </c>
      <c r="AW6134" s="13" t="s">
        <v>29</v>
      </c>
      <c r="AX6134" s="13" t="s">
        <v>72</v>
      </c>
      <c r="AY6134" s="189" t="s">
        <v>360</v>
      </c>
    </row>
    <row r="6135" spans="2:51" s="14" customFormat="1">
      <c r="B6135" s="196"/>
      <c r="D6135" s="188" t="s">
        <v>369</v>
      </c>
      <c r="E6135" s="197" t="s">
        <v>1</v>
      </c>
      <c r="F6135" s="198" t="s">
        <v>2191</v>
      </c>
      <c r="H6135" s="197" t="s">
        <v>1</v>
      </c>
      <c r="I6135" s="199"/>
      <c r="L6135" s="196"/>
      <c r="M6135" s="200"/>
      <c r="N6135" s="201"/>
      <c r="O6135" s="201"/>
      <c r="P6135" s="201"/>
      <c r="Q6135" s="201"/>
      <c r="R6135" s="201"/>
      <c r="S6135" s="201"/>
      <c r="T6135" s="202"/>
      <c r="AT6135" s="197" t="s">
        <v>369</v>
      </c>
      <c r="AU6135" s="197" t="s">
        <v>85</v>
      </c>
      <c r="AV6135" s="14" t="s">
        <v>79</v>
      </c>
      <c r="AW6135" s="14" t="s">
        <v>29</v>
      </c>
      <c r="AX6135" s="14" t="s">
        <v>72</v>
      </c>
      <c r="AY6135" s="197" t="s">
        <v>360</v>
      </c>
    </row>
    <row r="6136" spans="2:51" s="13" customFormat="1">
      <c r="B6136" s="187"/>
      <c r="D6136" s="188" t="s">
        <v>369</v>
      </c>
      <c r="E6136" s="189" t="s">
        <v>1</v>
      </c>
      <c r="F6136" s="190" t="s">
        <v>6027</v>
      </c>
      <c r="H6136" s="191">
        <v>2.7719999999999998</v>
      </c>
      <c r="I6136" s="192"/>
      <c r="L6136" s="187"/>
      <c r="M6136" s="193"/>
      <c r="N6136" s="194"/>
      <c r="O6136" s="194"/>
      <c r="P6136" s="194"/>
      <c r="Q6136" s="194"/>
      <c r="R6136" s="194"/>
      <c r="S6136" s="194"/>
      <c r="T6136" s="195"/>
      <c r="AT6136" s="189" t="s">
        <v>369</v>
      </c>
      <c r="AU6136" s="189" t="s">
        <v>85</v>
      </c>
      <c r="AV6136" s="13" t="s">
        <v>85</v>
      </c>
      <c r="AW6136" s="13" t="s">
        <v>29</v>
      </c>
      <c r="AX6136" s="13" t="s">
        <v>72</v>
      </c>
      <c r="AY6136" s="189" t="s">
        <v>360</v>
      </c>
    </row>
    <row r="6137" spans="2:51" s="14" customFormat="1">
      <c r="B6137" s="196"/>
      <c r="D6137" s="188" t="s">
        <v>369</v>
      </c>
      <c r="E6137" s="197" t="s">
        <v>1</v>
      </c>
      <c r="F6137" s="198" t="s">
        <v>2211</v>
      </c>
      <c r="H6137" s="197" t="s">
        <v>1</v>
      </c>
      <c r="I6137" s="199"/>
      <c r="L6137" s="196"/>
      <c r="M6137" s="200"/>
      <c r="N6137" s="201"/>
      <c r="O6137" s="201"/>
      <c r="P6137" s="201"/>
      <c r="Q6137" s="201"/>
      <c r="R6137" s="201"/>
      <c r="S6137" s="201"/>
      <c r="T6137" s="202"/>
      <c r="AT6137" s="197" t="s">
        <v>369</v>
      </c>
      <c r="AU6137" s="197" t="s">
        <v>85</v>
      </c>
      <c r="AV6137" s="14" t="s">
        <v>79</v>
      </c>
      <c r="AW6137" s="14" t="s">
        <v>29</v>
      </c>
      <c r="AX6137" s="14" t="s">
        <v>72</v>
      </c>
      <c r="AY6137" s="197" t="s">
        <v>360</v>
      </c>
    </row>
    <row r="6138" spans="2:51" s="13" customFormat="1">
      <c r="B6138" s="187"/>
      <c r="D6138" s="188" t="s">
        <v>369</v>
      </c>
      <c r="E6138" s="189" t="s">
        <v>1</v>
      </c>
      <c r="F6138" s="190" t="s">
        <v>6032</v>
      </c>
      <c r="H6138" s="191">
        <v>6.16</v>
      </c>
      <c r="I6138" s="192"/>
      <c r="L6138" s="187"/>
      <c r="M6138" s="193"/>
      <c r="N6138" s="194"/>
      <c r="O6138" s="194"/>
      <c r="P6138" s="194"/>
      <c r="Q6138" s="194"/>
      <c r="R6138" s="194"/>
      <c r="S6138" s="194"/>
      <c r="T6138" s="195"/>
      <c r="AT6138" s="189" t="s">
        <v>369</v>
      </c>
      <c r="AU6138" s="189" t="s">
        <v>85</v>
      </c>
      <c r="AV6138" s="13" t="s">
        <v>85</v>
      </c>
      <c r="AW6138" s="13" t="s">
        <v>29</v>
      </c>
      <c r="AX6138" s="13" t="s">
        <v>72</v>
      </c>
      <c r="AY6138" s="189" t="s">
        <v>360</v>
      </c>
    </row>
    <row r="6139" spans="2:51" s="14" customFormat="1">
      <c r="B6139" s="196"/>
      <c r="D6139" s="188" t="s">
        <v>369</v>
      </c>
      <c r="E6139" s="197" t="s">
        <v>1</v>
      </c>
      <c r="F6139" s="198" t="s">
        <v>2213</v>
      </c>
      <c r="H6139" s="197" t="s">
        <v>1</v>
      </c>
      <c r="I6139" s="199"/>
      <c r="L6139" s="196"/>
      <c r="M6139" s="200"/>
      <c r="N6139" s="201"/>
      <c r="O6139" s="201"/>
      <c r="P6139" s="201"/>
      <c r="Q6139" s="201"/>
      <c r="R6139" s="201"/>
      <c r="S6139" s="201"/>
      <c r="T6139" s="202"/>
      <c r="AT6139" s="197" t="s">
        <v>369</v>
      </c>
      <c r="AU6139" s="197" t="s">
        <v>85</v>
      </c>
      <c r="AV6139" s="14" t="s">
        <v>79</v>
      </c>
      <c r="AW6139" s="14" t="s">
        <v>29</v>
      </c>
      <c r="AX6139" s="14" t="s">
        <v>72</v>
      </c>
      <c r="AY6139" s="197" t="s">
        <v>360</v>
      </c>
    </row>
    <row r="6140" spans="2:51" s="13" customFormat="1">
      <c r="B6140" s="187"/>
      <c r="D6140" s="188" t="s">
        <v>369</v>
      </c>
      <c r="E6140" s="189" t="s">
        <v>1</v>
      </c>
      <c r="F6140" s="190" t="s">
        <v>6033</v>
      </c>
      <c r="H6140" s="191">
        <v>2.11</v>
      </c>
      <c r="I6140" s="192"/>
      <c r="L6140" s="187"/>
      <c r="M6140" s="193"/>
      <c r="N6140" s="194"/>
      <c r="O6140" s="194"/>
      <c r="P6140" s="194"/>
      <c r="Q6140" s="194"/>
      <c r="R6140" s="194"/>
      <c r="S6140" s="194"/>
      <c r="T6140" s="195"/>
      <c r="AT6140" s="189" t="s">
        <v>369</v>
      </c>
      <c r="AU6140" s="189" t="s">
        <v>85</v>
      </c>
      <c r="AV6140" s="13" t="s">
        <v>85</v>
      </c>
      <c r="AW6140" s="13" t="s">
        <v>29</v>
      </c>
      <c r="AX6140" s="13" t="s">
        <v>72</v>
      </c>
      <c r="AY6140" s="189" t="s">
        <v>360</v>
      </c>
    </row>
    <row r="6141" spans="2:51" s="14" customFormat="1">
      <c r="B6141" s="196"/>
      <c r="D6141" s="188" t="s">
        <v>369</v>
      </c>
      <c r="E6141" s="197" t="s">
        <v>1</v>
      </c>
      <c r="F6141" s="198" t="s">
        <v>2215</v>
      </c>
      <c r="H6141" s="197" t="s">
        <v>1</v>
      </c>
      <c r="I6141" s="199"/>
      <c r="L6141" s="196"/>
      <c r="M6141" s="200"/>
      <c r="N6141" s="201"/>
      <c r="O6141" s="201"/>
      <c r="P6141" s="201"/>
      <c r="Q6141" s="201"/>
      <c r="R6141" s="201"/>
      <c r="S6141" s="201"/>
      <c r="T6141" s="202"/>
      <c r="AT6141" s="197" t="s">
        <v>369</v>
      </c>
      <c r="AU6141" s="197" t="s">
        <v>85</v>
      </c>
      <c r="AV6141" s="14" t="s">
        <v>79</v>
      </c>
      <c r="AW6141" s="14" t="s">
        <v>29</v>
      </c>
      <c r="AX6141" s="14" t="s">
        <v>72</v>
      </c>
      <c r="AY6141" s="197" t="s">
        <v>360</v>
      </c>
    </row>
    <row r="6142" spans="2:51" s="13" customFormat="1">
      <c r="B6142" s="187"/>
      <c r="D6142" s="188" t="s">
        <v>369</v>
      </c>
      <c r="E6142" s="189" t="s">
        <v>1</v>
      </c>
      <c r="F6142" s="190" t="s">
        <v>6034</v>
      </c>
      <c r="H6142" s="191">
        <v>2.1560000000000001</v>
      </c>
      <c r="I6142" s="192"/>
      <c r="L6142" s="187"/>
      <c r="M6142" s="193"/>
      <c r="N6142" s="194"/>
      <c r="O6142" s="194"/>
      <c r="P6142" s="194"/>
      <c r="Q6142" s="194"/>
      <c r="R6142" s="194"/>
      <c r="S6142" s="194"/>
      <c r="T6142" s="195"/>
      <c r="AT6142" s="189" t="s">
        <v>369</v>
      </c>
      <c r="AU6142" s="189" t="s">
        <v>85</v>
      </c>
      <c r="AV6142" s="13" t="s">
        <v>85</v>
      </c>
      <c r="AW6142" s="13" t="s">
        <v>29</v>
      </c>
      <c r="AX6142" s="13" t="s">
        <v>72</v>
      </c>
      <c r="AY6142" s="189" t="s">
        <v>360</v>
      </c>
    </row>
    <row r="6143" spans="2:51" s="14" customFormat="1">
      <c r="B6143" s="196"/>
      <c r="D6143" s="188" t="s">
        <v>369</v>
      </c>
      <c r="E6143" s="197" t="s">
        <v>1</v>
      </c>
      <c r="F6143" s="198" t="s">
        <v>2181</v>
      </c>
      <c r="H6143" s="197" t="s">
        <v>1</v>
      </c>
      <c r="I6143" s="199"/>
      <c r="L6143" s="196"/>
      <c r="M6143" s="200"/>
      <c r="N6143" s="201"/>
      <c r="O6143" s="201"/>
      <c r="P6143" s="201"/>
      <c r="Q6143" s="201"/>
      <c r="R6143" s="201"/>
      <c r="S6143" s="201"/>
      <c r="T6143" s="202"/>
      <c r="AT6143" s="197" t="s">
        <v>369</v>
      </c>
      <c r="AU6143" s="197" t="s">
        <v>85</v>
      </c>
      <c r="AV6143" s="14" t="s">
        <v>79</v>
      </c>
      <c r="AW6143" s="14" t="s">
        <v>29</v>
      </c>
      <c r="AX6143" s="14" t="s">
        <v>72</v>
      </c>
      <c r="AY6143" s="197" t="s">
        <v>360</v>
      </c>
    </row>
    <row r="6144" spans="2:51" s="13" customFormat="1">
      <c r="B6144" s="187"/>
      <c r="D6144" s="188" t="s">
        <v>369</v>
      </c>
      <c r="E6144" s="189" t="s">
        <v>1</v>
      </c>
      <c r="F6144" s="190" t="s">
        <v>6035</v>
      </c>
      <c r="H6144" s="191">
        <v>3.08</v>
      </c>
      <c r="I6144" s="192"/>
      <c r="L6144" s="187"/>
      <c r="M6144" s="193"/>
      <c r="N6144" s="194"/>
      <c r="O6144" s="194"/>
      <c r="P6144" s="194"/>
      <c r="Q6144" s="194"/>
      <c r="R6144" s="194"/>
      <c r="S6144" s="194"/>
      <c r="T6144" s="195"/>
      <c r="AT6144" s="189" t="s">
        <v>369</v>
      </c>
      <c r="AU6144" s="189" t="s">
        <v>85</v>
      </c>
      <c r="AV6144" s="13" t="s">
        <v>85</v>
      </c>
      <c r="AW6144" s="13" t="s">
        <v>29</v>
      </c>
      <c r="AX6144" s="13" t="s">
        <v>72</v>
      </c>
      <c r="AY6144" s="189" t="s">
        <v>360</v>
      </c>
    </row>
    <row r="6145" spans="2:51" s="14" customFormat="1">
      <c r="B6145" s="196"/>
      <c r="D6145" s="188" t="s">
        <v>369</v>
      </c>
      <c r="E6145" s="197" t="s">
        <v>1</v>
      </c>
      <c r="F6145" s="198" t="s">
        <v>6000</v>
      </c>
      <c r="H6145" s="197" t="s">
        <v>1</v>
      </c>
      <c r="I6145" s="199"/>
      <c r="L6145" s="196"/>
      <c r="M6145" s="200"/>
      <c r="N6145" s="201"/>
      <c r="O6145" s="201"/>
      <c r="P6145" s="201"/>
      <c r="Q6145" s="201"/>
      <c r="R6145" s="201"/>
      <c r="S6145" s="201"/>
      <c r="T6145" s="202"/>
      <c r="AT6145" s="197" t="s">
        <v>369</v>
      </c>
      <c r="AU6145" s="197" t="s">
        <v>85</v>
      </c>
      <c r="AV6145" s="14" t="s">
        <v>79</v>
      </c>
      <c r="AW6145" s="14" t="s">
        <v>29</v>
      </c>
      <c r="AX6145" s="14" t="s">
        <v>72</v>
      </c>
      <c r="AY6145" s="197" t="s">
        <v>360</v>
      </c>
    </row>
    <row r="6146" spans="2:51" s="13" customFormat="1">
      <c r="B6146" s="187"/>
      <c r="D6146" s="188" t="s">
        <v>369</v>
      </c>
      <c r="E6146" s="189" t="s">
        <v>1</v>
      </c>
      <c r="F6146" s="190" t="s">
        <v>6036</v>
      </c>
      <c r="H6146" s="191">
        <v>19.291</v>
      </c>
      <c r="I6146" s="192"/>
      <c r="L6146" s="187"/>
      <c r="M6146" s="193"/>
      <c r="N6146" s="194"/>
      <c r="O6146" s="194"/>
      <c r="P6146" s="194"/>
      <c r="Q6146" s="194"/>
      <c r="R6146" s="194"/>
      <c r="S6146" s="194"/>
      <c r="T6146" s="195"/>
      <c r="AT6146" s="189" t="s">
        <v>369</v>
      </c>
      <c r="AU6146" s="189" t="s">
        <v>85</v>
      </c>
      <c r="AV6146" s="13" t="s">
        <v>85</v>
      </c>
      <c r="AW6146" s="13" t="s">
        <v>29</v>
      </c>
      <c r="AX6146" s="13" t="s">
        <v>72</v>
      </c>
      <c r="AY6146" s="189" t="s">
        <v>360</v>
      </c>
    </row>
    <row r="6147" spans="2:51" s="13" customFormat="1">
      <c r="B6147" s="187"/>
      <c r="D6147" s="188" t="s">
        <v>369</v>
      </c>
      <c r="E6147" s="189" t="s">
        <v>1</v>
      </c>
      <c r="F6147" s="190" t="s">
        <v>2511</v>
      </c>
      <c r="H6147" s="191">
        <v>-1.8180000000000001</v>
      </c>
      <c r="I6147" s="192"/>
      <c r="L6147" s="187"/>
      <c r="M6147" s="193"/>
      <c r="N6147" s="194"/>
      <c r="O6147" s="194"/>
      <c r="P6147" s="194"/>
      <c r="Q6147" s="194"/>
      <c r="R6147" s="194"/>
      <c r="S6147" s="194"/>
      <c r="T6147" s="195"/>
      <c r="AT6147" s="189" t="s">
        <v>369</v>
      </c>
      <c r="AU6147" s="189" t="s">
        <v>85</v>
      </c>
      <c r="AV6147" s="13" t="s">
        <v>85</v>
      </c>
      <c r="AW6147" s="13" t="s">
        <v>29</v>
      </c>
      <c r="AX6147" s="13" t="s">
        <v>72</v>
      </c>
      <c r="AY6147" s="189" t="s">
        <v>360</v>
      </c>
    </row>
    <row r="6148" spans="2:51" s="13" customFormat="1">
      <c r="B6148" s="187"/>
      <c r="D6148" s="188" t="s">
        <v>369</v>
      </c>
      <c r="E6148" s="189" t="s">
        <v>1</v>
      </c>
      <c r="F6148" s="190" t="s">
        <v>6037</v>
      </c>
      <c r="H6148" s="191">
        <v>-0.74399999999999999</v>
      </c>
      <c r="I6148" s="192"/>
      <c r="L6148" s="187"/>
      <c r="M6148" s="193"/>
      <c r="N6148" s="194"/>
      <c r="O6148" s="194"/>
      <c r="P6148" s="194"/>
      <c r="Q6148" s="194"/>
      <c r="R6148" s="194"/>
      <c r="S6148" s="194"/>
      <c r="T6148" s="195"/>
      <c r="AT6148" s="189" t="s">
        <v>369</v>
      </c>
      <c r="AU6148" s="189" t="s">
        <v>85</v>
      </c>
      <c r="AV6148" s="13" t="s">
        <v>85</v>
      </c>
      <c r="AW6148" s="13" t="s">
        <v>29</v>
      </c>
      <c r="AX6148" s="13" t="s">
        <v>72</v>
      </c>
      <c r="AY6148" s="189" t="s">
        <v>360</v>
      </c>
    </row>
    <row r="6149" spans="2:51" s="14" customFormat="1">
      <c r="B6149" s="196"/>
      <c r="D6149" s="188" t="s">
        <v>369</v>
      </c>
      <c r="E6149" s="197" t="s">
        <v>1</v>
      </c>
      <c r="F6149" s="198" t="s">
        <v>6002</v>
      </c>
      <c r="H6149" s="197" t="s">
        <v>1</v>
      </c>
      <c r="I6149" s="199"/>
      <c r="L6149" s="196"/>
      <c r="M6149" s="200"/>
      <c r="N6149" s="201"/>
      <c r="O6149" s="201"/>
      <c r="P6149" s="201"/>
      <c r="Q6149" s="201"/>
      <c r="R6149" s="201"/>
      <c r="S6149" s="201"/>
      <c r="T6149" s="202"/>
      <c r="AT6149" s="197" t="s">
        <v>369</v>
      </c>
      <c r="AU6149" s="197" t="s">
        <v>85</v>
      </c>
      <c r="AV6149" s="14" t="s">
        <v>79</v>
      </c>
      <c r="AW6149" s="14" t="s">
        <v>29</v>
      </c>
      <c r="AX6149" s="14" t="s">
        <v>72</v>
      </c>
      <c r="AY6149" s="197" t="s">
        <v>360</v>
      </c>
    </row>
    <row r="6150" spans="2:51" s="13" customFormat="1">
      <c r="B6150" s="187"/>
      <c r="D6150" s="188" t="s">
        <v>369</v>
      </c>
      <c r="E6150" s="189" t="s">
        <v>1</v>
      </c>
      <c r="F6150" s="190" t="s">
        <v>6038</v>
      </c>
      <c r="H6150" s="191">
        <v>20.907</v>
      </c>
      <c r="I6150" s="192"/>
      <c r="L6150" s="187"/>
      <c r="M6150" s="193"/>
      <c r="N6150" s="194"/>
      <c r="O6150" s="194"/>
      <c r="P6150" s="194"/>
      <c r="Q6150" s="194"/>
      <c r="R6150" s="194"/>
      <c r="S6150" s="194"/>
      <c r="T6150" s="195"/>
      <c r="AT6150" s="189" t="s">
        <v>369</v>
      </c>
      <c r="AU6150" s="189" t="s">
        <v>85</v>
      </c>
      <c r="AV6150" s="13" t="s">
        <v>85</v>
      </c>
      <c r="AW6150" s="13" t="s">
        <v>29</v>
      </c>
      <c r="AX6150" s="13" t="s">
        <v>72</v>
      </c>
      <c r="AY6150" s="189" t="s">
        <v>360</v>
      </c>
    </row>
    <row r="6151" spans="2:51" s="13" customFormat="1">
      <c r="B6151" s="187"/>
      <c r="D6151" s="188" t="s">
        <v>369</v>
      </c>
      <c r="E6151" s="189" t="s">
        <v>1</v>
      </c>
      <c r="F6151" s="190" t="s">
        <v>2511</v>
      </c>
      <c r="H6151" s="191">
        <v>-1.8180000000000001</v>
      </c>
      <c r="I6151" s="192"/>
      <c r="L6151" s="187"/>
      <c r="M6151" s="193"/>
      <c r="N6151" s="194"/>
      <c r="O6151" s="194"/>
      <c r="P6151" s="194"/>
      <c r="Q6151" s="194"/>
      <c r="R6151" s="194"/>
      <c r="S6151" s="194"/>
      <c r="T6151" s="195"/>
      <c r="AT6151" s="189" t="s">
        <v>369</v>
      </c>
      <c r="AU6151" s="189" t="s">
        <v>85</v>
      </c>
      <c r="AV6151" s="13" t="s">
        <v>85</v>
      </c>
      <c r="AW6151" s="13" t="s">
        <v>29</v>
      </c>
      <c r="AX6151" s="13" t="s">
        <v>72</v>
      </c>
      <c r="AY6151" s="189" t="s">
        <v>360</v>
      </c>
    </row>
    <row r="6152" spans="2:51" s="13" customFormat="1">
      <c r="B6152" s="187"/>
      <c r="D6152" s="188" t="s">
        <v>369</v>
      </c>
      <c r="E6152" s="189" t="s">
        <v>1</v>
      </c>
      <c r="F6152" s="190" t="s">
        <v>6037</v>
      </c>
      <c r="H6152" s="191">
        <v>-0.74399999999999999</v>
      </c>
      <c r="I6152" s="192"/>
      <c r="L6152" s="187"/>
      <c r="M6152" s="193"/>
      <c r="N6152" s="194"/>
      <c r="O6152" s="194"/>
      <c r="P6152" s="194"/>
      <c r="Q6152" s="194"/>
      <c r="R6152" s="194"/>
      <c r="S6152" s="194"/>
      <c r="T6152" s="195"/>
      <c r="AT6152" s="189" t="s">
        <v>369</v>
      </c>
      <c r="AU6152" s="189" t="s">
        <v>85</v>
      </c>
      <c r="AV6152" s="13" t="s">
        <v>85</v>
      </c>
      <c r="AW6152" s="13" t="s">
        <v>29</v>
      </c>
      <c r="AX6152" s="13" t="s">
        <v>72</v>
      </c>
      <c r="AY6152" s="189" t="s">
        <v>360</v>
      </c>
    </row>
    <row r="6153" spans="2:51" s="16" customFormat="1">
      <c r="B6153" s="211"/>
      <c r="D6153" s="188" t="s">
        <v>369</v>
      </c>
      <c r="E6153" s="212" t="s">
        <v>159</v>
      </c>
      <c r="F6153" s="213" t="s">
        <v>581</v>
      </c>
      <c r="H6153" s="214">
        <v>57.82</v>
      </c>
      <c r="I6153" s="215"/>
      <c r="L6153" s="211"/>
      <c r="M6153" s="216"/>
      <c r="N6153" s="217"/>
      <c r="O6153" s="217"/>
      <c r="P6153" s="217"/>
      <c r="Q6153" s="217"/>
      <c r="R6153" s="217"/>
      <c r="S6153" s="217"/>
      <c r="T6153" s="218"/>
      <c r="AT6153" s="212" t="s">
        <v>369</v>
      </c>
      <c r="AU6153" s="212" t="s">
        <v>85</v>
      </c>
      <c r="AV6153" s="16" t="s">
        <v>282</v>
      </c>
      <c r="AW6153" s="16" t="s">
        <v>29</v>
      </c>
      <c r="AX6153" s="16" t="s">
        <v>72</v>
      </c>
      <c r="AY6153" s="212" t="s">
        <v>360</v>
      </c>
    </row>
    <row r="6154" spans="2:51" s="14" customFormat="1">
      <c r="B6154" s="196"/>
      <c r="D6154" s="188" t="s">
        <v>369</v>
      </c>
      <c r="E6154" s="197" t="s">
        <v>1</v>
      </c>
      <c r="F6154" s="198" t="s">
        <v>6039</v>
      </c>
      <c r="H6154" s="197" t="s">
        <v>1</v>
      </c>
      <c r="I6154" s="199"/>
      <c r="L6154" s="196"/>
      <c r="M6154" s="200"/>
      <c r="N6154" s="201"/>
      <c r="O6154" s="201"/>
      <c r="P6154" s="201"/>
      <c r="Q6154" s="201"/>
      <c r="R6154" s="201"/>
      <c r="S6154" s="201"/>
      <c r="T6154" s="202"/>
      <c r="AT6154" s="197" t="s">
        <v>369</v>
      </c>
      <c r="AU6154" s="197" t="s">
        <v>85</v>
      </c>
      <c r="AV6154" s="14" t="s">
        <v>79</v>
      </c>
      <c r="AW6154" s="14" t="s">
        <v>29</v>
      </c>
      <c r="AX6154" s="14" t="s">
        <v>72</v>
      </c>
      <c r="AY6154" s="197" t="s">
        <v>360</v>
      </c>
    </row>
    <row r="6155" spans="2:51" s="13" customFormat="1">
      <c r="B6155" s="187"/>
      <c r="D6155" s="188" t="s">
        <v>369</v>
      </c>
      <c r="E6155" s="189" t="s">
        <v>1</v>
      </c>
      <c r="F6155" s="190" t="s">
        <v>6040</v>
      </c>
      <c r="H6155" s="191">
        <v>3.8460000000000001</v>
      </c>
      <c r="I6155" s="192"/>
      <c r="L6155" s="187"/>
      <c r="M6155" s="193"/>
      <c r="N6155" s="194"/>
      <c r="O6155" s="194"/>
      <c r="P6155" s="194"/>
      <c r="Q6155" s="194"/>
      <c r="R6155" s="194"/>
      <c r="S6155" s="194"/>
      <c r="T6155" s="195"/>
      <c r="AT6155" s="189" t="s">
        <v>369</v>
      </c>
      <c r="AU6155" s="189" t="s">
        <v>85</v>
      </c>
      <c r="AV6155" s="13" t="s">
        <v>85</v>
      </c>
      <c r="AW6155" s="13" t="s">
        <v>29</v>
      </c>
      <c r="AX6155" s="13" t="s">
        <v>72</v>
      </c>
      <c r="AY6155" s="189" t="s">
        <v>360</v>
      </c>
    </row>
    <row r="6156" spans="2:51" s="13" customFormat="1">
      <c r="B6156" s="187"/>
      <c r="D6156" s="188" t="s">
        <v>369</v>
      </c>
      <c r="E6156" s="189" t="s">
        <v>1</v>
      </c>
      <c r="F6156" s="190" t="s">
        <v>6041</v>
      </c>
      <c r="H6156" s="191">
        <v>-7.1999999999999995E-2</v>
      </c>
      <c r="I6156" s="192"/>
      <c r="L6156" s="187"/>
      <c r="M6156" s="193"/>
      <c r="N6156" s="194"/>
      <c r="O6156" s="194"/>
      <c r="P6156" s="194"/>
      <c r="Q6156" s="194"/>
      <c r="R6156" s="194"/>
      <c r="S6156" s="194"/>
      <c r="T6156" s="195"/>
      <c r="AT6156" s="189" t="s">
        <v>369</v>
      </c>
      <c r="AU6156" s="189" t="s">
        <v>85</v>
      </c>
      <c r="AV6156" s="13" t="s">
        <v>85</v>
      </c>
      <c r="AW6156" s="13" t="s">
        <v>29</v>
      </c>
      <c r="AX6156" s="13" t="s">
        <v>72</v>
      </c>
      <c r="AY6156" s="189" t="s">
        <v>360</v>
      </c>
    </row>
    <row r="6157" spans="2:51" s="14" customFormat="1">
      <c r="B6157" s="196"/>
      <c r="D6157" s="188" t="s">
        <v>369</v>
      </c>
      <c r="E6157" s="197" t="s">
        <v>1</v>
      </c>
      <c r="F6157" s="198" t="s">
        <v>1481</v>
      </c>
      <c r="H6157" s="197" t="s">
        <v>1</v>
      </c>
      <c r="I6157" s="199"/>
      <c r="L6157" s="196"/>
      <c r="M6157" s="200"/>
      <c r="N6157" s="201"/>
      <c r="O6157" s="201"/>
      <c r="P6157" s="201"/>
      <c r="Q6157" s="201"/>
      <c r="R6157" s="201"/>
      <c r="S6157" s="201"/>
      <c r="T6157" s="202"/>
      <c r="AT6157" s="197" t="s">
        <v>369</v>
      </c>
      <c r="AU6157" s="197" t="s">
        <v>85</v>
      </c>
      <c r="AV6157" s="14" t="s">
        <v>79</v>
      </c>
      <c r="AW6157" s="14" t="s">
        <v>29</v>
      </c>
      <c r="AX6157" s="14" t="s">
        <v>72</v>
      </c>
      <c r="AY6157" s="197" t="s">
        <v>360</v>
      </c>
    </row>
    <row r="6158" spans="2:51" s="13" customFormat="1">
      <c r="B6158" s="187"/>
      <c r="D6158" s="188" t="s">
        <v>369</v>
      </c>
      <c r="E6158" s="189" t="s">
        <v>1</v>
      </c>
      <c r="F6158" s="190" t="s">
        <v>6042</v>
      </c>
      <c r="H6158" s="191">
        <v>3.87</v>
      </c>
      <c r="I6158" s="192"/>
      <c r="L6158" s="187"/>
      <c r="M6158" s="193"/>
      <c r="N6158" s="194"/>
      <c r="O6158" s="194"/>
      <c r="P6158" s="194"/>
      <c r="Q6158" s="194"/>
      <c r="R6158" s="194"/>
      <c r="S6158" s="194"/>
      <c r="T6158" s="195"/>
      <c r="AT6158" s="189" t="s">
        <v>369</v>
      </c>
      <c r="AU6158" s="189" t="s">
        <v>85</v>
      </c>
      <c r="AV6158" s="13" t="s">
        <v>85</v>
      </c>
      <c r="AW6158" s="13" t="s">
        <v>29</v>
      </c>
      <c r="AX6158" s="13" t="s">
        <v>72</v>
      </c>
      <c r="AY6158" s="189" t="s">
        <v>360</v>
      </c>
    </row>
    <row r="6159" spans="2:51" s="16" customFormat="1">
      <c r="B6159" s="211"/>
      <c r="D6159" s="188" t="s">
        <v>369</v>
      </c>
      <c r="E6159" s="212" t="s">
        <v>141</v>
      </c>
      <c r="F6159" s="213" t="s">
        <v>581</v>
      </c>
      <c r="H6159" s="214">
        <v>7.6440000000000001</v>
      </c>
      <c r="I6159" s="215"/>
      <c r="L6159" s="211"/>
      <c r="M6159" s="216"/>
      <c r="N6159" s="217"/>
      <c r="O6159" s="217"/>
      <c r="P6159" s="217"/>
      <c r="Q6159" s="217"/>
      <c r="R6159" s="217"/>
      <c r="S6159" s="217"/>
      <c r="T6159" s="218"/>
      <c r="AT6159" s="212" t="s">
        <v>369</v>
      </c>
      <c r="AU6159" s="212" t="s">
        <v>85</v>
      </c>
      <c r="AV6159" s="16" t="s">
        <v>282</v>
      </c>
      <c r="AW6159" s="16" t="s">
        <v>29</v>
      </c>
      <c r="AX6159" s="16" t="s">
        <v>72</v>
      </c>
      <c r="AY6159" s="212" t="s">
        <v>360</v>
      </c>
    </row>
    <row r="6160" spans="2:51" s="15" customFormat="1">
      <c r="B6160" s="203"/>
      <c r="D6160" s="188" t="s">
        <v>369</v>
      </c>
      <c r="E6160" s="204" t="s">
        <v>6043</v>
      </c>
      <c r="F6160" s="205" t="s">
        <v>386</v>
      </c>
      <c r="H6160" s="206">
        <v>433.71499999999997</v>
      </c>
      <c r="I6160" s="207"/>
      <c r="L6160" s="203"/>
      <c r="M6160" s="208"/>
      <c r="N6160" s="209"/>
      <c r="O6160" s="209"/>
      <c r="P6160" s="209"/>
      <c r="Q6160" s="209"/>
      <c r="R6160" s="209"/>
      <c r="S6160" s="209"/>
      <c r="T6160" s="210"/>
      <c r="AT6160" s="204" t="s">
        <v>369</v>
      </c>
      <c r="AU6160" s="204" t="s">
        <v>85</v>
      </c>
      <c r="AV6160" s="15" t="s">
        <v>367</v>
      </c>
      <c r="AW6160" s="15" t="s">
        <v>29</v>
      </c>
      <c r="AX6160" s="15" t="s">
        <v>79</v>
      </c>
      <c r="AY6160" s="204" t="s">
        <v>360</v>
      </c>
    </row>
    <row r="6161" spans="1:65" s="14" customFormat="1" ht="22.5">
      <c r="B6161" s="196"/>
      <c r="D6161" s="188" t="s">
        <v>369</v>
      </c>
      <c r="E6161" s="197" t="s">
        <v>1</v>
      </c>
      <c r="F6161" s="198" t="s">
        <v>6044</v>
      </c>
      <c r="H6161" s="197" t="s">
        <v>1</v>
      </c>
      <c r="I6161" s="199"/>
      <c r="L6161" s="196"/>
      <c r="M6161" s="200"/>
      <c r="N6161" s="201"/>
      <c r="O6161" s="201"/>
      <c r="P6161" s="201"/>
      <c r="Q6161" s="201"/>
      <c r="R6161" s="201"/>
      <c r="S6161" s="201"/>
      <c r="T6161" s="202"/>
      <c r="AT6161" s="197" t="s">
        <v>369</v>
      </c>
      <c r="AU6161" s="197" t="s">
        <v>85</v>
      </c>
      <c r="AV6161" s="14" t="s">
        <v>79</v>
      </c>
      <c r="AW6161" s="14" t="s">
        <v>29</v>
      </c>
      <c r="AX6161" s="14" t="s">
        <v>72</v>
      </c>
      <c r="AY6161" s="197" t="s">
        <v>360</v>
      </c>
    </row>
    <row r="6162" spans="1:65" s="2" customFormat="1" ht="44.25" customHeight="1">
      <c r="A6162" s="33"/>
      <c r="B6162" s="139"/>
      <c r="C6162" s="219" t="s">
        <v>6045</v>
      </c>
      <c r="D6162" s="219" t="s">
        <v>724</v>
      </c>
      <c r="E6162" s="220" t="s">
        <v>6046</v>
      </c>
      <c r="F6162" s="221" t="s">
        <v>6047</v>
      </c>
      <c r="G6162" s="222" t="s">
        <v>366</v>
      </c>
      <c r="H6162" s="223">
        <v>247.18100000000001</v>
      </c>
      <c r="I6162" s="224"/>
      <c r="J6162" s="225">
        <f>ROUND(I6162*H6162,2)</f>
        <v>0</v>
      </c>
      <c r="K6162" s="226"/>
      <c r="L6162" s="227"/>
      <c r="M6162" s="228" t="s">
        <v>1</v>
      </c>
      <c r="N6162" s="229" t="s">
        <v>38</v>
      </c>
      <c r="O6162" s="60"/>
      <c r="P6162" s="183">
        <f>O6162*H6162</f>
        <v>0</v>
      </c>
      <c r="Q6162" s="183">
        <v>0</v>
      </c>
      <c r="R6162" s="183">
        <f>Q6162*H6162</f>
        <v>0</v>
      </c>
      <c r="S6162" s="183">
        <v>0</v>
      </c>
      <c r="T6162" s="184">
        <f>S6162*H6162</f>
        <v>0</v>
      </c>
      <c r="U6162" s="33"/>
      <c r="V6162" s="33"/>
      <c r="W6162" s="33"/>
      <c r="X6162" s="33"/>
      <c r="Y6162" s="33"/>
      <c r="Z6162" s="33"/>
      <c r="AA6162" s="33"/>
      <c r="AB6162" s="33"/>
      <c r="AC6162" s="33"/>
      <c r="AD6162" s="33"/>
      <c r="AE6162" s="33"/>
      <c r="AR6162" s="185" t="s">
        <v>647</v>
      </c>
      <c r="AT6162" s="185" t="s">
        <v>724</v>
      </c>
      <c r="AU6162" s="185" t="s">
        <v>85</v>
      </c>
      <c r="AY6162" s="18" t="s">
        <v>360</v>
      </c>
      <c r="BE6162" s="186">
        <f>IF(N6162="základná",J6162,0)</f>
        <v>0</v>
      </c>
      <c r="BF6162" s="186">
        <f>IF(N6162="znížená",J6162,0)</f>
        <v>0</v>
      </c>
      <c r="BG6162" s="186">
        <f>IF(N6162="zákl. prenesená",J6162,0)</f>
        <v>0</v>
      </c>
      <c r="BH6162" s="186">
        <f>IF(N6162="zníž. prenesená",J6162,0)</f>
        <v>0</v>
      </c>
      <c r="BI6162" s="186">
        <f>IF(N6162="nulová",J6162,0)</f>
        <v>0</v>
      </c>
      <c r="BJ6162" s="18" t="s">
        <v>85</v>
      </c>
      <c r="BK6162" s="186">
        <f>ROUND(I6162*H6162,2)</f>
        <v>0</v>
      </c>
      <c r="BL6162" s="18" t="s">
        <v>507</v>
      </c>
      <c r="BM6162" s="185" t="s">
        <v>6048</v>
      </c>
    </row>
    <row r="6163" spans="1:65" s="13" customFormat="1">
      <c r="B6163" s="187"/>
      <c r="D6163" s="188" t="s">
        <v>369</v>
      </c>
      <c r="E6163" s="189" t="s">
        <v>1</v>
      </c>
      <c r="F6163" s="190" t="s">
        <v>6049</v>
      </c>
      <c r="H6163" s="191">
        <v>28.145</v>
      </c>
      <c r="I6163" s="192"/>
      <c r="L6163" s="187"/>
      <c r="M6163" s="193"/>
      <c r="N6163" s="194"/>
      <c r="O6163" s="194"/>
      <c r="P6163" s="194"/>
      <c r="Q6163" s="194"/>
      <c r="R6163" s="194"/>
      <c r="S6163" s="194"/>
      <c r="T6163" s="195"/>
      <c r="AT6163" s="189" t="s">
        <v>369</v>
      </c>
      <c r="AU6163" s="189" t="s">
        <v>85</v>
      </c>
      <c r="AV6163" s="13" t="s">
        <v>85</v>
      </c>
      <c r="AW6163" s="13" t="s">
        <v>29</v>
      </c>
      <c r="AX6163" s="13" t="s">
        <v>72</v>
      </c>
      <c r="AY6163" s="189" t="s">
        <v>360</v>
      </c>
    </row>
    <row r="6164" spans="1:65" s="13" customFormat="1">
      <c r="B6164" s="187"/>
      <c r="D6164" s="188" t="s">
        <v>369</v>
      </c>
      <c r="E6164" s="189" t="s">
        <v>1</v>
      </c>
      <c r="F6164" s="190" t="s">
        <v>6050</v>
      </c>
      <c r="H6164" s="191">
        <v>82.713999999999999</v>
      </c>
      <c r="I6164" s="192"/>
      <c r="L6164" s="187"/>
      <c r="M6164" s="193"/>
      <c r="N6164" s="194"/>
      <c r="O6164" s="194"/>
      <c r="P6164" s="194"/>
      <c r="Q6164" s="194"/>
      <c r="R6164" s="194"/>
      <c r="S6164" s="194"/>
      <c r="T6164" s="195"/>
      <c r="AT6164" s="189" t="s">
        <v>369</v>
      </c>
      <c r="AU6164" s="189" t="s">
        <v>85</v>
      </c>
      <c r="AV6164" s="13" t="s">
        <v>85</v>
      </c>
      <c r="AW6164" s="13" t="s">
        <v>29</v>
      </c>
      <c r="AX6164" s="13" t="s">
        <v>72</v>
      </c>
      <c r="AY6164" s="189" t="s">
        <v>360</v>
      </c>
    </row>
    <row r="6165" spans="1:65" s="13" customFormat="1">
      <c r="B6165" s="187"/>
      <c r="D6165" s="188" t="s">
        <v>369</v>
      </c>
      <c r="E6165" s="189" t="s">
        <v>1</v>
      </c>
      <c r="F6165" s="190" t="s">
        <v>6051</v>
      </c>
      <c r="H6165" s="191">
        <v>63.28</v>
      </c>
      <c r="I6165" s="192"/>
      <c r="L6165" s="187"/>
      <c r="M6165" s="193"/>
      <c r="N6165" s="194"/>
      <c r="O6165" s="194"/>
      <c r="P6165" s="194"/>
      <c r="Q6165" s="194"/>
      <c r="R6165" s="194"/>
      <c r="S6165" s="194"/>
      <c r="T6165" s="195"/>
      <c r="AT6165" s="189" t="s">
        <v>369</v>
      </c>
      <c r="AU6165" s="189" t="s">
        <v>85</v>
      </c>
      <c r="AV6165" s="13" t="s">
        <v>85</v>
      </c>
      <c r="AW6165" s="13" t="s">
        <v>29</v>
      </c>
      <c r="AX6165" s="13" t="s">
        <v>72</v>
      </c>
      <c r="AY6165" s="189" t="s">
        <v>360</v>
      </c>
    </row>
    <row r="6166" spans="1:65" s="13" customFormat="1">
      <c r="B6166" s="187"/>
      <c r="D6166" s="188" t="s">
        <v>369</v>
      </c>
      <c r="E6166" s="189" t="s">
        <v>1</v>
      </c>
      <c r="F6166" s="190" t="s">
        <v>6052</v>
      </c>
      <c r="H6166" s="191">
        <v>73.042000000000002</v>
      </c>
      <c r="I6166" s="192"/>
      <c r="L6166" s="187"/>
      <c r="M6166" s="193"/>
      <c r="N6166" s="194"/>
      <c r="O6166" s="194"/>
      <c r="P6166" s="194"/>
      <c r="Q6166" s="194"/>
      <c r="R6166" s="194"/>
      <c r="S6166" s="194"/>
      <c r="T6166" s="195"/>
      <c r="AT6166" s="189" t="s">
        <v>369</v>
      </c>
      <c r="AU6166" s="189" t="s">
        <v>85</v>
      </c>
      <c r="AV6166" s="13" t="s">
        <v>85</v>
      </c>
      <c r="AW6166" s="13" t="s">
        <v>29</v>
      </c>
      <c r="AX6166" s="13" t="s">
        <v>72</v>
      </c>
      <c r="AY6166" s="189" t="s">
        <v>360</v>
      </c>
    </row>
    <row r="6167" spans="1:65" s="15" customFormat="1">
      <c r="B6167" s="203"/>
      <c r="D6167" s="188" t="s">
        <v>369</v>
      </c>
      <c r="E6167" s="204" t="s">
        <v>1</v>
      </c>
      <c r="F6167" s="205" t="s">
        <v>386</v>
      </c>
      <c r="H6167" s="206">
        <v>247.18100000000001</v>
      </c>
      <c r="I6167" s="207"/>
      <c r="L6167" s="203"/>
      <c r="M6167" s="208"/>
      <c r="N6167" s="209"/>
      <c r="O6167" s="209"/>
      <c r="P6167" s="209"/>
      <c r="Q6167" s="209"/>
      <c r="R6167" s="209"/>
      <c r="S6167" s="209"/>
      <c r="T6167" s="210"/>
      <c r="AT6167" s="204" t="s">
        <v>369</v>
      </c>
      <c r="AU6167" s="204" t="s">
        <v>85</v>
      </c>
      <c r="AV6167" s="15" t="s">
        <v>367</v>
      </c>
      <c r="AW6167" s="15" t="s">
        <v>29</v>
      </c>
      <c r="AX6167" s="15" t="s">
        <v>79</v>
      </c>
      <c r="AY6167" s="204" t="s">
        <v>360</v>
      </c>
    </row>
    <row r="6168" spans="1:65" s="2" customFormat="1" ht="44.25" customHeight="1">
      <c r="A6168" s="33"/>
      <c r="B6168" s="139"/>
      <c r="C6168" s="219" t="s">
        <v>6053</v>
      </c>
      <c r="D6168" s="219" t="s">
        <v>724</v>
      </c>
      <c r="E6168" s="220" t="s">
        <v>6054</v>
      </c>
      <c r="F6168" s="221" t="s">
        <v>6055</v>
      </c>
      <c r="G6168" s="222" t="s">
        <v>366</v>
      </c>
      <c r="H6168" s="223">
        <v>187.41200000000001</v>
      </c>
      <c r="I6168" s="224"/>
      <c r="J6168" s="225">
        <f>ROUND(I6168*H6168,2)</f>
        <v>0</v>
      </c>
      <c r="K6168" s="226"/>
      <c r="L6168" s="227"/>
      <c r="M6168" s="228" t="s">
        <v>1</v>
      </c>
      <c r="N6168" s="229" t="s">
        <v>38</v>
      </c>
      <c r="O6168" s="60"/>
      <c r="P6168" s="183">
        <f>O6168*H6168</f>
        <v>0</v>
      </c>
      <c r="Q6168" s="183">
        <v>0</v>
      </c>
      <c r="R6168" s="183">
        <f>Q6168*H6168</f>
        <v>0</v>
      </c>
      <c r="S6168" s="183">
        <v>0</v>
      </c>
      <c r="T6168" s="184">
        <f>S6168*H6168</f>
        <v>0</v>
      </c>
      <c r="U6168" s="33"/>
      <c r="V6168" s="33"/>
      <c r="W6168" s="33"/>
      <c r="X6168" s="33"/>
      <c r="Y6168" s="33"/>
      <c r="Z6168" s="33"/>
      <c r="AA6168" s="33"/>
      <c r="AB6168" s="33"/>
      <c r="AC6168" s="33"/>
      <c r="AD6168" s="33"/>
      <c r="AE6168" s="33"/>
      <c r="AR6168" s="185" t="s">
        <v>647</v>
      </c>
      <c r="AT6168" s="185" t="s">
        <v>724</v>
      </c>
      <c r="AU6168" s="185" t="s">
        <v>85</v>
      </c>
      <c r="AY6168" s="18" t="s">
        <v>360</v>
      </c>
      <c r="BE6168" s="186">
        <f>IF(N6168="základná",J6168,0)</f>
        <v>0</v>
      </c>
      <c r="BF6168" s="186">
        <f>IF(N6168="znížená",J6168,0)</f>
        <v>0</v>
      </c>
      <c r="BG6168" s="186">
        <f>IF(N6168="zákl. prenesená",J6168,0)</f>
        <v>0</v>
      </c>
      <c r="BH6168" s="186">
        <f>IF(N6168="zníž. prenesená",J6168,0)</f>
        <v>0</v>
      </c>
      <c r="BI6168" s="186">
        <f>IF(N6168="nulová",J6168,0)</f>
        <v>0</v>
      </c>
      <c r="BJ6168" s="18" t="s">
        <v>85</v>
      </c>
      <c r="BK6168" s="186">
        <f>ROUND(I6168*H6168,2)</f>
        <v>0</v>
      </c>
      <c r="BL6168" s="18" t="s">
        <v>507</v>
      </c>
      <c r="BM6168" s="185" t="s">
        <v>6056</v>
      </c>
    </row>
    <row r="6169" spans="1:65" s="13" customFormat="1">
      <c r="B6169" s="187"/>
      <c r="D6169" s="188" t="s">
        <v>369</v>
      </c>
      <c r="E6169" s="189" t="s">
        <v>1</v>
      </c>
      <c r="F6169" s="190" t="s">
        <v>6057</v>
      </c>
      <c r="H6169" s="191">
        <v>86.275999999999996</v>
      </c>
      <c r="I6169" s="192"/>
      <c r="L6169" s="187"/>
      <c r="M6169" s="193"/>
      <c r="N6169" s="194"/>
      <c r="O6169" s="194"/>
      <c r="P6169" s="194"/>
      <c r="Q6169" s="194"/>
      <c r="R6169" s="194"/>
      <c r="S6169" s="194"/>
      <c r="T6169" s="195"/>
      <c r="AT6169" s="189" t="s">
        <v>369</v>
      </c>
      <c r="AU6169" s="189" t="s">
        <v>85</v>
      </c>
      <c r="AV6169" s="13" t="s">
        <v>85</v>
      </c>
      <c r="AW6169" s="13" t="s">
        <v>29</v>
      </c>
      <c r="AX6169" s="13" t="s">
        <v>72</v>
      </c>
      <c r="AY6169" s="189" t="s">
        <v>360</v>
      </c>
    </row>
    <row r="6170" spans="1:65" s="13" customFormat="1">
      <c r="B6170" s="187"/>
      <c r="D6170" s="188" t="s">
        <v>369</v>
      </c>
      <c r="E6170" s="189" t="s">
        <v>1</v>
      </c>
      <c r="F6170" s="190" t="s">
        <v>6058</v>
      </c>
      <c r="H6170" s="191">
        <v>19.920000000000002</v>
      </c>
      <c r="I6170" s="192"/>
      <c r="L6170" s="187"/>
      <c r="M6170" s="193"/>
      <c r="N6170" s="194"/>
      <c r="O6170" s="194"/>
      <c r="P6170" s="194"/>
      <c r="Q6170" s="194"/>
      <c r="R6170" s="194"/>
      <c r="S6170" s="194"/>
      <c r="T6170" s="195"/>
      <c r="AT6170" s="189" t="s">
        <v>369</v>
      </c>
      <c r="AU6170" s="189" t="s">
        <v>85</v>
      </c>
      <c r="AV6170" s="13" t="s">
        <v>85</v>
      </c>
      <c r="AW6170" s="13" t="s">
        <v>29</v>
      </c>
      <c r="AX6170" s="13" t="s">
        <v>72</v>
      </c>
      <c r="AY6170" s="189" t="s">
        <v>360</v>
      </c>
    </row>
    <row r="6171" spans="1:65" s="13" customFormat="1">
      <c r="B6171" s="187"/>
      <c r="D6171" s="188" t="s">
        <v>369</v>
      </c>
      <c r="E6171" s="189" t="s">
        <v>1</v>
      </c>
      <c r="F6171" s="190" t="s">
        <v>6059</v>
      </c>
      <c r="H6171" s="191">
        <v>22.24</v>
      </c>
      <c r="I6171" s="192"/>
      <c r="L6171" s="187"/>
      <c r="M6171" s="193"/>
      <c r="N6171" s="194"/>
      <c r="O6171" s="194"/>
      <c r="P6171" s="194"/>
      <c r="Q6171" s="194"/>
      <c r="R6171" s="194"/>
      <c r="S6171" s="194"/>
      <c r="T6171" s="195"/>
      <c r="AT6171" s="189" t="s">
        <v>369</v>
      </c>
      <c r="AU6171" s="189" t="s">
        <v>85</v>
      </c>
      <c r="AV6171" s="13" t="s">
        <v>85</v>
      </c>
      <c r="AW6171" s="13" t="s">
        <v>29</v>
      </c>
      <c r="AX6171" s="13" t="s">
        <v>72</v>
      </c>
      <c r="AY6171" s="189" t="s">
        <v>360</v>
      </c>
    </row>
    <row r="6172" spans="1:65" s="13" customFormat="1">
      <c r="B6172" s="187"/>
      <c r="D6172" s="188" t="s">
        <v>369</v>
      </c>
      <c r="E6172" s="189" t="s">
        <v>1</v>
      </c>
      <c r="F6172" s="190" t="s">
        <v>6060</v>
      </c>
      <c r="H6172" s="191">
        <v>58.975999999999999</v>
      </c>
      <c r="I6172" s="192"/>
      <c r="L6172" s="187"/>
      <c r="M6172" s="193"/>
      <c r="N6172" s="194"/>
      <c r="O6172" s="194"/>
      <c r="P6172" s="194"/>
      <c r="Q6172" s="194"/>
      <c r="R6172" s="194"/>
      <c r="S6172" s="194"/>
      <c r="T6172" s="195"/>
      <c r="AT6172" s="189" t="s">
        <v>369</v>
      </c>
      <c r="AU6172" s="189" t="s">
        <v>85</v>
      </c>
      <c r="AV6172" s="13" t="s">
        <v>85</v>
      </c>
      <c r="AW6172" s="13" t="s">
        <v>29</v>
      </c>
      <c r="AX6172" s="13" t="s">
        <v>72</v>
      </c>
      <c r="AY6172" s="189" t="s">
        <v>360</v>
      </c>
    </row>
    <row r="6173" spans="1:65" s="15" customFormat="1">
      <c r="B6173" s="203"/>
      <c r="D6173" s="188" t="s">
        <v>369</v>
      </c>
      <c r="E6173" s="204" t="s">
        <v>1</v>
      </c>
      <c r="F6173" s="205" t="s">
        <v>386</v>
      </c>
      <c r="H6173" s="206">
        <v>187.41200000000001</v>
      </c>
      <c r="I6173" s="207"/>
      <c r="L6173" s="203"/>
      <c r="M6173" s="208"/>
      <c r="N6173" s="209"/>
      <c r="O6173" s="209"/>
      <c r="P6173" s="209"/>
      <c r="Q6173" s="209"/>
      <c r="R6173" s="209"/>
      <c r="S6173" s="209"/>
      <c r="T6173" s="210"/>
      <c r="AT6173" s="204" t="s">
        <v>369</v>
      </c>
      <c r="AU6173" s="204" t="s">
        <v>85</v>
      </c>
      <c r="AV6173" s="15" t="s">
        <v>367</v>
      </c>
      <c r="AW6173" s="15" t="s">
        <v>29</v>
      </c>
      <c r="AX6173" s="15" t="s">
        <v>79</v>
      </c>
      <c r="AY6173" s="204" t="s">
        <v>360</v>
      </c>
    </row>
    <row r="6174" spans="1:65" s="2" customFormat="1" ht="37.9" customHeight="1">
      <c r="A6174" s="33"/>
      <c r="B6174" s="139"/>
      <c r="C6174" s="219" t="s">
        <v>6061</v>
      </c>
      <c r="D6174" s="219" t="s">
        <v>724</v>
      </c>
      <c r="E6174" s="220" t="s">
        <v>6062</v>
      </c>
      <c r="F6174" s="221" t="s">
        <v>6063</v>
      </c>
      <c r="G6174" s="222" t="s">
        <v>366</v>
      </c>
      <c r="H6174" s="223">
        <v>7.7969999999999997</v>
      </c>
      <c r="I6174" s="224"/>
      <c r="J6174" s="225">
        <f>ROUND(I6174*H6174,2)</f>
        <v>0</v>
      </c>
      <c r="K6174" s="226"/>
      <c r="L6174" s="227"/>
      <c r="M6174" s="228" t="s">
        <v>1</v>
      </c>
      <c r="N6174" s="229" t="s">
        <v>38</v>
      </c>
      <c r="O6174" s="60"/>
      <c r="P6174" s="183">
        <f>O6174*H6174</f>
        <v>0</v>
      </c>
      <c r="Q6174" s="183">
        <v>0</v>
      </c>
      <c r="R6174" s="183">
        <f>Q6174*H6174</f>
        <v>0</v>
      </c>
      <c r="S6174" s="183">
        <v>0</v>
      </c>
      <c r="T6174" s="184">
        <f>S6174*H6174</f>
        <v>0</v>
      </c>
      <c r="U6174" s="33"/>
      <c r="V6174" s="33"/>
      <c r="W6174" s="33"/>
      <c r="X6174" s="33"/>
      <c r="Y6174" s="33"/>
      <c r="Z6174" s="33"/>
      <c r="AA6174" s="33"/>
      <c r="AB6174" s="33"/>
      <c r="AC6174" s="33"/>
      <c r="AD6174" s="33"/>
      <c r="AE6174" s="33"/>
      <c r="AR6174" s="185" t="s">
        <v>647</v>
      </c>
      <c r="AT6174" s="185" t="s">
        <v>724</v>
      </c>
      <c r="AU6174" s="185" t="s">
        <v>85</v>
      </c>
      <c r="AY6174" s="18" t="s">
        <v>360</v>
      </c>
      <c r="BE6174" s="186">
        <f>IF(N6174="základná",J6174,0)</f>
        <v>0</v>
      </c>
      <c r="BF6174" s="186">
        <f>IF(N6174="znížená",J6174,0)</f>
        <v>0</v>
      </c>
      <c r="BG6174" s="186">
        <f>IF(N6174="zákl. prenesená",J6174,0)</f>
        <v>0</v>
      </c>
      <c r="BH6174" s="186">
        <f>IF(N6174="zníž. prenesená",J6174,0)</f>
        <v>0</v>
      </c>
      <c r="BI6174" s="186">
        <f>IF(N6174="nulová",J6174,0)</f>
        <v>0</v>
      </c>
      <c r="BJ6174" s="18" t="s">
        <v>85</v>
      </c>
      <c r="BK6174" s="186">
        <f>ROUND(I6174*H6174,2)</f>
        <v>0</v>
      </c>
      <c r="BL6174" s="18" t="s">
        <v>507</v>
      </c>
      <c r="BM6174" s="185" t="s">
        <v>6064</v>
      </c>
    </row>
    <row r="6175" spans="1:65" s="13" customFormat="1">
      <c r="B6175" s="187"/>
      <c r="D6175" s="188" t="s">
        <v>369</v>
      </c>
      <c r="E6175" s="189" t="s">
        <v>1</v>
      </c>
      <c r="F6175" s="190" t="s">
        <v>6065</v>
      </c>
      <c r="H6175" s="191">
        <v>7.7969999999999997</v>
      </c>
      <c r="I6175" s="192"/>
      <c r="L6175" s="187"/>
      <c r="M6175" s="193"/>
      <c r="N6175" s="194"/>
      <c r="O6175" s="194"/>
      <c r="P6175" s="194"/>
      <c r="Q6175" s="194"/>
      <c r="R6175" s="194"/>
      <c r="S6175" s="194"/>
      <c r="T6175" s="195"/>
      <c r="AT6175" s="189" t="s">
        <v>369</v>
      </c>
      <c r="AU6175" s="189" t="s">
        <v>85</v>
      </c>
      <c r="AV6175" s="13" t="s">
        <v>85</v>
      </c>
      <c r="AW6175" s="13" t="s">
        <v>29</v>
      </c>
      <c r="AX6175" s="13" t="s">
        <v>72</v>
      </c>
      <c r="AY6175" s="189" t="s">
        <v>360</v>
      </c>
    </row>
    <row r="6176" spans="1:65" s="15" customFormat="1">
      <c r="B6176" s="203"/>
      <c r="D6176" s="188" t="s">
        <v>369</v>
      </c>
      <c r="E6176" s="204" t="s">
        <v>1</v>
      </c>
      <c r="F6176" s="205" t="s">
        <v>386</v>
      </c>
      <c r="H6176" s="206">
        <v>7.7969999999999997</v>
      </c>
      <c r="I6176" s="207"/>
      <c r="L6176" s="203"/>
      <c r="M6176" s="208"/>
      <c r="N6176" s="209"/>
      <c r="O6176" s="209"/>
      <c r="P6176" s="209"/>
      <c r="Q6176" s="209"/>
      <c r="R6176" s="209"/>
      <c r="S6176" s="209"/>
      <c r="T6176" s="210"/>
      <c r="AT6176" s="204" t="s">
        <v>369</v>
      </c>
      <c r="AU6176" s="204" t="s">
        <v>85</v>
      </c>
      <c r="AV6176" s="15" t="s">
        <v>367</v>
      </c>
      <c r="AW6176" s="15" t="s">
        <v>29</v>
      </c>
      <c r="AX6176" s="15" t="s">
        <v>79</v>
      </c>
      <c r="AY6176" s="204" t="s">
        <v>360</v>
      </c>
    </row>
    <row r="6177" spans="1:65" s="2" customFormat="1" ht="24.2" customHeight="1">
      <c r="A6177" s="33"/>
      <c r="B6177" s="139"/>
      <c r="C6177" s="173" t="s">
        <v>6066</v>
      </c>
      <c r="D6177" s="173" t="s">
        <v>363</v>
      </c>
      <c r="E6177" s="174" t="s">
        <v>6067</v>
      </c>
      <c r="F6177" s="175" t="s">
        <v>6068</v>
      </c>
      <c r="G6177" s="176" t="s">
        <v>4273</v>
      </c>
      <c r="H6177" s="230"/>
      <c r="I6177" s="178"/>
      <c r="J6177" s="179">
        <f>ROUND(I6177*H6177,2)</f>
        <v>0</v>
      </c>
      <c r="K6177" s="180"/>
      <c r="L6177" s="34"/>
      <c r="M6177" s="181" t="s">
        <v>1</v>
      </c>
      <c r="N6177" s="182" t="s">
        <v>38</v>
      </c>
      <c r="O6177" s="60"/>
      <c r="P6177" s="183">
        <f>O6177*H6177</f>
        <v>0</v>
      </c>
      <c r="Q6177" s="183">
        <v>0</v>
      </c>
      <c r="R6177" s="183">
        <f>Q6177*H6177</f>
        <v>0</v>
      </c>
      <c r="S6177" s="183">
        <v>0</v>
      </c>
      <c r="T6177" s="184">
        <f>S6177*H6177</f>
        <v>0</v>
      </c>
      <c r="U6177" s="33"/>
      <c r="V6177" s="33"/>
      <c r="W6177" s="33"/>
      <c r="X6177" s="33"/>
      <c r="Y6177" s="33"/>
      <c r="Z6177" s="33"/>
      <c r="AA6177" s="33"/>
      <c r="AB6177" s="33"/>
      <c r="AC6177" s="33"/>
      <c r="AD6177" s="33"/>
      <c r="AE6177" s="33"/>
      <c r="AR6177" s="185" t="s">
        <v>507</v>
      </c>
      <c r="AT6177" s="185" t="s">
        <v>363</v>
      </c>
      <c r="AU6177" s="185" t="s">
        <v>85</v>
      </c>
      <c r="AY6177" s="18" t="s">
        <v>360</v>
      </c>
      <c r="BE6177" s="186">
        <f>IF(N6177="základná",J6177,0)</f>
        <v>0</v>
      </c>
      <c r="BF6177" s="186">
        <f>IF(N6177="znížená",J6177,0)</f>
        <v>0</v>
      </c>
      <c r="BG6177" s="186">
        <f>IF(N6177="zákl. prenesená",J6177,0)</f>
        <v>0</v>
      </c>
      <c r="BH6177" s="186">
        <f>IF(N6177="zníž. prenesená",J6177,0)</f>
        <v>0</v>
      </c>
      <c r="BI6177" s="186">
        <f>IF(N6177="nulová",J6177,0)</f>
        <v>0</v>
      </c>
      <c r="BJ6177" s="18" t="s">
        <v>85</v>
      </c>
      <c r="BK6177" s="186">
        <f>ROUND(I6177*H6177,2)</f>
        <v>0</v>
      </c>
      <c r="BL6177" s="18" t="s">
        <v>507</v>
      </c>
      <c r="BM6177" s="185" t="s">
        <v>6069</v>
      </c>
    </row>
    <row r="6178" spans="1:65" s="12" customFormat="1" ht="22.9" customHeight="1">
      <c r="B6178" s="161"/>
      <c r="D6178" s="162" t="s">
        <v>71</v>
      </c>
      <c r="E6178" s="171" t="s">
        <v>6070</v>
      </c>
      <c r="F6178" s="171" t="s">
        <v>6071</v>
      </c>
      <c r="I6178" s="164"/>
      <c r="J6178" s="172">
        <f>BK6178</f>
        <v>0</v>
      </c>
      <c r="L6178" s="161"/>
      <c r="M6178" s="165"/>
      <c r="N6178" s="166"/>
      <c r="O6178" s="166"/>
      <c r="P6178" s="167">
        <f>SUM(P6179:P6216)</f>
        <v>0</v>
      </c>
      <c r="Q6178" s="166"/>
      <c r="R6178" s="167">
        <f>SUM(R6179:R6216)</f>
        <v>13.041532930000001</v>
      </c>
      <c r="S6178" s="166"/>
      <c r="T6178" s="168">
        <f>SUM(T6179:T6216)</f>
        <v>0</v>
      </c>
      <c r="AR6178" s="162" t="s">
        <v>85</v>
      </c>
      <c r="AT6178" s="169" t="s">
        <v>71</v>
      </c>
      <c r="AU6178" s="169" t="s">
        <v>79</v>
      </c>
      <c r="AY6178" s="162" t="s">
        <v>360</v>
      </c>
      <c r="BK6178" s="170">
        <f>SUM(BK6179:BK6216)</f>
        <v>0</v>
      </c>
    </row>
    <row r="6179" spans="1:65" s="2" customFormat="1" ht="21.75" customHeight="1">
      <c r="A6179" s="33"/>
      <c r="B6179" s="139"/>
      <c r="C6179" s="173" t="s">
        <v>6072</v>
      </c>
      <c r="D6179" s="173" t="s">
        <v>363</v>
      </c>
      <c r="E6179" s="174" t="s">
        <v>6073</v>
      </c>
      <c r="F6179" s="175" t="s">
        <v>6074</v>
      </c>
      <c r="G6179" s="176" t="s">
        <v>366</v>
      </c>
      <c r="H6179" s="177">
        <v>144.28100000000001</v>
      </c>
      <c r="I6179" s="178"/>
      <c r="J6179" s="179">
        <f>ROUND(I6179*H6179,2)</f>
        <v>0</v>
      </c>
      <c r="K6179" s="180"/>
      <c r="L6179" s="34"/>
      <c r="M6179" s="181" t="s">
        <v>1</v>
      </c>
      <c r="N6179" s="182" t="s">
        <v>38</v>
      </c>
      <c r="O6179" s="60"/>
      <c r="P6179" s="183">
        <f>O6179*H6179</f>
        <v>0</v>
      </c>
      <c r="Q6179" s="183">
        <v>2.6530000000000001E-2</v>
      </c>
      <c r="R6179" s="183">
        <f>Q6179*H6179</f>
        <v>3.8277749300000004</v>
      </c>
      <c r="S6179" s="183">
        <v>0</v>
      </c>
      <c r="T6179" s="184">
        <f>S6179*H6179</f>
        <v>0</v>
      </c>
      <c r="U6179" s="33"/>
      <c r="V6179" s="33"/>
      <c r="W6179" s="33"/>
      <c r="X6179" s="33"/>
      <c r="Y6179" s="33"/>
      <c r="Z6179" s="33"/>
      <c r="AA6179" s="33"/>
      <c r="AB6179" s="33"/>
      <c r="AC6179" s="33"/>
      <c r="AD6179" s="33"/>
      <c r="AE6179" s="33"/>
      <c r="AR6179" s="185" t="s">
        <v>507</v>
      </c>
      <c r="AT6179" s="185" t="s">
        <v>363</v>
      </c>
      <c r="AU6179" s="185" t="s">
        <v>85</v>
      </c>
      <c r="AY6179" s="18" t="s">
        <v>360</v>
      </c>
      <c r="BE6179" s="186">
        <f>IF(N6179="základná",J6179,0)</f>
        <v>0</v>
      </c>
      <c r="BF6179" s="186">
        <f>IF(N6179="znížená",J6179,0)</f>
        <v>0</v>
      </c>
      <c r="BG6179" s="186">
        <f>IF(N6179="zákl. prenesená",J6179,0)</f>
        <v>0</v>
      </c>
      <c r="BH6179" s="186">
        <f>IF(N6179="zníž. prenesená",J6179,0)</f>
        <v>0</v>
      </c>
      <c r="BI6179" s="186">
        <f>IF(N6179="nulová",J6179,0)</f>
        <v>0</v>
      </c>
      <c r="BJ6179" s="18" t="s">
        <v>85</v>
      </c>
      <c r="BK6179" s="186">
        <f>ROUND(I6179*H6179,2)</f>
        <v>0</v>
      </c>
      <c r="BL6179" s="18" t="s">
        <v>507</v>
      </c>
      <c r="BM6179" s="185" t="s">
        <v>6075</v>
      </c>
    </row>
    <row r="6180" spans="1:65" s="14" customFormat="1">
      <c r="B6180" s="196"/>
      <c r="D6180" s="188" t="s">
        <v>369</v>
      </c>
      <c r="E6180" s="197" t="s">
        <v>1</v>
      </c>
      <c r="F6180" s="198" t="s">
        <v>6076</v>
      </c>
      <c r="H6180" s="197" t="s">
        <v>1</v>
      </c>
      <c r="I6180" s="199"/>
      <c r="L6180" s="196"/>
      <c r="M6180" s="200"/>
      <c r="N6180" s="201"/>
      <c r="O6180" s="201"/>
      <c r="P6180" s="201"/>
      <c r="Q6180" s="201"/>
      <c r="R6180" s="201"/>
      <c r="S6180" s="201"/>
      <c r="T6180" s="202"/>
      <c r="AT6180" s="197" t="s">
        <v>369</v>
      </c>
      <c r="AU6180" s="197" t="s">
        <v>85</v>
      </c>
      <c r="AV6180" s="14" t="s">
        <v>79</v>
      </c>
      <c r="AW6180" s="14" t="s">
        <v>29</v>
      </c>
      <c r="AX6180" s="14" t="s">
        <v>72</v>
      </c>
      <c r="AY6180" s="197" t="s">
        <v>360</v>
      </c>
    </row>
    <row r="6181" spans="1:65" s="14" customFormat="1">
      <c r="B6181" s="196"/>
      <c r="D6181" s="188" t="s">
        <v>369</v>
      </c>
      <c r="E6181" s="197" t="s">
        <v>1</v>
      </c>
      <c r="F6181" s="198" t="s">
        <v>1620</v>
      </c>
      <c r="H6181" s="197" t="s">
        <v>1</v>
      </c>
      <c r="I6181" s="199"/>
      <c r="L6181" s="196"/>
      <c r="M6181" s="200"/>
      <c r="N6181" s="201"/>
      <c r="O6181" s="201"/>
      <c r="P6181" s="201"/>
      <c r="Q6181" s="201"/>
      <c r="R6181" s="201"/>
      <c r="S6181" s="201"/>
      <c r="T6181" s="202"/>
      <c r="AT6181" s="197" t="s">
        <v>369</v>
      </c>
      <c r="AU6181" s="197" t="s">
        <v>85</v>
      </c>
      <c r="AV6181" s="14" t="s">
        <v>79</v>
      </c>
      <c r="AW6181" s="14" t="s">
        <v>29</v>
      </c>
      <c r="AX6181" s="14" t="s">
        <v>72</v>
      </c>
      <c r="AY6181" s="197" t="s">
        <v>360</v>
      </c>
    </row>
    <row r="6182" spans="1:65" s="13" customFormat="1">
      <c r="B6182" s="187"/>
      <c r="D6182" s="188" t="s">
        <v>369</v>
      </c>
      <c r="E6182" s="189" t="s">
        <v>1</v>
      </c>
      <c r="F6182" s="190" t="s">
        <v>6077</v>
      </c>
      <c r="H6182" s="191">
        <v>2.91</v>
      </c>
      <c r="I6182" s="192"/>
      <c r="L6182" s="187"/>
      <c r="M6182" s="193"/>
      <c r="N6182" s="194"/>
      <c r="O6182" s="194"/>
      <c r="P6182" s="194"/>
      <c r="Q6182" s="194"/>
      <c r="R6182" s="194"/>
      <c r="S6182" s="194"/>
      <c r="T6182" s="195"/>
      <c r="AT6182" s="189" t="s">
        <v>369</v>
      </c>
      <c r="AU6182" s="189" t="s">
        <v>85</v>
      </c>
      <c r="AV6182" s="13" t="s">
        <v>85</v>
      </c>
      <c r="AW6182" s="13" t="s">
        <v>29</v>
      </c>
      <c r="AX6182" s="13" t="s">
        <v>72</v>
      </c>
      <c r="AY6182" s="189" t="s">
        <v>360</v>
      </c>
    </row>
    <row r="6183" spans="1:65" s="14" customFormat="1">
      <c r="B6183" s="196"/>
      <c r="D6183" s="188" t="s">
        <v>369</v>
      </c>
      <c r="E6183" s="197" t="s">
        <v>1</v>
      </c>
      <c r="F6183" s="198" t="s">
        <v>6078</v>
      </c>
      <c r="H6183" s="197" t="s">
        <v>1</v>
      </c>
      <c r="I6183" s="199"/>
      <c r="L6183" s="196"/>
      <c r="M6183" s="200"/>
      <c r="N6183" s="201"/>
      <c r="O6183" s="201"/>
      <c r="P6183" s="201"/>
      <c r="Q6183" s="201"/>
      <c r="R6183" s="201"/>
      <c r="S6183" s="201"/>
      <c r="T6183" s="202"/>
      <c r="AT6183" s="197" t="s">
        <v>369</v>
      </c>
      <c r="AU6183" s="197" t="s">
        <v>85</v>
      </c>
      <c r="AV6183" s="14" t="s">
        <v>79</v>
      </c>
      <c r="AW6183" s="14" t="s">
        <v>29</v>
      </c>
      <c r="AX6183" s="14" t="s">
        <v>72</v>
      </c>
      <c r="AY6183" s="197" t="s">
        <v>360</v>
      </c>
    </row>
    <row r="6184" spans="1:65" s="13" customFormat="1">
      <c r="B6184" s="187"/>
      <c r="D6184" s="188" t="s">
        <v>369</v>
      </c>
      <c r="E6184" s="189" t="s">
        <v>1</v>
      </c>
      <c r="F6184" s="190" t="s">
        <v>6079</v>
      </c>
      <c r="H6184" s="191">
        <v>15.128</v>
      </c>
      <c r="I6184" s="192"/>
      <c r="L6184" s="187"/>
      <c r="M6184" s="193"/>
      <c r="N6184" s="194"/>
      <c r="O6184" s="194"/>
      <c r="P6184" s="194"/>
      <c r="Q6184" s="194"/>
      <c r="R6184" s="194"/>
      <c r="S6184" s="194"/>
      <c r="T6184" s="195"/>
      <c r="AT6184" s="189" t="s">
        <v>369</v>
      </c>
      <c r="AU6184" s="189" t="s">
        <v>85</v>
      </c>
      <c r="AV6184" s="13" t="s">
        <v>85</v>
      </c>
      <c r="AW6184" s="13" t="s">
        <v>29</v>
      </c>
      <c r="AX6184" s="13" t="s">
        <v>72</v>
      </c>
      <c r="AY6184" s="189" t="s">
        <v>360</v>
      </c>
    </row>
    <row r="6185" spans="1:65" s="13" customFormat="1">
      <c r="B6185" s="187"/>
      <c r="D6185" s="188" t="s">
        <v>369</v>
      </c>
      <c r="E6185" s="189" t="s">
        <v>1</v>
      </c>
      <c r="F6185" s="190" t="s">
        <v>6080</v>
      </c>
      <c r="H6185" s="191">
        <v>-3.6</v>
      </c>
      <c r="I6185" s="192"/>
      <c r="L6185" s="187"/>
      <c r="M6185" s="193"/>
      <c r="N6185" s="194"/>
      <c r="O6185" s="194"/>
      <c r="P6185" s="194"/>
      <c r="Q6185" s="194"/>
      <c r="R6185" s="194"/>
      <c r="S6185" s="194"/>
      <c r="T6185" s="195"/>
      <c r="AT6185" s="189" t="s">
        <v>369</v>
      </c>
      <c r="AU6185" s="189" t="s">
        <v>85</v>
      </c>
      <c r="AV6185" s="13" t="s">
        <v>85</v>
      </c>
      <c r="AW6185" s="13" t="s">
        <v>29</v>
      </c>
      <c r="AX6185" s="13" t="s">
        <v>72</v>
      </c>
      <c r="AY6185" s="189" t="s">
        <v>360</v>
      </c>
    </row>
    <row r="6186" spans="1:65" s="14" customFormat="1">
      <c r="B6186" s="196"/>
      <c r="D6186" s="188" t="s">
        <v>369</v>
      </c>
      <c r="E6186" s="197" t="s">
        <v>1</v>
      </c>
      <c r="F6186" s="198" t="s">
        <v>6081</v>
      </c>
      <c r="H6186" s="197" t="s">
        <v>1</v>
      </c>
      <c r="I6186" s="199"/>
      <c r="L6186" s="196"/>
      <c r="M6186" s="200"/>
      <c r="N6186" s="201"/>
      <c r="O6186" s="201"/>
      <c r="P6186" s="201"/>
      <c r="Q6186" s="201"/>
      <c r="R6186" s="201"/>
      <c r="S6186" s="201"/>
      <c r="T6186" s="202"/>
      <c r="AT6186" s="197" t="s">
        <v>369</v>
      </c>
      <c r="AU6186" s="197" t="s">
        <v>85</v>
      </c>
      <c r="AV6186" s="14" t="s">
        <v>79</v>
      </c>
      <c r="AW6186" s="14" t="s">
        <v>29</v>
      </c>
      <c r="AX6186" s="14" t="s">
        <v>72</v>
      </c>
      <c r="AY6186" s="197" t="s">
        <v>360</v>
      </c>
    </row>
    <row r="6187" spans="1:65" s="13" customFormat="1">
      <c r="B6187" s="187"/>
      <c r="D6187" s="188" t="s">
        <v>369</v>
      </c>
      <c r="E6187" s="189" t="s">
        <v>1</v>
      </c>
      <c r="F6187" s="190" t="s">
        <v>6082</v>
      </c>
      <c r="H6187" s="191">
        <v>20.359000000000002</v>
      </c>
      <c r="I6187" s="192"/>
      <c r="L6187" s="187"/>
      <c r="M6187" s="193"/>
      <c r="N6187" s="194"/>
      <c r="O6187" s="194"/>
      <c r="P6187" s="194"/>
      <c r="Q6187" s="194"/>
      <c r="R6187" s="194"/>
      <c r="S6187" s="194"/>
      <c r="T6187" s="195"/>
      <c r="AT6187" s="189" t="s">
        <v>369</v>
      </c>
      <c r="AU6187" s="189" t="s">
        <v>85</v>
      </c>
      <c r="AV6187" s="13" t="s">
        <v>85</v>
      </c>
      <c r="AW6187" s="13" t="s">
        <v>29</v>
      </c>
      <c r="AX6187" s="13" t="s">
        <v>72</v>
      </c>
      <c r="AY6187" s="189" t="s">
        <v>360</v>
      </c>
    </row>
    <row r="6188" spans="1:65" s="13" customFormat="1">
      <c r="B6188" s="187"/>
      <c r="D6188" s="188" t="s">
        <v>369</v>
      </c>
      <c r="E6188" s="189" t="s">
        <v>1</v>
      </c>
      <c r="F6188" s="190" t="s">
        <v>6083</v>
      </c>
      <c r="H6188" s="191">
        <v>4.0199999999999996</v>
      </c>
      <c r="I6188" s="192"/>
      <c r="L6188" s="187"/>
      <c r="M6188" s="193"/>
      <c r="N6188" s="194"/>
      <c r="O6188" s="194"/>
      <c r="P6188" s="194"/>
      <c r="Q6188" s="194"/>
      <c r="R6188" s="194"/>
      <c r="S6188" s="194"/>
      <c r="T6188" s="195"/>
      <c r="AT6188" s="189" t="s">
        <v>369</v>
      </c>
      <c r="AU6188" s="189" t="s">
        <v>85</v>
      </c>
      <c r="AV6188" s="13" t="s">
        <v>85</v>
      </c>
      <c r="AW6188" s="13" t="s">
        <v>29</v>
      </c>
      <c r="AX6188" s="13" t="s">
        <v>72</v>
      </c>
      <c r="AY6188" s="189" t="s">
        <v>360</v>
      </c>
    </row>
    <row r="6189" spans="1:65" s="13" customFormat="1">
      <c r="B6189" s="187"/>
      <c r="D6189" s="188" t="s">
        <v>369</v>
      </c>
      <c r="E6189" s="189" t="s">
        <v>1</v>
      </c>
      <c r="F6189" s="190" t="s">
        <v>6084</v>
      </c>
      <c r="H6189" s="191">
        <v>-1.8</v>
      </c>
      <c r="I6189" s="192"/>
      <c r="L6189" s="187"/>
      <c r="M6189" s="193"/>
      <c r="N6189" s="194"/>
      <c r="O6189" s="194"/>
      <c r="P6189" s="194"/>
      <c r="Q6189" s="194"/>
      <c r="R6189" s="194"/>
      <c r="S6189" s="194"/>
      <c r="T6189" s="195"/>
      <c r="AT6189" s="189" t="s">
        <v>369</v>
      </c>
      <c r="AU6189" s="189" t="s">
        <v>85</v>
      </c>
      <c r="AV6189" s="13" t="s">
        <v>85</v>
      </c>
      <c r="AW6189" s="13" t="s">
        <v>29</v>
      </c>
      <c r="AX6189" s="13" t="s">
        <v>72</v>
      </c>
      <c r="AY6189" s="189" t="s">
        <v>360</v>
      </c>
    </row>
    <row r="6190" spans="1:65" s="13" customFormat="1">
      <c r="B6190" s="187"/>
      <c r="D6190" s="188" t="s">
        <v>369</v>
      </c>
      <c r="E6190" s="189" t="s">
        <v>1</v>
      </c>
      <c r="F6190" s="190" t="s">
        <v>6085</v>
      </c>
      <c r="H6190" s="191">
        <v>-1.86</v>
      </c>
      <c r="I6190" s="192"/>
      <c r="L6190" s="187"/>
      <c r="M6190" s="193"/>
      <c r="N6190" s="194"/>
      <c r="O6190" s="194"/>
      <c r="P6190" s="194"/>
      <c r="Q6190" s="194"/>
      <c r="R6190" s="194"/>
      <c r="S6190" s="194"/>
      <c r="T6190" s="195"/>
      <c r="AT6190" s="189" t="s">
        <v>369</v>
      </c>
      <c r="AU6190" s="189" t="s">
        <v>85</v>
      </c>
      <c r="AV6190" s="13" t="s">
        <v>85</v>
      </c>
      <c r="AW6190" s="13" t="s">
        <v>29</v>
      </c>
      <c r="AX6190" s="13" t="s">
        <v>72</v>
      </c>
      <c r="AY6190" s="189" t="s">
        <v>360</v>
      </c>
    </row>
    <row r="6191" spans="1:65" s="14" customFormat="1">
      <c r="B6191" s="196"/>
      <c r="D6191" s="188" t="s">
        <v>369</v>
      </c>
      <c r="E6191" s="197" t="s">
        <v>1</v>
      </c>
      <c r="F6191" s="198" t="s">
        <v>6086</v>
      </c>
      <c r="H6191" s="197" t="s">
        <v>1</v>
      </c>
      <c r="I6191" s="199"/>
      <c r="L6191" s="196"/>
      <c r="M6191" s="200"/>
      <c r="N6191" s="201"/>
      <c r="O6191" s="201"/>
      <c r="P6191" s="201"/>
      <c r="Q6191" s="201"/>
      <c r="R6191" s="201"/>
      <c r="S6191" s="201"/>
      <c r="T6191" s="202"/>
      <c r="AT6191" s="197" t="s">
        <v>369</v>
      </c>
      <c r="AU6191" s="197" t="s">
        <v>85</v>
      </c>
      <c r="AV6191" s="14" t="s">
        <v>79</v>
      </c>
      <c r="AW6191" s="14" t="s">
        <v>29</v>
      </c>
      <c r="AX6191" s="14" t="s">
        <v>72</v>
      </c>
      <c r="AY6191" s="197" t="s">
        <v>360</v>
      </c>
    </row>
    <row r="6192" spans="1:65" s="13" customFormat="1">
      <c r="B6192" s="187"/>
      <c r="D6192" s="188" t="s">
        <v>369</v>
      </c>
      <c r="E6192" s="189" t="s">
        <v>1</v>
      </c>
      <c r="F6192" s="190" t="s">
        <v>6087</v>
      </c>
      <c r="H6192" s="191">
        <v>5.5060000000000002</v>
      </c>
      <c r="I6192" s="192"/>
      <c r="L6192" s="187"/>
      <c r="M6192" s="193"/>
      <c r="N6192" s="194"/>
      <c r="O6192" s="194"/>
      <c r="P6192" s="194"/>
      <c r="Q6192" s="194"/>
      <c r="R6192" s="194"/>
      <c r="S6192" s="194"/>
      <c r="T6192" s="195"/>
      <c r="AT6192" s="189" t="s">
        <v>369</v>
      </c>
      <c r="AU6192" s="189" t="s">
        <v>85</v>
      </c>
      <c r="AV6192" s="13" t="s">
        <v>85</v>
      </c>
      <c r="AW6192" s="13" t="s">
        <v>29</v>
      </c>
      <c r="AX6192" s="13" t="s">
        <v>72</v>
      </c>
      <c r="AY6192" s="189" t="s">
        <v>360</v>
      </c>
    </row>
    <row r="6193" spans="2:51" s="13" customFormat="1">
      <c r="B6193" s="187"/>
      <c r="D6193" s="188" t="s">
        <v>369</v>
      </c>
      <c r="E6193" s="189" t="s">
        <v>1</v>
      </c>
      <c r="F6193" s="190" t="s">
        <v>6088</v>
      </c>
      <c r="H6193" s="191">
        <v>-0.6</v>
      </c>
      <c r="I6193" s="192"/>
      <c r="L6193" s="187"/>
      <c r="M6193" s="193"/>
      <c r="N6193" s="194"/>
      <c r="O6193" s="194"/>
      <c r="P6193" s="194"/>
      <c r="Q6193" s="194"/>
      <c r="R6193" s="194"/>
      <c r="S6193" s="194"/>
      <c r="T6193" s="195"/>
      <c r="AT6193" s="189" t="s">
        <v>369</v>
      </c>
      <c r="AU6193" s="189" t="s">
        <v>85</v>
      </c>
      <c r="AV6193" s="13" t="s">
        <v>85</v>
      </c>
      <c r="AW6193" s="13" t="s">
        <v>29</v>
      </c>
      <c r="AX6193" s="13" t="s">
        <v>72</v>
      </c>
      <c r="AY6193" s="189" t="s">
        <v>360</v>
      </c>
    </row>
    <row r="6194" spans="2:51" s="13" customFormat="1">
      <c r="B6194" s="187"/>
      <c r="D6194" s="188" t="s">
        <v>369</v>
      </c>
      <c r="E6194" s="189" t="s">
        <v>1</v>
      </c>
      <c r="F6194" s="190" t="s">
        <v>6089</v>
      </c>
      <c r="H6194" s="191">
        <v>8.6039999999999992</v>
      </c>
      <c r="I6194" s="192"/>
      <c r="L6194" s="187"/>
      <c r="M6194" s="193"/>
      <c r="N6194" s="194"/>
      <c r="O6194" s="194"/>
      <c r="P6194" s="194"/>
      <c r="Q6194" s="194"/>
      <c r="R6194" s="194"/>
      <c r="S6194" s="194"/>
      <c r="T6194" s="195"/>
      <c r="AT6194" s="189" t="s">
        <v>369</v>
      </c>
      <c r="AU6194" s="189" t="s">
        <v>85</v>
      </c>
      <c r="AV6194" s="13" t="s">
        <v>85</v>
      </c>
      <c r="AW6194" s="13" t="s">
        <v>29</v>
      </c>
      <c r="AX6194" s="13" t="s">
        <v>72</v>
      </c>
      <c r="AY6194" s="189" t="s">
        <v>360</v>
      </c>
    </row>
    <row r="6195" spans="2:51" s="13" customFormat="1">
      <c r="B6195" s="187"/>
      <c r="D6195" s="188" t="s">
        <v>369</v>
      </c>
      <c r="E6195" s="189" t="s">
        <v>1</v>
      </c>
      <c r="F6195" s="190" t="s">
        <v>6090</v>
      </c>
      <c r="H6195" s="191">
        <v>-0.3</v>
      </c>
      <c r="I6195" s="192"/>
      <c r="L6195" s="187"/>
      <c r="M6195" s="193"/>
      <c r="N6195" s="194"/>
      <c r="O6195" s="194"/>
      <c r="P6195" s="194"/>
      <c r="Q6195" s="194"/>
      <c r="R6195" s="194"/>
      <c r="S6195" s="194"/>
      <c r="T6195" s="195"/>
      <c r="AT6195" s="189" t="s">
        <v>369</v>
      </c>
      <c r="AU6195" s="189" t="s">
        <v>85</v>
      </c>
      <c r="AV6195" s="13" t="s">
        <v>85</v>
      </c>
      <c r="AW6195" s="13" t="s">
        <v>29</v>
      </c>
      <c r="AX6195" s="13" t="s">
        <v>72</v>
      </c>
      <c r="AY6195" s="189" t="s">
        <v>360</v>
      </c>
    </row>
    <row r="6196" spans="2:51" s="14" customFormat="1">
      <c r="B6196" s="196"/>
      <c r="D6196" s="188" t="s">
        <v>369</v>
      </c>
      <c r="E6196" s="197" t="s">
        <v>1</v>
      </c>
      <c r="F6196" s="198" t="s">
        <v>1663</v>
      </c>
      <c r="H6196" s="197" t="s">
        <v>1</v>
      </c>
      <c r="I6196" s="199"/>
      <c r="L6196" s="196"/>
      <c r="M6196" s="200"/>
      <c r="N6196" s="201"/>
      <c r="O6196" s="201"/>
      <c r="P6196" s="201"/>
      <c r="Q6196" s="201"/>
      <c r="R6196" s="201"/>
      <c r="S6196" s="201"/>
      <c r="T6196" s="202"/>
      <c r="AT6196" s="197" t="s">
        <v>369</v>
      </c>
      <c r="AU6196" s="197" t="s">
        <v>85</v>
      </c>
      <c r="AV6196" s="14" t="s">
        <v>79</v>
      </c>
      <c r="AW6196" s="14" t="s">
        <v>29</v>
      </c>
      <c r="AX6196" s="14" t="s">
        <v>72</v>
      </c>
      <c r="AY6196" s="197" t="s">
        <v>360</v>
      </c>
    </row>
    <row r="6197" spans="2:51" s="13" customFormat="1">
      <c r="B6197" s="187"/>
      <c r="D6197" s="188" t="s">
        <v>369</v>
      </c>
      <c r="E6197" s="189" t="s">
        <v>1</v>
      </c>
      <c r="F6197" s="190" t="s">
        <v>6091</v>
      </c>
      <c r="H6197" s="191">
        <v>30.306000000000001</v>
      </c>
      <c r="I6197" s="192"/>
      <c r="L6197" s="187"/>
      <c r="M6197" s="193"/>
      <c r="N6197" s="194"/>
      <c r="O6197" s="194"/>
      <c r="P6197" s="194"/>
      <c r="Q6197" s="194"/>
      <c r="R6197" s="194"/>
      <c r="S6197" s="194"/>
      <c r="T6197" s="195"/>
      <c r="AT6197" s="189" t="s">
        <v>369</v>
      </c>
      <c r="AU6197" s="189" t="s">
        <v>85</v>
      </c>
      <c r="AV6197" s="13" t="s">
        <v>85</v>
      </c>
      <c r="AW6197" s="13" t="s">
        <v>29</v>
      </c>
      <c r="AX6197" s="13" t="s">
        <v>72</v>
      </c>
      <c r="AY6197" s="189" t="s">
        <v>360</v>
      </c>
    </row>
    <row r="6198" spans="2:51" s="13" customFormat="1">
      <c r="B6198" s="187"/>
      <c r="D6198" s="188" t="s">
        <v>369</v>
      </c>
      <c r="E6198" s="189" t="s">
        <v>1</v>
      </c>
      <c r="F6198" s="190" t="s">
        <v>6092</v>
      </c>
      <c r="H6198" s="191">
        <v>13.445</v>
      </c>
      <c r="I6198" s="192"/>
      <c r="L6198" s="187"/>
      <c r="M6198" s="193"/>
      <c r="N6198" s="194"/>
      <c r="O6198" s="194"/>
      <c r="P6198" s="194"/>
      <c r="Q6198" s="194"/>
      <c r="R6198" s="194"/>
      <c r="S6198" s="194"/>
      <c r="T6198" s="195"/>
      <c r="AT6198" s="189" t="s">
        <v>369</v>
      </c>
      <c r="AU6198" s="189" t="s">
        <v>85</v>
      </c>
      <c r="AV6198" s="13" t="s">
        <v>85</v>
      </c>
      <c r="AW6198" s="13" t="s">
        <v>29</v>
      </c>
      <c r="AX6198" s="13" t="s">
        <v>72</v>
      </c>
      <c r="AY6198" s="189" t="s">
        <v>360</v>
      </c>
    </row>
    <row r="6199" spans="2:51" s="13" customFormat="1">
      <c r="B6199" s="187"/>
      <c r="D6199" s="188" t="s">
        <v>369</v>
      </c>
      <c r="E6199" s="189" t="s">
        <v>1</v>
      </c>
      <c r="F6199" s="190" t="s">
        <v>3735</v>
      </c>
      <c r="H6199" s="191">
        <v>-5.0999999999999996</v>
      </c>
      <c r="I6199" s="192"/>
      <c r="L6199" s="187"/>
      <c r="M6199" s="193"/>
      <c r="N6199" s="194"/>
      <c r="O6199" s="194"/>
      <c r="P6199" s="194"/>
      <c r="Q6199" s="194"/>
      <c r="R6199" s="194"/>
      <c r="S6199" s="194"/>
      <c r="T6199" s="195"/>
      <c r="AT6199" s="189" t="s">
        <v>369</v>
      </c>
      <c r="AU6199" s="189" t="s">
        <v>85</v>
      </c>
      <c r="AV6199" s="13" t="s">
        <v>85</v>
      </c>
      <c r="AW6199" s="13" t="s">
        <v>29</v>
      </c>
      <c r="AX6199" s="13" t="s">
        <v>72</v>
      </c>
      <c r="AY6199" s="189" t="s">
        <v>360</v>
      </c>
    </row>
    <row r="6200" spans="2:51" s="14" customFormat="1">
      <c r="B6200" s="196"/>
      <c r="D6200" s="188" t="s">
        <v>369</v>
      </c>
      <c r="E6200" s="197" t="s">
        <v>1</v>
      </c>
      <c r="F6200" s="198" t="s">
        <v>2383</v>
      </c>
      <c r="H6200" s="197" t="s">
        <v>1</v>
      </c>
      <c r="I6200" s="199"/>
      <c r="L6200" s="196"/>
      <c r="M6200" s="200"/>
      <c r="N6200" s="201"/>
      <c r="O6200" s="201"/>
      <c r="P6200" s="201"/>
      <c r="Q6200" s="201"/>
      <c r="R6200" s="201"/>
      <c r="S6200" s="201"/>
      <c r="T6200" s="202"/>
      <c r="AT6200" s="197" t="s">
        <v>369</v>
      </c>
      <c r="AU6200" s="197" t="s">
        <v>85</v>
      </c>
      <c r="AV6200" s="14" t="s">
        <v>79</v>
      </c>
      <c r="AW6200" s="14" t="s">
        <v>29</v>
      </c>
      <c r="AX6200" s="14" t="s">
        <v>72</v>
      </c>
      <c r="AY6200" s="197" t="s">
        <v>360</v>
      </c>
    </row>
    <row r="6201" spans="2:51" s="13" customFormat="1">
      <c r="B6201" s="187"/>
      <c r="D6201" s="188" t="s">
        <v>369</v>
      </c>
      <c r="E6201" s="189" t="s">
        <v>1</v>
      </c>
      <c r="F6201" s="190" t="s">
        <v>6093</v>
      </c>
      <c r="H6201" s="191">
        <v>10.32</v>
      </c>
      <c r="I6201" s="192"/>
      <c r="L6201" s="187"/>
      <c r="M6201" s="193"/>
      <c r="N6201" s="194"/>
      <c r="O6201" s="194"/>
      <c r="P6201" s="194"/>
      <c r="Q6201" s="194"/>
      <c r="R6201" s="194"/>
      <c r="S6201" s="194"/>
      <c r="T6201" s="195"/>
      <c r="AT6201" s="189" t="s">
        <v>369</v>
      </c>
      <c r="AU6201" s="189" t="s">
        <v>85</v>
      </c>
      <c r="AV6201" s="13" t="s">
        <v>85</v>
      </c>
      <c r="AW6201" s="13" t="s">
        <v>29</v>
      </c>
      <c r="AX6201" s="13" t="s">
        <v>72</v>
      </c>
      <c r="AY6201" s="189" t="s">
        <v>360</v>
      </c>
    </row>
    <row r="6202" spans="2:51" s="14" customFormat="1">
      <c r="B6202" s="196"/>
      <c r="D6202" s="188" t="s">
        <v>369</v>
      </c>
      <c r="E6202" s="197" t="s">
        <v>1</v>
      </c>
      <c r="F6202" s="198" t="s">
        <v>2386</v>
      </c>
      <c r="H6202" s="197" t="s">
        <v>1</v>
      </c>
      <c r="I6202" s="199"/>
      <c r="L6202" s="196"/>
      <c r="M6202" s="200"/>
      <c r="N6202" s="201"/>
      <c r="O6202" s="201"/>
      <c r="P6202" s="201"/>
      <c r="Q6202" s="201"/>
      <c r="R6202" s="201"/>
      <c r="S6202" s="201"/>
      <c r="T6202" s="202"/>
      <c r="AT6202" s="197" t="s">
        <v>369</v>
      </c>
      <c r="AU6202" s="197" t="s">
        <v>85</v>
      </c>
      <c r="AV6202" s="14" t="s">
        <v>79</v>
      </c>
      <c r="AW6202" s="14" t="s">
        <v>29</v>
      </c>
      <c r="AX6202" s="14" t="s">
        <v>72</v>
      </c>
      <c r="AY6202" s="197" t="s">
        <v>360</v>
      </c>
    </row>
    <row r="6203" spans="2:51" s="13" customFormat="1">
      <c r="B6203" s="187"/>
      <c r="D6203" s="188" t="s">
        <v>369</v>
      </c>
      <c r="E6203" s="189" t="s">
        <v>1</v>
      </c>
      <c r="F6203" s="190" t="s">
        <v>6094</v>
      </c>
      <c r="H6203" s="191">
        <v>28.425000000000001</v>
      </c>
      <c r="I6203" s="192"/>
      <c r="L6203" s="187"/>
      <c r="M6203" s="193"/>
      <c r="N6203" s="194"/>
      <c r="O6203" s="194"/>
      <c r="P6203" s="194"/>
      <c r="Q6203" s="194"/>
      <c r="R6203" s="194"/>
      <c r="S6203" s="194"/>
      <c r="T6203" s="195"/>
      <c r="AT6203" s="189" t="s">
        <v>369</v>
      </c>
      <c r="AU6203" s="189" t="s">
        <v>85</v>
      </c>
      <c r="AV6203" s="13" t="s">
        <v>85</v>
      </c>
      <c r="AW6203" s="13" t="s">
        <v>29</v>
      </c>
      <c r="AX6203" s="13" t="s">
        <v>72</v>
      </c>
      <c r="AY6203" s="189" t="s">
        <v>360</v>
      </c>
    </row>
    <row r="6204" spans="2:51" s="13" customFormat="1">
      <c r="B6204" s="187"/>
      <c r="D6204" s="188" t="s">
        <v>369</v>
      </c>
      <c r="E6204" s="189" t="s">
        <v>1</v>
      </c>
      <c r="F6204" s="190" t="s">
        <v>6090</v>
      </c>
      <c r="H6204" s="191">
        <v>-0.3</v>
      </c>
      <c r="I6204" s="192"/>
      <c r="L6204" s="187"/>
      <c r="M6204" s="193"/>
      <c r="N6204" s="194"/>
      <c r="O6204" s="194"/>
      <c r="P6204" s="194"/>
      <c r="Q6204" s="194"/>
      <c r="R6204" s="194"/>
      <c r="S6204" s="194"/>
      <c r="T6204" s="195"/>
      <c r="AT6204" s="189" t="s">
        <v>369</v>
      </c>
      <c r="AU6204" s="189" t="s">
        <v>85</v>
      </c>
      <c r="AV6204" s="13" t="s">
        <v>85</v>
      </c>
      <c r="AW6204" s="13" t="s">
        <v>29</v>
      </c>
      <c r="AX6204" s="13" t="s">
        <v>72</v>
      </c>
      <c r="AY6204" s="189" t="s">
        <v>360</v>
      </c>
    </row>
    <row r="6205" spans="2:51" s="14" customFormat="1">
      <c r="B6205" s="196"/>
      <c r="D6205" s="188" t="s">
        <v>369</v>
      </c>
      <c r="E6205" s="197" t="s">
        <v>1</v>
      </c>
      <c r="F6205" s="198" t="s">
        <v>6095</v>
      </c>
      <c r="H6205" s="197" t="s">
        <v>1</v>
      </c>
      <c r="I6205" s="199"/>
      <c r="L6205" s="196"/>
      <c r="M6205" s="200"/>
      <c r="N6205" s="201"/>
      <c r="O6205" s="201"/>
      <c r="P6205" s="201"/>
      <c r="Q6205" s="201"/>
      <c r="R6205" s="201"/>
      <c r="S6205" s="201"/>
      <c r="T6205" s="202"/>
      <c r="AT6205" s="197" t="s">
        <v>369</v>
      </c>
      <c r="AU6205" s="197" t="s">
        <v>85</v>
      </c>
      <c r="AV6205" s="14" t="s">
        <v>79</v>
      </c>
      <c r="AW6205" s="14" t="s">
        <v>29</v>
      </c>
      <c r="AX6205" s="14" t="s">
        <v>72</v>
      </c>
      <c r="AY6205" s="197" t="s">
        <v>360</v>
      </c>
    </row>
    <row r="6206" spans="2:51" s="13" customFormat="1">
      <c r="B6206" s="187"/>
      <c r="D6206" s="188" t="s">
        <v>369</v>
      </c>
      <c r="E6206" s="189" t="s">
        <v>1</v>
      </c>
      <c r="F6206" s="190" t="s">
        <v>6096</v>
      </c>
      <c r="H6206" s="191">
        <v>3.7120000000000002</v>
      </c>
      <c r="I6206" s="192"/>
      <c r="L6206" s="187"/>
      <c r="M6206" s="193"/>
      <c r="N6206" s="194"/>
      <c r="O6206" s="194"/>
      <c r="P6206" s="194"/>
      <c r="Q6206" s="194"/>
      <c r="R6206" s="194"/>
      <c r="S6206" s="194"/>
      <c r="T6206" s="195"/>
      <c r="AT6206" s="189" t="s">
        <v>369</v>
      </c>
      <c r="AU6206" s="189" t="s">
        <v>85</v>
      </c>
      <c r="AV6206" s="13" t="s">
        <v>85</v>
      </c>
      <c r="AW6206" s="13" t="s">
        <v>29</v>
      </c>
      <c r="AX6206" s="13" t="s">
        <v>72</v>
      </c>
      <c r="AY6206" s="189" t="s">
        <v>360</v>
      </c>
    </row>
    <row r="6207" spans="2:51" s="13" customFormat="1">
      <c r="B6207" s="187"/>
      <c r="D6207" s="188" t="s">
        <v>369</v>
      </c>
      <c r="E6207" s="189" t="s">
        <v>1</v>
      </c>
      <c r="F6207" s="190" t="s">
        <v>6097</v>
      </c>
      <c r="H6207" s="191">
        <v>12.303000000000001</v>
      </c>
      <c r="I6207" s="192"/>
      <c r="L6207" s="187"/>
      <c r="M6207" s="193"/>
      <c r="N6207" s="194"/>
      <c r="O6207" s="194"/>
      <c r="P6207" s="194"/>
      <c r="Q6207" s="194"/>
      <c r="R6207" s="194"/>
      <c r="S6207" s="194"/>
      <c r="T6207" s="195"/>
      <c r="AT6207" s="189" t="s">
        <v>369</v>
      </c>
      <c r="AU6207" s="189" t="s">
        <v>85</v>
      </c>
      <c r="AV6207" s="13" t="s">
        <v>85</v>
      </c>
      <c r="AW6207" s="13" t="s">
        <v>29</v>
      </c>
      <c r="AX6207" s="13" t="s">
        <v>72</v>
      </c>
      <c r="AY6207" s="189" t="s">
        <v>360</v>
      </c>
    </row>
    <row r="6208" spans="2:51" s="13" customFormat="1">
      <c r="B6208" s="187"/>
      <c r="D6208" s="188" t="s">
        <v>369</v>
      </c>
      <c r="E6208" s="189" t="s">
        <v>1</v>
      </c>
      <c r="F6208" s="190" t="s">
        <v>6098</v>
      </c>
      <c r="H6208" s="191">
        <v>1.8280000000000001</v>
      </c>
      <c r="I6208" s="192"/>
      <c r="L6208" s="187"/>
      <c r="M6208" s="193"/>
      <c r="N6208" s="194"/>
      <c r="O6208" s="194"/>
      <c r="P6208" s="194"/>
      <c r="Q6208" s="194"/>
      <c r="R6208" s="194"/>
      <c r="S6208" s="194"/>
      <c r="T6208" s="195"/>
      <c r="AT6208" s="189" t="s">
        <v>369</v>
      </c>
      <c r="AU6208" s="189" t="s">
        <v>85</v>
      </c>
      <c r="AV6208" s="13" t="s">
        <v>85</v>
      </c>
      <c r="AW6208" s="13" t="s">
        <v>29</v>
      </c>
      <c r="AX6208" s="13" t="s">
        <v>72</v>
      </c>
      <c r="AY6208" s="189" t="s">
        <v>360</v>
      </c>
    </row>
    <row r="6209" spans="1:65" s="13" customFormat="1">
      <c r="B6209" s="187"/>
      <c r="D6209" s="188" t="s">
        <v>369</v>
      </c>
      <c r="E6209" s="189" t="s">
        <v>1</v>
      </c>
      <c r="F6209" s="190" t="s">
        <v>6099</v>
      </c>
      <c r="H6209" s="191">
        <v>4.1749999999999998</v>
      </c>
      <c r="I6209" s="192"/>
      <c r="L6209" s="187"/>
      <c r="M6209" s="193"/>
      <c r="N6209" s="194"/>
      <c r="O6209" s="194"/>
      <c r="P6209" s="194"/>
      <c r="Q6209" s="194"/>
      <c r="R6209" s="194"/>
      <c r="S6209" s="194"/>
      <c r="T6209" s="195"/>
      <c r="AT6209" s="189" t="s">
        <v>369</v>
      </c>
      <c r="AU6209" s="189" t="s">
        <v>85</v>
      </c>
      <c r="AV6209" s="13" t="s">
        <v>85</v>
      </c>
      <c r="AW6209" s="13" t="s">
        <v>29</v>
      </c>
      <c r="AX6209" s="13" t="s">
        <v>72</v>
      </c>
      <c r="AY6209" s="189" t="s">
        <v>360</v>
      </c>
    </row>
    <row r="6210" spans="1:65" s="13" customFormat="1">
      <c r="B6210" s="187"/>
      <c r="D6210" s="188" t="s">
        <v>369</v>
      </c>
      <c r="E6210" s="189" t="s">
        <v>1</v>
      </c>
      <c r="F6210" s="190" t="s">
        <v>6100</v>
      </c>
      <c r="H6210" s="191">
        <v>-1.4</v>
      </c>
      <c r="I6210" s="192"/>
      <c r="L6210" s="187"/>
      <c r="M6210" s="193"/>
      <c r="N6210" s="194"/>
      <c r="O6210" s="194"/>
      <c r="P6210" s="194"/>
      <c r="Q6210" s="194"/>
      <c r="R6210" s="194"/>
      <c r="S6210" s="194"/>
      <c r="T6210" s="195"/>
      <c r="AT6210" s="189" t="s">
        <v>369</v>
      </c>
      <c r="AU6210" s="189" t="s">
        <v>85</v>
      </c>
      <c r="AV6210" s="13" t="s">
        <v>85</v>
      </c>
      <c r="AW6210" s="13" t="s">
        <v>29</v>
      </c>
      <c r="AX6210" s="13" t="s">
        <v>72</v>
      </c>
      <c r="AY6210" s="189" t="s">
        <v>360</v>
      </c>
    </row>
    <row r="6211" spans="1:65" s="13" customFormat="1">
      <c r="B6211" s="187"/>
      <c r="D6211" s="188" t="s">
        <v>369</v>
      </c>
      <c r="E6211" s="189" t="s">
        <v>1</v>
      </c>
      <c r="F6211" s="190" t="s">
        <v>6084</v>
      </c>
      <c r="H6211" s="191">
        <v>-1.8</v>
      </c>
      <c r="I6211" s="192"/>
      <c r="L6211" s="187"/>
      <c r="M6211" s="193"/>
      <c r="N6211" s="194"/>
      <c r="O6211" s="194"/>
      <c r="P6211" s="194"/>
      <c r="Q6211" s="194"/>
      <c r="R6211" s="194"/>
      <c r="S6211" s="194"/>
      <c r="T6211" s="195"/>
      <c r="AT6211" s="189" t="s">
        <v>369</v>
      </c>
      <c r="AU6211" s="189" t="s">
        <v>85</v>
      </c>
      <c r="AV6211" s="13" t="s">
        <v>85</v>
      </c>
      <c r="AW6211" s="13" t="s">
        <v>29</v>
      </c>
      <c r="AX6211" s="13" t="s">
        <v>72</v>
      </c>
      <c r="AY6211" s="189" t="s">
        <v>360</v>
      </c>
    </row>
    <row r="6212" spans="1:65" s="15" customFormat="1">
      <c r="B6212" s="203"/>
      <c r="D6212" s="188" t="s">
        <v>369</v>
      </c>
      <c r="E6212" s="204" t="s">
        <v>167</v>
      </c>
      <c r="F6212" s="205" t="s">
        <v>386</v>
      </c>
      <c r="H6212" s="206">
        <v>144.28100000000001</v>
      </c>
      <c r="I6212" s="207"/>
      <c r="L6212" s="203"/>
      <c r="M6212" s="208"/>
      <c r="N6212" s="209"/>
      <c r="O6212" s="209"/>
      <c r="P6212" s="209"/>
      <c r="Q6212" s="209"/>
      <c r="R6212" s="209"/>
      <c r="S6212" s="209"/>
      <c r="T6212" s="210"/>
      <c r="AT6212" s="204" t="s">
        <v>369</v>
      </c>
      <c r="AU6212" s="204" t="s">
        <v>85</v>
      </c>
      <c r="AV6212" s="15" t="s">
        <v>367</v>
      </c>
      <c r="AW6212" s="15" t="s">
        <v>29</v>
      </c>
      <c r="AX6212" s="15" t="s">
        <v>79</v>
      </c>
      <c r="AY6212" s="204" t="s">
        <v>360</v>
      </c>
    </row>
    <row r="6213" spans="1:65" s="2" customFormat="1" ht="24.2" customHeight="1">
      <c r="A6213" s="33"/>
      <c r="B6213" s="139"/>
      <c r="C6213" s="219" t="s">
        <v>6101</v>
      </c>
      <c r="D6213" s="219" t="s">
        <v>724</v>
      </c>
      <c r="E6213" s="220" t="s">
        <v>6102</v>
      </c>
      <c r="F6213" s="221" t="s">
        <v>6103</v>
      </c>
      <c r="G6213" s="222" t="s">
        <v>366</v>
      </c>
      <c r="H6213" s="223">
        <v>148.60900000000001</v>
      </c>
      <c r="I6213" s="224"/>
      <c r="J6213" s="225">
        <f>ROUND(I6213*H6213,2)</f>
        <v>0</v>
      </c>
      <c r="K6213" s="226"/>
      <c r="L6213" s="227"/>
      <c r="M6213" s="228" t="s">
        <v>1</v>
      </c>
      <c r="N6213" s="229" t="s">
        <v>38</v>
      </c>
      <c r="O6213" s="60"/>
      <c r="P6213" s="183">
        <f>O6213*H6213</f>
        <v>0</v>
      </c>
      <c r="Q6213" s="183">
        <v>6.2E-2</v>
      </c>
      <c r="R6213" s="183">
        <f>Q6213*H6213</f>
        <v>9.2137580000000003</v>
      </c>
      <c r="S6213" s="183">
        <v>0</v>
      </c>
      <c r="T6213" s="184">
        <f>S6213*H6213</f>
        <v>0</v>
      </c>
      <c r="U6213" s="33"/>
      <c r="V6213" s="33"/>
      <c r="W6213" s="33"/>
      <c r="X6213" s="33"/>
      <c r="Y6213" s="33"/>
      <c r="Z6213" s="33"/>
      <c r="AA6213" s="33"/>
      <c r="AB6213" s="33"/>
      <c r="AC6213" s="33"/>
      <c r="AD6213" s="33"/>
      <c r="AE6213" s="33"/>
      <c r="AR6213" s="185" t="s">
        <v>647</v>
      </c>
      <c r="AT6213" s="185" t="s">
        <v>724</v>
      </c>
      <c r="AU6213" s="185" t="s">
        <v>85</v>
      </c>
      <c r="AY6213" s="18" t="s">
        <v>360</v>
      </c>
      <c r="BE6213" s="186">
        <f>IF(N6213="základná",J6213,0)</f>
        <v>0</v>
      </c>
      <c r="BF6213" s="186">
        <f>IF(N6213="znížená",J6213,0)</f>
        <v>0</v>
      </c>
      <c r="BG6213" s="186">
        <f>IF(N6213="zákl. prenesená",J6213,0)</f>
        <v>0</v>
      </c>
      <c r="BH6213" s="186">
        <f>IF(N6213="zníž. prenesená",J6213,0)</f>
        <v>0</v>
      </c>
      <c r="BI6213" s="186">
        <f>IF(N6213="nulová",J6213,0)</f>
        <v>0</v>
      </c>
      <c r="BJ6213" s="18" t="s">
        <v>85</v>
      </c>
      <c r="BK6213" s="186">
        <f>ROUND(I6213*H6213,2)</f>
        <v>0</v>
      </c>
      <c r="BL6213" s="18" t="s">
        <v>507</v>
      </c>
      <c r="BM6213" s="185" t="s">
        <v>6104</v>
      </c>
    </row>
    <row r="6214" spans="1:65" s="13" customFormat="1">
      <c r="B6214" s="187"/>
      <c r="D6214" s="188" t="s">
        <v>369</v>
      </c>
      <c r="E6214" s="189" t="s">
        <v>1</v>
      </c>
      <c r="F6214" s="190" t="s">
        <v>6105</v>
      </c>
      <c r="H6214" s="191">
        <v>148.60900000000001</v>
      </c>
      <c r="I6214" s="192"/>
      <c r="L6214" s="187"/>
      <c r="M6214" s="193"/>
      <c r="N6214" s="194"/>
      <c r="O6214" s="194"/>
      <c r="P6214" s="194"/>
      <c r="Q6214" s="194"/>
      <c r="R6214" s="194"/>
      <c r="S6214" s="194"/>
      <c r="T6214" s="195"/>
      <c r="AT6214" s="189" t="s">
        <v>369</v>
      </c>
      <c r="AU6214" s="189" t="s">
        <v>85</v>
      </c>
      <c r="AV6214" s="13" t="s">
        <v>85</v>
      </c>
      <c r="AW6214" s="13" t="s">
        <v>29</v>
      </c>
      <c r="AX6214" s="13" t="s">
        <v>72</v>
      </c>
      <c r="AY6214" s="189" t="s">
        <v>360</v>
      </c>
    </row>
    <row r="6215" spans="1:65" s="15" customFormat="1">
      <c r="B6215" s="203"/>
      <c r="D6215" s="188" t="s">
        <v>369</v>
      </c>
      <c r="E6215" s="204" t="s">
        <v>1</v>
      </c>
      <c r="F6215" s="205" t="s">
        <v>386</v>
      </c>
      <c r="H6215" s="206">
        <v>148.60900000000001</v>
      </c>
      <c r="I6215" s="207"/>
      <c r="L6215" s="203"/>
      <c r="M6215" s="208"/>
      <c r="N6215" s="209"/>
      <c r="O6215" s="209"/>
      <c r="P6215" s="209"/>
      <c r="Q6215" s="209"/>
      <c r="R6215" s="209"/>
      <c r="S6215" s="209"/>
      <c r="T6215" s="210"/>
      <c r="AT6215" s="204" t="s">
        <v>369</v>
      </c>
      <c r="AU6215" s="204" t="s">
        <v>85</v>
      </c>
      <c r="AV6215" s="15" t="s">
        <v>367</v>
      </c>
      <c r="AW6215" s="15" t="s">
        <v>29</v>
      </c>
      <c r="AX6215" s="15" t="s">
        <v>79</v>
      </c>
      <c r="AY6215" s="204" t="s">
        <v>360</v>
      </c>
    </row>
    <row r="6216" spans="1:65" s="2" customFormat="1" ht="24.2" customHeight="1">
      <c r="A6216" s="33"/>
      <c r="B6216" s="139"/>
      <c r="C6216" s="173" t="s">
        <v>6106</v>
      </c>
      <c r="D6216" s="173" t="s">
        <v>363</v>
      </c>
      <c r="E6216" s="174" t="s">
        <v>6107</v>
      </c>
      <c r="F6216" s="175" t="s">
        <v>6108</v>
      </c>
      <c r="G6216" s="176" t="s">
        <v>4273</v>
      </c>
      <c r="H6216" s="230"/>
      <c r="I6216" s="178"/>
      <c r="J6216" s="179">
        <f>ROUND(I6216*H6216,2)</f>
        <v>0</v>
      </c>
      <c r="K6216" s="180"/>
      <c r="L6216" s="34"/>
      <c r="M6216" s="181" t="s">
        <v>1</v>
      </c>
      <c r="N6216" s="182" t="s">
        <v>38</v>
      </c>
      <c r="O6216" s="60"/>
      <c r="P6216" s="183">
        <f>O6216*H6216</f>
        <v>0</v>
      </c>
      <c r="Q6216" s="183">
        <v>0</v>
      </c>
      <c r="R6216" s="183">
        <f>Q6216*H6216</f>
        <v>0</v>
      </c>
      <c r="S6216" s="183">
        <v>0</v>
      </c>
      <c r="T6216" s="184">
        <f>S6216*H6216</f>
        <v>0</v>
      </c>
      <c r="U6216" s="33"/>
      <c r="V6216" s="33"/>
      <c r="W6216" s="33"/>
      <c r="X6216" s="33"/>
      <c r="Y6216" s="33"/>
      <c r="Z6216" s="33"/>
      <c r="AA6216" s="33"/>
      <c r="AB6216" s="33"/>
      <c r="AC6216" s="33"/>
      <c r="AD6216" s="33"/>
      <c r="AE6216" s="33"/>
      <c r="AR6216" s="185" t="s">
        <v>507</v>
      </c>
      <c r="AT6216" s="185" t="s">
        <v>363</v>
      </c>
      <c r="AU6216" s="185" t="s">
        <v>85</v>
      </c>
      <c r="AY6216" s="18" t="s">
        <v>360</v>
      </c>
      <c r="BE6216" s="186">
        <f>IF(N6216="základná",J6216,0)</f>
        <v>0</v>
      </c>
      <c r="BF6216" s="186">
        <f>IF(N6216="znížená",J6216,0)</f>
        <v>0</v>
      </c>
      <c r="BG6216" s="186">
        <f>IF(N6216="zákl. prenesená",J6216,0)</f>
        <v>0</v>
      </c>
      <c r="BH6216" s="186">
        <f>IF(N6216="zníž. prenesená",J6216,0)</f>
        <v>0</v>
      </c>
      <c r="BI6216" s="186">
        <f>IF(N6216="nulová",J6216,0)</f>
        <v>0</v>
      </c>
      <c r="BJ6216" s="18" t="s">
        <v>85</v>
      </c>
      <c r="BK6216" s="186">
        <f>ROUND(I6216*H6216,2)</f>
        <v>0</v>
      </c>
      <c r="BL6216" s="18" t="s">
        <v>507</v>
      </c>
      <c r="BM6216" s="185" t="s">
        <v>6109</v>
      </c>
    </row>
    <row r="6217" spans="1:65" s="12" customFormat="1" ht="22.9" customHeight="1">
      <c r="B6217" s="161"/>
      <c r="D6217" s="162" t="s">
        <v>71</v>
      </c>
      <c r="E6217" s="171" t="s">
        <v>6110</v>
      </c>
      <c r="F6217" s="171" t="s">
        <v>6111</v>
      </c>
      <c r="I6217" s="164"/>
      <c r="J6217" s="172">
        <f>BK6217</f>
        <v>0</v>
      </c>
      <c r="L6217" s="161"/>
      <c r="M6217" s="165"/>
      <c r="N6217" s="166"/>
      <c r="O6217" s="166"/>
      <c r="P6217" s="167">
        <f>SUM(P6218:P6608)</f>
        <v>0</v>
      </c>
      <c r="Q6217" s="166"/>
      <c r="R6217" s="167">
        <f>SUM(R6218:R6608)</f>
        <v>1.19839999</v>
      </c>
      <c r="S6217" s="166"/>
      <c r="T6217" s="168">
        <f>SUM(T6218:T6608)</f>
        <v>0</v>
      </c>
      <c r="AR6217" s="162" t="s">
        <v>85</v>
      </c>
      <c r="AT6217" s="169" t="s">
        <v>71</v>
      </c>
      <c r="AU6217" s="169" t="s">
        <v>79</v>
      </c>
      <c r="AY6217" s="162" t="s">
        <v>360</v>
      </c>
      <c r="BK6217" s="170">
        <f>SUM(BK6218:BK6608)</f>
        <v>0</v>
      </c>
    </row>
    <row r="6218" spans="1:65" s="2" customFormat="1" ht="21.75" customHeight="1">
      <c r="A6218" s="33"/>
      <c r="B6218" s="139"/>
      <c r="C6218" s="173" t="s">
        <v>6112</v>
      </c>
      <c r="D6218" s="173" t="s">
        <v>363</v>
      </c>
      <c r="E6218" s="174" t="s">
        <v>6113</v>
      </c>
      <c r="F6218" s="175" t="s">
        <v>6114</v>
      </c>
      <c r="G6218" s="176" t="s">
        <v>366</v>
      </c>
      <c r="H6218" s="177">
        <v>5.98</v>
      </c>
      <c r="I6218" s="178"/>
      <c r="J6218" s="179">
        <f>ROUND(I6218*H6218,2)</f>
        <v>0</v>
      </c>
      <c r="K6218" s="180"/>
      <c r="L6218" s="34"/>
      <c r="M6218" s="181" t="s">
        <v>1</v>
      </c>
      <c r="N6218" s="182" t="s">
        <v>38</v>
      </c>
      <c r="O6218" s="60"/>
      <c r="P6218" s="183">
        <f>O6218*H6218</f>
        <v>0</v>
      </c>
      <c r="Q6218" s="183">
        <v>0</v>
      </c>
      <c r="R6218" s="183">
        <f>Q6218*H6218</f>
        <v>0</v>
      </c>
      <c r="S6218" s="183">
        <v>0</v>
      </c>
      <c r="T6218" s="184">
        <f>S6218*H6218</f>
        <v>0</v>
      </c>
      <c r="U6218" s="33"/>
      <c r="V6218" s="33"/>
      <c r="W6218" s="33"/>
      <c r="X6218" s="33"/>
      <c r="Y6218" s="33"/>
      <c r="Z6218" s="33"/>
      <c r="AA6218" s="33"/>
      <c r="AB6218" s="33"/>
      <c r="AC6218" s="33"/>
      <c r="AD6218" s="33"/>
      <c r="AE6218" s="33"/>
      <c r="AR6218" s="185" t="s">
        <v>507</v>
      </c>
      <c r="AT6218" s="185" t="s">
        <v>363</v>
      </c>
      <c r="AU6218" s="185" t="s">
        <v>85</v>
      </c>
      <c r="AY6218" s="18" t="s">
        <v>360</v>
      </c>
      <c r="BE6218" s="186">
        <f>IF(N6218="základná",J6218,0)</f>
        <v>0</v>
      </c>
      <c r="BF6218" s="186">
        <f>IF(N6218="znížená",J6218,0)</f>
        <v>0</v>
      </c>
      <c r="BG6218" s="186">
        <f>IF(N6218="zákl. prenesená",J6218,0)</f>
        <v>0</v>
      </c>
      <c r="BH6218" s="186">
        <f>IF(N6218="zníž. prenesená",J6218,0)</f>
        <v>0</v>
      </c>
      <c r="BI6218" s="186">
        <f>IF(N6218="nulová",J6218,0)</f>
        <v>0</v>
      </c>
      <c r="BJ6218" s="18" t="s">
        <v>85</v>
      </c>
      <c r="BK6218" s="186">
        <f>ROUND(I6218*H6218,2)</f>
        <v>0</v>
      </c>
      <c r="BL6218" s="18" t="s">
        <v>507</v>
      </c>
      <c r="BM6218" s="185" t="s">
        <v>6115</v>
      </c>
    </row>
    <row r="6219" spans="1:65" s="14" customFormat="1">
      <c r="B6219" s="196"/>
      <c r="D6219" s="188" t="s">
        <v>369</v>
      </c>
      <c r="E6219" s="197" t="s">
        <v>1</v>
      </c>
      <c r="F6219" s="198" t="s">
        <v>3391</v>
      </c>
      <c r="H6219" s="197" t="s">
        <v>1</v>
      </c>
      <c r="I6219" s="199"/>
      <c r="L6219" s="196"/>
      <c r="M6219" s="200"/>
      <c r="N6219" s="201"/>
      <c r="O6219" s="201"/>
      <c r="P6219" s="201"/>
      <c r="Q6219" s="201"/>
      <c r="R6219" s="201"/>
      <c r="S6219" s="201"/>
      <c r="T6219" s="202"/>
      <c r="AT6219" s="197" t="s">
        <v>369</v>
      </c>
      <c r="AU6219" s="197" t="s">
        <v>85</v>
      </c>
      <c r="AV6219" s="14" t="s">
        <v>79</v>
      </c>
      <c r="AW6219" s="14" t="s">
        <v>29</v>
      </c>
      <c r="AX6219" s="14" t="s">
        <v>72</v>
      </c>
      <c r="AY6219" s="197" t="s">
        <v>360</v>
      </c>
    </row>
    <row r="6220" spans="1:65" s="13" customFormat="1">
      <c r="B6220" s="187"/>
      <c r="D6220" s="188" t="s">
        <v>369</v>
      </c>
      <c r="E6220" s="189" t="s">
        <v>1</v>
      </c>
      <c r="F6220" s="190" t="s">
        <v>6116</v>
      </c>
      <c r="H6220" s="191">
        <v>5.98</v>
      </c>
      <c r="I6220" s="192"/>
      <c r="L6220" s="187"/>
      <c r="M6220" s="193"/>
      <c r="N6220" s="194"/>
      <c r="O6220" s="194"/>
      <c r="P6220" s="194"/>
      <c r="Q6220" s="194"/>
      <c r="R6220" s="194"/>
      <c r="S6220" s="194"/>
      <c r="T6220" s="195"/>
      <c r="AT6220" s="189" t="s">
        <v>369</v>
      </c>
      <c r="AU6220" s="189" t="s">
        <v>85</v>
      </c>
      <c r="AV6220" s="13" t="s">
        <v>85</v>
      </c>
      <c r="AW6220" s="13" t="s">
        <v>29</v>
      </c>
      <c r="AX6220" s="13" t="s">
        <v>72</v>
      </c>
      <c r="AY6220" s="189" t="s">
        <v>360</v>
      </c>
    </row>
    <row r="6221" spans="1:65" s="15" customFormat="1">
      <c r="B6221" s="203"/>
      <c r="D6221" s="188" t="s">
        <v>369</v>
      </c>
      <c r="E6221" s="204" t="s">
        <v>1</v>
      </c>
      <c r="F6221" s="205" t="s">
        <v>386</v>
      </c>
      <c r="H6221" s="206">
        <v>5.98</v>
      </c>
      <c r="I6221" s="207"/>
      <c r="L6221" s="203"/>
      <c r="M6221" s="208"/>
      <c r="N6221" s="209"/>
      <c r="O6221" s="209"/>
      <c r="P6221" s="209"/>
      <c r="Q6221" s="209"/>
      <c r="R6221" s="209"/>
      <c r="S6221" s="209"/>
      <c r="T6221" s="210"/>
      <c r="AT6221" s="204" t="s">
        <v>369</v>
      </c>
      <c r="AU6221" s="204" t="s">
        <v>85</v>
      </c>
      <c r="AV6221" s="15" t="s">
        <v>367</v>
      </c>
      <c r="AW6221" s="15" t="s">
        <v>29</v>
      </c>
      <c r="AX6221" s="15" t="s">
        <v>79</v>
      </c>
      <c r="AY6221" s="204" t="s">
        <v>360</v>
      </c>
    </row>
    <row r="6222" spans="1:65" s="2" customFormat="1" ht="16.5" customHeight="1">
      <c r="A6222" s="33"/>
      <c r="B6222" s="139"/>
      <c r="C6222" s="173" t="s">
        <v>6117</v>
      </c>
      <c r="D6222" s="173" t="s">
        <v>363</v>
      </c>
      <c r="E6222" s="174" t="s">
        <v>6118</v>
      </c>
      <c r="F6222" s="175" t="s">
        <v>6119</v>
      </c>
      <c r="G6222" s="176" t="s">
        <v>366</v>
      </c>
      <c r="H6222" s="177">
        <v>5.98</v>
      </c>
      <c r="I6222" s="178"/>
      <c r="J6222" s="179">
        <f>ROUND(I6222*H6222,2)</f>
        <v>0</v>
      </c>
      <c r="K6222" s="180"/>
      <c r="L6222" s="34"/>
      <c r="M6222" s="181" t="s">
        <v>1</v>
      </c>
      <c r="N6222" s="182" t="s">
        <v>38</v>
      </c>
      <c r="O6222" s="60"/>
      <c r="P6222" s="183">
        <f>O6222*H6222</f>
        <v>0</v>
      </c>
      <c r="Q6222" s="183">
        <v>4.4999999999999999E-4</v>
      </c>
      <c r="R6222" s="183">
        <f>Q6222*H6222</f>
        <v>2.6910000000000002E-3</v>
      </c>
      <c r="S6222" s="183">
        <v>0</v>
      </c>
      <c r="T6222" s="184">
        <f>S6222*H6222</f>
        <v>0</v>
      </c>
      <c r="U6222" s="33"/>
      <c r="V6222" s="33"/>
      <c r="W6222" s="33"/>
      <c r="X6222" s="33"/>
      <c r="Y6222" s="33"/>
      <c r="Z6222" s="33"/>
      <c r="AA6222" s="33"/>
      <c r="AB6222" s="33"/>
      <c r="AC6222" s="33"/>
      <c r="AD6222" s="33"/>
      <c r="AE6222" s="33"/>
      <c r="AR6222" s="185" t="s">
        <v>507</v>
      </c>
      <c r="AT6222" s="185" t="s">
        <v>363</v>
      </c>
      <c r="AU6222" s="185" t="s">
        <v>85</v>
      </c>
      <c r="AY6222" s="18" t="s">
        <v>360</v>
      </c>
      <c r="BE6222" s="186">
        <f>IF(N6222="základná",J6222,0)</f>
        <v>0</v>
      </c>
      <c r="BF6222" s="186">
        <f>IF(N6222="znížená",J6222,0)</f>
        <v>0</v>
      </c>
      <c r="BG6222" s="186">
        <f>IF(N6222="zákl. prenesená",J6222,0)</f>
        <v>0</v>
      </c>
      <c r="BH6222" s="186">
        <f>IF(N6222="zníž. prenesená",J6222,0)</f>
        <v>0</v>
      </c>
      <c r="BI6222" s="186">
        <f>IF(N6222="nulová",J6222,0)</f>
        <v>0</v>
      </c>
      <c r="BJ6222" s="18" t="s">
        <v>85</v>
      </c>
      <c r="BK6222" s="186">
        <f>ROUND(I6222*H6222,2)</f>
        <v>0</v>
      </c>
      <c r="BL6222" s="18" t="s">
        <v>507</v>
      </c>
      <c r="BM6222" s="185" t="s">
        <v>6120</v>
      </c>
    </row>
    <row r="6223" spans="1:65" s="14" customFormat="1">
      <c r="B6223" s="196"/>
      <c r="D6223" s="188" t="s">
        <v>369</v>
      </c>
      <c r="E6223" s="197" t="s">
        <v>1</v>
      </c>
      <c r="F6223" s="198" t="s">
        <v>6121</v>
      </c>
      <c r="H6223" s="197" t="s">
        <v>1</v>
      </c>
      <c r="I6223" s="199"/>
      <c r="L6223" s="196"/>
      <c r="M6223" s="200"/>
      <c r="N6223" s="201"/>
      <c r="O6223" s="201"/>
      <c r="P6223" s="201"/>
      <c r="Q6223" s="201"/>
      <c r="R6223" s="201"/>
      <c r="S6223" s="201"/>
      <c r="T6223" s="202"/>
      <c r="AT6223" s="197" t="s">
        <v>369</v>
      </c>
      <c r="AU6223" s="197" t="s">
        <v>85</v>
      </c>
      <c r="AV6223" s="14" t="s">
        <v>79</v>
      </c>
      <c r="AW6223" s="14" t="s">
        <v>29</v>
      </c>
      <c r="AX6223" s="14" t="s">
        <v>72</v>
      </c>
      <c r="AY6223" s="197" t="s">
        <v>360</v>
      </c>
    </row>
    <row r="6224" spans="1:65" s="13" customFormat="1">
      <c r="B6224" s="187"/>
      <c r="D6224" s="188" t="s">
        <v>369</v>
      </c>
      <c r="E6224" s="189" t="s">
        <v>1</v>
      </c>
      <c r="F6224" s="190" t="s">
        <v>6116</v>
      </c>
      <c r="H6224" s="191">
        <v>5.98</v>
      </c>
      <c r="I6224" s="192"/>
      <c r="L6224" s="187"/>
      <c r="M6224" s="193"/>
      <c r="N6224" s="194"/>
      <c r="O6224" s="194"/>
      <c r="P6224" s="194"/>
      <c r="Q6224" s="194"/>
      <c r="R6224" s="194"/>
      <c r="S6224" s="194"/>
      <c r="T6224" s="195"/>
      <c r="AT6224" s="189" t="s">
        <v>369</v>
      </c>
      <c r="AU6224" s="189" t="s">
        <v>85</v>
      </c>
      <c r="AV6224" s="13" t="s">
        <v>85</v>
      </c>
      <c r="AW6224" s="13" t="s">
        <v>29</v>
      </c>
      <c r="AX6224" s="13" t="s">
        <v>72</v>
      </c>
      <c r="AY6224" s="189" t="s">
        <v>360</v>
      </c>
    </row>
    <row r="6225" spans="1:65" s="15" customFormat="1">
      <c r="B6225" s="203"/>
      <c r="D6225" s="188" t="s">
        <v>369</v>
      </c>
      <c r="E6225" s="204" t="s">
        <v>1</v>
      </c>
      <c r="F6225" s="205" t="s">
        <v>386</v>
      </c>
      <c r="H6225" s="206">
        <v>5.98</v>
      </c>
      <c r="I6225" s="207"/>
      <c r="L6225" s="203"/>
      <c r="M6225" s="208"/>
      <c r="N6225" s="209"/>
      <c r="O6225" s="209"/>
      <c r="P6225" s="209"/>
      <c r="Q6225" s="209"/>
      <c r="R6225" s="209"/>
      <c r="S6225" s="209"/>
      <c r="T6225" s="210"/>
      <c r="AT6225" s="204" t="s">
        <v>369</v>
      </c>
      <c r="AU6225" s="204" t="s">
        <v>85</v>
      </c>
      <c r="AV6225" s="15" t="s">
        <v>367</v>
      </c>
      <c r="AW6225" s="15" t="s">
        <v>29</v>
      </c>
      <c r="AX6225" s="15" t="s">
        <v>79</v>
      </c>
      <c r="AY6225" s="204" t="s">
        <v>360</v>
      </c>
    </row>
    <row r="6226" spans="1:65" s="2" customFormat="1" ht="16.5" customHeight="1">
      <c r="A6226" s="33"/>
      <c r="B6226" s="139"/>
      <c r="C6226" s="173" t="s">
        <v>6122</v>
      </c>
      <c r="D6226" s="173" t="s">
        <v>363</v>
      </c>
      <c r="E6226" s="174" t="s">
        <v>6123</v>
      </c>
      <c r="F6226" s="175" t="s">
        <v>6124</v>
      </c>
      <c r="G6226" s="176" t="s">
        <v>366</v>
      </c>
      <c r="H6226" s="177">
        <v>5.98</v>
      </c>
      <c r="I6226" s="178"/>
      <c r="J6226" s="179">
        <f>ROUND(I6226*H6226,2)</f>
        <v>0</v>
      </c>
      <c r="K6226" s="180"/>
      <c r="L6226" s="34"/>
      <c r="M6226" s="181" t="s">
        <v>1</v>
      </c>
      <c r="N6226" s="182" t="s">
        <v>38</v>
      </c>
      <c r="O6226" s="60"/>
      <c r="P6226" s="183">
        <f>O6226*H6226</f>
        <v>0</v>
      </c>
      <c r="Q6226" s="183">
        <v>1.7000000000000001E-4</v>
      </c>
      <c r="R6226" s="183">
        <f>Q6226*H6226</f>
        <v>1.0166000000000001E-3</v>
      </c>
      <c r="S6226" s="183">
        <v>0</v>
      </c>
      <c r="T6226" s="184">
        <f>S6226*H6226</f>
        <v>0</v>
      </c>
      <c r="U6226" s="33"/>
      <c r="V6226" s="33"/>
      <c r="W6226" s="33"/>
      <c r="X6226" s="33"/>
      <c r="Y6226" s="33"/>
      <c r="Z6226" s="33"/>
      <c r="AA6226" s="33"/>
      <c r="AB6226" s="33"/>
      <c r="AC6226" s="33"/>
      <c r="AD6226" s="33"/>
      <c r="AE6226" s="33"/>
      <c r="AR6226" s="185" t="s">
        <v>507</v>
      </c>
      <c r="AT6226" s="185" t="s">
        <v>363</v>
      </c>
      <c r="AU6226" s="185" t="s">
        <v>85</v>
      </c>
      <c r="AY6226" s="18" t="s">
        <v>360</v>
      </c>
      <c r="BE6226" s="186">
        <f>IF(N6226="základná",J6226,0)</f>
        <v>0</v>
      </c>
      <c r="BF6226" s="186">
        <f>IF(N6226="znížená",J6226,0)</f>
        <v>0</v>
      </c>
      <c r="BG6226" s="186">
        <f>IF(N6226="zákl. prenesená",J6226,0)</f>
        <v>0</v>
      </c>
      <c r="BH6226" s="186">
        <f>IF(N6226="zníž. prenesená",J6226,0)</f>
        <v>0</v>
      </c>
      <c r="BI6226" s="186">
        <f>IF(N6226="nulová",J6226,0)</f>
        <v>0</v>
      </c>
      <c r="BJ6226" s="18" t="s">
        <v>85</v>
      </c>
      <c r="BK6226" s="186">
        <f>ROUND(I6226*H6226,2)</f>
        <v>0</v>
      </c>
      <c r="BL6226" s="18" t="s">
        <v>507</v>
      </c>
      <c r="BM6226" s="185" t="s">
        <v>6125</v>
      </c>
    </row>
    <row r="6227" spans="1:65" s="2" customFormat="1" ht="33" customHeight="1">
      <c r="A6227" s="33"/>
      <c r="B6227" s="139"/>
      <c r="C6227" s="173" t="s">
        <v>6126</v>
      </c>
      <c r="D6227" s="173" t="s">
        <v>363</v>
      </c>
      <c r="E6227" s="174" t="s">
        <v>6127</v>
      </c>
      <c r="F6227" s="175" t="s">
        <v>6128</v>
      </c>
      <c r="G6227" s="176" t="s">
        <v>366</v>
      </c>
      <c r="H6227" s="177">
        <v>3.78</v>
      </c>
      <c r="I6227" s="178"/>
      <c r="J6227" s="179">
        <f>ROUND(I6227*H6227,2)</f>
        <v>0</v>
      </c>
      <c r="K6227" s="180"/>
      <c r="L6227" s="34"/>
      <c r="M6227" s="181" t="s">
        <v>1</v>
      </c>
      <c r="N6227" s="182" t="s">
        <v>38</v>
      </c>
      <c r="O6227" s="60"/>
      <c r="P6227" s="183">
        <f>O6227*H6227</f>
        <v>0</v>
      </c>
      <c r="Q6227" s="183">
        <v>0</v>
      </c>
      <c r="R6227" s="183">
        <f>Q6227*H6227</f>
        <v>0</v>
      </c>
      <c r="S6227" s="183">
        <v>0</v>
      </c>
      <c r="T6227" s="184">
        <f>S6227*H6227</f>
        <v>0</v>
      </c>
      <c r="U6227" s="33"/>
      <c r="V6227" s="33"/>
      <c r="W6227" s="33"/>
      <c r="X6227" s="33"/>
      <c r="Y6227" s="33"/>
      <c r="Z6227" s="33"/>
      <c r="AA6227" s="33"/>
      <c r="AB6227" s="33"/>
      <c r="AC6227" s="33"/>
      <c r="AD6227" s="33"/>
      <c r="AE6227" s="33"/>
      <c r="AR6227" s="185" t="s">
        <v>507</v>
      </c>
      <c r="AT6227" s="185" t="s">
        <v>363</v>
      </c>
      <c r="AU6227" s="185" t="s">
        <v>85</v>
      </c>
      <c r="AY6227" s="18" t="s">
        <v>360</v>
      </c>
      <c r="BE6227" s="186">
        <f>IF(N6227="základná",J6227,0)</f>
        <v>0</v>
      </c>
      <c r="BF6227" s="186">
        <f>IF(N6227="znížená",J6227,0)</f>
        <v>0</v>
      </c>
      <c r="BG6227" s="186">
        <f>IF(N6227="zákl. prenesená",J6227,0)</f>
        <v>0</v>
      </c>
      <c r="BH6227" s="186">
        <f>IF(N6227="zníž. prenesená",J6227,0)</f>
        <v>0</v>
      </c>
      <c r="BI6227" s="186">
        <f>IF(N6227="nulová",J6227,0)</f>
        <v>0</v>
      </c>
      <c r="BJ6227" s="18" t="s">
        <v>85</v>
      </c>
      <c r="BK6227" s="186">
        <f>ROUND(I6227*H6227,2)</f>
        <v>0</v>
      </c>
      <c r="BL6227" s="18" t="s">
        <v>507</v>
      </c>
      <c r="BM6227" s="185" t="s">
        <v>6129</v>
      </c>
    </row>
    <row r="6228" spans="1:65" s="14" customFormat="1">
      <c r="B6228" s="196"/>
      <c r="D6228" s="188" t="s">
        <v>369</v>
      </c>
      <c r="E6228" s="197" t="s">
        <v>1</v>
      </c>
      <c r="F6228" s="198" t="s">
        <v>6130</v>
      </c>
      <c r="H6228" s="197" t="s">
        <v>1</v>
      </c>
      <c r="I6228" s="199"/>
      <c r="L6228" s="196"/>
      <c r="M6228" s="200"/>
      <c r="N6228" s="201"/>
      <c r="O6228" s="201"/>
      <c r="P6228" s="201"/>
      <c r="Q6228" s="201"/>
      <c r="R6228" s="201"/>
      <c r="S6228" s="201"/>
      <c r="T6228" s="202"/>
      <c r="AT6228" s="197" t="s">
        <v>369</v>
      </c>
      <c r="AU6228" s="197" t="s">
        <v>85</v>
      </c>
      <c r="AV6228" s="14" t="s">
        <v>79</v>
      </c>
      <c r="AW6228" s="14" t="s">
        <v>29</v>
      </c>
      <c r="AX6228" s="14" t="s">
        <v>72</v>
      </c>
      <c r="AY6228" s="197" t="s">
        <v>360</v>
      </c>
    </row>
    <row r="6229" spans="1:65" s="13" customFormat="1">
      <c r="B6229" s="187"/>
      <c r="D6229" s="188" t="s">
        <v>369</v>
      </c>
      <c r="E6229" s="189" t="s">
        <v>1</v>
      </c>
      <c r="F6229" s="190" t="s">
        <v>6131</v>
      </c>
      <c r="H6229" s="191">
        <v>3.78</v>
      </c>
      <c r="I6229" s="192"/>
      <c r="L6229" s="187"/>
      <c r="M6229" s="193"/>
      <c r="N6229" s="194"/>
      <c r="O6229" s="194"/>
      <c r="P6229" s="194"/>
      <c r="Q6229" s="194"/>
      <c r="R6229" s="194"/>
      <c r="S6229" s="194"/>
      <c r="T6229" s="195"/>
      <c r="AT6229" s="189" t="s">
        <v>369</v>
      </c>
      <c r="AU6229" s="189" t="s">
        <v>85</v>
      </c>
      <c r="AV6229" s="13" t="s">
        <v>85</v>
      </c>
      <c r="AW6229" s="13" t="s">
        <v>29</v>
      </c>
      <c r="AX6229" s="13" t="s">
        <v>72</v>
      </c>
      <c r="AY6229" s="189" t="s">
        <v>360</v>
      </c>
    </row>
    <row r="6230" spans="1:65" s="15" customFormat="1">
      <c r="B6230" s="203"/>
      <c r="D6230" s="188" t="s">
        <v>369</v>
      </c>
      <c r="E6230" s="204" t="s">
        <v>1</v>
      </c>
      <c r="F6230" s="205" t="s">
        <v>386</v>
      </c>
      <c r="H6230" s="206">
        <v>3.78</v>
      </c>
      <c r="I6230" s="207"/>
      <c r="L6230" s="203"/>
      <c r="M6230" s="208"/>
      <c r="N6230" s="209"/>
      <c r="O6230" s="209"/>
      <c r="P6230" s="209"/>
      <c r="Q6230" s="209"/>
      <c r="R6230" s="209"/>
      <c r="S6230" s="209"/>
      <c r="T6230" s="210"/>
      <c r="AT6230" s="204" t="s">
        <v>369</v>
      </c>
      <c r="AU6230" s="204" t="s">
        <v>85</v>
      </c>
      <c r="AV6230" s="15" t="s">
        <v>367</v>
      </c>
      <c r="AW6230" s="15" t="s">
        <v>29</v>
      </c>
      <c r="AX6230" s="15" t="s">
        <v>79</v>
      </c>
      <c r="AY6230" s="204" t="s">
        <v>360</v>
      </c>
    </row>
    <row r="6231" spans="1:65" s="2" customFormat="1" ht="24.2" customHeight="1">
      <c r="A6231" s="33"/>
      <c r="B6231" s="139"/>
      <c r="C6231" s="173" t="s">
        <v>6132</v>
      </c>
      <c r="D6231" s="173" t="s">
        <v>363</v>
      </c>
      <c r="E6231" s="174" t="s">
        <v>6133</v>
      </c>
      <c r="F6231" s="175" t="s">
        <v>6134</v>
      </c>
      <c r="G6231" s="176" t="s">
        <v>366</v>
      </c>
      <c r="H6231" s="177">
        <v>3.78</v>
      </c>
      <c r="I6231" s="178"/>
      <c r="J6231" s="179">
        <f>ROUND(I6231*H6231,2)</f>
        <v>0</v>
      </c>
      <c r="K6231" s="180"/>
      <c r="L6231" s="34"/>
      <c r="M6231" s="181" t="s">
        <v>1</v>
      </c>
      <c r="N6231" s="182" t="s">
        <v>38</v>
      </c>
      <c r="O6231" s="60"/>
      <c r="P6231" s="183">
        <f>O6231*H6231</f>
        <v>0</v>
      </c>
      <c r="Q6231" s="183">
        <v>2.7999999999999998E-4</v>
      </c>
      <c r="R6231" s="183">
        <f>Q6231*H6231</f>
        <v>1.0583999999999999E-3</v>
      </c>
      <c r="S6231" s="183">
        <v>0</v>
      </c>
      <c r="T6231" s="184">
        <f>S6231*H6231</f>
        <v>0</v>
      </c>
      <c r="U6231" s="33"/>
      <c r="V6231" s="33"/>
      <c r="W6231" s="33"/>
      <c r="X6231" s="33"/>
      <c r="Y6231" s="33"/>
      <c r="Z6231" s="33"/>
      <c r="AA6231" s="33"/>
      <c r="AB6231" s="33"/>
      <c r="AC6231" s="33"/>
      <c r="AD6231" s="33"/>
      <c r="AE6231" s="33"/>
      <c r="AR6231" s="185" t="s">
        <v>507</v>
      </c>
      <c r="AT6231" s="185" t="s">
        <v>363</v>
      </c>
      <c r="AU6231" s="185" t="s">
        <v>85</v>
      </c>
      <c r="AY6231" s="18" t="s">
        <v>360</v>
      </c>
      <c r="BE6231" s="186">
        <f>IF(N6231="základná",J6231,0)</f>
        <v>0</v>
      </c>
      <c r="BF6231" s="186">
        <f>IF(N6231="znížená",J6231,0)</f>
        <v>0</v>
      </c>
      <c r="BG6231" s="186">
        <f>IF(N6231="zákl. prenesená",J6231,0)</f>
        <v>0</v>
      </c>
      <c r="BH6231" s="186">
        <f>IF(N6231="zníž. prenesená",J6231,0)</f>
        <v>0</v>
      </c>
      <c r="BI6231" s="186">
        <f>IF(N6231="nulová",J6231,0)</f>
        <v>0</v>
      </c>
      <c r="BJ6231" s="18" t="s">
        <v>85</v>
      </c>
      <c r="BK6231" s="186">
        <f>ROUND(I6231*H6231,2)</f>
        <v>0</v>
      </c>
      <c r="BL6231" s="18" t="s">
        <v>507</v>
      </c>
      <c r="BM6231" s="185" t="s">
        <v>6135</v>
      </c>
    </row>
    <row r="6232" spans="1:65" s="2" customFormat="1" ht="24.2" customHeight="1">
      <c r="A6232" s="33"/>
      <c r="B6232" s="139"/>
      <c r="C6232" s="173" t="s">
        <v>6136</v>
      </c>
      <c r="D6232" s="173" t="s">
        <v>363</v>
      </c>
      <c r="E6232" s="174" t="s">
        <v>6137</v>
      </c>
      <c r="F6232" s="175" t="s">
        <v>6138</v>
      </c>
      <c r="G6232" s="176" t="s">
        <v>366</v>
      </c>
      <c r="H6232" s="177">
        <v>3.78</v>
      </c>
      <c r="I6232" s="178"/>
      <c r="J6232" s="179">
        <f>ROUND(I6232*H6232,2)</f>
        <v>0</v>
      </c>
      <c r="K6232" s="180"/>
      <c r="L6232" s="34"/>
      <c r="M6232" s="181" t="s">
        <v>1</v>
      </c>
      <c r="N6232" s="182" t="s">
        <v>38</v>
      </c>
      <c r="O6232" s="60"/>
      <c r="P6232" s="183">
        <f>O6232*H6232</f>
        <v>0</v>
      </c>
      <c r="Q6232" s="183">
        <v>8.0000000000000007E-5</v>
      </c>
      <c r="R6232" s="183">
        <f>Q6232*H6232</f>
        <v>3.0240000000000003E-4</v>
      </c>
      <c r="S6232" s="183">
        <v>0</v>
      </c>
      <c r="T6232" s="184">
        <f>S6232*H6232</f>
        <v>0</v>
      </c>
      <c r="U6232" s="33"/>
      <c r="V6232" s="33"/>
      <c r="W6232" s="33"/>
      <c r="X6232" s="33"/>
      <c r="Y6232" s="33"/>
      <c r="Z6232" s="33"/>
      <c r="AA6232" s="33"/>
      <c r="AB6232" s="33"/>
      <c r="AC6232" s="33"/>
      <c r="AD6232" s="33"/>
      <c r="AE6232" s="33"/>
      <c r="AR6232" s="185" t="s">
        <v>507</v>
      </c>
      <c r="AT6232" s="185" t="s">
        <v>363</v>
      </c>
      <c r="AU6232" s="185" t="s">
        <v>85</v>
      </c>
      <c r="AY6232" s="18" t="s">
        <v>360</v>
      </c>
      <c r="BE6232" s="186">
        <f>IF(N6232="základná",J6232,0)</f>
        <v>0</v>
      </c>
      <c r="BF6232" s="186">
        <f>IF(N6232="znížená",J6232,0)</f>
        <v>0</v>
      </c>
      <c r="BG6232" s="186">
        <f>IF(N6232="zákl. prenesená",J6232,0)</f>
        <v>0</v>
      </c>
      <c r="BH6232" s="186">
        <f>IF(N6232="zníž. prenesená",J6232,0)</f>
        <v>0</v>
      </c>
      <c r="BI6232" s="186">
        <f>IF(N6232="nulová",J6232,0)</f>
        <v>0</v>
      </c>
      <c r="BJ6232" s="18" t="s">
        <v>85</v>
      </c>
      <c r="BK6232" s="186">
        <f>ROUND(I6232*H6232,2)</f>
        <v>0</v>
      </c>
      <c r="BL6232" s="18" t="s">
        <v>507</v>
      </c>
      <c r="BM6232" s="185" t="s">
        <v>6139</v>
      </c>
    </row>
    <row r="6233" spans="1:65" s="2" customFormat="1" ht="24.2" customHeight="1">
      <c r="A6233" s="33"/>
      <c r="B6233" s="139"/>
      <c r="C6233" s="261" t="s">
        <v>6140</v>
      </c>
      <c r="D6233" s="261" t="s">
        <v>363</v>
      </c>
      <c r="E6233" s="262" t="s">
        <v>6141</v>
      </c>
      <c r="F6233" s="263" t="s">
        <v>6142</v>
      </c>
      <c r="G6233" s="264" t="s">
        <v>366</v>
      </c>
      <c r="H6233" s="265">
        <v>2162.3249999999998</v>
      </c>
      <c r="I6233" s="266"/>
      <c r="J6233" s="266">
        <f>ROUND(I6233*H6233,2)</f>
        <v>0</v>
      </c>
      <c r="K6233" s="180"/>
      <c r="L6233" s="34"/>
      <c r="M6233" s="181" t="s">
        <v>1</v>
      </c>
      <c r="N6233" s="182" t="s">
        <v>38</v>
      </c>
      <c r="O6233" s="60"/>
      <c r="P6233" s="183">
        <f>O6233*H6233</f>
        <v>0</v>
      </c>
      <c r="Q6233" s="183">
        <v>3.2000000000000003E-4</v>
      </c>
      <c r="R6233" s="183">
        <f>Q6233*H6233</f>
        <v>0.691944</v>
      </c>
      <c r="S6233" s="183">
        <v>0</v>
      </c>
      <c r="T6233" s="184">
        <f>S6233*H6233</f>
        <v>0</v>
      </c>
      <c r="U6233" s="33"/>
      <c r="V6233" s="33"/>
      <c r="W6233" s="33"/>
      <c r="X6233" s="33"/>
      <c r="Y6233" s="33"/>
      <c r="Z6233" s="33"/>
      <c r="AA6233" s="33"/>
      <c r="AB6233" s="33"/>
      <c r="AC6233" s="33"/>
      <c r="AD6233" s="33"/>
      <c r="AE6233" s="33"/>
      <c r="AR6233" s="185" t="s">
        <v>507</v>
      </c>
      <c r="AT6233" s="185" t="s">
        <v>363</v>
      </c>
      <c r="AU6233" s="185" t="s">
        <v>85</v>
      </c>
      <c r="AY6233" s="18" t="s">
        <v>360</v>
      </c>
      <c r="BE6233" s="186">
        <f>IF(N6233="základná",J6233,0)</f>
        <v>0</v>
      </c>
      <c r="BF6233" s="186">
        <f>IF(N6233="znížená",J6233,0)</f>
        <v>0</v>
      </c>
      <c r="BG6233" s="186">
        <f>IF(N6233="zákl. prenesená",J6233,0)</f>
        <v>0</v>
      </c>
      <c r="BH6233" s="186">
        <f>IF(N6233="zníž. prenesená",J6233,0)</f>
        <v>0</v>
      </c>
      <c r="BI6233" s="186">
        <f>IF(N6233="nulová",J6233,0)</f>
        <v>0</v>
      </c>
      <c r="BJ6233" s="18" t="s">
        <v>85</v>
      </c>
      <c r="BK6233" s="186">
        <f>ROUND(I6233*H6233,2)</f>
        <v>0</v>
      </c>
      <c r="BL6233" s="18" t="s">
        <v>507</v>
      </c>
      <c r="BM6233" s="185" t="s">
        <v>6143</v>
      </c>
    </row>
    <row r="6234" spans="1:65" s="14" customFormat="1">
      <c r="B6234" s="196"/>
      <c r="D6234" s="188" t="s">
        <v>369</v>
      </c>
      <c r="E6234" s="197" t="s">
        <v>1</v>
      </c>
      <c r="F6234" s="198" t="s">
        <v>4569</v>
      </c>
      <c r="H6234" s="197" t="s">
        <v>1</v>
      </c>
      <c r="I6234" s="199"/>
      <c r="L6234" s="196"/>
      <c r="M6234" s="200"/>
      <c r="N6234" s="201"/>
      <c r="O6234" s="201"/>
      <c r="P6234" s="201"/>
      <c r="Q6234" s="201"/>
      <c r="R6234" s="201"/>
      <c r="S6234" s="201"/>
      <c r="T6234" s="202"/>
      <c r="AT6234" s="197" t="s">
        <v>369</v>
      </c>
      <c r="AU6234" s="197" t="s">
        <v>85</v>
      </c>
      <c r="AV6234" s="14" t="s">
        <v>79</v>
      </c>
      <c r="AW6234" s="14" t="s">
        <v>29</v>
      </c>
      <c r="AX6234" s="14" t="s">
        <v>72</v>
      </c>
      <c r="AY6234" s="197" t="s">
        <v>360</v>
      </c>
    </row>
    <row r="6235" spans="1:65" s="14" customFormat="1">
      <c r="B6235" s="196"/>
      <c r="D6235" s="188" t="s">
        <v>369</v>
      </c>
      <c r="E6235" s="197" t="s">
        <v>1</v>
      </c>
      <c r="F6235" s="198" t="s">
        <v>4570</v>
      </c>
      <c r="H6235" s="197" t="s">
        <v>1</v>
      </c>
      <c r="I6235" s="199"/>
      <c r="L6235" s="196"/>
      <c r="M6235" s="200"/>
      <c r="N6235" s="201"/>
      <c r="O6235" s="201"/>
      <c r="P6235" s="201"/>
      <c r="Q6235" s="201"/>
      <c r="R6235" s="201"/>
      <c r="S6235" s="201"/>
      <c r="T6235" s="202"/>
      <c r="AT6235" s="197" t="s">
        <v>369</v>
      </c>
      <c r="AU6235" s="197" t="s">
        <v>85</v>
      </c>
      <c r="AV6235" s="14" t="s">
        <v>79</v>
      </c>
      <c r="AW6235" s="14" t="s">
        <v>29</v>
      </c>
      <c r="AX6235" s="14" t="s">
        <v>72</v>
      </c>
      <c r="AY6235" s="197" t="s">
        <v>360</v>
      </c>
    </row>
    <row r="6236" spans="1:65" s="13" customFormat="1">
      <c r="B6236" s="187"/>
      <c r="D6236" s="188" t="s">
        <v>369</v>
      </c>
      <c r="E6236" s="189" t="s">
        <v>1</v>
      </c>
      <c r="F6236" s="190" t="s">
        <v>6144</v>
      </c>
      <c r="H6236" s="191">
        <v>2.16</v>
      </c>
      <c r="I6236" s="192"/>
      <c r="L6236" s="187"/>
      <c r="M6236" s="193"/>
      <c r="N6236" s="194"/>
      <c r="O6236" s="194"/>
      <c r="P6236" s="194"/>
      <c r="Q6236" s="194"/>
      <c r="R6236" s="194"/>
      <c r="S6236" s="194"/>
      <c r="T6236" s="195"/>
      <c r="AT6236" s="189" t="s">
        <v>369</v>
      </c>
      <c r="AU6236" s="189" t="s">
        <v>85</v>
      </c>
      <c r="AV6236" s="13" t="s">
        <v>85</v>
      </c>
      <c r="AW6236" s="13" t="s">
        <v>29</v>
      </c>
      <c r="AX6236" s="13" t="s">
        <v>72</v>
      </c>
      <c r="AY6236" s="189" t="s">
        <v>360</v>
      </c>
    </row>
    <row r="6237" spans="1:65" s="14" customFormat="1">
      <c r="B6237" s="196"/>
      <c r="D6237" s="188" t="s">
        <v>369</v>
      </c>
      <c r="E6237" s="197" t="s">
        <v>1</v>
      </c>
      <c r="F6237" s="198" t="s">
        <v>4572</v>
      </c>
      <c r="H6237" s="197" t="s">
        <v>1</v>
      </c>
      <c r="I6237" s="199"/>
      <c r="L6237" s="196"/>
      <c r="M6237" s="200"/>
      <c r="N6237" s="201"/>
      <c r="O6237" s="201"/>
      <c r="P6237" s="201"/>
      <c r="Q6237" s="201"/>
      <c r="R6237" s="201"/>
      <c r="S6237" s="201"/>
      <c r="T6237" s="202"/>
      <c r="AT6237" s="197" t="s">
        <v>369</v>
      </c>
      <c r="AU6237" s="197" t="s">
        <v>85</v>
      </c>
      <c r="AV6237" s="14" t="s">
        <v>79</v>
      </c>
      <c r="AW6237" s="14" t="s">
        <v>29</v>
      </c>
      <c r="AX6237" s="14" t="s">
        <v>72</v>
      </c>
      <c r="AY6237" s="197" t="s">
        <v>360</v>
      </c>
    </row>
    <row r="6238" spans="1:65" s="13" customFormat="1">
      <c r="B6238" s="187"/>
      <c r="D6238" s="188" t="s">
        <v>369</v>
      </c>
      <c r="E6238" s="189" t="s">
        <v>1</v>
      </c>
      <c r="F6238" s="190" t="s">
        <v>6145</v>
      </c>
      <c r="H6238" s="191">
        <v>12.311999999999999</v>
      </c>
      <c r="I6238" s="192"/>
      <c r="L6238" s="187"/>
      <c r="M6238" s="193"/>
      <c r="N6238" s="194"/>
      <c r="O6238" s="194"/>
      <c r="P6238" s="194"/>
      <c r="Q6238" s="194"/>
      <c r="R6238" s="194"/>
      <c r="S6238" s="194"/>
      <c r="T6238" s="195"/>
      <c r="AT6238" s="189" t="s">
        <v>369</v>
      </c>
      <c r="AU6238" s="189" t="s">
        <v>85</v>
      </c>
      <c r="AV6238" s="13" t="s">
        <v>85</v>
      </c>
      <c r="AW6238" s="13" t="s">
        <v>29</v>
      </c>
      <c r="AX6238" s="13" t="s">
        <v>72</v>
      </c>
      <c r="AY6238" s="189" t="s">
        <v>360</v>
      </c>
    </row>
    <row r="6239" spans="1:65" s="14" customFormat="1">
      <c r="B6239" s="196"/>
      <c r="D6239" s="188" t="s">
        <v>369</v>
      </c>
      <c r="E6239" s="197" t="s">
        <v>1</v>
      </c>
      <c r="F6239" s="198" t="s">
        <v>4583</v>
      </c>
      <c r="H6239" s="197" t="s">
        <v>1</v>
      </c>
      <c r="I6239" s="199"/>
      <c r="L6239" s="196"/>
      <c r="M6239" s="200"/>
      <c r="N6239" s="201"/>
      <c r="O6239" s="201"/>
      <c r="P6239" s="201"/>
      <c r="Q6239" s="201"/>
      <c r="R6239" s="201"/>
      <c r="S6239" s="201"/>
      <c r="T6239" s="202"/>
      <c r="AT6239" s="197" t="s">
        <v>369</v>
      </c>
      <c r="AU6239" s="197" t="s">
        <v>85</v>
      </c>
      <c r="AV6239" s="14" t="s">
        <v>79</v>
      </c>
      <c r="AW6239" s="14" t="s">
        <v>29</v>
      </c>
      <c r="AX6239" s="14" t="s">
        <v>72</v>
      </c>
      <c r="AY6239" s="197" t="s">
        <v>360</v>
      </c>
    </row>
    <row r="6240" spans="1:65" s="13" customFormat="1">
      <c r="B6240" s="187"/>
      <c r="D6240" s="188" t="s">
        <v>369</v>
      </c>
      <c r="E6240" s="189" t="s">
        <v>1</v>
      </c>
      <c r="F6240" s="190" t="s">
        <v>6146</v>
      </c>
      <c r="H6240" s="191">
        <v>3.12</v>
      </c>
      <c r="I6240" s="192"/>
      <c r="L6240" s="187"/>
      <c r="M6240" s="193"/>
      <c r="N6240" s="194"/>
      <c r="O6240" s="194"/>
      <c r="P6240" s="194"/>
      <c r="Q6240" s="194"/>
      <c r="R6240" s="194"/>
      <c r="S6240" s="194"/>
      <c r="T6240" s="195"/>
      <c r="AT6240" s="189" t="s">
        <v>369</v>
      </c>
      <c r="AU6240" s="189" t="s">
        <v>85</v>
      </c>
      <c r="AV6240" s="13" t="s">
        <v>85</v>
      </c>
      <c r="AW6240" s="13" t="s">
        <v>29</v>
      </c>
      <c r="AX6240" s="13" t="s">
        <v>72</v>
      </c>
      <c r="AY6240" s="189" t="s">
        <v>360</v>
      </c>
    </row>
    <row r="6241" spans="2:51" s="14" customFormat="1">
      <c r="B6241" s="196"/>
      <c r="D6241" s="188" t="s">
        <v>369</v>
      </c>
      <c r="E6241" s="197" t="s">
        <v>1</v>
      </c>
      <c r="F6241" s="198" t="s">
        <v>4585</v>
      </c>
      <c r="H6241" s="197" t="s">
        <v>1</v>
      </c>
      <c r="I6241" s="199"/>
      <c r="L6241" s="196"/>
      <c r="M6241" s="200"/>
      <c r="N6241" s="201"/>
      <c r="O6241" s="201"/>
      <c r="P6241" s="201"/>
      <c r="Q6241" s="201"/>
      <c r="R6241" s="201"/>
      <c r="S6241" s="201"/>
      <c r="T6241" s="202"/>
      <c r="AT6241" s="197" t="s">
        <v>369</v>
      </c>
      <c r="AU6241" s="197" t="s">
        <v>85</v>
      </c>
      <c r="AV6241" s="14" t="s">
        <v>79</v>
      </c>
      <c r="AW6241" s="14" t="s">
        <v>29</v>
      </c>
      <c r="AX6241" s="14" t="s">
        <v>72</v>
      </c>
      <c r="AY6241" s="197" t="s">
        <v>360</v>
      </c>
    </row>
    <row r="6242" spans="2:51" s="13" customFormat="1">
      <c r="B6242" s="187"/>
      <c r="D6242" s="188" t="s">
        <v>369</v>
      </c>
      <c r="E6242" s="189" t="s">
        <v>1</v>
      </c>
      <c r="F6242" s="190" t="s">
        <v>6147</v>
      </c>
      <c r="H6242" s="191">
        <v>4.8</v>
      </c>
      <c r="I6242" s="192"/>
      <c r="L6242" s="187"/>
      <c r="M6242" s="193"/>
      <c r="N6242" s="194"/>
      <c r="O6242" s="194"/>
      <c r="P6242" s="194"/>
      <c r="Q6242" s="194"/>
      <c r="R6242" s="194"/>
      <c r="S6242" s="194"/>
      <c r="T6242" s="195"/>
      <c r="AT6242" s="189" t="s">
        <v>369</v>
      </c>
      <c r="AU6242" s="189" t="s">
        <v>85</v>
      </c>
      <c r="AV6242" s="13" t="s">
        <v>85</v>
      </c>
      <c r="AW6242" s="13" t="s">
        <v>29</v>
      </c>
      <c r="AX6242" s="13" t="s">
        <v>72</v>
      </c>
      <c r="AY6242" s="189" t="s">
        <v>360</v>
      </c>
    </row>
    <row r="6243" spans="2:51" s="14" customFormat="1">
      <c r="B6243" s="196"/>
      <c r="D6243" s="188" t="s">
        <v>369</v>
      </c>
      <c r="E6243" s="197" t="s">
        <v>1</v>
      </c>
      <c r="F6243" s="198" t="s">
        <v>4587</v>
      </c>
      <c r="H6243" s="197" t="s">
        <v>1</v>
      </c>
      <c r="I6243" s="199"/>
      <c r="L6243" s="196"/>
      <c r="M6243" s="200"/>
      <c r="N6243" s="201"/>
      <c r="O6243" s="201"/>
      <c r="P6243" s="201"/>
      <c r="Q6243" s="201"/>
      <c r="R6243" s="201"/>
      <c r="S6243" s="201"/>
      <c r="T6243" s="202"/>
      <c r="AT6243" s="197" t="s">
        <v>369</v>
      </c>
      <c r="AU6243" s="197" t="s">
        <v>85</v>
      </c>
      <c r="AV6243" s="14" t="s">
        <v>79</v>
      </c>
      <c r="AW6243" s="14" t="s">
        <v>29</v>
      </c>
      <c r="AX6243" s="14" t="s">
        <v>72</v>
      </c>
      <c r="AY6243" s="197" t="s">
        <v>360</v>
      </c>
    </row>
    <row r="6244" spans="2:51" s="13" customFormat="1">
      <c r="B6244" s="187"/>
      <c r="D6244" s="188" t="s">
        <v>369</v>
      </c>
      <c r="E6244" s="189" t="s">
        <v>1</v>
      </c>
      <c r="F6244" s="190" t="s">
        <v>6148</v>
      </c>
      <c r="H6244" s="191">
        <v>2.4</v>
      </c>
      <c r="I6244" s="192"/>
      <c r="L6244" s="187"/>
      <c r="M6244" s="193"/>
      <c r="N6244" s="194"/>
      <c r="O6244" s="194"/>
      <c r="P6244" s="194"/>
      <c r="Q6244" s="194"/>
      <c r="R6244" s="194"/>
      <c r="S6244" s="194"/>
      <c r="T6244" s="195"/>
      <c r="AT6244" s="189" t="s">
        <v>369</v>
      </c>
      <c r="AU6244" s="189" t="s">
        <v>85</v>
      </c>
      <c r="AV6244" s="13" t="s">
        <v>85</v>
      </c>
      <c r="AW6244" s="13" t="s">
        <v>29</v>
      </c>
      <c r="AX6244" s="13" t="s">
        <v>72</v>
      </c>
      <c r="AY6244" s="189" t="s">
        <v>360</v>
      </c>
    </row>
    <row r="6245" spans="2:51" s="14" customFormat="1">
      <c r="B6245" s="196"/>
      <c r="D6245" s="188" t="s">
        <v>369</v>
      </c>
      <c r="E6245" s="197" t="s">
        <v>1</v>
      </c>
      <c r="F6245" s="198" t="s">
        <v>6149</v>
      </c>
      <c r="H6245" s="197" t="s">
        <v>1</v>
      </c>
      <c r="I6245" s="199"/>
      <c r="L6245" s="196"/>
      <c r="M6245" s="200"/>
      <c r="N6245" s="201"/>
      <c r="O6245" s="201"/>
      <c r="P6245" s="201"/>
      <c r="Q6245" s="201"/>
      <c r="R6245" s="201"/>
      <c r="S6245" s="201"/>
      <c r="T6245" s="202"/>
      <c r="AT6245" s="197" t="s">
        <v>369</v>
      </c>
      <c r="AU6245" s="197" t="s">
        <v>85</v>
      </c>
      <c r="AV6245" s="14" t="s">
        <v>79</v>
      </c>
      <c r="AW6245" s="14" t="s">
        <v>29</v>
      </c>
      <c r="AX6245" s="14" t="s">
        <v>72</v>
      </c>
      <c r="AY6245" s="197" t="s">
        <v>360</v>
      </c>
    </row>
    <row r="6246" spans="2:51" s="13" customFormat="1">
      <c r="B6246" s="187"/>
      <c r="D6246" s="188" t="s">
        <v>369</v>
      </c>
      <c r="E6246" s="189" t="s">
        <v>1</v>
      </c>
      <c r="F6246" s="190" t="s">
        <v>6150</v>
      </c>
      <c r="H6246" s="191">
        <v>7.92</v>
      </c>
      <c r="I6246" s="192"/>
      <c r="L6246" s="187"/>
      <c r="M6246" s="193"/>
      <c r="N6246" s="194"/>
      <c r="O6246" s="194"/>
      <c r="P6246" s="194"/>
      <c r="Q6246" s="194"/>
      <c r="R6246" s="194"/>
      <c r="S6246" s="194"/>
      <c r="T6246" s="195"/>
      <c r="AT6246" s="189" t="s">
        <v>369</v>
      </c>
      <c r="AU6246" s="189" t="s">
        <v>85</v>
      </c>
      <c r="AV6246" s="13" t="s">
        <v>85</v>
      </c>
      <c r="AW6246" s="13" t="s">
        <v>29</v>
      </c>
      <c r="AX6246" s="13" t="s">
        <v>72</v>
      </c>
      <c r="AY6246" s="189" t="s">
        <v>360</v>
      </c>
    </row>
    <row r="6247" spans="2:51" s="16" customFormat="1">
      <c r="B6247" s="211"/>
      <c r="D6247" s="188" t="s">
        <v>369</v>
      </c>
      <c r="E6247" s="212" t="s">
        <v>1</v>
      </c>
      <c r="F6247" s="213" t="s">
        <v>581</v>
      </c>
      <c r="H6247" s="214">
        <v>32.712000000000003</v>
      </c>
      <c r="I6247" s="215"/>
      <c r="L6247" s="211"/>
      <c r="M6247" s="216"/>
      <c r="N6247" s="217"/>
      <c r="O6247" s="217"/>
      <c r="P6247" s="217"/>
      <c r="Q6247" s="217"/>
      <c r="R6247" s="217"/>
      <c r="S6247" s="217"/>
      <c r="T6247" s="218"/>
      <c r="AT6247" s="212" t="s">
        <v>369</v>
      </c>
      <c r="AU6247" s="212" t="s">
        <v>85</v>
      </c>
      <c r="AV6247" s="16" t="s">
        <v>282</v>
      </c>
      <c r="AW6247" s="16" t="s">
        <v>29</v>
      </c>
      <c r="AX6247" s="16" t="s">
        <v>72</v>
      </c>
      <c r="AY6247" s="212" t="s">
        <v>360</v>
      </c>
    </row>
    <row r="6248" spans="2:51" s="14" customFormat="1">
      <c r="B6248" s="196"/>
      <c r="D6248" s="188" t="s">
        <v>369</v>
      </c>
      <c r="E6248" s="197" t="s">
        <v>1</v>
      </c>
      <c r="F6248" s="198" t="s">
        <v>6151</v>
      </c>
      <c r="H6248" s="197" t="s">
        <v>1</v>
      </c>
      <c r="I6248" s="199"/>
      <c r="L6248" s="196"/>
      <c r="M6248" s="200"/>
      <c r="N6248" s="201"/>
      <c r="O6248" s="201"/>
      <c r="P6248" s="201"/>
      <c r="Q6248" s="201"/>
      <c r="R6248" s="201"/>
      <c r="S6248" s="201"/>
      <c r="T6248" s="202"/>
      <c r="AT6248" s="197" t="s">
        <v>369</v>
      </c>
      <c r="AU6248" s="197" t="s">
        <v>85</v>
      </c>
      <c r="AV6248" s="14" t="s">
        <v>79</v>
      </c>
      <c r="AW6248" s="14" t="s">
        <v>29</v>
      </c>
      <c r="AX6248" s="14" t="s">
        <v>72</v>
      </c>
      <c r="AY6248" s="197" t="s">
        <v>360</v>
      </c>
    </row>
    <row r="6249" spans="2:51" s="14" customFormat="1">
      <c r="B6249" s="196"/>
      <c r="D6249" s="188" t="s">
        <v>369</v>
      </c>
      <c r="E6249" s="197" t="s">
        <v>1</v>
      </c>
      <c r="F6249" s="198" t="s">
        <v>4563</v>
      </c>
      <c r="H6249" s="197" t="s">
        <v>1</v>
      </c>
      <c r="I6249" s="199"/>
      <c r="L6249" s="196"/>
      <c r="M6249" s="200"/>
      <c r="N6249" s="201"/>
      <c r="O6249" s="201"/>
      <c r="P6249" s="201"/>
      <c r="Q6249" s="201"/>
      <c r="R6249" s="201"/>
      <c r="S6249" s="201"/>
      <c r="T6249" s="202"/>
      <c r="AT6249" s="197" t="s">
        <v>369</v>
      </c>
      <c r="AU6249" s="197" t="s">
        <v>85</v>
      </c>
      <c r="AV6249" s="14" t="s">
        <v>79</v>
      </c>
      <c r="AW6249" s="14" t="s">
        <v>29</v>
      </c>
      <c r="AX6249" s="14" t="s">
        <v>72</v>
      </c>
      <c r="AY6249" s="197" t="s">
        <v>360</v>
      </c>
    </row>
    <row r="6250" spans="2:51" s="13" customFormat="1">
      <c r="B6250" s="187"/>
      <c r="D6250" s="188" t="s">
        <v>369</v>
      </c>
      <c r="E6250" s="189" t="s">
        <v>1</v>
      </c>
      <c r="F6250" s="190" t="s">
        <v>6152</v>
      </c>
      <c r="H6250" s="191">
        <v>5.46</v>
      </c>
      <c r="I6250" s="192"/>
      <c r="L6250" s="187"/>
      <c r="M6250" s="193"/>
      <c r="N6250" s="194"/>
      <c r="O6250" s="194"/>
      <c r="P6250" s="194"/>
      <c r="Q6250" s="194"/>
      <c r="R6250" s="194"/>
      <c r="S6250" s="194"/>
      <c r="T6250" s="195"/>
      <c r="AT6250" s="189" t="s">
        <v>369</v>
      </c>
      <c r="AU6250" s="189" t="s">
        <v>85</v>
      </c>
      <c r="AV6250" s="13" t="s">
        <v>85</v>
      </c>
      <c r="AW6250" s="13" t="s">
        <v>29</v>
      </c>
      <c r="AX6250" s="13" t="s">
        <v>72</v>
      </c>
      <c r="AY6250" s="189" t="s">
        <v>360</v>
      </c>
    </row>
    <row r="6251" spans="2:51" s="14" customFormat="1">
      <c r="B6251" s="196"/>
      <c r="D6251" s="188" t="s">
        <v>369</v>
      </c>
      <c r="E6251" s="197" t="s">
        <v>1</v>
      </c>
      <c r="F6251" s="198" t="s">
        <v>4574</v>
      </c>
      <c r="H6251" s="197" t="s">
        <v>1</v>
      </c>
      <c r="I6251" s="199"/>
      <c r="L6251" s="196"/>
      <c r="M6251" s="200"/>
      <c r="N6251" s="201"/>
      <c r="O6251" s="201"/>
      <c r="P6251" s="201"/>
      <c r="Q6251" s="201"/>
      <c r="R6251" s="201"/>
      <c r="S6251" s="201"/>
      <c r="T6251" s="202"/>
      <c r="AT6251" s="197" t="s">
        <v>369</v>
      </c>
      <c r="AU6251" s="197" t="s">
        <v>85</v>
      </c>
      <c r="AV6251" s="14" t="s">
        <v>79</v>
      </c>
      <c r="AW6251" s="14" t="s">
        <v>29</v>
      </c>
      <c r="AX6251" s="14" t="s">
        <v>72</v>
      </c>
      <c r="AY6251" s="197" t="s">
        <v>360</v>
      </c>
    </row>
    <row r="6252" spans="2:51" s="13" customFormat="1">
      <c r="B6252" s="187"/>
      <c r="D6252" s="188" t="s">
        <v>369</v>
      </c>
      <c r="E6252" s="189" t="s">
        <v>1</v>
      </c>
      <c r="F6252" s="190" t="s">
        <v>6153</v>
      </c>
      <c r="H6252" s="191">
        <v>174.72</v>
      </c>
      <c r="I6252" s="192"/>
      <c r="L6252" s="187"/>
      <c r="M6252" s="193"/>
      <c r="N6252" s="194"/>
      <c r="O6252" s="194"/>
      <c r="P6252" s="194"/>
      <c r="Q6252" s="194"/>
      <c r="R6252" s="194"/>
      <c r="S6252" s="194"/>
      <c r="T6252" s="195"/>
      <c r="AT6252" s="189" t="s">
        <v>369</v>
      </c>
      <c r="AU6252" s="189" t="s">
        <v>85</v>
      </c>
      <c r="AV6252" s="13" t="s">
        <v>85</v>
      </c>
      <c r="AW6252" s="13" t="s">
        <v>29</v>
      </c>
      <c r="AX6252" s="13" t="s">
        <v>72</v>
      </c>
      <c r="AY6252" s="189" t="s">
        <v>360</v>
      </c>
    </row>
    <row r="6253" spans="2:51" s="14" customFormat="1">
      <c r="B6253" s="196"/>
      <c r="D6253" s="188" t="s">
        <v>369</v>
      </c>
      <c r="E6253" s="197" t="s">
        <v>1</v>
      </c>
      <c r="F6253" s="198" t="s">
        <v>4545</v>
      </c>
      <c r="H6253" s="197" t="s">
        <v>1</v>
      </c>
      <c r="I6253" s="199"/>
      <c r="L6253" s="196"/>
      <c r="M6253" s="200"/>
      <c r="N6253" s="201"/>
      <c r="O6253" s="201"/>
      <c r="P6253" s="201"/>
      <c r="Q6253" s="201"/>
      <c r="R6253" s="201"/>
      <c r="S6253" s="201"/>
      <c r="T6253" s="202"/>
      <c r="AT6253" s="197" t="s">
        <v>369</v>
      </c>
      <c r="AU6253" s="197" t="s">
        <v>85</v>
      </c>
      <c r="AV6253" s="14" t="s">
        <v>79</v>
      </c>
      <c r="AW6253" s="14" t="s">
        <v>29</v>
      </c>
      <c r="AX6253" s="14" t="s">
        <v>72</v>
      </c>
      <c r="AY6253" s="197" t="s">
        <v>360</v>
      </c>
    </row>
    <row r="6254" spans="2:51" s="13" customFormat="1">
      <c r="B6254" s="187"/>
      <c r="D6254" s="188" t="s">
        <v>369</v>
      </c>
      <c r="E6254" s="189" t="s">
        <v>1</v>
      </c>
      <c r="F6254" s="190" t="s">
        <v>4546</v>
      </c>
      <c r="H6254" s="191">
        <v>56.055999999999997</v>
      </c>
      <c r="I6254" s="192"/>
      <c r="L6254" s="187"/>
      <c r="M6254" s="193"/>
      <c r="N6254" s="194"/>
      <c r="O6254" s="194"/>
      <c r="P6254" s="194"/>
      <c r="Q6254" s="194"/>
      <c r="R6254" s="194"/>
      <c r="S6254" s="194"/>
      <c r="T6254" s="195"/>
      <c r="AT6254" s="189" t="s">
        <v>369</v>
      </c>
      <c r="AU6254" s="189" t="s">
        <v>85</v>
      </c>
      <c r="AV6254" s="13" t="s">
        <v>85</v>
      </c>
      <c r="AW6254" s="13" t="s">
        <v>29</v>
      </c>
      <c r="AX6254" s="13" t="s">
        <v>72</v>
      </c>
      <c r="AY6254" s="189" t="s">
        <v>360</v>
      </c>
    </row>
    <row r="6255" spans="2:51" s="14" customFormat="1">
      <c r="B6255" s="196"/>
      <c r="D6255" s="188" t="s">
        <v>369</v>
      </c>
      <c r="E6255" s="197" t="s">
        <v>1</v>
      </c>
      <c r="F6255" s="198" t="s">
        <v>4588</v>
      </c>
      <c r="H6255" s="197" t="s">
        <v>1</v>
      </c>
      <c r="I6255" s="199"/>
      <c r="L6255" s="196"/>
      <c r="M6255" s="200"/>
      <c r="N6255" s="201"/>
      <c r="O6255" s="201"/>
      <c r="P6255" s="201"/>
      <c r="Q6255" s="201"/>
      <c r="R6255" s="201"/>
      <c r="S6255" s="201"/>
      <c r="T6255" s="202"/>
      <c r="AT6255" s="197" t="s">
        <v>369</v>
      </c>
      <c r="AU6255" s="197" t="s">
        <v>85</v>
      </c>
      <c r="AV6255" s="14" t="s">
        <v>79</v>
      </c>
      <c r="AW6255" s="14" t="s">
        <v>29</v>
      </c>
      <c r="AX6255" s="14" t="s">
        <v>72</v>
      </c>
      <c r="AY6255" s="197" t="s">
        <v>360</v>
      </c>
    </row>
    <row r="6256" spans="2:51" s="13" customFormat="1">
      <c r="B6256" s="187"/>
      <c r="D6256" s="188" t="s">
        <v>369</v>
      </c>
      <c r="E6256" s="189" t="s">
        <v>1</v>
      </c>
      <c r="F6256" s="190" t="s">
        <v>6154</v>
      </c>
      <c r="H6256" s="191">
        <v>21.84</v>
      </c>
      <c r="I6256" s="192"/>
      <c r="L6256" s="187"/>
      <c r="M6256" s="193"/>
      <c r="N6256" s="194"/>
      <c r="O6256" s="194"/>
      <c r="P6256" s="194"/>
      <c r="Q6256" s="194"/>
      <c r="R6256" s="194"/>
      <c r="S6256" s="194"/>
      <c r="T6256" s="195"/>
      <c r="AT6256" s="189" t="s">
        <v>369</v>
      </c>
      <c r="AU6256" s="189" t="s">
        <v>85</v>
      </c>
      <c r="AV6256" s="13" t="s">
        <v>85</v>
      </c>
      <c r="AW6256" s="13" t="s">
        <v>29</v>
      </c>
      <c r="AX6256" s="13" t="s">
        <v>72</v>
      </c>
      <c r="AY6256" s="189" t="s">
        <v>360</v>
      </c>
    </row>
    <row r="6257" spans="2:51" s="14" customFormat="1">
      <c r="B6257" s="196"/>
      <c r="D6257" s="188" t="s">
        <v>369</v>
      </c>
      <c r="E6257" s="197" t="s">
        <v>1</v>
      </c>
      <c r="F6257" s="198" t="s">
        <v>4590</v>
      </c>
      <c r="H6257" s="197" t="s">
        <v>1</v>
      </c>
      <c r="I6257" s="199"/>
      <c r="L6257" s="196"/>
      <c r="M6257" s="200"/>
      <c r="N6257" s="201"/>
      <c r="O6257" s="201"/>
      <c r="P6257" s="201"/>
      <c r="Q6257" s="201"/>
      <c r="R6257" s="201"/>
      <c r="S6257" s="201"/>
      <c r="T6257" s="202"/>
      <c r="AT6257" s="197" t="s">
        <v>369</v>
      </c>
      <c r="AU6257" s="197" t="s">
        <v>85</v>
      </c>
      <c r="AV6257" s="14" t="s">
        <v>79</v>
      </c>
      <c r="AW6257" s="14" t="s">
        <v>29</v>
      </c>
      <c r="AX6257" s="14" t="s">
        <v>72</v>
      </c>
      <c r="AY6257" s="197" t="s">
        <v>360</v>
      </c>
    </row>
    <row r="6258" spans="2:51" s="13" customFormat="1">
      <c r="B6258" s="187"/>
      <c r="D6258" s="188" t="s">
        <v>369</v>
      </c>
      <c r="E6258" s="189" t="s">
        <v>1</v>
      </c>
      <c r="F6258" s="190" t="s">
        <v>6155</v>
      </c>
      <c r="H6258" s="191">
        <v>14.7</v>
      </c>
      <c r="I6258" s="192"/>
      <c r="L6258" s="187"/>
      <c r="M6258" s="193"/>
      <c r="N6258" s="194"/>
      <c r="O6258" s="194"/>
      <c r="P6258" s="194"/>
      <c r="Q6258" s="194"/>
      <c r="R6258" s="194"/>
      <c r="S6258" s="194"/>
      <c r="T6258" s="195"/>
      <c r="AT6258" s="189" t="s">
        <v>369</v>
      </c>
      <c r="AU6258" s="189" t="s">
        <v>85</v>
      </c>
      <c r="AV6258" s="13" t="s">
        <v>85</v>
      </c>
      <c r="AW6258" s="13" t="s">
        <v>29</v>
      </c>
      <c r="AX6258" s="13" t="s">
        <v>72</v>
      </c>
      <c r="AY6258" s="189" t="s">
        <v>360</v>
      </c>
    </row>
    <row r="6259" spans="2:51" s="14" customFormat="1">
      <c r="B6259" s="196"/>
      <c r="D6259" s="188" t="s">
        <v>369</v>
      </c>
      <c r="E6259" s="197" t="s">
        <v>1</v>
      </c>
      <c r="F6259" s="198" t="s">
        <v>4592</v>
      </c>
      <c r="H6259" s="197" t="s">
        <v>1</v>
      </c>
      <c r="I6259" s="199"/>
      <c r="L6259" s="196"/>
      <c r="M6259" s="200"/>
      <c r="N6259" s="201"/>
      <c r="O6259" s="201"/>
      <c r="P6259" s="201"/>
      <c r="Q6259" s="201"/>
      <c r="R6259" s="201"/>
      <c r="S6259" s="201"/>
      <c r="T6259" s="202"/>
      <c r="AT6259" s="197" t="s">
        <v>369</v>
      </c>
      <c r="AU6259" s="197" t="s">
        <v>85</v>
      </c>
      <c r="AV6259" s="14" t="s">
        <v>79</v>
      </c>
      <c r="AW6259" s="14" t="s">
        <v>29</v>
      </c>
      <c r="AX6259" s="14" t="s">
        <v>72</v>
      </c>
      <c r="AY6259" s="197" t="s">
        <v>360</v>
      </c>
    </row>
    <row r="6260" spans="2:51" s="13" customFormat="1">
      <c r="B6260" s="187"/>
      <c r="D6260" s="188" t="s">
        <v>369</v>
      </c>
      <c r="E6260" s="189" t="s">
        <v>1</v>
      </c>
      <c r="F6260" s="190" t="s">
        <v>6156</v>
      </c>
      <c r="H6260" s="191">
        <v>13.32</v>
      </c>
      <c r="I6260" s="192"/>
      <c r="L6260" s="187"/>
      <c r="M6260" s="193"/>
      <c r="N6260" s="194"/>
      <c r="O6260" s="194"/>
      <c r="P6260" s="194"/>
      <c r="Q6260" s="194"/>
      <c r="R6260" s="194"/>
      <c r="S6260" s="194"/>
      <c r="T6260" s="195"/>
      <c r="AT6260" s="189" t="s">
        <v>369</v>
      </c>
      <c r="AU6260" s="189" t="s">
        <v>85</v>
      </c>
      <c r="AV6260" s="13" t="s">
        <v>85</v>
      </c>
      <c r="AW6260" s="13" t="s">
        <v>29</v>
      </c>
      <c r="AX6260" s="13" t="s">
        <v>72</v>
      </c>
      <c r="AY6260" s="189" t="s">
        <v>360</v>
      </c>
    </row>
    <row r="6261" spans="2:51" s="14" customFormat="1">
      <c r="B6261" s="196"/>
      <c r="D6261" s="188" t="s">
        <v>369</v>
      </c>
      <c r="E6261" s="197" t="s">
        <v>1</v>
      </c>
      <c r="F6261" s="198" t="s">
        <v>4594</v>
      </c>
      <c r="H6261" s="197" t="s">
        <v>1</v>
      </c>
      <c r="I6261" s="199"/>
      <c r="L6261" s="196"/>
      <c r="M6261" s="200"/>
      <c r="N6261" s="201"/>
      <c r="O6261" s="201"/>
      <c r="P6261" s="201"/>
      <c r="Q6261" s="201"/>
      <c r="R6261" s="201"/>
      <c r="S6261" s="201"/>
      <c r="T6261" s="202"/>
      <c r="AT6261" s="197" t="s">
        <v>369</v>
      </c>
      <c r="AU6261" s="197" t="s">
        <v>85</v>
      </c>
      <c r="AV6261" s="14" t="s">
        <v>79</v>
      </c>
      <c r="AW6261" s="14" t="s">
        <v>29</v>
      </c>
      <c r="AX6261" s="14" t="s">
        <v>72</v>
      </c>
      <c r="AY6261" s="197" t="s">
        <v>360</v>
      </c>
    </row>
    <row r="6262" spans="2:51" s="13" customFormat="1">
      <c r="B6262" s="187"/>
      <c r="D6262" s="188" t="s">
        <v>369</v>
      </c>
      <c r="E6262" s="189" t="s">
        <v>1</v>
      </c>
      <c r="F6262" s="190" t="s">
        <v>6157</v>
      </c>
      <c r="H6262" s="191">
        <v>81.536000000000001</v>
      </c>
      <c r="I6262" s="192"/>
      <c r="L6262" s="187"/>
      <c r="M6262" s="193"/>
      <c r="N6262" s="194"/>
      <c r="O6262" s="194"/>
      <c r="P6262" s="194"/>
      <c r="Q6262" s="194"/>
      <c r="R6262" s="194"/>
      <c r="S6262" s="194"/>
      <c r="T6262" s="195"/>
      <c r="AT6262" s="189" t="s">
        <v>369</v>
      </c>
      <c r="AU6262" s="189" t="s">
        <v>85</v>
      </c>
      <c r="AV6262" s="13" t="s">
        <v>85</v>
      </c>
      <c r="AW6262" s="13" t="s">
        <v>29</v>
      </c>
      <c r="AX6262" s="13" t="s">
        <v>72</v>
      </c>
      <c r="AY6262" s="189" t="s">
        <v>360</v>
      </c>
    </row>
    <row r="6263" spans="2:51" s="14" customFormat="1">
      <c r="B6263" s="196"/>
      <c r="D6263" s="188" t="s">
        <v>369</v>
      </c>
      <c r="E6263" s="197" t="s">
        <v>1</v>
      </c>
      <c r="F6263" s="198" t="s">
        <v>4596</v>
      </c>
      <c r="H6263" s="197" t="s">
        <v>1</v>
      </c>
      <c r="I6263" s="199"/>
      <c r="L6263" s="196"/>
      <c r="M6263" s="200"/>
      <c r="N6263" s="201"/>
      <c r="O6263" s="201"/>
      <c r="P6263" s="201"/>
      <c r="Q6263" s="201"/>
      <c r="R6263" s="201"/>
      <c r="S6263" s="201"/>
      <c r="T6263" s="202"/>
      <c r="AT6263" s="197" t="s">
        <v>369</v>
      </c>
      <c r="AU6263" s="197" t="s">
        <v>85</v>
      </c>
      <c r="AV6263" s="14" t="s">
        <v>79</v>
      </c>
      <c r="AW6263" s="14" t="s">
        <v>29</v>
      </c>
      <c r="AX6263" s="14" t="s">
        <v>72</v>
      </c>
      <c r="AY6263" s="197" t="s">
        <v>360</v>
      </c>
    </row>
    <row r="6264" spans="2:51" s="13" customFormat="1">
      <c r="B6264" s="187"/>
      <c r="D6264" s="188" t="s">
        <v>369</v>
      </c>
      <c r="E6264" s="189" t="s">
        <v>1</v>
      </c>
      <c r="F6264" s="190" t="s">
        <v>6158</v>
      </c>
      <c r="H6264" s="191">
        <v>67.451999999999998</v>
      </c>
      <c r="I6264" s="192"/>
      <c r="L6264" s="187"/>
      <c r="M6264" s="193"/>
      <c r="N6264" s="194"/>
      <c r="O6264" s="194"/>
      <c r="P6264" s="194"/>
      <c r="Q6264" s="194"/>
      <c r="R6264" s="194"/>
      <c r="S6264" s="194"/>
      <c r="T6264" s="195"/>
      <c r="AT6264" s="189" t="s">
        <v>369</v>
      </c>
      <c r="AU6264" s="189" t="s">
        <v>85</v>
      </c>
      <c r="AV6264" s="13" t="s">
        <v>85</v>
      </c>
      <c r="AW6264" s="13" t="s">
        <v>29</v>
      </c>
      <c r="AX6264" s="13" t="s">
        <v>72</v>
      </c>
      <c r="AY6264" s="189" t="s">
        <v>360</v>
      </c>
    </row>
    <row r="6265" spans="2:51" s="14" customFormat="1">
      <c r="B6265" s="196"/>
      <c r="D6265" s="188" t="s">
        <v>369</v>
      </c>
      <c r="E6265" s="197" t="s">
        <v>1</v>
      </c>
      <c r="F6265" s="198" t="s">
        <v>4598</v>
      </c>
      <c r="H6265" s="197" t="s">
        <v>1</v>
      </c>
      <c r="I6265" s="199"/>
      <c r="L6265" s="196"/>
      <c r="M6265" s="200"/>
      <c r="N6265" s="201"/>
      <c r="O6265" s="201"/>
      <c r="P6265" s="201"/>
      <c r="Q6265" s="201"/>
      <c r="R6265" s="201"/>
      <c r="S6265" s="201"/>
      <c r="T6265" s="202"/>
      <c r="AT6265" s="197" t="s">
        <v>369</v>
      </c>
      <c r="AU6265" s="197" t="s">
        <v>85</v>
      </c>
      <c r="AV6265" s="14" t="s">
        <v>79</v>
      </c>
      <c r="AW6265" s="14" t="s">
        <v>29</v>
      </c>
      <c r="AX6265" s="14" t="s">
        <v>72</v>
      </c>
      <c r="AY6265" s="197" t="s">
        <v>360</v>
      </c>
    </row>
    <row r="6266" spans="2:51" s="13" customFormat="1">
      <c r="B6266" s="187"/>
      <c r="D6266" s="188" t="s">
        <v>369</v>
      </c>
      <c r="E6266" s="189" t="s">
        <v>1</v>
      </c>
      <c r="F6266" s="190" t="s">
        <v>6159</v>
      </c>
      <c r="H6266" s="191">
        <v>27.12</v>
      </c>
      <c r="I6266" s="192"/>
      <c r="L6266" s="187"/>
      <c r="M6266" s="193"/>
      <c r="N6266" s="194"/>
      <c r="O6266" s="194"/>
      <c r="P6266" s="194"/>
      <c r="Q6266" s="194"/>
      <c r="R6266" s="194"/>
      <c r="S6266" s="194"/>
      <c r="T6266" s="195"/>
      <c r="AT6266" s="189" t="s">
        <v>369</v>
      </c>
      <c r="AU6266" s="189" t="s">
        <v>85</v>
      </c>
      <c r="AV6266" s="13" t="s">
        <v>85</v>
      </c>
      <c r="AW6266" s="13" t="s">
        <v>29</v>
      </c>
      <c r="AX6266" s="13" t="s">
        <v>72</v>
      </c>
      <c r="AY6266" s="189" t="s">
        <v>360</v>
      </c>
    </row>
    <row r="6267" spans="2:51" s="14" customFormat="1">
      <c r="B6267" s="196"/>
      <c r="D6267" s="188" t="s">
        <v>369</v>
      </c>
      <c r="E6267" s="197" t="s">
        <v>1</v>
      </c>
      <c r="F6267" s="198" t="s">
        <v>4605</v>
      </c>
      <c r="H6267" s="197" t="s">
        <v>1</v>
      </c>
      <c r="I6267" s="199"/>
      <c r="L6267" s="196"/>
      <c r="M6267" s="200"/>
      <c r="N6267" s="201"/>
      <c r="O6267" s="201"/>
      <c r="P6267" s="201"/>
      <c r="Q6267" s="201"/>
      <c r="R6267" s="201"/>
      <c r="S6267" s="201"/>
      <c r="T6267" s="202"/>
      <c r="AT6267" s="197" t="s">
        <v>369</v>
      </c>
      <c r="AU6267" s="197" t="s">
        <v>85</v>
      </c>
      <c r="AV6267" s="14" t="s">
        <v>79</v>
      </c>
      <c r="AW6267" s="14" t="s">
        <v>29</v>
      </c>
      <c r="AX6267" s="14" t="s">
        <v>72</v>
      </c>
      <c r="AY6267" s="197" t="s">
        <v>360</v>
      </c>
    </row>
    <row r="6268" spans="2:51" s="13" customFormat="1">
      <c r="B6268" s="187"/>
      <c r="D6268" s="188" t="s">
        <v>369</v>
      </c>
      <c r="E6268" s="189" t="s">
        <v>1</v>
      </c>
      <c r="F6268" s="190" t="s">
        <v>6160</v>
      </c>
      <c r="H6268" s="191">
        <v>35.520000000000003</v>
      </c>
      <c r="I6268" s="192"/>
      <c r="L6268" s="187"/>
      <c r="M6268" s="193"/>
      <c r="N6268" s="194"/>
      <c r="O6268" s="194"/>
      <c r="P6268" s="194"/>
      <c r="Q6268" s="194"/>
      <c r="R6268" s="194"/>
      <c r="S6268" s="194"/>
      <c r="T6268" s="195"/>
      <c r="AT6268" s="189" t="s">
        <v>369</v>
      </c>
      <c r="AU6268" s="189" t="s">
        <v>85</v>
      </c>
      <c r="AV6268" s="13" t="s">
        <v>85</v>
      </c>
      <c r="AW6268" s="13" t="s">
        <v>29</v>
      </c>
      <c r="AX6268" s="13" t="s">
        <v>72</v>
      </c>
      <c r="AY6268" s="189" t="s">
        <v>360</v>
      </c>
    </row>
    <row r="6269" spans="2:51" s="14" customFormat="1">
      <c r="B6269" s="196"/>
      <c r="D6269" s="188" t="s">
        <v>369</v>
      </c>
      <c r="E6269" s="197" t="s">
        <v>1</v>
      </c>
      <c r="F6269" s="198" t="s">
        <v>4607</v>
      </c>
      <c r="H6269" s="197" t="s">
        <v>1</v>
      </c>
      <c r="I6269" s="199"/>
      <c r="L6269" s="196"/>
      <c r="M6269" s="200"/>
      <c r="N6269" s="201"/>
      <c r="O6269" s="201"/>
      <c r="P6269" s="201"/>
      <c r="Q6269" s="201"/>
      <c r="R6269" s="201"/>
      <c r="S6269" s="201"/>
      <c r="T6269" s="202"/>
      <c r="AT6269" s="197" t="s">
        <v>369</v>
      </c>
      <c r="AU6269" s="197" t="s">
        <v>85</v>
      </c>
      <c r="AV6269" s="14" t="s">
        <v>79</v>
      </c>
      <c r="AW6269" s="14" t="s">
        <v>29</v>
      </c>
      <c r="AX6269" s="14" t="s">
        <v>72</v>
      </c>
      <c r="AY6269" s="197" t="s">
        <v>360</v>
      </c>
    </row>
    <row r="6270" spans="2:51" s="13" customFormat="1">
      <c r="B6270" s="187"/>
      <c r="D6270" s="188" t="s">
        <v>369</v>
      </c>
      <c r="E6270" s="189" t="s">
        <v>1</v>
      </c>
      <c r="F6270" s="190" t="s">
        <v>6161</v>
      </c>
      <c r="H6270" s="191">
        <v>32.543999999999997</v>
      </c>
      <c r="I6270" s="192"/>
      <c r="L6270" s="187"/>
      <c r="M6270" s="193"/>
      <c r="N6270" s="194"/>
      <c r="O6270" s="194"/>
      <c r="P6270" s="194"/>
      <c r="Q6270" s="194"/>
      <c r="R6270" s="194"/>
      <c r="S6270" s="194"/>
      <c r="T6270" s="195"/>
      <c r="AT6270" s="189" t="s">
        <v>369</v>
      </c>
      <c r="AU6270" s="189" t="s">
        <v>85</v>
      </c>
      <c r="AV6270" s="13" t="s">
        <v>85</v>
      </c>
      <c r="AW6270" s="13" t="s">
        <v>29</v>
      </c>
      <c r="AX6270" s="13" t="s">
        <v>72</v>
      </c>
      <c r="AY6270" s="189" t="s">
        <v>360</v>
      </c>
    </row>
    <row r="6271" spans="2:51" s="14" customFormat="1">
      <c r="B6271" s="196"/>
      <c r="D6271" s="188" t="s">
        <v>369</v>
      </c>
      <c r="E6271" s="197" t="s">
        <v>1</v>
      </c>
      <c r="F6271" s="198" t="s">
        <v>4608</v>
      </c>
      <c r="H6271" s="197" t="s">
        <v>1</v>
      </c>
      <c r="I6271" s="199"/>
      <c r="L6271" s="196"/>
      <c r="M6271" s="200"/>
      <c r="N6271" s="201"/>
      <c r="O6271" s="201"/>
      <c r="P6271" s="201"/>
      <c r="Q6271" s="201"/>
      <c r="R6271" s="201"/>
      <c r="S6271" s="201"/>
      <c r="T6271" s="202"/>
      <c r="AT6271" s="197" t="s">
        <v>369</v>
      </c>
      <c r="AU6271" s="197" t="s">
        <v>85</v>
      </c>
      <c r="AV6271" s="14" t="s">
        <v>79</v>
      </c>
      <c r="AW6271" s="14" t="s">
        <v>29</v>
      </c>
      <c r="AX6271" s="14" t="s">
        <v>72</v>
      </c>
      <c r="AY6271" s="197" t="s">
        <v>360</v>
      </c>
    </row>
    <row r="6272" spans="2:51" s="13" customFormat="1">
      <c r="B6272" s="187"/>
      <c r="D6272" s="188" t="s">
        <v>369</v>
      </c>
      <c r="E6272" s="189" t="s">
        <v>1</v>
      </c>
      <c r="F6272" s="190" t="s">
        <v>6162</v>
      </c>
      <c r="H6272" s="191">
        <v>35.136000000000003</v>
      </c>
      <c r="I6272" s="192"/>
      <c r="L6272" s="187"/>
      <c r="M6272" s="193"/>
      <c r="N6272" s="194"/>
      <c r="O6272" s="194"/>
      <c r="P6272" s="194"/>
      <c r="Q6272" s="194"/>
      <c r="R6272" s="194"/>
      <c r="S6272" s="194"/>
      <c r="T6272" s="195"/>
      <c r="AT6272" s="189" t="s">
        <v>369</v>
      </c>
      <c r="AU6272" s="189" t="s">
        <v>85</v>
      </c>
      <c r="AV6272" s="13" t="s">
        <v>85</v>
      </c>
      <c r="AW6272" s="13" t="s">
        <v>29</v>
      </c>
      <c r="AX6272" s="13" t="s">
        <v>72</v>
      </c>
      <c r="AY6272" s="189" t="s">
        <v>360</v>
      </c>
    </row>
    <row r="6273" spans="2:51" s="14" customFormat="1">
      <c r="B6273" s="196"/>
      <c r="D6273" s="188" t="s">
        <v>369</v>
      </c>
      <c r="E6273" s="197" t="s">
        <v>1</v>
      </c>
      <c r="F6273" s="198" t="s">
        <v>4610</v>
      </c>
      <c r="H6273" s="197" t="s">
        <v>1</v>
      </c>
      <c r="I6273" s="199"/>
      <c r="L6273" s="196"/>
      <c r="M6273" s="200"/>
      <c r="N6273" s="201"/>
      <c r="O6273" s="201"/>
      <c r="P6273" s="201"/>
      <c r="Q6273" s="201"/>
      <c r="R6273" s="201"/>
      <c r="S6273" s="201"/>
      <c r="T6273" s="202"/>
      <c r="AT6273" s="197" t="s">
        <v>369</v>
      </c>
      <c r="AU6273" s="197" t="s">
        <v>85</v>
      </c>
      <c r="AV6273" s="14" t="s">
        <v>79</v>
      </c>
      <c r="AW6273" s="14" t="s">
        <v>29</v>
      </c>
      <c r="AX6273" s="14" t="s">
        <v>72</v>
      </c>
      <c r="AY6273" s="197" t="s">
        <v>360</v>
      </c>
    </row>
    <row r="6274" spans="2:51" s="13" customFormat="1">
      <c r="B6274" s="187"/>
      <c r="D6274" s="188" t="s">
        <v>369</v>
      </c>
      <c r="E6274" s="189" t="s">
        <v>1</v>
      </c>
      <c r="F6274" s="190" t="s">
        <v>6163</v>
      </c>
      <c r="H6274" s="191">
        <v>14.04</v>
      </c>
      <c r="I6274" s="192"/>
      <c r="L6274" s="187"/>
      <c r="M6274" s="193"/>
      <c r="N6274" s="194"/>
      <c r="O6274" s="194"/>
      <c r="P6274" s="194"/>
      <c r="Q6274" s="194"/>
      <c r="R6274" s="194"/>
      <c r="S6274" s="194"/>
      <c r="T6274" s="195"/>
      <c r="AT6274" s="189" t="s">
        <v>369</v>
      </c>
      <c r="AU6274" s="189" t="s">
        <v>85</v>
      </c>
      <c r="AV6274" s="13" t="s">
        <v>85</v>
      </c>
      <c r="AW6274" s="13" t="s">
        <v>29</v>
      </c>
      <c r="AX6274" s="13" t="s">
        <v>72</v>
      </c>
      <c r="AY6274" s="189" t="s">
        <v>360</v>
      </c>
    </row>
    <row r="6275" spans="2:51" s="16" customFormat="1">
      <c r="B6275" s="211"/>
      <c r="D6275" s="188" t="s">
        <v>369</v>
      </c>
      <c r="E6275" s="212" t="s">
        <v>1</v>
      </c>
      <c r="F6275" s="213" t="s">
        <v>581</v>
      </c>
      <c r="H6275" s="214">
        <v>579.44399999999996</v>
      </c>
      <c r="I6275" s="215"/>
      <c r="L6275" s="211"/>
      <c r="M6275" s="216"/>
      <c r="N6275" s="217"/>
      <c r="O6275" s="217"/>
      <c r="P6275" s="217"/>
      <c r="Q6275" s="217"/>
      <c r="R6275" s="217"/>
      <c r="S6275" s="217"/>
      <c r="T6275" s="218"/>
      <c r="AT6275" s="212" t="s">
        <v>369</v>
      </c>
      <c r="AU6275" s="212" t="s">
        <v>85</v>
      </c>
      <c r="AV6275" s="16" t="s">
        <v>282</v>
      </c>
      <c r="AW6275" s="16" t="s">
        <v>29</v>
      </c>
      <c r="AX6275" s="16" t="s">
        <v>72</v>
      </c>
      <c r="AY6275" s="212" t="s">
        <v>360</v>
      </c>
    </row>
    <row r="6276" spans="2:51" s="14" customFormat="1">
      <c r="B6276" s="196"/>
      <c r="D6276" s="188" t="s">
        <v>369</v>
      </c>
      <c r="E6276" s="197" t="s">
        <v>1</v>
      </c>
      <c r="F6276" s="198" t="s">
        <v>6149</v>
      </c>
      <c r="H6276" s="197" t="s">
        <v>1</v>
      </c>
      <c r="I6276" s="199"/>
      <c r="L6276" s="196"/>
      <c r="M6276" s="200"/>
      <c r="N6276" s="201"/>
      <c r="O6276" s="201"/>
      <c r="P6276" s="201"/>
      <c r="Q6276" s="201"/>
      <c r="R6276" s="201"/>
      <c r="S6276" s="201"/>
      <c r="T6276" s="202"/>
      <c r="AT6276" s="197" t="s">
        <v>369</v>
      </c>
      <c r="AU6276" s="197" t="s">
        <v>85</v>
      </c>
      <c r="AV6276" s="14" t="s">
        <v>79</v>
      </c>
      <c r="AW6276" s="14" t="s">
        <v>29</v>
      </c>
      <c r="AX6276" s="14" t="s">
        <v>72</v>
      </c>
      <c r="AY6276" s="197" t="s">
        <v>360</v>
      </c>
    </row>
    <row r="6277" spans="2:51" s="13" customFormat="1">
      <c r="B6277" s="187"/>
      <c r="D6277" s="188" t="s">
        <v>369</v>
      </c>
      <c r="E6277" s="189" t="s">
        <v>1</v>
      </c>
      <c r="F6277" s="190" t="s">
        <v>6164</v>
      </c>
      <c r="H6277" s="191">
        <v>100.464</v>
      </c>
      <c r="I6277" s="192"/>
      <c r="L6277" s="187"/>
      <c r="M6277" s="193"/>
      <c r="N6277" s="194"/>
      <c r="O6277" s="194"/>
      <c r="P6277" s="194"/>
      <c r="Q6277" s="194"/>
      <c r="R6277" s="194"/>
      <c r="S6277" s="194"/>
      <c r="T6277" s="195"/>
      <c r="AT6277" s="189" t="s">
        <v>369</v>
      </c>
      <c r="AU6277" s="189" t="s">
        <v>85</v>
      </c>
      <c r="AV6277" s="13" t="s">
        <v>85</v>
      </c>
      <c r="AW6277" s="13" t="s">
        <v>29</v>
      </c>
      <c r="AX6277" s="13" t="s">
        <v>72</v>
      </c>
      <c r="AY6277" s="189" t="s">
        <v>360</v>
      </c>
    </row>
    <row r="6278" spans="2:51" s="16" customFormat="1">
      <c r="B6278" s="211"/>
      <c r="D6278" s="188" t="s">
        <v>369</v>
      </c>
      <c r="E6278" s="212" t="s">
        <v>1</v>
      </c>
      <c r="F6278" s="213" t="s">
        <v>581</v>
      </c>
      <c r="H6278" s="214">
        <v>100.464</v>
      </c>
      <c r="I6278" s="215"/>
      <c r="L6278" s="211"/>
      <c r="M6278" s="216"/>
      <c r="N6278" s="217"/>
      <c r="O6278" s="217"/>
      <c r="P6278" s="217"/>
      <c r="Q6278" s="217"/>
      <c r="R6278" s="217"/>
      <c r="S6278" s="217"/>
      <c r="T6278" s="218"/>
      <c r="AT6278" s="212" t="s">
        <v>369</v>
      </c>
      <c r="AU6278" s="212" t="s">
        <v>85</v>
      </c>
      <c r="AV6278" s="16" t="s">
        <v>282</v>
      </c>
      <c r="AW6278" s="16" t="s">
        <v>29</v>
      </c>
      <c r="AX6278" s="16" t="s">
        <v>72</v>
      </c>
      <c r="AY6278" s="212" t="s">
        <v>360</v>
      </c>
    </row>
    <row r="6279" spans="2:51" s="13" customFormat="1">
      <c r="B6279" s="187"/>
      <c r="D6279" s="188" t="s">
        <v>369</v>
      </c>
      <c r="E6279" s="189" t="s">
        <v>1</v>
      </c>
      <c r="F6279" s="190" t="s">
        <v>6165</v>
      </c>
      <c r="H6279" s="191">
        <v>20.094000000000001</v>
      </c>
      <c r="I6279" s="192"/>
      <c r="L6279" s="187"/>
      <c r="M6279" s="193"/>
      <c r="N6279" s="194"/>
      <c r="O6279" s="194"/>
      <c r="P6279" s="194"/>
      <c r="Q6279" s="194"/>
      <c r="R6279" s="194"/>
      <c r="S6279" s="194"/>
      <c r="T6279" s="195"/>
      <c r="AT6279" s="189" t="s">
        <v>369</v>
      </c>
      <c r="AU6279" s="189" t="s">
        <v>85</v>
      </c>
      <c r="AV6279" s="13" t="s">
        <v>85</v>
      </c>
      <c r="AW6279" s="13" t="s">
        <v>29</v>
      </c>
      <c r="AX6279" s="13" t="s">
        <v>72</v>
      </c>
      <c r="AY6279" s="189" t="s">
        <v>360</v>
      </c>
    </row>
    <row r="6280" spans="2:51" s="16" customFormat="1">
      <c r="B6280" s="211"/>
      <c r="D6280" s="188" t="s">
        <v>369</v>
      </c>
      <c r="E6280" s="212" t="s">
        <v>1</v>
      </c>
      <c r="F6280" s="213" t="s">
        <v>581</v>
      </c>
      <c r="H6280" s="214">
        <v>20.094000000000001</v>
      </c>
      <c r="I6280" s="215"/>
      <c r="L6280" s="211"/>
      <c r="M6280" s="216"/>
      <c r="N6280" s="217"/>
      <c r="O6280" s="217"/>
      <c r="P6280" s="217"/>
      <c r="Q6280" s="217"/>
      <c r="R6280" s="217"/>
      <c r="S6280" s="217"/>
      <c r="T6280" s="218"/>
      <c r="AT6280" s="212" t="s">
        <v>369</v>
      </c>
      <c r="AU6280" s="212" t="s">
        <v>85</v>
      </c>
      <c r="AV6280" s="16" t="s">
        <v>282</v>
      </c>
      <c r="AW6280" s="16" t="s">
        <v>29</v>
      </c>
      <c r="AX6280" s="16" t="s">
        <v>72</v>
      </c>
      <c r="AY6280" s="212" t="s">
        <v>360</v>
      </c>
    </row>
    <row r="6281" spans="2:51" s="14" customFormat="1">
      <c r="B6281" s="196"/>
      <c r="D6281" s="188" t="s">
        <v>369</v>
      </c>
      <c r="E6281" s="197" t="s">
        <v>1</v>
      </c>
      <c r="F6281" s="198" t="s">
        <v>4618</v>
      </c>
      <c r="H6281" s="197" t="s">
        <v>1</v>
      </c>
      <c r="I6281" s="199"/>
      <c r="L6281" s="196"/>
      <c r="M6281" s="200"/>
      <c r="N6281" s="201"/>
      <c r="O6281" s="201"/>
      <c r="P6281" s="201"/>
      <c r="Q6281" s="201"/>
      <c r="R6281" s="201"/>
      <c r="S6281" s="201"/>
      <c r="T6281" s="202"/>
      <c r="AT6281" s="197" t="s">
        <v>369</v>
      </c>
      <c r="AU6281" s="197" t="s">
        <v>85</v>
      </c>
      <c r="AV6281" s="14" t="s">
        <v>79</v>
      </c>
      <c r="AW6281" s="14" t="s">
        <v>29</v>
      </c>
      <c r="AX6281" s="14" t="s">
        <v>72</v>
      </c>
      <c r="AY6281" s="197" t="s">
        <v>360</v>
      </c>
    </row>
    <row r="6282" spans="2:51" s="13" customFormat="1">
      <c r="B6282" s="187"/>
      <c r="D6282" s="188" t="s">
        <v>369</v>
      </c>
      <c r="E6282" s="189" t="s">
        <v>1</v>
      </c>
      <c r="F6282" s="190" t="s">
        <v>6166</v>
      </c>
      <c r="H6282" s="191">
        <v>234.416</v>
      </c>
      <c r="I6282" s="192"/>
      <c r="L6282" s="187"/>
      <c r="M6282" s="193"/>
      <c r="N6282" s="194"/>
      <c r="O6282" s="194"/>
      <c r="P6282" s="194"/>
      <c r="Q6282" s="194"/>
      <c r="R6282" s="194"/>
      <c r="S6282" s="194"/>
      <c r="T6282" s="195"/>
      <c r="AT6282" s="189" t="s">
        <v>369</v>
      </c>
      <c r="AU6282" s="189" t="s">
        <v>85</v>
      </c>
      <c r="AV6282" s="13" t="s">
        <v>85</v>
      </c>
      <c r="AW6282" s="13" t="s">
        <v>29</v>
      </c>
      <c r="AX6282" s="13" t="s">
        <v>72</v>
      </c>
      <c r="AY6282" s="189" t="s">
        <v>360</v>
      </c>
    </row>
    <row r="6283" spans="2:51" s="16" customFormat="1">
      <c r="B6283" s="211"/>
      <c r="D6283" s="188" t="s">
        <v>369</v>
      </c>
      <c r="E6283" s="212" t="s">
        <v>1</v>
      </c>
      <c r="F6283" s="213" t="s">
        <v>581</v>
      </c>
      <c r="H6283" s="214">
        <v>234.416</v>
      </c>
      <c r="I6283" s="215"/>
      <c r="L6283" s="211"/>
      <c r="M6283" s="216"/>
      <c r="N6283" s="217"/>
      <c r="O6283" s="217"/>
      <c r="P6283" s="217"/>
      <c r="Q6283" s="217"/>
      <c r="R6283" s="217"/>
      <c r="S6283" s="217"/>
      <c r="T6283" s="218"/>
      <c r="AT6283" s="212" t="s">
        <v>369</v>
      </c>
      <c r="AU6283" s="212" t="s">
        <v>85</v>
      </c>
      <c r="AV6283" s="16" t="s">
        <v>282</v>
      </c>
      <c r="AW6283" s="16" t="s">
        <v>29</v>
      </c>
      <c r="AX6283" s="16" t="s">
        <v>72</v>
      </c>
      <c r="AY6283" s="212" t="s">
        <v>360</v>
      </c>
    </row>
    <row r="6284" spans="2:51" s="14" customFormat="1">
      <c r="B6284" s="196"/>
      <c r="D6284" s="188" t="s">
        <v>369</v>
      </c>
      <c r="E6284" s="197" t="s">
        <v>1</v>
      </c>
      <c r="F6284" s="198" t="s">
        <v>6167</v>
      </c>
      <c r="H6284" s="197" t="s">
        <v>1</v>
      </c>
      <c r="I6284" s="199"/>
      <c r="L6284" s="196"/>
      <c r="M6284" s="200"/>
      <c r="N6284" s="201"/>
      <c r="O6284" s="201"/>
      <c r="P6284" s="201"/>
      <c r="Q6284" s="201"/>
      <c r="R6284" s="201"/>
      <c r="S6284" s="201"/>
      <c r="T6284" s="202"/>
      <c r="AT6284" s="197" t="s">
        <v>369</v>
      </c>
      <c r="AU6284" s="197" t="s">
        <v>85</v>
      </c>
      <c r="AV6284" s="14" t="s">
        <v>79</v>
      </c>
      <c r="AW6284" s="14" t="s">
        <v>29</v>
      </c>
      <c r="AX6284" s="14" t="s">
        <v>72</v>
      </c>
      <c r="AY6284" s="197" t="s">
        <v>360</v>
      </c>
    </row>
    <row r="6285" spans="2:51" s="14" customFormat="1">
      <c r="B6285" s="196"/>
      <c r="D6285" s="188" t="s">
        <v>369</v>
      </c>
      <c r="E6285" s="197" t="s">
        <v>1</v>
      </c>
      <c r="F6285" s="198" t="s">
        <v>4624</v>
      </c>
      <c r="H6285" s="197" t="s">
        <v>1</v>
      </c>
      <c r="I6285" s="199"/>
      <c r="L6285" s="196"/>
      <c r="M6285" s="200"/>
      <c r="N6285" s="201"/>
      <c r="O6285" s="201"/>
      <c r="P6285" s="201"/>
      <c r="Q6285" s="201"/>
      <c r="R6285" s="201"/>
      <c r="S6285" s="201"/>
      <c r="T6285" s="202"/>
      <c r="AT6285" s="197" t="s">
        <v>369</v>
      </c>
      <c r="AU6285" s="197" t="s">
        <v>85</v>
      </c>
      <c r="AV6285" s="14" t="s">
        <v>79</v>
      </c>
      <c r="AW6285" s="14" t="s">
        <v>29</v>
      </c>
      <c r="AX6285" s="14" t="s">
        <v>72</v>
      </c>
      <c r="AY6285" s="197" t="s">
        <v>360</v>
      </c>
    </row>
    <row r="6286" spans="2:51" s="13" customFormat="1">
      <c r="B6286" s="187"/>
      <c r="D6286" s="188" t="s">
        <v>369</v>
      </c>
      <c r="E6286" s="189" t="s">
        <v>1</v>
      </c>
      <c r="F6286" s="190" t="s">
        <v>6168</v>
      </c>
      <c r="H6286" s="191">
        <v>16.8</v>
      </c>
      <c r="I6286" s="192"/>
      <c r="L6286" s="187"/>
      <c r="M6286" s="193"/>
      <c r="N6286" s="194"/>
      <c r="O6286" s="194"/>
      <c r="P6286" s="194"/>
      <c r="Q6286" s="194"/>
      <c r="R6286" s="194"/>
      <c r="S6286" s="194"/>
      <c r="T6286" s="195"/>
      <c r="AT6286" s="189" t="s">
        <v>369</v>
      </c>
      <c r="AU6286" s="189" t="s">
        <v>85</v>
      </c>
      <c r="AV6286" s="13" t="s">
        <v>85</v>
      </c>
      <c r="AW6286" s="13" t="s">
        <v>29</v>
      </c>
      <c r="AX6286" s="13" t="s">
        <v>72</v>
      </c>
      <c r="AY6286" s="189" t="s">
        <v>360</v>
      </c>
    </row>
    <row r="6287" spans="2:51" s="14" customFormat="1">
      <c r="B6287" s="196"/>
      <c r="D6287" s="188" t="s">
        <v>369</v>
      </c>
      <c r="E6287" s="197" t="s">
        <v>1</v>
      </c>
      <c r="F6287" s="198" t="s">
        <v>4633</v>
      </c>
      <c r="H6287" s="197" t="s">
        <v>1</v>
      </c>
      <c r="I6287" s="199"/>
      <c r="L6287" s="196"/>
      <c r="M6287" s="200"/>
      <c r="N6287" s="201"/>
      <c r="O6287" s="201"/>
      <c r="P6287" s="201"/>
      <c r="Q6287" s="201"/>
      <c r="R6287" s="201"/>
      <c r="S6287" s="201"/>
      <c r="T6287" s="202"/>
      <c r="AT6287" s="197" t="s">
        <v>369</v>
      </c>
      <c r="AU6287" s="197" t="s">
        <v>85</v>
      </c>
      <c r="AV6287" s="14" t="s">
        <v>79</v>
      </c>
      <c r="AW6287" s="14" t="s">
        <v>29</v>
      </c>
      <c r="AX6287" s="14" t="s">
        <v>72</v>
      </c>
      <c r="AY6287" s="197" t="s">
        <v>360</v>
      </c>
    </row>
    <row r="6288" spans="2:51" s="13" customFormat="1">
      <c r="B6288" s="187"/>
      <c r="D6288" s="188" t="s">
        <v>369</v>
      </c>
      <c r="E6288" s="189" t="s">
        <v>1</v>
      </c>
      <c r="F6288" s="190" t="s">
        <v>6169</v>
      </c>
      <c r="H6288" s="191">
        <v>880</v>
      </c>
      <c r="I6288" s="192"/>
      <c r="L6288" s="187"/>
      <c r="M6288" s="193"/>
      <c r="N6288" s="194"/>
      <c r="O6288" s="194"/>
      <c r="P6288" s="194"/>
      <c r="Q6288" s="194"/>
      <c r="R6288" s="194"/>
      <c r="S6288" s="194"/>
      <c r="T6288" s="195"/>
      <c r="AT6288" s="189" t="s">
        <v>369</v>
      </c>
      <c r="AU6288" s="189" t="s">
        <v>85</v>
      </c>
      <c r="AV6288" s="13" t="s">
        <v>85</v>
      </c>
      <c r="AW6288" s="13" t="s">
        <v>29</v>
      </c>
      <c r="AX6288" s="13" t="s">
        <v>72</v>
      </c>
      <c r="AY6288" s="189" t="s">
        <v>360</v>
      </c>
    </row>
    <row r="6289" spans="1:65" s="16" customFormat="1">
      <c r="B6289" s="211"/>
      <c r="D6289" s="188" t="s">
        <v>369</v>
      </c>
      <c r="E6289" s="212" t="s">
        <v>1</v>
      </c>
      <c r="F6289" s="213" t="s">
        <v>581</v>
      </c>
      <c r="H6289" s="214">
        <v>896.8</v>
      </c>
      <c r="I6289" s="215"/>
      <c r="L6289" s="211"/>
      <c r="M6289" s="216"/>
      <c r="N6289" s="217"/>
      <c r="O6289" s="217"/>
      <c r="P6289" s="217"/>
      <c r="Q6289" s="217"/>
      <c r="R6289" s="217"/>
      <c r="S6289" s="217"/>
      <c r="T6289" s="218"/>
      <c r="AT6289" s="212" t="s">
        <v>369</v>
      </c>
      <c r="AU6289" s="212" t="s">
        <v>85</v>
      </c>
      <c r="AV6289" s="16" t="s">
        <v>282</v>
      </c>
      <c r="AW6289" s="16" t="s">
        <v>29</v>
      </c>
      <c r="AX6289" s="16" t="s">
        <v>72</v>
      </c>
      <c r="AY6289" s="212" t="s">
        <v>360</v>
      </c>
    </row>
    <row r="6290" spans="1:65" s="14" customFormat="1">
      <c r="B6290" s="196"/>
      <c r="D6290" s="188" t="s">
        <v>369</v>
      </c>
      <c r="E6290" s="197" t="s">
        <v>1</v>
      </c>
      <c r="F6290" s="198" t="s">
        <v>6170</v>
      </c>
      <c r="H6290" s="197" t="s">
        <v>1</v>
      </c>
      <c r="I6290" s="199"/>
      <c r="L6290" s="196"/>
      <c r="M6290" s="200"/>
      <c r="N6290" s="201"/>
      <c r="O6290" s="201"/>
      <c r="P6290" s="201"/>
      <c r="Q6290" s="201"/>
      <c r="R6290" s="201"/>
      <c r="S6290" s="201"/>
      <c r="T6290" s="202"/>
      <c r="AT6290" s="197" t="s">
        <v>369</v>
      </c>
      <c r="AU6290" s="197" t="s">
        <v>85</v>
      </c>
      <c r="AV6290" s="14" t="s">
        <v>79</v>
      </c>
      <c r="AW6290" s="14" t="s">
        <v>29</v>
      </c>
      <c r="AX6290" s="14" t="s">
        <v>72</v>
      </c>
      <c r="AY6290" s="197" t="s">
        <v>360</v>
      </c>
    </row>
    <row r="6291" spans="1:65" s="13" customFormat="1">
      <c r="B6291" s="187"/>
      <c r="D6291" s="188" t="s">
        <v>369</v>
      </c>
      <c r="E6291" s="189" t="s">
        <v>1</v>
      </c>
      <c r="F6291" s="190" t="s">
        <v>6171</v>
      </c>
      <c r="H6291" s="191">
        <v>298.39499999999998</v>
      </c>
      <c r="I6291" s="192"/>
      <c r="L6291" s="187"/>
      <c r="M6291" s="193"/>
      <c r="N6291" s="194"/>
      <c r="O6291" s="194"/>
      <c r="P6291" s="194"/>
      <c r="Q6291" s="194"/>
      <c r="R6291" s="194"/>
      <c r="S6291" s="194"/>
      <c r="T6291" s="195"/>
      <c r="AT6291" s="189" t="s">
        <v>369</v>
      </c>
      <c r="AU6291" s="189" t="s">
        <v>85</v>
      </c>
      <c r="AV6291" s="13" t="s">
        <v>85</v>
      </c>
      <c r="AW6291" s="13" t="s">
        <v>29</v>
      </c>
      <c r="AX6291" s="13" t="s">
        <v>72</v>
      </c>
      <c r="AY6291" s="189" t="s">
        <v>360</v>
      </c>
    </row>
    <row r="6292" spans="1:65" s="16" customFormat="1">
      <c r="B6292" s="211"/>
      <c r="D6292" s="188" t="s">
        <v>369</v>
      </c>
      <c r="E6292" s="212" t="s">
        <v>1</v>
      </c>
      <c r="F6292" s="213" t="s">
        <v>581</v>
      </c>
      <c r="H6292" s="214">
        <v>298.39499999999998</v>
      </c>
      <c r="I6292" s="215"/>
      <c r="L6292" s="211"/>
      <c r="M6292" s="216"/>
      <c r="N6292" s="217"/>
      <c r="O6292" s="217"/>
      <c r="P6292" s="217"/>
      <c r="Q6292" s="217"/>
      <c r="R6292" s="217"/>
      <c r="S6292" s="217"/>
      <c r="T6292" s="218"/>
      <c r="AT6292" s="212" t="s">
        <v>369</v>
      </c>
      <c r="AU6292" s="212" t="s">
        <v>85</v>
      </c>
      <c r="AV6292" s="16" t="s">
        <v>282</v>
      </c>
      <c r="AW6292" s="16" t="s">
        <v>29</v>
      </c>
      <c r="AX6292" s="16" t="s">
        <v>72</v>
      </c>
      <c r="AY6292" s="212" t="s">
        <v>360</v>
      </c>
    </row>
    <row r="6293" spans="1:65" s="15" customFormat="1">
      <c r="B6293" s="203"/>
      <c r="D6293" s="188" t="s">
        <v>369</v>
      </c>
      <c r="E6293" s="204" t="s">
        <v>1</v>
      </c>
      <c r="F6293" s="205" t="s">
        <v>386</v>
      </c>
      <c r="H6293" s="206">
        <v>2162.3249999999998</v>
      </c>
      <c r="I6293" s="207"/>
      <c r="L6293" s="203"/>
      <c r="M6293" s="208"/>
      <c r="N6293" s="209"/>
      <c r="O6293" s="209"/>
      <c r="P6293" s="209"/>
      <c r="Q6293" s="209"/>
      <c r="R6293" s="209"/>
      <c r="S6293" s="209"/>
      <c r="T6293" s="210"/>
      <c r="AT6293" s="204" t="s">
        <v>369</v>
      </c>
      <c r="AU6293" s="204" t="s">
        <v>85</v>
      </c>
      <c r="AV6293" s="15" t="s">
        <v>367</v>
      </c>
      <c r="AW6293" s="15" t="s">
        <v>29</v>
      </c>
      <c r="AX6293" s="15" t="s">
        <v>79</v>
      </c>
      <c r="AY6293" s="204" t="s">
        <v>360</v>
      </c>
    </row>
    <row r="6294" spans="1:65" s="2" customFormat="1" ht="33" customHeight="1">
      <c r="A6294" s="33"/>
      <c r="B6294" s="139"/>
      <c r="C6294" s="173" t="s">
        <v>6172</v>
      </c>
      <c r="D6294" s="173" t="s">
        <v>363</v>
      </c>
      <c r="E6294" s="174" t="s">
        <v>6173</v>
      </c>
      <c r="F6294" s="175" t="s">
        <v>6174</v>
      </c>
      <c r="G6294" s="176" t="s">
        <v>366</v>
      </c>
      <c r="H6294" s="177">
        <v>603.03599999999994</v>
      </c>
      <c r="I6294" s="178"/>
      <c r="J6294" s="179">
        <f>ROUND(I6294*H6294,2)</f>
        <v>0</v>
      </c>
      <c r="K6294" s="180"/>
      <c r="L6294" s="34"/>
      <c r="M6294" s="181" t="s">
        <v>1</v>
      </c>
      <c r="N6294" s="182" t="s">
        <v>38</v>
      </c>
      <c r="O6294" s="60"/>
      <c r="P6294" s="183">
        <f>O6294*H6294</f>
        <v>0</v>
      </c>
      <c r="Q6294" s="183">
        <v>3.2000000000000003E-4</v>
      </c>
      <c r="R6294" s="183">
        <f>Q6294*H6294</f>
        <v>0.19297152000000001</v>
      </c>
      <c r="S6294" s="183">
        <v>0</v>
      </c>
      <c r="T6294" s="184">
        <f>S6294*H6294</f>
        <v>0</v>
      </c>
      <c r="U6294" s="33"/>
      <c r="V6294" s="33"/>
      <c r="W6294" s="33"/>
      <c r="X6294" s="33"/>
      <c r="Y6294" s="33"/>
      <c r="Z6294" s="33"/>
      <c r="AA6294" s="33"/>
      <c r="AB6294" s="33"/>
      <c r="AC6294" s="33"/>
      <c r="AD6294" s="33"/>
      <c r="AE6294" s="33"/>
      <c r="AR6294" s="185" t="s">
        <v>507</v>
      </c>
      <c r="AT6294" s="185" t="s">
        <v>363</v>
      </c>
      <c r="AU6294" s="185" t="s">
        <v>85</v>
      </c>
      <c r="AY6294" s="18" t="s">
        <v>360</v>
      </c>
      <c r="BE6294" s="186">
        <f>IF(N6294="základná",J6294,0)</f>
        <v>0</v>
      </c>
      <c r="BF6294" s="186">
        <f>IF(N6294="znížená",J6294,0)</f>
        <v>0</v>
      </c>
      <c r="BG6294" s="186">
        <f>IF(N6294="zákl. prenesená",J6294,0)</f>
        <v>0</v>
      </c>
      <c r="BH6294" s="186">
        <f>IF(N6294="zníž. prenesená",J6294,0)</f>
        <v>0</v>
      </c>
      <c r="BI6294" s="186">
        <f>IF(N6294="nulová",J6294,0)</f>
        <v>0</v>
      </c>
      <c r="BJ6294" s="18" t="s">
        <v>85</v>
      </c>
      <c r="BK6294" s="186">
        <f>ROUND(I6294*H6294,2)</f>
        <v>0</v>
      </c>
      <c r="BL6294" s="18" t="s">
        <v>507</v>
      </c>
      <c r="BM6294" s="185" t="s">
        <v>6175</v>
      </c>
    </row>
    <row r="6295" spans="1:65" s="14" customFormat="1">
      <c r="B6295" s="196"/>
      <c r="D6295" s="188" t="s">
        <v>369</v>
      </c>
      <c r="E6295" s="197" t="s">
        <v>1</v>
      </c>
      <c r="F6295" s="198" t="s">
        <v>4569</v>
      </c>
      <c r="H6295" s="197" t="s">
        <v>1</v>
      </c>
      <c r="I6295" s="199"/>
      <c r="L6295" s="196"/>
      <c r="M6295" s="200"/>
      <c r="N6295" s="201"/>
      <c r="O6295" s="201"/>
      <c r="P6295" s="201"/>
      <c r="Q6295" s="201"/>
      <c r="R6295" s="201"/>
      <c r="S6295" s="201"/>
      <c r="T6295" s="202"/>
      <c r="AT6295" s="197" t="s">
        <v>369</v>
      </c>
      <c r="AU6295" s="197" t="s">
        <v>85</v>
      </c>
      <c r="AV6295" s="14" t="s">
        <v>79</v>
      </c>
      <c r="AW6295" s="14" t="s">
        <v>29</v>
      </c>
      <c r="AX6295" s="14" t="s">
        <v>72</v>
      </c>
      <c r="AY6295" s="197" t="s">
        <v>360</v>
      </c>
    </row>
    <row r="6296" spans="1:65" s="14" customFormat="1">
      <c r="B6296" s="196"/>
      <c r="D6296" s="188" t="s">
        <v>369</v>
      </c>
      <c r="E6296" s="197" t="s">
        <v>1</v>
      </c>
      <c r="F6296" s="198" t="s">
        <v>4570</v>
      </c>
      <c r="H6296" s="197" t="s">
        <v>1</v>
      </c>
      <c r="I6296" s="199"/>
      <c r="L6296" s="196"/>
      <c r="M6296" s="200"/>
      <c r="N6296" s="201"/>
      <c r="O6296" s="201"/>
      <c r="P6296" s="201"/>
      <c r="Q6296" s="201"/>
      <c r="R6296" s="201"/>
      <c r="S6296" s="201"/>
      <c r="T6296" s="202"/>
      <c r="AT6296" s="197" t="s">
        <v>369</v>
      </c>
      <c r="AU6296" s="197" t="s">
        <v>85</v>
      </c>
      <c r="AV6296" s="14" t="s">
        <v>79</v>
      </c>
      <c r="AW6296" s="14" t="s">
        <v>29</v>
      </c>
      <c r="AX6296" s="14" t="s">
        <v>72</v>
      </c>
      <c r="AY6296" s="197" t="s">
        <v>360</v>
      </c>
    </row>
    <row r="6297" spans="1:65" s="13" customFormat="1">
      <c r="B6297" s="187"/>
      <c r="D6297" s="188" t="s">
        <v>369</v>
      </c>
      <c r="E6297" s="189" t="s">
        <v>1</v>
      </c>
      <c r="F6297" s="190" t="s">
        <v>6144</v>
      </c>
      <c r="H6297" s="191">
        <v>2.16</v>
      </c>
      <c r="I6297" s="192"/>
      <c r="L6297" s="187"/>
      <c r="M6297" s="193"/>
      <c r="N6297" s="194"/>
      <c r="O6297" s="194"/>
      <c r="P6297" s="194"/>
      <c r="Q6297" s="194"/>
      <c r="R6297" s="194"/>
      <c r="S6297" s="194"/>
      <c r="T6297" s="195"/>
      <c r="AT6297" s="189" t="s">
        <v>369</v>
      </c>
      <c r="AU6297" s="189" t="s">
        <v>85</v>
      </c>
      <c r="AV6297" s="13" t="s">
        <v>85</v>
      </c>
      <c r="AW6297" s="13" t="s">
        <v>29</v>
      </c>
      <c r="AX6297" s="13" t="s">
        <v>72</v>
      </c>
      <c r="AY6297" s="189" t="s">
        <v>360</v>
      </c>
    </row>
    <row r="6298" spans="1:65" s="14" customFormat="1">
      <c r="B6298" s="196"/>
      <c r="D6298" s="188" t="s">
        <v>369</v>
      </c>
      <c r="E6298" s="197" t="s">
        <v>1</v>
      </c>
      <c r="F6298" s="198" t="s">
        <v>4572</v>
      </c>
      <c r="H6298" s="197" t="s">
        <v>1</v>
      </c>
      <c r="I6298" s="199"/>
      <c r="L6298" s="196"/>
      <c r="M6298" s="200"/>
      <c r="N6298" s="201"/>
      <c r="O6298" s="201"/>
      <c r="P6298" s="201"/>
      <c r="Q6298" s="201"/>
      <c r="R6298" s="201"/>
      <c r="S6298" s="201"/>
      <c r="T6298" s="202"/>
      <c r="AT6298" s="197" t="s">
        <v>369</v>
      </c>
      <c r="AU6298" s="197" t="s">
        <v>85</v>
      </c>
      <c r="AV6298" s="14" t="s">
        <v>79</v>
      </c>
      <c r="AW6298" s="14" t="s">
        <v>29</v>
      </c>
      <c r="AX6298" s="14" t="s">
        <v>72</v>
      </c>
      <c r="AY6298" s="197" t="s">
        <v>360</v>
      </c>
    </row>
    <row r="6299" spans="1:65" s="13" customFormat="1">
      <c r="B6299" s="187"/>
      <c r="D6299" s="188" t="s">
        <v>369</v>
      </c>
      <c r="E6299" s="189" t="s">
        <v>1</v>
      </c>
      <c r="F6299" s="190" t="s">
        <v>6145</v>
      </c>
      <c r="H6299" s="191">
        <v>12.311999999999999</v>
      </c>
      <c r="I6299" s="192"/>
      <c r="L6299" s="187"/>
      <c r="M6299" s="193"/>
      <c r="N6299" s="194"/>
      <c r="O6299" s="194"/>
      <c r="P6299" s="194"/>
      <c r="Q6299" s="194"/>
      <c r="R6299" s="194"/>
      <c r="S6299" s="194"/>
      <c r="T6299" s="195"/>
      <c r="AT6299" s="189" t="s">
        <v>369</v>
      </c>
      <c r="AU6299" s="189" t="s">
        <v>85</v>
      </c>
      <c r="AV6299" s="13" t="s">
        <v>85</v>
      </c>
      <c r="AW6299" s="13" t="s">
        <v>29</v>
      </c>
      <c r="AX6299" s="13" t="s">
        <v>72</v>
      </c>
      <c r="AY6299" s="189" t="s">
        <v>360</v>
      </c>
    </row>
    <row r="6300" spans="1:65" s="14" customFormat="1">
      <c r="B6300" s="196"/>
      <c r="D6300" s="188" t="s">
        <v>369</v>
      </c>
      <c r="E6300" s="197" t="s">
        <v>1</v>
      </c>
      <c r="F6300" s="198" t="s">
        <v>4583</v>
      </c>
      <c r="H6300" s="197" t="s">
        <v>1</v>
      </c>
      <c r="I6300" s="199"/>
      <c r="L6300" s="196"/>
      <c r="M6300" s="200"/>
      <c r="N6300" s="201"/>
      <c r="O6300" s="201"/>
      <c r="P6300" s="201"/>
      <c r="Q6300" s="201"/>
      <c r="R6300" s="201"/>
      <c r="S6300" s="201"/>
      <c r="T6300" s="202"/>
      <c r="AT6300" s="197" t="s">
        <v>369</v>
      </c>
      <c r="AU6300" s="197" t="s">
        <v>85</v>
      </c>
      <c r="AV6300" s="14" t="s">
        <v>79</v>
      </c>
      <c r="AW6300" s="14" t="s">
        <v>29</v>
      </c>
      <c r="AX6300" s="14" t="s">
        <v>72</v>
      </c>
      <c r="AY6300" s="197" t="s">
        <v>360</v>
      </c>
    </row>
    <row r="6301" spans="1:65" s="13" customFormat="1">
      <c r="B6301" s="187"/>
      <c r="D6301" s="188" t="s">
        <v>369</v>
      </c>
      <c r="E6301" s="189" t="s">
        <v>1</v>
      </c>
      <c r="F6301" s="190" t="s">
        <v>6146</v>
      </c>
      <c r="H6301" s="191">
        <v>3.12</v>
      </c>
      <c r="I6301" s="192"/>
      <c r="L6301" s="187"/>
      <c r="M6301" s="193"/>
      <c r="N6301" s="194"/>
      <c r="O6301" s="194"/>
      <c r="P6301" s="194"/>
      <c r="Q6301" s="194"/>
      <c r="R6301" s="194"/>
      <c r="S6301" s="194"/>
      <c r="T6301" s="195"/>
      <c r="AT6301" s="189" t="s">
        <v>369</v>
      </c>
      <c r="AU6301" s="189" t="s">
        <v>85</v>
      </c>
      <c r="AV6301" s="13" t="s">
        <v>85</v>
      </c>
      <c r="AW6301" s="13" t="s">
        <v>29</v>
      </c>
      <c r="AX6301" s="13" t="s">
        <v>72</v>
      </c>
      <c r="AY6301" s="189" t="s">
        <v>360</v>
      </c>
    </row>
    <row r="6302" spans="1:65" s="14" customFormat="1">
      <c r="B6302" s="196"/>
      <c r="D6302" s="188" t="s">
        <v>369</v>
      </c>
      <c r="E6302" s="197" t="s">
        <v>1</v>
      </c>
      <c r="F6302" s="198" t="s">
        <v>4585</v>
      </c>
      <c r="H6302" s="197" t="s">
        <v>1</v>
      </c>
      <c r="I6302" s="199"/>
      <c r="L6302" s="196"/>
      <c r="M6302" s="200"/>
      <c r="N6302" s="201"/>
      <c r="O6302" s="201"/>
      <c r="P6302" s="201"/>
      <c r="Q6302" s="201"/>
      <c r="R6302" s="201"/>
      <c r="S6302" s="201"/>
      <c r="T6302" s="202"/>
      <c r="AT6302" s="197" t="s">
        <v>369</v>
      </c>
      <c r="AU6302" s="197" t="s">
        <v>85</v>
      </c>
      <c r="AV6302" s="14" t="s">
        <v>79</v>
      </c>
      <c r="AW6302" s="14" t="s">
        <v>29</v>
      </c>
      <c r="AX6302" s="14" t="s">
        <v>72</v>
      </c>
      <c r="AY6302" s="197" t="s">
        <v>360</v>
      </c>
    </row>
    <row r="6303" spans="1:65" s="13" customFormat="1">
      <c r="B6303" s="187"/>
      <c r="D6303" s="188" t="s">
        <v>369</v>
      </c>
      <c r="E6303" s="189" t="s">
        <v>1</v>
      </c>
      <c r="F6303" s="190" t="s">
        <v>6176</v>
      </c>
      <c r="H6303" s="191">
        <v>3.6</v>
      </c>
      <c r="I6303" s="192"/>
      <c r="L6303" s="187"/>
      <c r="M6303" s="193"/>
      <c r="N6303" s="194"/>
      <c r="O6303" s="194"/>
      <c r="P6303" s="194"/>
      <c r="Q6303" s="194"/>
      <c r="R6303" s="194"/>
      <c r="S6303" s="194"/>
      <c r="T6303" s="195"/>
      <c r="AT6303" s="189" t="s">
        <v>369</v>
      </c>
      <c r="AU6303" s="189" t="s">
        <v>85</v>
      </c>
      <c r="AV6303" s="13" t="s">
        <v>85</v>
      </c>
      <c r="AW6303" s="13" t="s">
        <v>29</v>
      </c>
      <c r="AX6303" s="13" t="s">
        <v>72</v>
      </c>
      <c r="AY6303" s="189" t="s">
        <v>360</v>
      </c>
    </row>
    <row r="6304" spans="1:65" s="14" customFormat="1">
      <c r="B6304" s="196"/>
      <c r="D6304" s="188" t="s">
        <v>369</v>
      </c>
      <c r="E6304" s="197" t="s">
        <v>1</v>
      </c>
      <c r="F6304" s="198" t="s">
        <v>4587</v>
      </c>
      <c r="H6304" s="197" t="s">
        <v>1</v>
      </c>
      <c r="I6304" s="199"/>
      <c r="L6304" s="196"/>
      <c r="M6304" s="200"/>
      <c r="N6304" s="201"/>
      <c r="O6304" s="201"/>
      <c r="P6304" s="201"/>
      <c r="Q6304" s="201"/>
      <c r="R6304" s="201"/>
      <c r="S6304" s="201"/>
      <c r="T6304" s="202"/>
      <c r="AT6304" s="197" t="s">
        <v>369</v>
      </c>
      <c r="AU6304" s="197" t="s">
        <v>85</v>
      </c>
      <c r="AV6304" s="14" t="s">
        <v>79</v>
      </c>
      <c r="AW6304" s="14" t="s">
        <v>29</v>
      </c>
      <c r="AX6304" s="14" t="s">
        <v>72</v>
      </c>
      <c r="AY6304" s="197" t="s">
        <v>360</v>
      </c>
    </row>
    <row r="6305" spans="2:51" s="13" customFormat="1">
      <c r="B6305" s="187"/>
      <c r="D6305" s="188" t="s">
        <v>369</v>
      </c>
      <c r="E6305" s="189" t="s">
        <v>1</v>
      </c>
      <c r="F6305" s="190" t="s">
        <v>6148</v>
      </c>
      <c r="H6305" s="191">
        <v>2.4</v>
      </c>
      <c r="I6305" s="192"/>
      <c r="L6305" s="187"/>
      <c r="M6305" s="193"/>
      <c r="N6305" s="194"/>
      <c r="O6305" s="194"/>
      <c r="P6305" s="194"/>
      <c r="Q6305" s="194"/>
      <c r="R6305" s="194"/>
      <c r="S6305" s="194"/>
      <c r="T6305" s="195"/>
      <c r="AT6305" s="189" t="s">
        <v>369</v>
      </c>
      <c r="AU6305" s="189" t="s">
        <v>85</v>
      </c>
      <c r="AV6305" s="13" t="s">
        <v>85</v>
      </c>
      <c r="AW6305" s="13" t="s">
        <v>29</v>
      </c>
      <c r="AX6305" s="13" t="s">
        <v>72</v>
      </c>
      <c r="AY6305" s="189" t="s">
        <v>360</v>
      </c>
    </row>
    <row r="6306" spans="2:51" s="16" customFormat="1">
      <c r="B6306" s="211"/>
      <c r="D6306" s="188" t="s">
        <v>369</v>
      </c>
      <c r="E6306" s="212" t="s">
        <v>1</v>
      </c>
      <c r="F6306" s="213" t="s">
        <v>581</v>
      </c>
      <c r="H6306" s="214">
        <v>23.591999999999999</v>
      </c>
      <c r="I6306" s="215"/>
      <c r="L6306" s="211"/>
      <c r="M6306" s="216"/>
      <c r="N6306" s="217"/>
      <c r="O6306" s="217"/>
      <c r="P6306" s="217"/>
      <c r="Q6306" s="217"/>
      <c r="R6306" s="217"/>
      <c r="S6306" s="217"/>
      <c r="T6306" s="218"/>
      <c r="AT6306" s="212" t="s">
        <v>369</v>
      </c>
      <c r="AU6306" s="212" t="s">
        <v>85</v>
      </c>
      <c r="AV6306" s="16" t="s">
        <v>282</v>
      </c>
      <c r="AW6306" s="16" t="s">
        <v>29</v>
      </c>
      <c r="AX6306" s="16" t="s">
        <v>72</v>
      </c>
      <c r="AY6306" s="212" t="s">
        <v>360</v>
      </c>
    </row>
    <row r="6307" spans="2:51" s="14" customFormat="1">
      <c r="B6307" s="196"/>
      <c r="D6307" s="188" t="s">
        <v>369</v>
      </c>
      <c r="E6307" s="197" t="s">
        <v>1</v>
      </c>
      <c r="F6307" s="198" t="s">
        <v>758</v>
      </c>
      <c r="H6307" s="197" t="s">
        <v>1</v>
      </c>
      <c r="I6307" s="199"/>
      <c r="L6307" s="196"/>
      <c r="M6307" s="200"/>
      <c r="N6307" s="201"/>
      <c r="O6307" s="201"/>
      <c r="P6307" s="201"/>
      <c r="Q6307" s="201"/>
      <c r="R6307" s="201"/>
      <c r="S6307" s="201"/>
      <c r="T6307" s="202"/>
      <c r="AT6307" s="197" t="s">
        <v>369</v>
      </c>
      <c r="AU6307" s="197" t="s">
        <v>85</v>
      </c>
      <c r="AV6307" s="14" t="s">
        <v>79</v>
      </c>
      <c r="AW6307" s="14" t="s">
        <v>29</v>
      </c>
      <c r="AX6307" s="14" t="s">
        <v>72</v>
      </c>
      <c r="AY6307" s="197" t="s">
        <v>360</v>
      </c>
    </row>
    <row r="6308" spans="2:51" s="14" customFormat="1">
      <c r="B6308" s="196"/>
      <c r="D6308" s="188" t="s">
        <v>369</v>
      </c>
      <c r="E6308" s="197" t="s">
        <v>1</v>
      </c>
      <c r="F6308" s="198" t="s">
        <v>4563</v>
      </c>
      <c r="H6308" s="197" t="s">
        <v>1</v>
      </c>
      <c r="I6308" s="199"/>
      <c r="L6308" s="196"/>
      <c r="M6308" s="200"/>
      <c r="N6308" s="201"/>
      <c r="O6308" s="201"/>
      <c r="P6308" s="201"/>
      <c r="Q6308" s="201"/>
      <c r="R6308" s="201"/>
      <c r="S6308" s="201"/>
      <c r="T6308" s="202"/>
      <c r="AT6308" s="197" t="s">
        <v>369</v>
      </c>
      <c r="AU6308" s="197" t="s">
        <v>85</v>
      </c>
      <c r="AV6308" s="14" t="s">
        <v>79</v>
      </c>
      <c r="AW6308" s="14" t="s">
        <v>29</v>
      </c>
      <c r="AX6308" s="14" t="s">
        <v>72</v>
      </c>
      <c r="AY6308" s="197" t="s">
        <v>360</v>
      </c>
    </row>
    <row r="6309" spans="2:51" s="13" customFormat="1">
      <c r="B6309" s="187"/>
      <c r="D6309" s="188" t="s">
        <v>369</v>
      </c>
      <c r="E6309" s="189" t="s">
        <v>1</v>
      </c>
      <c r="F6309" s="190" t="s">
        <v>6152</v>
      </c>
      <c r="H6309" s="191">
        <v>5.46</v>
      </c>
      <c r="I6309" s="192"/>
      <c r="L6309" s="187"/>
      <c r="M6309" s="193"/>
      <c r="N6309" s="194"/>
      <c r="O6309" s="194"/>
      <c r="P6309" s="194"/>
      <c r="Q6309" s="194"/>
      <c r="R6309" s="194"/>
      <c r="S6309" s="194"/>
      <c r="T6309" s="195"/>
      <c r="AT6309" s="189" t="s">
        <v>369</v>
      </c>
      <c r="AU6309" s="189" t="s">
        <v>85</v>
      </c>
      <c r="AV6309" s="13" t="s">
        <v>85</v>
      </c>
      <c r="AW6309" s="13" t="s">
        <v>29</v>
      </c>
      <c r="AX6309" s="13" t="s">
        <v>72</v>
      </c>
      <c r="AY6309" s="189" t="s">
        <v>360</v>
      </c>
    </row>
    <row r="6310" spans="2:51" s="14" customFormat="1">
      <c r="B6310" s="196"/>
      <c r="D6310" s="188" t="s">
        <v>369</v>
      </c>
      <c r="E6310" s="197" t="s">
        <v>1</v>
      </c>
      <c r="F6310" s="198" t="s">
        <v>4574</v>
      </c>
      <c r="H6310" s="197" t="s">
        <v>1</v>
      </c>
      <c r="I6310" s="199"/>
      <c r="L6310" s="196"/>
      <c r="M6310" s="200"/>
      <c r="N6310" s="201"/>
      <c r="O6310" s="201"/>
      <c r="P6310" s="201"/>
      <c r="Q6310" s="201"/>
      <c r="R6310" s="201"/>
      <c r="S6310" s="201"/>
      <c r="T6310" s="202"/>
      <c r="AT6310" s="197" t="s">
        <v>369</v>
      </c>
      <c r="AU6310" s="197" t="s">
        <v>85</v>
      </c>
      <c r="AV6310" s="14" t="s">
        <v>79</v>
      </c>
      <c r="AW6310" s="14" t="s">
        <v>29</v>
      </c>
      <c r="AX6310" s="14" t="s">
        <v>72</v>
      </c>
      <c r="AY6310" s="197" t="s">
        <v>360</v>
      </c>
    </row>
    <row r="6311" spans="2:51" s="13" customFormat="1">
      <c r="B6311" s="187"/>
      <c r="D6311" s="188" t="s">
        <v>369</v>
      </c>
      <c r="E6311" s="189" t="s">
        <v>1</v>
      </c>
      <c r="F6311" s="190" t="s">
        <v>6153</v>
      </c>
      <c r="H6311" s="191">
        <v>174.72</v>
      </c>
      <c r="I6311" s="192"/>
      <c r="L6311" s="187"/>
      <c r="M6311" s="193"/>
      <c r="N6311" s="194"/>
      <c r="O6311" s="194"/>
      <c r="P6311" s="194"/>
      <c r="Q6311" s="194"/>
      <c r="R6311" s="194"/>
      <c r="S6311" s="194"/>
      <c r="T6311" s="195"/>
      <c r="AT6311" s="189" t="s">
        <v>369</v>
      </c>
      <c r="AU6311" s="189" t="s">
        <v>85</v>
      </c>
      <c r="AV6311" s="13" t="s">
        <v>85</v>
      </c>
      <c r="AW6311" s="13" t="s">
        <v>29</v>
      </c>
      <c r="AX6311" s="13" t="s">
        <v>72</v>
      </c>
      <c r="AY6311" s="189" t="s">
        <v>360</v>
      </c>
    </row>
    <row r="6312" spans="2:51" s="14" customFormat="1">
      <c r="B6312" s="196"/>
      <c r="D6312" s="188" t="s">
        <v>369</v>
      </c>
      <c r="E6312" s="197" t="s">
        <v>1</v>
      </c>
      <c r="F6312" s="198" t="s">
        <v>4545</v>
      </c>
      <c r="H6312" s="197" t="s">
        <v>1</v>
      </c>
      <c r="I6312" s="199"/>
      <c r="L6312" s="196"/>
      <c r="M6312" s="200"/>
      <c r="N6312" s="201"/>
      <c r="O6312" s="201"/>
      <c r="P6312" s="201"/>
      <c r="Q6312" s="201"/>
      <c r="R6312" s="201"/>
      <c r="S6312" s="201"/>
      <c r="T6312" s="202"/>
      <c r="AT6312" s="197" t="s">
        <v>369</v>
      </c>
      <c r="AU6312" s="197" t="s">
        <v>85</v>
      </c>
      <c r="AV6312" s="14" t="s">
        <v>79</v>
      </c>
      <c r="AW6312" s="14" t="s">
        <v>29</v>
      </c>
      <c r="AX6312" s="14" t="s">
        <v>72</v>
      </c>
      <c r="AY6312" s="197" t="s">
        <v>360</v>
      </c>
    </row>
    <row r="6313" spans="2:51" s="13" customFormat="1">
      <c r="B6313" s="187"/>
      <c r="D6313" s="188" t="s">
        <v>369</v>
      </c>
      <c r="E6313" s="189" t="s">
        <v>1</v>
      </c>
      <c r="F6313" s="190" t="s">
        <v>4546</v>
      </c>
      <c r="H6313" s="191">
        <v>56.055999999999997</v>
      </c>
      <c r="I6313" s="192"/>
      <c r="L6313" s="187"/>
      <c r="M6313" s="193"/>
      <c r="N6313" s="194"/>
      <c r="O6313" s="194"/>
      <c r="P6313" s="194"/>
      <c r="Q6313" s="194"/>
      <c r="R6313" s="194"/>
      <c r="S6313" s="194"/>
      <c r="T6313" s="195"/>
      <c r="AT6313" s="189" t="s">
        <v>369</v>
      </c>
      <c r="AU6313" s="189" t="s">
        <v>85</v>
      </c>
      <c r="AV6313" s="13" t="s">
        <v>85</v>
      </c>
      <c r="AW6313" s="13" t="s">
        <v>29</v>
      </c>
      <c r="AX6313" s="13" t="s">
        <v>72</v>
      </c>
      <c r="AY6313" s="189" t="s">
        <v>360</v>
      </c>
    </row>
    <row r="6314" spans="2:51" s="14" customFormat="1">
      <c r="B6314" s="196"/>
      <c r="D6314" s="188" t="s">
        <v>369</v>
      </c>
      <c r="E6314" s="197" t="s">
        <v>1</v>
      </c>
      <c r="F6314" s="198" t="s">
        <v>4588</v>
      </c>
      <c r="H6314" s="197" t="s">
        <v>1</v>
      </c>
      <c r="I6314" s="199"/>
      <c r="L6314" s="196"/>
      <c r="M6314" s="200"/>
      <c r="N6314" s="201"/>
      <c r="O6314" s="201"/>
      <c r="P6314" s="201"/>
      <c r="Q6314" s="201"/>
      <c r="R6314" s="201"/>
      <c r="S6314" s="201"/>
      <c r="T6314" s="202"/>
      <c r="AT6314" s="197" t="s">
        <v>369</v>
      </c>
      <c r="AU6314" s="197" t="s">
        <v>85</v>
      </c>
      <c r="AV6314" s="14" t="s">
        <v>79</v>
      </c>
      <c r="AW6314" s="14" t="s">
        <v>29</v>
      </c>
      <c r="AX6314" s="14" t="s">
        <v>72</v>
      </c>
      <c r="AY6314" s="197" t="s">
        <v>360</v>
      </c>
    </row>
    <row r="6315" spans="2:51" s="13" customFormat="1">
      <c r="B6315" s="187"/>
      <c r="D6315" s="188" t="s">
        <v>369</v>
      </c>
      <c r="E6315" s="189" t="s">
        <v>1</v>
      </c>
      <c r="F6315" s="190" t="s">
        <v>6154</v>
      </c>
      <c r="H6315" s="191">
        <v>21.84</v>
      </c>
      <c r="I6315" s="192"/>
      <c r="L6315" s="187"/>
      <c r="M6315" s="193"/>
      <c r="N6315" s="194"/>
      <c r="O6315" s="194"/>
      <c r="P6315" s="194"/>
      <c r="Q6315" s="194"/>
      <c r="R6315" s="194"/>
      <c r="S6315" s="194"/>
      <c r="T6315" s="195"/>
      <c r="AT6315" s="189" t="s">
        <v>369</v>
      </c>
      <c r="AU6315" s="189" t="s">
        <v>85</v>
      </c>
      <c r="AV6315" s="13" t="s">
        <v>85</v>
      </c>
      <c r="AW6315" s="13" t="s">
        <v>29</v>
      </c>
      <c r="AX6315" s="13" t="s">
        <v>72</v>
      </c>
      <c r="AY6315" s="189" t="s">
        <v>360</v>
      </c>
    </row>
    <row r="6316" spans="2:51" s="14" customFormat="1">
      <c r="B6316" s="196"/>
      <c r="D6316" s="188" t="s">
        <v>369</v>
      </c>
      <c r="E6316" s="197" t="s">
        <v>1</v>
      </c>
      <c r="F6316" s="198" t="s">
        <v>4590</v>
      </c>
      <c r="H6316" s="197" t="s">
        <v>1</v>
      </c>
      <c r="I6316" s="199"/>
      <c r="L6316" s="196"/>
      <c r="M6316" s="200"/>
      <c r="N6316" s="201"/>
      <c r="O6316" s="201"/>
      <c r="P6316" s="201"/>
      <c r="Q6316" s="201"/>
      <c r="R6316" s="201"/>
      <c r="S6316" s="201"/>
      <c r="T6316" s="202"/>
      <c r="AT6316" s="197" t="s">
        <v>369</v>
      </c>
      <c r="AU6316" s="197" t="s">
        <v>85</v>
      </c>
      <c r="AV6316" s="14" t="s">
        <v>79</v>
      </c>
      <c r="AW6316" s="14" t="s">
        <v>29</v>
      </c>
      <c r="AX6316" s="14" t="s">
        <v>72</v>
      </c>
      <c r="AY6316" s="197" t="s">
        <v>360</v>
      </c>
    </row>
    <row r="6317" spans="2:51" s="13" customFormat="1">
      <c r="B6317" s="187"/>
      <c r="D6317" s="188" t="s">
        <v>369</v>
      </c>
      <c r="E6317" s="189" t="s">
        <v>1</v>
      </c>
      <c r="F6317" s="190" t="s">
        <v>6155</v>
      </c>
      <c r="H6317" s="191">
        <v>14.7</v>
      </c>
      <c r="I6317" s="192"/>
      <c r="L6317" s="187"/>
      <c r="M6317" s="193"/>
      <c r="N6317" s="194"/>
      <c r="O6317" s="194"/>
      <c r="P6317" s="194"/>
      <c r="Q6317" s="194"/>
      <c r="R6317" s="194"/>
      <c r="S6317" s="194"/>
      <c r="T6317" s="195"/>
      <c r="AT6317" s="189" t="s">
        <v>369</v>
      </c>
      <c r="AU6317" s="189" t="s">
        <v>85</v>
      </c>
      <c r="AV6317" s="13" t="s">
        <v>85</v>
      </c>
      <c r="AW6317" s="13" t="s">
        <v>29</v>
      </c>
      <c r="AX6317" s="13" t="s">
        <v>72</v>
      </c>
      <c r="AY6317" s="189" t="s">
        <v>360</v>
      </c>
    </row>
    <row r="6318" spans="2:51" s="14" customFormat="1">
      <c r="B6318" s="196"/>
      <c r="D6318" s="188" t="s">
        <v>369</v>
      </c>
      <c r="E6318" s="197" t="s">
        <v>1</v>
      </c>
      <c r="F6318" s="198" t="s">
        <v>4592</v>
      </c>
      <c r="H6318" s="197" t="s">
        <v>1</v>
      </c>
      <c r="I6318" s="199"/>
      <c r="L6318" s="196"/>
      <c r="M6318" s="200"/>
      <c r="N6318" s="201"/>
      <c r="O6318" s="201"/>
      <c r="P6318" s="201"/>
      <c r="Q6318" s="201"/>
      <c r="R6318" s="201"/>
      <c r="S6318" s="201"/>
      <c r="T6318" s="202"/>
      <c r="AT6318" s="197" t="s">
        <v>369</v>
      </c>
      <c r="AU6318" s="197" t="s">
        <v>85</v>
      </c>
      <c r="AV6318" s="14" t="s">
        <v>79</v>
      </c>
      <c r="AW6318" s="14" t="s">
        <v>29</v>
      </c>
      <c r="AX6318" s="14" t="s">
        <v>72</v>
      </c>
      <c r="AY6318" s="197" t="s">
        <v>360</v>
      </c>
    </row>
    <row r="6319" spans="2:51" s="13" customFormat="1">
      <c r="B6319" s="187"/>
      <c r="D6319" s="188" t="s">
        <v>369</v>
      </c>
      <c r="E6319" s="189" t="s">
        <v>1</v>
      </c>
      <c r="F6319" s="190" t="s">
        <v>6156</v>
      </c>
      <c r="H6319" s="191">
        <v>13.32</v>
      </c>
      <c r="I6319" s="192"/>
      <c r="L6319" s="187"/>
      <c r="M6319" s="193"/>
      <c r="N6319" s="194"/>
      <c r="O6319" s="194"/>
      <c r="P6319" s="194"/>
      <c r="Q6319" s="194"/>
      <c r="R6319" s="194"/>
      <c r="S6319" s="194"/>
      <c r="T6319" s="195"/>
      <c r="AT6319" s="189" t="s">
        <v>369</v>
      </c>
      <c r="AU6319" s="189" t="s">
        <v>85</v>
      </c>
      <c r="AV6319" s="13" t="s">
        <v>85</v>
      </c>
      <c r="AW6319" s="13" t="s">
        <v>29</v>
      </c>
      <c r="AX6319" s="13" t="s">
        <v>72</v>
      </c>
      <c r="AY6319" s="189" t="s">
        <v>360</v>
      </c>
    </row>
    <row r="6320" spans="2:51" s="14" customFormat="1">
      <c r="B6320" s="196"/>
      <c r="D6320" s="188" t="s">
        <v>369</v>
      </c>
      <c r="E6320" s="197" t="s">
        <v>1</v>
      </c>
      <c r="F6320" s="198" t="s">
        <v>4594</v>
      </c>
      <c r="H6320" s="197" t="s">
        <v>1</v>
      </c>
      <c r="I6320" s="199"/>
      <c r="L6320" s="196"/>
      <c r="M6320" s="200"/>
      <c r="N6320" s="201"/>
      <c r="O6320" s="201"/>
      <c r="P6320" s="201"/>
      <c r="Q6320" s="201"/>
      <c r="R6320" s="201"/>
      <c r="S6320" s="201"/>
      <c r="T6320" s="202"/>
      <c r="AT6320" s="197" t="s">
        <v>369</v>
      </c>
      <c r="AU6320" s="197" t="s">
        <v>85</v>
      </c>
      <c r="AV6320" s="14" t="s">
        <v>79</v>
      </c>
      <c r="AW6320" s="14" t="s">
        <v>29</v>
      </c>
      <c r="AX6320" s="14" t="s">
        <v>72</v>
      </c>
      <c r="AY6320" s="197" t="s">
        <v>360</v>
      </c>
    </row>
    <row r="6321" spans="1:65" s="13" customFormat="1">
      <c r="B6321" s="187"/>
      <c r="D6321" s="188" t="s">
        <v>369</v>
      </c>
      <c r="E6321" s="189" t="s">
        <v>1</v>
      </c>
      <c r="F6321" s="190" t="s">
        <v>6157</v>
      </c>
      <c r="H6321" s="191">
        <v>81.536000000000001</v>
      </c>
      <c r="I6321" s="192"/>
      <c r="L6321" s="187"/>
      <c r="M6321" s="193"/>
      <c r="N6321" s="194"/>
      <c r="O6321" s="194"/>
      <c r="P6321" s="194"/>
      <c r="Q6321" s="194"/>
      <c r="R6321" s="194"/>
      <c r="S6321" s="194"/>
      <c r="T6321" s="195"/>
      <c r="AT6321" s="189" t="s">
        <v>369</v>
      </c>
      <c r="AU6321" s="189" t="s">
        <v>85</v>
      </c>
      <c r="AV6321" s="13" t="s">
        <v>85</v>
      </c>
      <c r="AW6321" s="13" t="s">
        <v>29</v>
      </c>
      <c r="AX6321" s="13" t="s">
        <v>72</v>
      </c>
      <c r="AY6321" s="189" t="s">
        <v>360</v>
      </c>
    </row>
    <row r="6322" spans="1:65" s="14" customFormat="1">
      <c r="B6322" s="196"/>
      <c r="D6322" s="188" t="s">
        <v>369</v>
      </c>
      <c r="E6322" s="197" t="s">
        <v>1</v>
      </c>
      <c r="F6322" s="198" t="s">
        <v>4596</v>
      </c>
      <c r="H6322" s="197" t="s">
        <v>1</v>
      </c>
      <c r="I6322" s="199"/>
      <c r="L6322" s="196"/>
      <c r="M6322" s="200"/>
      <c r="N6322" s="201"/>
      <c r="O6322" s="201"/>
      <c r="P6322" s="201"/>
      <c r="Q6322" s="201"/>
      <c r="R6322" s="201"/>
      <c r="S6322" s="201"/>
      <c r="T6322" s="202"/>
      <c r="AT6322" s="197" t="s">
        <v>369</v>
      </c>
      <c r="AU6322" s="197" t="s">
        <v>85</v>
      </c>
      <c r="AV6322" s="14" t="s">
        <v>79</v>
      </c>
      <c r="AW6322" s="14" t="s">
        <v>29</v>
      </c>
      <c r="AX6322" s="14" t="s">
        <v>72</v>
      </c>
      <c r="AY6322" s="197" t="s">
        <v>360</v>
      </c>
    </row>
    <row r="6323" spans="1:65" s="13" customFormat="1">
      <c r="B6323" s="187"/>
      <c r="D6323" s="188" t="s">
        <v>369</v>
      </c>
      <c r="E6323" s="189" t="s">
        <v>1</v>
      </c>
      <c r="F6323" s="190" t="s">
        <v>6158</v>
      </c>
      <c r="H6323" s="191">
        <v>67.451999999999998</v>
      </c>
      <c r="I6323" s="192"/>
      <c r="L6323" s="187"/>
      <c r="M6323" s="193"/>
      <c r="N6323" s="194"/>
      <c r="O6323" s="194"/>
      <c r="P6323" s="194"/>
      <c r="Q6323" s="194"/>
      <c r="R6323" s="194"/>
      <c r="S6323" s="194"/>
      <c r="T6323" s="195"/>
      <c r="AT6323" s="189" t="s">
        <v>369</v>
      </c>
      <c r="AU6323" s="189" t="s">
        <v>85</v>
      </c>
      <c r="AV6323" s="13" t="s">
        <v>85</v>
      </c>
      <c r="AW6323" s="13" t="s">
        <v>29</v>
      </c>
      <c r="AX6323" s="13" t="s">
        <v>72</v>
      </c>
      <c r="AY6323" s="189" t="s">
        <v>360</v>
      </c>
    </row>
    <row r="6324" spans="1:65" s="14" customFormat="1">
      <c r="B6324" s="196"/>
      <c r="D6324" s="188" t="s">
        <v>369</v>
      </c>
      <c r="E6324" s="197" t="s">
        <v>1</v>
      </c>
      <c r="F6324" s="198" t="s">
        <v>4598</v>
      </c>
      <c r="H6324" s="197" t="s">
        <v>1</v>
      </c>
      <c r="I6324" s="199"/>
      <c r="L6324" s="196"/>
      <c r="M6324" s="200"/>
      <c r="N6324" s="201"/>
      <c r="O6324" s="201"/>
      <c r="P6324" s="201"/>
      <c r="Q6324" s="201"/>
      <c r="R6324" s="201"/>
      <c r="S6324" s="201"/>
      <c r="T6324" s="202"/>
      <c r="AT6324" s="197" t="s">
        <v>369</v>
      </c>
      <c r="AU6324" s="197" t="s">
        <v>85</v>
      </c>
      <c r="AV6324" s="14" t="s">
        <v>79</v>
      </c>
      <c r="AW6324" s="14" t="s">
        <v>29</v>
      </c>
      <c r="AX6324" s="14" t="s">
        <v>72</v>
      </c>
      <c r="AY6324" s="197" t="s">
        <v>360</v>
      </c>
    </row>
    <row r="6325" spans="1:65" s="13" customFormat="1">
      <c r="B6325" s="187"/>
      <c r="D6325" s="188" t="s">
        <v>369</v>
      </c>
      <c r="E6325" s="189" t="s">
        <v>1</v>
      </c>
      <c r="F6325" s="190" t="s">
        <v>6159</v>
      </c>
      <c r="H6325" s="191">
        <v>27.12</v>
      </c>
      <c r="I6325" s="192"/>
      <c r="L6325" s="187"/>
      <c r="M6325" s="193"/>
      <c r="N6325" s="194"/>
      <c r="O6325" s="194"/>
      <c r="P6325" s="194"/>
      <c r="Q6325" s="194"/>
      <c r="R6325" s="194"/>
      <c r="S6325" s="194"/>
      <c r="T6325" s="195"/>
      <c r="AT6325" s="189" t="s">
        <v>369</v>
      </c>
      <c r="AU6325" s="189" t="s">
        <v>85</v>
      </c>
      <c r="AV6325" s="13" t="s">
        <v>85</v>
      </c>
      <c r="AW6325" s="13" t="s">
        <v>29</v>
      </c>
      <c r="AX6325" s="13" t="s">
        <v>72</v>
      </c>
      <c r="AY6325" s="189" t="s">
        <v>360</v>
      </c>
    </row>
    <row r="6326" spans="1:65" s="14" customFormat="1">
      <c r="B6326" s="196"/>
      <c r="D6326" s="188" t="s">
        <v>369</v>
      </c>
      <c r="E6326" s="197" t="s">
        <v>1</v>
      </c>
      <c r="F6326" s="198" t="s">
        <v>4605</v>
      </c>
      <c r="H6326" s="197" t="s">
        <v>1</v>
      </c>
      <c r="I6326" s="199"/>
      <c r="L6326" s="196"/>
      <c r="M6326" s="200"/>
      <c r="N6326" s="201"/>
      <c r="O6326" s="201"/>
      <c r="P6326" s="201"/>
      <c r="Q6326" s="201"/>
      <c r="R6326" s="201"/>
      <c r="S6326" s="201"/>
      <c r="T6326" s="202"/>
      <c r="AT6326" s="197" t="s">
        <v>369</v>
      </c>
      <c r="AU6326" s="197" t="s">
        <v>85</v>
      </c>
      <c r="AV6326" s="14" t="s">
        <v>79</v>
      </c>
      <c r="AW6326" s="14" t="s">
        <v>29</v>
      </c>
      <c r="AX6326" s="14" t="s">
        <v>72</v>
      </c>
      <c r="AY6326" s="197" t="s">
        <v>360</v>
      </c>
    </row>
    <row r="6327" spans="1:65" s="13" customFormat="1">
      <c r="B6327" s="187"/>
      <c r="D6327" s="188" t="s">
        <v>369</v>
      </c>
      <c r="E6327" s="189" t="s">
        <v>1</v>
      </c>
      <c r="F6327" s="190" t="s">
        <v>6160</v>
      </c>
      <c r="H6327" s="191">
        <v>35.520000000000003</v>
      </c>
      <c r="I6327" s="192"/>
      <c r="L6327" s="187"/>
      <c r="M6327" s="193"/>
      <c r="N6327" s="194"/>
      <c r="O6327" s="194"/>
      <c r="P6327" s="194"/>
      <c r="Q6327" s="194"/>
      <c r="R6327" s="194"/>
      <c r="S6327" s="194"/>
      <c r="T6327" s="195"/>
      <c r="AT6327" s="189" t="s">
        <v>369</v>
      </c>
      <c r="AU6327" s="189" t="s">
        <v>85</v>
      </c>
      <c r="AV6327" s="13" t="s">
        <v>85</v>
      </c>
      <c r="AW6327" s="13" t="s">
        <v>29</v>
      </c>
      <c r="AX6327" s="13" t="s">
        <v>72</v>
      </c>
      <c r="AY6327" s="189" t="s">
        <v>360</v>
      </c>
    </row>
    <row r="6328" spans="1:65" s="14" customFormat="1">
      <c r="B6328" s="196"/>
      <c r="D6328" s="188" t="s">
        <v>369</v>
      </c>
      <c r="E6328" s="197" t="s">
        <v>1</v>
      </c>
      <c r="F6328" s="198" t="s">
        <v>4607</v>
      </c>
      <c r="H6328" s="197" t="s">
        <v>1</v>
      </c>
      <c r="I6328" s="199"/>
      <c r="L6328" s="196"/>
      <c r="M6328" s="200"/>
      <c r="N6328" s="201"/>
      <c r="O6328" s="201"/>
      <c r="P6328" s="201"/>
      <c r="Q6328" s="201"/>
      <c r="R6328" s="201"/>
      <c r="S6328" s="201"/>
      <c r="T6328" s="202"/>
      <c r="AT6328" s="197" t="s">
        <v>369</v>
      </c>
      <c r="AU6328" s="197" t="s">
        <v>85</v>
      </c>
      <c r="AV6328" s="14" t="s">
        <v>79</v>
      </c>
      <c r="AW6328" s="14" t="s">
        <v>29</v>
      </c>
      <c r="AX6328" s="14" t="s">
        <v>72</v>
      </c>
      <c r="AY6328" s="197" t="s">
        <v>360</v>
      </c>
    </row>
    <row r="6329" spans="1:65" s="13" customFormat="1">
      <c r="B6329" s="187"/>
      <c r="D6329" s="188" t="s">
        <v>369</v>
      </c>
      <c r="E6329" s="189" t="s">
        <v>1</v>
      </c>
      <c r="F6329" s="190" t="s">
        <v>6161</v>
      </c>
      <c r="H6329" s="191">
        <v>32.543999999999997</v>
      </c>
      <c r="I6329" s="192"/>
      <c r="L6329" s="187"/>
      <c r="M6329" s="193"/>
      <c r="N6329" s="194"/>
      <c r="O6329" s="194"/>
      <c r="P6329" s="194"/>
      <c r="Q6329" s="194"/>
      <c r="R6329" s="194"/>
      <c r="S6329" s="194"/>
      <c r="T6329" s="195"/>
      <c r="AT6329" s="189" t="s">
        <v>369</v>
      </c>
      <c r="AU6329" s="189" t="s">
        <v>85</v>
      </c>
      <c r="AV6329" s="13" t="s">
        <v>85</v>
      </c>
      <c r="AW6329" s="13" t="s">
        <v>29</v>
      </c>
      <c r="AX6329" s="13" t="s">
        <v>72</v>
      </c>
      <c r="AY6329" s="189" t="s">
        <v>360</v>
      </c>
    </row>
    <row r="6330" spans="1:65" s="14" customFormat="1">
      <c r="B6330" s="196"/>
      <c r="D6330" s="188" t="s">
        <v>369</v>
      </c>
      <c r="E6330" s="197" t="s">
        <v>1</v>
      </c>
      <c r="F6330" s="198" t="s">
        <v>4608</v>
      </c>
      <c r="H6330" s="197" t="s">
        <v>1</v>
      </c>
      <c r="I6330" s="199"/>
      <c r="L6330" s="196"/>
      <c r="M6330" s="200"/>
      <c r="N6330" s="201"/>
      <c r="O6330" s="201"/>
      <c r="P6330" s="201"/>
      <c r="Q6330" s="201"/>
      <c r="R6330" s="201"/>
      <c r="S6330" s="201"/>
      <c r="T6330" s="202"/>
      <c r="AT6330" s="197" t="s">
        <v>369</v>
      </c>
      <c r="AU6330" s="197" t="s">
        <v>85</v>
      </c>
      <c r="AV6330" s="14" t="s">
        <v>79</v>
      </c>
      <c r="AW6330" s="14" t="s">
        <v>29</v>
      </c>
      <c r="AX6330" s="14" t="s">
        <v>72</v>
      </c>
      <c r="AY6330" s="197" t="s">
        <v>360</v>
      </c>
    </row>
    <row r="6331" spans="1:65" s="13" customFormat="1">
      <c r="B6331" s="187"/>
      <c r="D6331" s="188" t="s">
        <v>369</v>
      </c>
      <c r="E6331" s="189" t="s">
        <v>1</v>
      </c>
      <c r="F6331" s="190" t="s">
        <v>6162</v>
      </c>
      <c r="H6331" s="191">
        <v>35.136000000000003</v>
      </c>
      <c r="I6331" s="192"/>
      <c r="L6331" s="187"/>
      <c r="M6331" s="193"/>
      <c r="N6331" s="194"/>
      <c r="O6331" s="194"/>
      <c r="P6331" s="194"/>
      <c r="Q6331" s="194"/>
      <c r="R6331" s="194"/>
      <c r="S6331" s="194"/>
      <c r="T6331" s="195"/>
      <c r="AT6331" s="189" t="s">
        <v>369</v>
      </c>
      <c r="AU6331" s="189" t="s">
        <v>85</v>
      </c>
      <c r="AV6331" s="13" t="s">
        <v>85</v>
      </c>
      <c r="AW6331" s="13" t="s">
        <v>29</v>
      </c>
      <c r="AX6331" s="13" t="s">
        <v>72</v>
      </c>
      <c r="AY6331" s="189" t="s">
        <v>360</v>
      </c>
    </row>
    <row r="6332" spans="1:65" s="14" customFormat="1">
      <c r="B6332" s="196"/>
      <c r="D6332" s="188" t="s">
        <v>369</v>
      </c>
      <c r="E6332" s="197" t="s">
        <v>1</v>
      </c>
      <c r="F6332" s="198" t="s">
        <v>4610</v>
      </c>
      <c r="H6332" s="197" t="s">
        <v>1</v>
      </c>
      <c r="I6332" s="199"/>
      <c r="L6332" s="196"/>
      <c r="M6332" s="200"/>
      <c r="N6332" s="201"/>
      <c r="O6332" s="201"/>
      <c r="P6332" s="201"/>
      <c r="Q6332" s="201"/>
      <c r="R6332" s="201"/>
      <c r="S6332" s="201"/>
      <c r="T6332" s="202"/>
      <c r="AT6332" s="197" t="s">
        <v>369</v>
      </c>
      <c r="AU6332" s="197" t="s">
        <v>85</v>
      </c>
      <c r="AV6332" s="14" t="s">
        <v>79</v>
      </c>
      <c r="AW6332" s="14" t="s">
        <v>29</v>
      </c>
      <c r="AX6332" s="14" t="s">
        <v>72</v>
      </c>
      <c r="AY6332" s="197" t="s">
        <v>360</v>
      </c>
    </row>
    <row r="6333" spans="1:65" s="13" customFormat="1">
      <c r="B6333" s="187"/>
      <c r="D6333" s="188" t="s">
        <v>369</v>
      </c>
      <c r="E6333" s="189" t="s">
        <v>1</v>
      </c>
      <c r="F6333" s="190" t="s">
        <v>6163</v>
      </c>
      <c r="H6333" s="191">
        <v>14.04</v>
      </c>
      <c r="I6333" s="192"/>
      <c r="L6333" s="187"/>
      <c r="M6333" s="193"/>
      <c r="N6333" s="194"/>
      <c r="O6333" s="194"/>
      <c r="P6333" s="194"/>
      <c r="Q6333" s="194"/>
      <c r="R6333" s="194"/>
      <c r="S6333" s="194"/>
      <c r="T6333" s="195"/>
      <c r="AT6333" s="189" t="s">
        <v>369</v>
      </c>
      <c r="AU6333" s="189" t="s">
        <v>85</v>
      </c>
      <c r="AV6333" s="13" t="s">
        <v>85</v>
      </c>
      <c r="AW6333" s="13" t="s">
        <v>29</v>
      </c>
      <c r="AX6333" s="13" t="s">
        <v>72</v>
      </c>
      <c r="AY6333" s="189" t="s">
        <v>360</v>
      </c>
    </row>
    <row r="6334" spans="1:65" s="16" customFormat="1">
      <c r="B6334" s="211"/>
      <c r="D6334" s="188" t="s">
        <v>369</v>
      </c>
      <c r="E6334" s="212" t="s">
        <v>1</v>
      </c>
      <c r="F6334" s="213" t="s">
        <v>581</v>
      </c>
      <c r="H6334" s="214">
        <v>579.44399999999996</v>
      </c>
      <c r="I6334" s="215"/>
      <c r="L6334" s="211"/>
      <c r="M6334" s="216"/>
      <c r="N6334" s="217"/>
      <c r="O6334" s="217"/>
      <c r="P6334" s="217"/>
      <c r="Q6334" s="217"/>
      <c r="R6334" s="217"/>
      <c r="S6334" s="217"/>
      <c r="T6334" s="218"/>
      <c r="AT6334" s="212" t="s">
        <v>369</v>
      </c>
      <c r="AU6334" s="212" t="s">
        <v>85</v>
      </c>
      <c r="AV6334" s="16" t="s">
        <v>282</v>
      </c>
      <c r="AW6334" s="16" t="s">
        <v>29</v>
      </c>
      <c r="AX6334" s="16" t="s">
        <v>72</v>
      </c>
      <c r="AY6334" s="212" t="s">
        <v>360</v>
      </c>
    </row>
    <row r="6335" spans="1:65" s="15" customFormat="1">
      <c r="B6335" s="203"/>
      <c r="D6335" s="188" t="s">
        <v>369</v>
      </c>
      <c r="E6335" s="204" t="s">
        <v>1</v>
      </c>
      <c r="F6335" s="205" t="s">
        <v>386</v>
      </c>
      <c r="H6335" s="206">
        <v>603.03599999999994</v>
      </c>
      <c r="I6335" s="207"/>
      <c r="L6335" s="203"/>
      <c r="M6335" s="208"/>
      <c r="N6335" s="209"/>
      <c r="O6335" s="209"/>
      <c r="P6335" s="209"/>
      <c r="Q6335" s="209"/>
      <c r="R6335" s="209"/>
      <c r="S6335" s="209"/>
      <c r="T6335" s="210"/>
      <c r="AT6335" s="204" t="s">
        <v>369</v>
      </c>
      <c r="AU6335" s="204" t="s">
        <v>85</v>
      </c>
      <c r="AV6335" s="15" t="s">
        <v>367</v>
      </c>
      <c r="AW6335" s="15" t="s">
        <v>29</v>
      </c>
      <c r="AX6335" s="15" t="s">
        <v>79</v>
      </c>
      <c r="AY6335" s="204" t="s">
        <v>360</v>
      </c>
    </row>
    <row r="6336" spans="1:65" s="2" customFormat="1" ht="21.75" customHeight="1">
      <c r="A6336" s="33"/>
      <c r="B6336" s="139"/>
      <c r="C6336" s="173" t="s">
        <v>6177</v>
      </c>
      <c r="D6336" s="173" t="s">
        <v>363</v>
      </c>
      <c r="E6336" s="174" t="s">
        <v>6178</v>
      </c>
      <c r="F6336" s="175" t="s">
        <v>6179</v>
      </c>
      <c r="G6336" s="176" t="s">
        <v>366</v>
      </c>
      <c r="H6336" s="177">
        <v>1877.5419999999999</v>
      </c>
      <c r="I6336" s="178"/>
      <c r="J6336" s="179">
        <f>ROUND(I6336*H6336,2)</f>
        <v>0</v>
      </c>
      <c r="K6336" s="180"/>
      <c r="L6336" s="34"/>
      <c r="M6336" s="181" t="s">
        <v>1</v>
      </c>
      <c r="N6336" s="182" t="s">
        <v>38</v>
      </c>
      <c r="O6336" s="60"/>
      <c r="P6336" s="183">
        <f>O6336*H6336</f>
        <v>0</v>
      </c>
      <c r="Q6336" s="183">
        <v>0</v>
      </c>
      <c r="R6336" s="183">
        <f>Q6336*H6336</f>
        <v>0</v>
      </c>
      <c r="S6336" s="183">
        <v>0</v>
      </c>
      <c r="T6336" s="184">
        <f>S6336*H6336</f>
        <v>0</v>
      </c>
      <c r="U6336" s="33"/>
      <c r="V6336" s="33"/>
      <c r="W6336" s="33"/>
      <c r="X6336" s="33"/>
      <c r="Y6336" s="33"/>
      <c r="Z6336" s="33"/>
      <c r="AA6336" s="33"/>
      <c r="AB6336" s="33"/>
      <c r="AC6336" s="33"/>
      <c r="AD6336" s="33"/>
      <c r="AE6336" s="33"/>
      <c r="AR6336" s="185" t="s">
        <v>507</v>
      </c>
      <c r="AT6336" s="185" t="s">
        <v>363</v>
      </c>
      <c r="AU6336" s="185" t="s">
        <v>85</v>
      </c>
      <c r="AY6336" s="18" t="s">
        <v>360</v>
      </c>
      <c r="BE6336" s="186">
        <f>IF(N6336="základná",J6336,0)</f>
        <v>0</v>
      </c>
      <c r="BF6336" s="186">
        <f>IF(N6336="znížená",J6336,0)</f>
        <v>0</v>
      </c>
      <c r="BG6336" s="186">
        <f>IF(N6336="zákl. prenesená",J6336,0)</f>
        <v>0</v>
      </c>
      <c r="BH6336" s="186">
        <f>IF(N6336="zníž. prenesená",J6336,0)</f>
        <v>0</v>
      </c>
      <c r="BI6336" s="186">
        <f>IF(N6336="nulová",J6336,0)</f>
        <v>0</v>
      </c>
      <c r="BJ6336" s="18" t="s">
        <v>85</v>
      </c>
      <c r="BK6336" s="186">
        <f>ROUND(I6336*H6336,2)</f>
        <v>0</v>
      </c>
      <c r="BL6336" s="18" t="s">
        <v>507</v>
      </c>
      <c r="BM6336" s="185" t="s">
        <v>6180</v>
      </c>
    </row>
    <row r="6337" spans="2:51" s="14" customFormat="1">
      <c r="B6337" s="196"/>
      <c r="D6337" s="188" t="s">
        <v>369</v>
      </c>
      <c r="E6337" s="197" t="s">
        <v>1</v>
      </c>
      <c r="F6337" s="198" t="s">
        <v>6181</v>
      </c>
      <c r="H6337" s="197" t="s">
        <v>1</v>
      </c>
      <c r="I6337" s="199"/>
      <c r="L6337" s="196"/>
      <c r="M6337" s="200"/>
      <c r="N6337" s="201"/>
      <c r="O6337" s="201"/>
      <c r="P6337" s="201"/>
      <c r="Q6337" s="201"/>
      <c r="R6337" s="201"/>
      <c r="S6337" s="201"/>
      <c r="T6337" s="202"/>
      <c r="AT6337" s="197" t="s">
        <v>369</v>
      </c>
      <c r="AU6337" s="197" t="s">
        <v>85</v>
      </c>
      <c r="AV6337" s="14" t="s">
        <v>79</v>
      </c>
      <c r="AW6337" s="14" t="s">
        <v>29</v>
      </c>
      <c r="AX6337" s="14" t="s">
        <v>72</v>
      </c>
      <c r="AY6337" s="197" t="s">
        <v>360</v>
      </c>
    </row>
    <row r="6338" spans="2:51" s="14" customFormat="1">
      <c r="B6338" s="196"/>
      <c r="D6338" s="188" t="s">
        <v>369</v>
      </c>
      <c r="E6338" s="197" t="s">
        <v>1</v>
      </c>
      <c r="F6338" s="198" t="s">
        <v>754</v>
      </c>
      <c r="H6338" s="197" t="s">
        <v>1</v>
      </c>
      <c r="I6338" s="199"/>
      <c r="L6338" s="196"/>
      <c r="M6338" s="200"/>
      <c r="N6338" s="201"/>
      <c r="O6338" s="201"/>
      <c r="P6338" s="201"/>
      <c r="Q6338" s="201"/>
      <c r="R6338" s="201"/>
      <c r="S6338" s="201"/>
      <c r="T6338" s="202"/>
      <c r="AT6338" s="197" t="s">
        <v>369</v>
      </c>
      <c r="AU6338" s="197" t="s">
        <v>85</v>
      </c>
      <c r="AV6338" s="14" t="s">
        <v>79</v>
      </c>
      <c r="AW6338" s="14" t="s">
        <v>29</v>
      </c>
      <c r="AX6338" s="14" t="s">
        <v>72</v>
      </c>
      <c r="AY6338" s="197" t="s">
        <v>360</v>
      </c>
    </row>
    <row r="6339" spans="2:51" s="14" customFormat="1">
      <c r="B6339" s="196"/>
      <c r="D6339" s="188" t="s">
        <v>369</v>
      </c>
      <c r="E6339" s="197" t="s">
        <v>1</v>
      </c>
      <c r="F6339" s="198" t="s">
        <v>3518</v>
      </c>
      <c r="H6339" s="197" t="s">
        <v>1</v>
      </c>
      <c r="I6339" s="199"/>
      <c r="L6339" s="196"/>
      <c r="M6339" s="200"/>
      <c r="N6339" s="201"/>
      <c r="O6339" s="201"/>
      <c r="P6339" s="201"/>
      <c r="Q6339" s="201"/>
      <c r="R6339" s="201"/>
      <c r="S6339" s="201"/>
      <c r="T6339" s="202"/>
      <c r="AT6339" s="197" t="s">
        <v>369</v>
      </c>
      <c r="AU6339" s="197" t="s">
        <v>85</v>
      </c>
      <c r="AV6339" s="14" t="s">
        <v>79</v>
      </c>
      <c r="AW6339" s="14" t="s">
        <v>29</v>
      </c>
      <c r="AX6339" s="14" t="s">
        <v>72</v>
      </c>
      <c r="AY6339" s="197" t="s">
        <v>360</v>
      </c>
    </row>
    <row r="6340" spans="2:51" s="13" customFormat="1">
      <c r="B6340" s="187"/>
      <c r="D6340" s="188" t="s">
        <v>369</v>
      </c>
      <c r="E6340" s="189" t="s">
        <v>1</v>
      </c>
      <c r="F6340" s="190" t="s">
        <v>6182</v>
      </c>
      <c r="H6340" s="191">
        <v>84.927000000000007</v>
      </c>
      <c r="I6340" s="192"/>
      <c r="L6340" s="187"/>
      <c r="M6340" s="193"/>
      <c r="N6340" s="194"/>
      <c r="O6340" s="194"/>
      <c r="P6340" s="194"/>
      <c r="Q6340" s="194"/>
      <c r="R6340" s="194"/>
      <c r="S6340" s="194"/>
      <c r="T6340" s="195"/>
      <c r="AT6340" s="189" t="s">
        <v>369</v>
      </c>
      <c r="AU6340" s="189" t="s">
        <v>85</v>
      </c>
      <c r="AV6340" s="13" t="s">
        <v>85</v>
      </c>
      <c r="AW6340" s="13" t="s">
        <v>29</v>
      </c>
      <c r="AX6340" s="13" t="s">
        <v>72</v>
      </c>
      <c r="AY6340" s="189" t="s">
        <v>360</v>
      </c>
    </row>
    <row r="6341" spans="2:51" s="14" customFormat="1">
      <c r="B6341" s="196"/>
      <c r="D6341" s="188" t="s">
        <v>369</v>
      </c>
      <c r="E6341" s="197" t="s">
        <v>1</v>
      </c>
      <c r="F6341" s="198" t="s">
        <v>3525</v>
      </c>
      <c r="H6341" s="197" t="s">
        <v>1</v>
      </c>
      <c r="I6341" s="199"/>
      <c r="L6341" s="196"/>
      <c r="M6341" s="200"/>
      <c r="N6341" s="201"/>
      <c r="O6341" s="201"/>
      <c r="P6341" s="201"/>
      <c r="Q6341" s="201"/>
      <c r="R6341" s="201"/>
      <c r="S6341" s="201"/>
      <c r="T6341" s="202"/>
      <c r="AT6341" s="197" t="s">
        <v>369</v>
      </c>
      <c r="AU6341" s="197" t="s">
        <v>85</v>
      </c>
      <c r="AV6341" s="14" t="s">
        <v>79</v>
      </c>
      <c r="AW6341" s="14" t="s">
        <v>29</v>
      </c>
      <c r="AX6341" s="14" t="s">
        <v>72</v>
      </c>
      <c r="AY6341" s="197" t="s">
        <v>360</v>
      </c>
    </row>
    <row r="6342" spans="2:51" s="13" customFormat="1">
      <c r="B6342" s="187"/>
      <c r="D6342" s="188" t="s">
        <v>369</v>
      </c>
      <c r="E6342" s="189" t="s">
        <v>1</v>
      </c>
      <c r="F6342" s="190" t="s">
        <v>6183</v>
      </c>
      <c r="H6342" s="191">
        <v>40.622999999999998</v>
      </c>
      <c r="I6342" s="192"/>
      <c r="L6342" s="187"/>
      <c r="M6342" s="193"/>
      <c r="N6342" s="194"/>
      <c r="O6342" s="194"/>
      <c r="P6342" s="194"/>
      <c r="Q6342" s="194"/>
      <c r="R6342" s="194"/>
      <c r="S6342" s="194"/>
      <c r="T6342" s="195"/>
      <c r="AT6342" s="189" t="s">
        <v>369</v>
      </c>
      <c r="AU6342" s="189" t="s">
        <v>85</v>
      </c>
      <c r="AV6342" s="13" t="s">
        <v>85</v>
      </c>
      <c r="AW6342" s="13" t="s">
        <v>29</v>
      </c>
      <c r="AX6342" s="13" t="s">
        <v>72</v>
      </c>
      <c r="AY6342" s="189" t="s">
        <v>360</v>
      </c>
    </row>
    <row r="6343" spans="2:51" s="13" customFormat="1">
      <c r="B6343" s="187"/>
      <c r="D6343" s="188" t="s">
        <v>369</v>
      </c>
      <c r="E6343" s="189" t="s">
        <v>1</v>
      </c>
      <c r="F6343" s="190" t="s">
        <v>6184</v>
      </c>
      <c r="H6343" s="191">
        <v>-4.05</v>
      </c>
      <c r="I6343" s="192"/>
      <c r="L6343" s="187"/>
      <c r="M6343" s="193"/>
      <c r="N6343" s="194"/>
      <c r="O6343" s="194"/>
      <c r="P6343" s="194"/>
      <c r="Q6343" s="194"/>
      <c r="R6343" s="194"/>
      <c r="S6343" s="194"/>
      <c r="T6343" s="195"/>
      <c r="AT6343" s="189" t="s">
        <v>369</v>
      </c>
      <c r="AU6343" s="189" t="s">
        <v>85</v>
      </c>
      <c r="AV6343" s="13" t="s">
        <v>85</v>
      </c>
      <c r="AW6343" s="13" t="s">
        <v>29</v>
      </c>
      <c r="AX6343" s="13" t="s">
        <v>72</v>
      </c>
      <c r="AY6343" s="189" t="s">
        <v>360</v>
      </c>
    </row>
    <row r="6344" spans="2:51" s="13" customFormat="1">
      <c r="B6344" s="187"/>
      <c r="D6344" s="188" t="s">
        <v>369</v>
      </c>
      <c r="E6344" s="189" t="s">
        <v>1</v>
      </c>
      <c r="F6344" s="190" t="s">
        <v>6185</v>
      </c>
      <c r="H6344" s="191">
        <v>-1.5</v>
      </c>
      <c r="I6344" s="192"/>
      <c r="L6344" s="187"/>
      <c r="M6344" s="193"/>
      <c r="N6344" s="194"/>
      <c r="O6344" s="194"/>
      <c r="P6344" s="194"/>
      <c r="Q6344" s="194"/>
      <c r="R6344" s="194"/>
      <c r="S6344" s="194"/>
      <c r="T6344" s="195"/>
      <c r="AT6344" s="189" t="s">
        <v>369</v>
      </c>
      <c r="AU6344" s="189" t="s">
        <v>85</v>
      </c>
      <c r="AV6344" s="13" t="s">
        <v>85</v>
      </c>
      <c r="AW6344" s="13" t="s">
        <v>29</v>
      </c>
      <c r="AX6344" s="13" t="s">
        <v>72</v>
      </c>
      <c r="AY6344" s="189" t="s">
        <v>360</v>
      </c>
    </row>
    <row r="6345" spans="2:51" s="13" customFormat="1">
      <c r="B6345" s="187"/>
      <c r="D6345" s="188" t="s">
        <v>369</v>
      </c>
      <c r="E6345" s="189" t="s">
        <v>1</v>
      </c>
      <c r="F6345" s="190" t="s">
        <v>6186</v>
      </c>
      <c r="H6345" s="191">
        <v>-0.192</v>
      </c>
      <c r="I6345" s="192"/>
      <c r="L6345" s="187"/>
      <c r="M6345" s="193"/>
      <c r="N6345" s="194"/>
      <c r="O6345" s="194"/>
      <c r="P6345" s="194"/>
      <c r="Q6345" s="194"/>
      <c r="R6345" s="194"/>
      <c r="S6345" s="194"/>
      <c r="T6345" s="195"/>
      <c r="AT6345" s="189" t="s">
        <v>369</v>
      </c>
      <c r="AU6345" s="189" t="s">
        <v>85</v>
      </c>
      <c r="AV6345" s="13" t="s">
        <v>85</v>
      </c>
      <c r="AW6345" s="13" t="s">
        <v>29</v>
      </c>
      <c r="AX6345" s="13" t="s">
        <v>72</v>
      </c>
      <c r="AY6345" s="189" t="s">
        <v>360</v>
      </c>
    </row>
    <row r="6346" spans="2:51" s="14" customFormat="1">
      <c r="B6346" s="196"/>
      <c r="D6346" s="188" t="s">
        <v>369</v>
      </c>
      <c r="E6346" s="197" t="s">
        <v>1</v>
      </c>
      <c r="F6346" s="198" t="s">
        <v>3530</v>
      </c>
      <c r="H6346" s="197" t="s">
        <v>1</v>
      </c>
      <c r="I6346" s="199"/>
      <c r="L6346" s="196"/>
      <c r="M6346" s="200"/>
      <c r="N6346" s="201"/>
      <c r="O6346" s="201"/>
      <c r="P6346" s="201"/>
      <c r="Q6346" s="201"/>
      <c r="R6346" s="201"/>
      <c r="S6346" s="201"/>
      <c r="T6346" s="202"/>
      <c r="AT6346" s="197" t="s">
        <v>369</v>
      </c>
      <c r="AU6346" s="197" t="s">
        <v>85</v>
      </c>
      <c r="AV6346" s="14" t="s">
        <v>79</v>
      </c>
      <c r="AW6346" s="14" t="s">
        <v>29</v>
      </c>
      <c r="AX6346" s="14" t="s">
        <v>72</v>
      </c>
      <c r="AY6346" s="197" t="s">
        <v>360</v>
      </c>
    </row>
    <row r="6347" spans="2:51" s="13" customFormat="1">
      <c r="B6347" s="187"/>
      <c r="D6347" s="188" t="s">
        <v>369</v>
      </c>
      <c r="E6347" s="189" t="s">
        <v>1</v>
      </c>
      <c r="F6347" s="190" t="s">
        <v>6187</v>
      </c>
      <c r="H6347" s="191">
        <v>69.495000000000005</v>
      </c>
      <c r="I6347" s="192"/>
      <c r="L6347" s="187"/>
      <c r="M6347" s="193"/>
      <c r="N6347" s="194"/>
      <c r="O6347" s="194"/>
      <c r="P6347" s="194"/>
      <c r="Q6347" s="194"/>
      <c r="R6347" s="194"/>
      <c r="S6347" s="194"/>
      <c r="T6347" s="195"/>
      <c r="AT6347" s="189" t="s">
        <v>369</v>
      </c>
      <c r="AU6347" s="189" t="s">
        <v>85</v>
      </c>
      <c r="AV6347" s="13" t="s">
        <v>85</v>
      </c>
      <c r="AW6347" s="13" t="s">
        <v>29</v>
      </c>
      <c r="AX6347" s="13" t="s">
        <v>72</v>
      </c>
      <c r="AY6347" s="189" t="s">
        <v>360</v>
      </c>
    </row>
    <row r="6348" spans="2:51" s="13" customFormat="1">
      <c r="B6348" s="187"/>
      <c r="D6348" s="188" t="s">
        <v>369</v>
      </c>
      <c r="E6348" s="189" t="s">
        <v>1</v>
      </c>
      <c r="F6348" s="190" t="s">
        <v>6188</v>
      </c>
      <c r="H6348" s="191">
        <v>-10.747999999999999</v>
      </c>
      <c r="I6348" s="192"/>
      <c r="L6348" s="187"/>
      <c r="M6348" s="193"/>
      <c r="N6348" s="194"/>
      <c r="O6348" s="194"/>
      <c r="P6348" s="194"/>
      <c r="Q6348" s="194"/>
      <c r="R6348" s="194"/>
      <c r="S6348" s="194"/>
      <c r="T6348" s="195"/>
      <c r="AT6348" s="189" t="s">
        <v>369</v>
      </c>
      <c r="AU6348" s="189" t="s">
        <v>85</v>
      </c>
      <c r="AV6348" s="13" t="s">
        <v>85</v>
      </c>
      <c r="AW6348" s="13" t="s">
        <v>29</v>
      </c>
      <c r="AX6348" s="13" t="s">
        <v>72</v>
      </c>
      <c r="AY6348" s="189" t="s">
        <v>360</v>
      </c>
    </row>
    <row r="6349" spans="2:51" s="13" customFormat="1">
      <c r="B6349" s="187"/>
      <c r="D6349" s="188" t="s">
        <v>369</v>
      </c>
      <c r="E6349" s="189" t="s">
        <v>1</v>
      </c>
      <c r="F6349" s="190" t="s">
        <v>6189</v>
      </c>
      <c r="H6349" s="191">
        <v>-0.76800000000000002</v>
      </c>
      <c r="I6349" s="192"/>
      <c r="L6349" s="187"/>
      <c r="M6349" s="193"/>
      <c r="N6349" s="194"/>
      <c r="O6349" s="194"/>
      <c r="P6349" s="194"/>
      <c r="Q6349" s="194"/>
      <c r="R6349" s="194"/>
      <c r="S6349" s="194"/>
      <c r="T6349" s="195"/>
      <c r="AT6349" s="189" t="s">
        <v>369</v>
      </c>
      <c r="AU6349" s="189" t="s">
        <v>85</v>
      </c>
      <c r="AV6349" s="13" t="s">
        <v>85</v>
      </c>
      <c r="AW6349" s="13" t="s">
        <v>29</v>
      </c>
      <c r="AX6349" s="13" t="s">
        <v>72</v>
      </c>
      <c r="AY6349" s="189" t="s">
        <v>360</v>
      </c>
    </row>
    <row r="6350" spans="2:51" s="14" customFormat="1">
      <c r="B6350" s="196"/>
      <c r="D6350" s="188" t="s">
        <v>369</v>
      </c>
      <c r="E6350" s="197" t="s">
        <v>1</v>
      </c>
      <c r="F6350" s="198" t="s">
        <v>3551</v>
      </c>
      <c r="H6350" s="197" t="s">
        <v>1</v>
      </c>
      <c r="I6350" s="199"/>
      <c r="L6350" s="196"/>
      <c r="M6350" s="200"/>
      <c r="N6350" s="201"/>
      <c r="O6350" s="201"/>
      <c r="P6350" s="201"/>
      <c r="Q6350" s="201"/>
      <c r="R6350" s="201"/>
      <c r="S6350" s="201"/>
      <c r="T6350" s="202"/>
      <c r="AT6350" s="197" t="s">
        <v>369</v>
      </c>
      <c r="AU6350" s="197" t="s">
        <v>85</v>
      </c>
      <c r="AV6350" s="14" t="s">
        <v>79</v>
      </c>
      <c r="AW6350" s="14" t="s">
        <v>29</v>
      </c>
      <c r="AX6350" s="14" t="s">
        <v>72</v>
      </c>
      <c r="AY6350" s="197" t="s">
        <v>360</v>
      </c>
    </row>
    <row r="6351" spans="2:51" s="13" customFormat="1">
      <c r="B6351" s="187"/>
      <c r="D6351" s="188" t="s">
        <v>369</v>
      </c>
      <c r="E6351" s="189" t="s">
        <v>1</v>
      </c>
      <c r="F6351" s="190" t="s">
        <v>6190</v>
      </c>
      <c r="H6351" s="191">
        <v>3.6</v>
      </c>
      <c r="I6351" s="192"/>
      <c r="L6351" s="187"/>
      <c r="M6351" s="193"/>
      <c r="N6351" s="194"/>
      <c r="O6351" s="194"/>
      <c r="P6351" s="194"/>
      <c r="Q6351" s="194"/>
      <c r="R6351" s="194"/>
      <c r="S6351" s="194"/>
      <c r="T6351" s="195"/>
      <c r="AT6351" s="189" t="s">
        <v>369</v>
      </c>
      <c r="AU6351" s="189" t="s">
        <v>85</v>
      </c>
      <c r="AV6351" s="13" t="s">
        <v>85</v>
      </c>
      <c r="AW6351" s="13" t="s">
        <v>29</v>
      </c>
      <c r="AX6351" s="13" t="s">
        <v>72</v>
      </c>
      <c r="AY6351" s="189" t="s">
        <v>360</v>
      </c>
    </row>
    <row r="6352" spans="2:51" s="13" customFormat="1">
      <c r="B6352" s="187"/>
      <c r="D6352" s="188" t="s">
        <v>369</v>
      </c>
      <c r="E6352" s="189" t="s">
        <v>1</v>
      </c>
      <c r="F6352" s="190" t="s">
        <v>6191</v>
      </c>
      <c r="H6352" s="191">
        <v>-1.8</v>
      </c>
      <c r="I6352" s="192"/>
      <c r="L6352" s="187"/>
      <c r="M6352" s="193"/>
      <c r="N6352" s="194"/>
      <c r="O6352" s="194"/>
      <c r="P6352" s="194"/>
      <c r="Q6352" s="194"/>
      <c r="R6352" s="194"/>
      <c r="S6352" s="194"/>
      <c r="T6352" s="195"/>
      <c r="AT6352" s="189" t="s">
        <v>369</v>
      </c>
      <c r="AU6352" s="189" t="s">
        <v>85</v>
      </c>
      <c r="AV6352" s="13" t="s">
        <v>85</v>
      </c>
      <c r="AW6352" s="13" t="s">
        <v>29</v>
      </c>
      <c r="AX6352" s="13" t="s">
        <v>72</v>
      </c>
      <c r="AY6352" s="189" t="s">
        <v>360</v>
      </c>
    </row>
    <row r="6353" spans="2:51" s="14" customFormat="1">
      <c r="B6353" s="196"/>
      <c r="D6353" s="188" t="s">
        <v>369</v>
      </c>
      <c r="E6353" s="197" t="s">
        <v>1</v>
      </c>
      <c r="F6353" s="198" t="s">
        <v>3554</v>
      </c>
      <c r="H6353" s="197" t="s">
        <v>1</v>
      </c>
      <c r="I6353" s="199"/>
      <c r="L6353" s="196"/>
      <c r="M6353" s="200"/>
      <c r="N6353" s="201"/>
      <c r="O6353" s="201"/>
      <c r="P6353" s="201"/>
      <c r="Q6353" s="201"/>
      <c r="R6353" s="201"/>
      <c r="S6353" s="201"/>
      <c r="T6353" s="202"/>
      <c r="AT6353" s="197" t="s">
        <v>369</v>
      </c>
      <c r="AU6353" s="197" t="s">
        <v>85</v>
      </c>
      <c r="AV6353" s="14" t="s">
        <v>79</v>
      </c>
      <c r="AW6353" s="14" t="s">
        <v>29</v>
      </c>
      <c r="AX6353" s="14" t="s">
        <v>72</v>
      </c>
      <c r="AY6353" s="197" t="s">
        <v>360</v>
      </c>
    </row>
    <row r="6354" spans="2:51" s="13" customFormat="1">
      <c r="B6354" s="187"/>
      <c r="D6354" s="188" t="s">
        <v>369</v>
      </c>
      <c r="E6354" s="189" t="s">
        <v>1</v>
      </c>
      <c r="F6354" s="190" t="s">
        <v>6192</v>
      </c>
      <c r="H6354" s="191">
        <v>17.805</v>
      </c>
      <c r="I6354" s="192"/>
      <c r="L6354" s="187"/>
      <c r="M6354" s="193"/>
      <c r="N6354" s="194"/>
      <c r="O6354" s="194"/>
      <c r="P6354" s="194"/>
      <c r="Q6354" s="194"/>
      <c r="R6354" s="194"/>
      <c r="S6354" s="194"/>
      <c r="T6354" s="195"/>
      <c r="AT6354" s="189" t="s">
        <v>369</v>
      </c>
      <c r="AU6354" s="189" t="s">
        <v>85</v>
      </c>
      <c r="AV6354" s="13" t="s">
        <v>85</v>
      </c>
      <c r="AW6354" s="13" t="s">
        <v>29</v>
      </c>
      <c r="AX6354" s="13" t="s">
        <v>72</v>
      </c>
      <c r="AY6354" s="189" t="s">
        <v>360</v>
      </c>
    </row>
    <row r="6355" spans="2:51" s="13" customFormat="1">
      <c r="B6355" s="187"/>
      <c r="D6355" s="188" t="s">
        <v>369</v>
      </c>
      <c r="E6355" s="189" t="s">
        <v>1</v>
      </c>
      <c r="F6355" s="190" t="s">
        <v>3775</v>
      </c>
      <c r="H6355" s="191">
        <v>-1.35</v>
      </c>
      <c r="I6355" s="192"/>
      <c r="L6355" s="187"/>
      <c r="M6355" s="193"/>
      <c r="N6355" s="194"/>
      <c r="O6355" s="194"/>
      <c r="P6355" s="194"/>
      <c r="Q6355" s="194"/>
      <c r="R6355" s="194"/>
      <c r="S6355" s="194"/>
      <c r="T6355" s="195"/>
      <c r="AT6355" s="189" t="s">
        <v>369</v>
      </c>
      <c r="AU6355" s="189" t="s">
        <v>85</v>
      </c>
      <c r="AV6355" s="13" t="s">
        <v>85</v>
      </c>
      <c r="AW6355" s="13" t="s">
        <v>29</v>
      </c>
      <c r="AX6355" s="13" t="s">
        <v>72</v>
      </c>
      <c r="AY6355" s="189" t="s">
        <v>360</v>
      </c>
    </row>
    <row r="6356" spans="2:51" s="13" customFormat="1">
      <c r="B6356" s="187"/>
      <c r="D6356" s="188" t="s">
        <v>369</v>
      </c>
      <c r="E6356" s="189" t="s">
        <v>1</v>
      </c>
      <c r="F6356" s="190" t="s">
        <v>6193</v>
      </c>
      <c r="H6356" s="191">
        <v>-4.5</v>
      </c>
      <c r="I6356" s="192"/>
      <c r="L6356" s="187"/>
      <c r="M6356" s="193"/>
      <c r="N6356" s="194"/>
      <c r="O6356" s="194"/>
      <c r="P6356" s="194"/>
      <c r="Q6356" s="194"/>
      <c r="R6356" s="194"/>
      <c r="S6356" s="194"/>
      <c r="T6356" s="195"/>
      <c r="AT6356" s="189" t="s">
        <v>369</v>
      </c>
      <c r="AU6356" s="189" t="s">
        <v>85</v>
      </c>
      <c r="AV6356" s="13" t="s">
        <v>85</v>
      </c>
      <c r="AW6356" s="13" t="s">
        <v>29</v>
      </c>
      <c r="AX6356" s="13" t="s">
        <v>72</v>
      </c>
      <c r="AY6356" s="189" t="s">
        <v>360</v>
      </c>
    </row>
    <row r="6357" spans="2:51" s="13" customFormat="1">
      <c r="B6357" s="187"/>
      <c r="D6357" s="188" t="s">
        <v>369</v>
      </c>
      <c r="E6357" s="189" t="s">
        <v>1</v>
      </c>
      <c r="F6357" s="190" t="s">
        <v>6186</v>
      </c>
      <c r="H6357" s="191">
        <v>-0.192</v>
      </c>
      <c r="I6357" s="192"/>
      <c r="L6357" s="187"/>
      <c r="M6357" s="193"/>
      <c r="N6357" s="194"/>
      <c r="O6357" s="194"/>
      <c r="P6357" s="194"/>
      <c r="Q6357" s="194"/>
      <c r="R6357" s="194"/>
      <c r="S6357" s="194"/>
      <c r="T6357" s="195"/>
      <c r="AT6357" s="189" t="s">
        <v>369</v>
      </c>
      <c r="AU6357" s="189" t="s">
        <v>85</v>
      </c>
      <c r="AV6357" s="13" t="s">
        <v>85</v>
      </c>
      <c r="AW6357" s="13" t="s">
        <v>29</v>
      </c>
      <c r="AX6357" s="13" t="s">
        <v>72</v>
      </c>
      <c r="AY6357" s="189" t="s">
        <v>360</v>
      </c>
    </row>
    <row r="6358" spans="2:51" s="14" customFormat="1">
      <c r="B6358" s="196"/>
      <c r="D6358" s="188" t="s">
        <v>369</v>
      </c>
      <c r="E6358" s="197" t="s">
        <v>1</v>
      </c>
      <c r="F6358" s="198" t="s">
        <v>3582</v>
      </c>
      <c r="H6358" s="197" t="s">
        <v>1</v>
      </c>
      <c r="I6358" s="199"/>
      <c r="L6358" s="196"/>
      <c r="M6358" s="200"/>
      <c r="N6358" s="201"/>
      <c r="O6358" s="201"/>
      <c r="P6358" s="201"/>
      <c r="Q6358" s="201"/>
      <c r="R6358" s="201"/>
      <c r="S6358" s="201"/>
      <c r="T6358" s="202"/>
      <c r="AT6358" s="197" t="s">
        <v>369</v>
      </c>
      <c r="AU6358" s="197" t="s">
        <v>85</v>
      </c>
      <c r="AV6358" s="14" t="s">
        <v>79</v>
      </c>
      <c r="AW6358" s="14" t="s">
        <v>29</v>
      </c>
      <c r="AX6358" s="14" t="s">
        <v>72</v>
      </c>
      <c r="AY6358" s="197" t="s">
        <v>360</v>
      </c>
    </row>
    <row r="6359" spans="2:51" s="13" customFormat="1">
      <c r="B6359" s="187"/>
      <c r="D6359" s="188" t="s">
        <v>369</v>
      </c>
      <c r="E6359" s="189" t="s">
        <v>1</v>
      </c>
      <c r="F6359" s="190" t="s">
        <v>6194</v>
      </c>
      <c r="H6359" s="191">
        <v>97.685000000000002</v>
      </c>
      <c r="I6359" s="192"/>
      <c r="L6359" s="187"/>
      <c r="M6359" s="193"/>
      <c r="N6359" s="194"/>
      <c r="O6359" s="194"/>
      <c r="P6359" s="194"/>
      <c r="Q6359" s="194"/>
      <c r="R6359" s="194"/>
      <c r="S6359" s="194"/>
      <c r="T6359" s="195"/>
      <c r="AT6359" s="189" t="s">
        <v>369</v>
      </c>
      <c r="AU6359" s="189" t="s">
        <v>85</v>
      </c>
      <c r="AV6359" s="13" t="s">
        <v>85</v>
      </c>
      <c r="AW6359" s="13" t="s">
        <v>29</v>
      </c>
      <c r="AX6359" s="13" t="s">
        <v>72</v>
      </c>
      <c r="AY6359" s="189" t="s">
        <v>360</v>
      </c>
    </row>
    <row r="6360" spans="2:51" s="13" customFormat="1">
      <c r="B6360" s="187"/>
      <c r="D6360" s="188" t="s">
        <v>369</v>
      </c>
      <c r="E6360" s="189" t="s">
        <v>1</v>
      </c>
      <c r="F6360" s="190" t="s">
        <v>6195</v>
      </c>
      <c r="H6360" s="191">
        <v>-21.518000000000001</v>
      </c>
      <c r="I6360" s="192"/>
      <c r="L6360" s="187"/>
      <c r="M6360" s="193"/>
      <c r="N6360" s="194"/>
      <c r="O6360" s="194"/>
      <c r="P6360" s="194"/>
      <c r="Q6360" s="194"/>
      <c r="R6360" s="194"/>
      <c r="S6360" s="194"/>
      <c r="T6360" s="195"/>
      <c r="AT6360" s="189" t="s">
        <v>369</v>
      </c>
      <c r="AU6360" s="189" t="s">
        <v>85</v>
      </c>
      <c r="AV6360" s="13" t="s">
        <v>85</v>
      </c>
      <c r="AW6360" s="13" t="s">
        <v>29</v>
      </c>
      <c r="AX6360" s="13" t="s">
        <v>72</v>
      </c>
      <c r="AY6360" s="189" t="s">
        <v>360</v>
      </c>
    </row>
    <row r="6361" spans="2:51" s="13" customFormat="1">
      <c r="B6361" s="187"/>
      <c r="D6361" s="188" t="s">
        <v>369</v>
      </c>
      <c r="E6361" s="189" t="s">
        <v>1</v>
      </c>
      <c r="F6361" s="190" t="s">
        <v>6196</v>
      </c>
      <c r="H6361" s="191">
        <v>-0.57599999999999996</v>
      </c>
      <c r="I6361" s="192"/>
      <c r="L6361" s="187"/>
      <c r="M6361" s="193"/>
      <c r="N6361" s="194"/>
      <c r="O6361" s="194"/>
      <c r="P6361" s="194"/>
      <c r="Q6361" s="194"/>
      <c r="R6361" s="194"/>
      <c r="S6361" s="194"/>
      <c r="T6361" s="195"/>
      <c r="AT6361" s="189" t="s">
        <v>369</v>
      </c>
      <c r="AU6361" s="189" t="s">
        <v>85</v>
      </c>
      <c r="AV6361" s="13" t="s">
        <v>85</v>
      </c>
      <c r="AW6361" s="13" t="s">
        <v>29</v>
      </c>
      <c r="AX6361" s="13" t="s">
        <v>72</v>
      </c>
      <c r="AY6361" s="189" t="s">
        <v>360</v>
      </c>
    </row>
    <row r="6362" spans="2:51" s="14" customFormat="1">
      <c r="B6362" s="196"/>
      <c r="D6362" s="188" t="s">
        <v>369</v>
      </c>
      <c r="E6362" s="197" t="s">
        <v>1</v>
      </c>
      <c r="F6362" s="198" t="s">
        <v>3604</v>
      </c>
      <c r="H6362" s="197" t="s">
        <v>1</v>
      </c>
      <c r="I6362" s="199"/>
      <c r="L6362" s="196"/>
      <c r="M6362" s="200"/>
      <c r="N6362" s="201"/>
      <c r="O6362" s="201"/>
      <c r="P6362" s="201"/>
      <c r="Q6362" s="201"/>
      <c r="R6362" s="201"/>
      <c r="S6362" s="201"/>
      <c r="T6362" s="202"/>
      <c r="AT6362" s="197" t="s">
        <v>369</v>
      </c>
      <c r="AU6362" s="197" t="s">
        <v>85</v>
      </c>
      <c r="AV6362" s="14" t="s">
        <v>79</v>
      </c>
      <c r="AW6362" s="14" t="s">
        <v>29</v>
      </c>
      <c r="AX6362" s="14" t="s">
        <v>72</v>
      </c>
      <c r="AY6362" s="197" t="s">
        <v>360</v>
      </c>
    </row>
    <row r="6363" spans="2:51" s="13" customFormat="1">
      <c r="B6363" s="187"/>
      <c r="D6363" s="188" t="s">
        <v>369</v>
      </c>
      <c r="E6363" s="189" t="s">
        <v>1</v>
      </c>
      <c r="F6363" s="190" t="s">
        <v>6197</v>
      </c>
      <c r="H6363" s="191">
        <v>14.205</v>
      </c>
      <c r="I6363" s="192"/>
      <c r="L6363" s="187"/>
      <c r="M6363" s="193"/>
      <c r="N6363" s="194"/>
      <c r="O6363" s="194"/>
      <c r="P6363" s="194"/>
      <c r="Q6363" s="194"/>
      <c r="R6363" s="194"/>
      <c r="S6363" s="194"/>
      <c r="T6363" s="195"/>
      <c r="AT6363" s="189" t="s">
        <v>369</v>
      </c>
      <c r="AU6363" s="189" t="s">
        <v>85</v>
      </c>
      <c r="AV6363" s="13" t="s">
        <v>85</v>
      </c>
      <c r="AW6363" s="13" t="s">
        <v>29</v>
      </c>
      <c r="AX6363" s="13" t="s">
        <v>72</v>
      </c>
      <c r="AY6363" s="189" t="s">
        <v>360</v>
      </c>
    </row>
    <row r="6364" spans="2:51" s="14" customFormat="1">
      <c r="B6364" s="196"/>
      <c r="D6364" s="188" t="s">
        <v>369</v>
      </c>
      <c r="E6364" s="197" t="s">
        <v>1</v>
      </c>
      <c r="F6364" s="198" t="s">
        <v>6198</v>
      </c>
      <c r="H6364" s="197" t="s">
        <v>1</v>
      </c>
      <c r="I6364" s="199"/>
      <c r="L6364" s="196"/>
      <c r="M6364" s="200"/>
      <c r="N6364" s="201"/>
      <c r="O6364" s="201"/>
      <c r="P6364" s="201"/>
      <c r="Q6364" s="201"/>
      <c r="R6364" s="201"/>
      <c r="S6364" s="201"/>
      <c r="T6364" s="202"/>
      <c r="AT6364" s="197" t="s">
        <v>369</v>
      </c>
      <c r="AU6364" s="197" t="s">
        <v>85</v>
      </c>
      <c r="AV6364" s="14" t="s">
        <v>79</v>
      </c>
      <c r="AW6364" s="14" t="s">
        <v>29</v>
      </c>
      <c r="AX6364" s="14" t="s">
        <v>72</v>
      </c>
      <c r="AY6364" s="197" t="s">
        <v>360</v>
      </c>
    </row>
    <row r="6365" spans="2:51" s="13" customFormat="1">
      <c r="B6365" s="187"/>
      <c r="D6365" s="188" t="s">
        <v>369</v>
      </c>
      <c r="E6365" s="189" t="s">
        <v>1</v>
      </c>
      <c r="F6365" s="190" t="s">
        <v>6199</v>
      </c>
      <c r="H6365" s="191">
        <v>27.6</v>
      </c>
      <c r="I6365" s="192"/>
      <c r="L6365" s="187"/>
      <c r="M6365" s="193"/>
      <c r="N6365" s="194"/>
      <c r="O6365" s="194"/>
      <c r="P6365" s="194"/>
      <c r="Q6365" s="194"/>
      <c r="R6365" s="194"/>
      <c r="S6365" s="194"/>
      <c r="T6365" s="195"/>
      <c r="AT6365" s="189" t="s">
        <v>369</v>
      </c>
      <c r="AU6365" s="189" t="s">
        <v>85</v>
      </c>
      <c r="AV6365" s="13" t="s">
        <v>85</v>
      </c>
      <c r="AW6365" s="13" t="s">
        <v>29</v>
      </c>
      <c r="AX6365" s="13" t="s">
        <v>72</v>
      </c>
      <c r="AY6365" s="189" t="s">
        <v>360</v>
      </c>
    </row>
    <row r="6366" spans="2:51" s="13" customFormat="1">
      <c r="B6366" s="187"/>
      <c r="D6366" s="188" t="s">
        <v>369</v>
      </c>
      <c r="E6366" s="189" t="s">
        <v>1</v>
      </c>
      <c r="F6366" s="190" t="s">
        <v>6200</v>
      </c>
      <c r="H6366" s="191">
        <v>-6</v>
      </c>
      <c r="I6366" s="192"/>
      <c r="L6366" s="187"/>
      <c r="M6366" s="193"/>
      <c r="N6366" s="194"/>
      <c r="O6366" s="194"/>
      <c r="P6366" s="194"/>
      <c r="Q6366" s="194"/>
      <c r="R6366" s="194"/>
      <c r="S6366" s="194"/>
      <c r="T6366" s="195"/>
      <c r="AT6366" s="189" t="s">
        <v>369</v>
      </c>
      <c r="AU6366" s="189" t="s">
        <v>85</v>
      </c>
      <c r="AV6366" s="13" t="s">
        <v>85</v>
      </c>
      <c r="AW6366" s="13" t="s">
        <v>29</v>
      </c>
      <c r="AX6366" s="13" t="s">
        <v>72</v>
      </c>
      <c r="AY6366" s="189" t="s">
        <v>360</v>
      </c>
    </row>
    <row r="6367" spans="2:51" s="16" customFormat="1">
      <c r="B6367" s="211"/>
      <c r="D6367" s="188" t="s">
        <v>369</v>
      </c>
      <c r="E6367" s="212" t="s">
        <v>1</v>
      </c>
      <c r="F6367" s="213" t="s">
        <v>581</v>
      </c>
      <c r="H6367" s="214">
        <v>302.74599999999998</v>
      </c>
      <c r="I6367" s="215"/>
      <c r="L6367" s="211"/>
      <c r="M6367" s="216"/>
      <c r="N6367" s="217"/>
      <c r="O6367" s="217"/>
      <c r="P6367" s="217"/>
      <c r="Q6367" s="217"/>
      <c r="R6367" s="217"/>
      <c r="S6367" s="217"/>
      <c r="T6367" s="218"/>
      <c r="AT6367" s="212" t="s">
        <v>369</v>
      </c>
      <c r="AU6367" s="212" t="s">
        <v>85</v>
      </c>
      <c r="AV6367" s="16" t="s">
        <v>282</v>
      </c>
      <c r="AW6367" s="16" t="s">
        <v>29</v>
      </c>
      <c r="AX6367" s="16" t="s">
        <v>72</v>
      </c>
      <c r="AY6367" s="212" t="s">
        <v>360</v>
      </c>
    </row>
    <row r="6368" spans="2:51" s="14" customFormat="1">
      <c r="B6368" s="196"/>
      <c r="D6368" s="188" t="s">
        <v>369</v>
      </c>
      <c r="E6368" s="197" t="s">
        <v>1</v>
      </c>
      <c r="F6368" s="198" t="s">
        <v>3340</v>
      </c>
      <c r="H6368" s="197" t="s">
        <v>1</v>
      </c>
      <c r="I6368" s="199"/>
      <c r="L6368" s="196"/>
      <c r="M6368" s="200"/>
      <c r="N6368" s="201"/>
      <c r="O6368" s="201"/>
      <c r="P6368" s="201"/>
      <c r="Q6368" s="201"/>
      <c r="R6368" s="201"/>
      <c r="S6368" s="201"/>
      <c r="T6368" s="202"/>
      <c r="AT6368" s="197" t="s">
        <v>369</v>
      </c>
      <c r="AU6368" s="197" t="s">
        <v>85</v>
      </c>
      <c r="AV6368" s="14" t="s">
        <v>79</v>
      </c>
      <c r="AW6368" s="14" t="s">
        <v>29</v>
      </c>
      <c r="AX6368" s="14" t="s">
        <v>72</v>
      </c>
      <c r="AY6368" s="197" t="s">
        <v>360</v>
      </c>
    </row>
    <row r="6369" spans="2:51" s="13" customFormat="1">
      <c r="B6369" s="187"/>
      <c r="D6369" s="188" t="s">
        <v>369</v>
      </c>
      <c r="E6369" s="189" t="s">
        <v>1</v>
      </c>
      <c r="F6369" s="190" t="s">
        <v>6201</v>
      </c>
      <c r="H6369" s="191">
        <v>30.9</v>
      </c>
      <c r="I6369" s="192"/>
      <c r="L6369" s="187"/>
      <c r="M6369" s="193"/>
      <c r="N6369" s="194"/>
      <c r="O6369" s="194"/>
      <c r="P6369" s="194"/>
      <c r="Q6369" s="194"/>
      <c r="R6369" s="194"/>
      <c r="S6369" s="194"/>
      <c r="T6369" s="195"/>
      <c r="AT6369" s="189" t="s">
        <v>369</v>
      </c>
      <c r="AU6369" s="189" t="s">
        <v>85</v>
      </c>
      <c r="AV6369" s="13" t="s">
        <v>85</v>
      </c>
      <c r="AW6369" s="13" t="s">
        <v>29</v>
      </c>
      <c r="AX6369" s="13" t="s">
        <v>72</v>
      </c>
      <c r="AY6369" s="189" t="s">
        <v>360</v>
      </c>
    </row>
    <row r="6370" spans="2:51" s="13" customFormat="1">
      <c r="B6370" s="187"/>
      <c r="D6370" s="188" t="s">
        <v>369</v>
      </c>
      <c r="E6370" s="189" t="s">
        <v>1</v>
      </c>
      <c r="F6370" s="190" t="s">
        <v>6202</v>
      </c>
      <c r="H6370" s="191">
        <v>-9.18</v>
      </c>
      <c r="I6370" s="192"/>
      <c r="L6370" s="187"/>
      <c r="M6370" s="193"/>
      <c r="N6370" s="194"/>
      <c r="O6370" s="194"/>
      <c r="P6370" s="194"/>
      <c r="Q6370" s="194"/>
      <c r="R6370" s="194"/>
      <c r="S6370" s="194"/>
      <c r="T6370" s="195"/>
      <c r="AT6370" s="189" t="s">
        <v>369</v>
      </c>
      <c r="AU6370" s="189" t="s">
        <v>85</v>
      </c>
      <c r="AV6370" s="13" t="s">
        <v>85</v>
      </c>
      <c r="AW6370" s="13" t="s">
        <v>29</v>
      </c>
      <c r="AX6370" s="13" t="s">
        <v>72</v>
      </c>
      <c r="AY6370" s="189" t="s">
        <v>360</v>
      </c>
    </row>
    <row r="6371" spans="2:51" s="13" customFormat="1">
      <c r="B6371" s="187"/>
      <c r="D6371" s="188" t="s">
        <v>369</v>
      </c>
      <c r="E6371" s="189" t="s">
        <v>1</v>
      </c>
      <c r="F6371" s="190" t="s">
        <v>6203</v>
      </c>
      <c r="H6371" s="191">
        <v>-0.38700000000000001</v>
      </c>
      <c r="I6371" s="192"/>
      <c r="L6371" s="187"/>
      <c r="M6371" s="193"/>
      <c r="N6371" s="194"/>
      <c r="O6371" s="194"/>
      <c r="P6371" s="194"/>
      <c r="Q6371" s="194"/>
      <c r="R6371" s="194"/>
      <c r="S6371" s="194"/>
      <c r="T6371" s="195"/>
      <c r="AT6371" s="189" t="s">
        <v>369</v>
      </c>
      <c r="AU6371" s="189" t="s">
        <v>85</v>
      </c>
      <c r="AV6371" s="13" t="s">
        <v>85</v>
      </c>
      <c r="AW6371" s="13" t="s">
        <v>29</v>
      </c>
      <c r="AX6371" s="13" t="s">
        <v>72</v>
      </c>
      <c r="AY6371" s="189" t="s">
        <v>360</v>
      </c>
    </row>
    <row r="6372" spans="2:51" s="13" customFormat="1">
      <c r="B6372" s="187"/>
      <c r="D6372" s="188" t="s">
        <v>369</v>
      </c>
      <c r="E6372" s="189" t="s">
        <v>1</v>
      </c>
      <c r="F6372" s="190" t="s">
        <v>6204</v>
      </c>
      <c r="H6372" s="191">
        <v>-0.74099999999999999</v>
      </c>
      <c r="I6372" s="192"/>
      <c r="L6372" s="187"/>
      <c r="M6372" s="193"/>
      <c r="N6372" s="194"/>
      <c r="O6372" s="194"/>
      <c r="P6372" s="194"/>
      <c r="Q6372" s="194"/>
      <c r="R6372" s="194"/>
      <c r="S6372" s="194"/>
      <c r="T6372" s="195"/>
      <c r="AT6372" s="189" t="s">
        <v>369</v>
      </c>
      <c r="AU6372" s="189" t="s">
        <v>85</v>
      </c>
      <c r="AV6372" s="13" t="s">
        <v>85</v>
      </c>
      <c r="AW6372" s="13" t="s">
        <v>29</v>
      </c>
      <c r="AX6372" s="13" t="s">
        <v>72</v>
      </c>
      <c r="AY6372" s="189" t="s">
        <v>360</v>
      </c>
    </row>
    <row r="6373" spans="2:51" s="14" customFormat="1">
      <c r="B6373" s="196"/>
      <c r="D6373" s="188" t="s">
        <v>369</v>
      </c>
      <c r="E6373" s="197" t="s">
        <v>1</v>
      </c>
      <c r="F6373" s="198" t="s">
        <v>3347</v>
      </c>
      <c r="H6373" s="197" t="s">
        <v>1</v>
      </c>
      <c r="I6373" s="199"/>
      <c r="L6373" s="196"/>
      <c r="M6373" s="200"/>
      <c r="N6373" s="201"/>
      <c r="O6373" s="201"/>
      <c r="P6373" s="201"/>
      <c r="Q6373" s="201"/>
      <c r="R6373" s="201"/>
      <c r="S6373" s="201"/>
      <c r="T6373" s="202"/>
      <c r="AT6373" s="197" t="s">
        <v>369</v>
      </c>
      <c r="AU6373" s="197" t="s">
        <v>85</v>
      </c>
      <c r="AV6373" s="14" t="s">
        <v>79</v>
      </c>
      <c r="AW6373" s="14" t="s">
        <v>29</v>
      </c>
      <c r="AX6373" s="14" t="s">
        <v>72</v>
      </c>
      <c r="AY6373" s="197" t="s">
        <v>360</v>
      </c>
    </row>
    <row r="6374" spans="2:51" s="13" customFormat="1">
      <c r="B6374" s="187"/>
      <c r="D6374" s="188" t="s">
        <v>369</v>
      </c>
      <c r="E6374" s="189" t="s">
        <v>1</v>
      </c>
      <c r="F6374" s="190" t="s">
        <v>6205</v>
      </c>
      <c r="H6374" s="191">
        <v>67.180999999999997</v>
      </c>
      <c r="I6374" s="192"/>
      <c r="L6374" s="187"/>
      <c r="M6374" s="193"/>
      <c r="N6374" s="194"/>
      <c r="O6374" s="194"/>
      <c r="P6374" s="194"/>
      <c r="Q6374" s="194"/>
      <c r="R6374" s="194"/>
      <c r="S6374" s="194"/>
      <c r="T6374" s="195"/>
      <c r="AT6374" s="189" t="s">
        <v>369</v>
      </c>
      <c r="AU6374" s="189" t="s">
        <v>85</v>
      </c>
      <c r="AV6374" s="13" t="s">
        <v>85</v>
      </c>
      <c r="AW6374" s="13" t="s">
        <v>29</v>
      </c>
      <c r="AX6374" s="13" t="s">
        <v>72</v>
      </c>
      <c r="AY6374" s="189" t="s">
        <v>360</v>
      </c>
    </row>
    <row r="6375" spans="2:51" s="13" customFormat="1">
      <c r="B6375" s="187"/>
      <c r="D6375" s="188" t="s">
        <v>369</v>
      </c>
      <c r="E6375" s="189" t="s">
        <v>1</v>
      </c>
      <c r="F6375" s="190" t="s">
        <v>6206</v>
      </c>
      <c r="H6375" s="191">
        <v>-28.65</v>
      </c>
      <c r="I6375" s="192"/>
      <c r="L6375" s="187"/>
      <c r="M6375" s="193"/>
      <c r="N6375" s="194"/>
      <c r="O6375" s="194"/>
      <c r="P6375" s="194"/>
      <c r="Q6375" s="194"/>
      <c r="R6375" s="194"/>
      <c r="S6375" s="194"/>
      <c r="T6375" s="195"/>
      <c r="AT6375" s="189" t="s">
        <v>369</v>
      </c>
      <c r="AU6375" s="189" t="s">
        <v>85</v>
      </c>
      <c r="AV6375" s="13" t="s">
        <v>85</v>
      </c>
      <c r="AW6375" s="13" t="s">
        <v>29</v>
      </c>
      <c r="AX6375" s="13" t="s">
        <v>72</v>
      </c>
      <c r="AY6375" s="189" t="s">
        <v>360</v>
      </c>
    </row>
    <row r="6376" spans="2:51" s="14" customFormat="1">
      <c r="B6376" s="196"/>
      <c r="D6376" s="188" t="s">
        <v>369</v>
      </c>
      <c r="E6376" s="197" t="s">
        <v>1</v>
      </c>
      <c r="F6376" s="198" t="s">
        <v>3350</v>
      </c>
      <c r="H6376" s="197" t="s">
        <v>1</v>
      </c>
      <c r="I6376" s="199"/>
      <c r="L6376" s="196"/>
      <c r="M6376" s="200"/>
      <c r="N6376" s="201"/>
      <c r="O6376" s="201"/>
      <c r="P6376" s="201"/>
      <c r="Q6376" s="201"/>
      <c r="R6376" s="201"/>
      <c r="S6376" s="201"/>
      <c r="T6376" s="202"/>
      <c r="AT6376" s="197" t="s">
        <v>369</v>
      </c>
      <c r="AU6376" s="197" t="s">
        <v>85</v>
      </c>
      <c r="AV6376" s="14" t="s">
        <v>79</v>
      </c>
      <c r="AW6376" s="14" t="s">
        <v>29</v>
      </c>
      <c r="AX6376" s="14" t="s">
        <v>72</v>
      </c>
      <c r="AY6376" s="197" t="s">
        <v>360</v>
      </c>
    </row>
    <row r="6377" spans="2:51" s="13" customFormat="1">
      <c r="B6377" s="187"/>
      <c r="D6377" s="188" t="s">
        <v>369</v>
      </c>
      <c r="E6377" s="189" t="s">
        <v>1</v>
      </c>
      <c r="F6377" s="190" t="s">
        <v>6207</v>
      </c>
      <c r="H6377" s="191">
        <v>67.995000000000005</v>
      </c>
      <c r="I6377" s="192"/>
      <c r="L6377" s="187"/>
      <c r="M6377" s="193"/>
      <c r="N6377" s="194"/>
      <c r="O6377" s="194"/>
      <c r="P6377" s="194"/>
      <c r="Q6377" s="194"/>
      <c r="R6377" s="194"/>
      <c r="S6377" s="194"/>
      <c r="T6377" s="195"/>
      <c r="AT6377" s="189" t="s">
        <v>369</v>
      </c>
      <c r="AU6377" s="189" t="s">
        <v>85</v>
      </c>
      <c r="AV6377" s="13" t="s">
        <v>85</v>
      </c>
      <c r="AW6377" s="13" t="s">
        <v>29</v>
      </c>
      <c r="AX6377" s="13" t="s">
        <v>72</v>
      </c>
      <c r="AY6377" s="189" t="s">
        <v>360</v>
      </c>
    </row>
    <row r="6378" spans="2:51" s="13" customFormat="1">
      <c r="B6378" s="187"/>
      <c r="D6378" s="188" t="s">
        <v>369</v>
      </c>
      <c r="E6378" s="189" t="s">
        <v>1</v>
      </c>
      <c r="F6378" s="190" t="s">
        <v>6208</v>
      </c>
      <c r="H6378" s="191">
        <v>-14.43</v>
      </c>
      <c r="I6378" s="192"/>
      <c r="L6378" s="187"/>
      <c r="M6378" s="193"/>
      <c r="N6378" s="194"/>
      <c r="O6378" s="194"/>
      <c r="P6378" s="194"/>
      <c r="Q6378" s="194"/>
      <c r="R6378" s="194"/>
      <c r="S6378" s="194"/>
      <c r="T6378" s="195"/>
      <c r="AT6378" s="189" t="s">
        <v>369</v>
      </c>
      <c r="AU6378" s="189" t="s">
        <v>85</v>
      </c>
      <c r="AV6378" s="13" t="s">
        <v>85</v>
      </c>
      <c r="AW6378" s="13" t="s">
        <v>29</v>
      </c>
      <c r="AX6378" s="13" t="s">
        <v>72</v>
      </c>
      <c r="AY6378" s="189" t="s">
        <v>360</v>
      </c>
    </row>
    <row r="6379" spans="2:51" s="13" customFormat="1">
      <c r="B6379" s="187"/>
      <c r="D6379" s="188" t="s">
        <v>369</v>
      </c>
      <c r="E6379" s="189" t="s">
        <v>1</v>
      </c>
      <c r="F6379" s="190" t="s">
        <v>6209</v>
      </c>
      <c r="H6379" s="191">
        <v>-2.9279999999999999</v>
      </c>
      <c r="I6379" s="192"/>
      <c r="L6379" s="187"/>
      <c r="M6379" s="193"/>
      <c r="N6379" s="194"/>
      <c r="O6379" s="194"/>
      <c r="P6379" s="194"/>
      <c r="Q6379" s="194"/>
      <c r="R6379" s="194"/>
      <c r="S6379" s="194"/>
      <c r="T6379" s="195"/>
      <c r="AT6379" s="189" t="s">
        <v>369</v>
      </c>
      <c r="AU6379" s="189" t="s">
        <v>85</v>
      </c>
      <c r="AV6379" s="13" t="s">
        <v>85</v>
      </c>
      <c r="AW6379" s="13" t="s">
        <v>29</v>
      </c>
      <c r="AX6379" s="13" t="s">
        <v>72</v>
      </c>
      <c r="AY6379" s="189" t="s">
        <v>360</v>
      </c>
    </row>
    <row r="6380" spans="2:51" s="14" customFormat="1">
      <c r="B6380" s="196"/>
      <c r="D6380" s="188" t="s">
        <v>369</v>
      </c>
      <c r="E6380" s="197" t="s">
        <v>1</v>
      </c>
      <c r="F6380" s="198" t="s">
        <v>3354</v>
      </c>
      <c r="H6380" s="197" t="s">
        <v>1</v>
      </c>
      <c r="I6380" s="199"/>
      <c r="L6380" s="196"/>
      <c r="M6380" s="200"/>
      <c r="N6380" s="201"/>
      <c r="O6380" s="201"/>
      <c r="P6380" s="201"/>
      <c r="Q6380" s="201"/>
      <c r="R6380" s="201"/>
      <c r="S6380" s="201"/>
      <c r="T6380" s="202"/>
      <c r="AT6380" s="197" t="s">
        <v>369</v>
      </c>
      <c r="AU6380" s="197" t="s">
        <v>85</v>
      </c>
      <c r="AV6380" s="14" t="s">
        <v>79</v>
      </c>
      <c r="AW6380" s="14" t="s">
        <v>29</v>
      </c>
      <c r="AX6380" s="14" t="s">
        <v>72</v>
      </c>
      <c r="AY6380" s="197" t="s">
        <v>360</v>
      </c>
    </row>
    <row r="6381" spans="2:51" s="13" customFormat="1">
      <c r="B6381" s="187"/>
      <c r="D6381" s="188" t="s">
        <v>369</v>
      </c>
      <c r="E6381" s="189" t="s">
        <v>1</v>
      </c>
      <c r="F6381" s="190" t="s">
        <v>6210</v>
      </c>
      <c r="H6381" s="191">
        <v>107.49</v>
      </c>
      <c r="I6381" s="192"/>
      <c r="L6381" s="187"/>
      <c r="M6381" s="193"/>
      <c r="N6381" s="194"/>
      <c r="O6381" s="194"/>
      <c r="P6381" s="194"/>
      <c r="Q6381" s="194"/>
      <c r="R6381" s="194"/>
      <c r="S6381" s="194"/>
      <c r="T6381" s="195"/>
      <c r="AT6381" s="189" t="s">
        <v>369</v>
      </c>
      <c r="AU6381" s="189" t="s">
        <v>85</v>
      </c>
      <c r="AV6381" s="13" t="s">
        <v>85</v>
      </c>
      <c r="AW6381" s="13" t="s">
        <v>29</v>
      </c>
      <c r="AX6381" s="13" t="s">
        <v>72</v>
      </c>
      <c r="AY6381" s="189" t="s">
        <v>360</v>
      </c>
    </row>
    <row r="6382" spans="2:51" s="13" customFormat="1">
      <c r="B6382" s="187"/>
      <c r="D6382" s="188" t="s">
        <v>369</v>
      </c>
      <c r="E6382" s="189" t="s">
        <v>1</v>
      </c>
      <c r="F6382" s="190" t="s">
        <v>6211</v>
      </c>
      <c r="H6382" s="191">
        <v>-9.9</v>
      </c>
      <c r="I6382" s="192"/>
      <c r="L6382" s="187"/>
      <c r="M6382" s="193"/>
      <c r="N6382" s="194"/>
      <c r="O6382" s="194"/>
      <c r="P6382" s="194"/>
      <c r="Q6382" s="194"/>
      <c r="R6382" s="194"/>
      <c r="S6382" s="194"/>
      <c r="T6382" s="195"/>
      <c r="AT6382" s="189" t="s">
        <v>369</v>
      </c>
      <c r="AU6382" s="189" t="s">
        <v>85</v>
      </c>
      <c r="AV6382" s="13" t="s">
        <v>85</v>
      </c>
      <c r="AW6382" s="13" t="s">
        <v>29</v>
      </c>
      <c r="AX6382" s="13" t="s">
        <v>72</v>
      </c>
      <c r="AY6382" s="189" t="s">
        <v>360</v>
      </c>
    </row>
    <row r="6383" spans="2:51" s="13" customFormat="1">
      <c r="B6383" s="187"/>
      <c r="D6383" s="188" t="s">
        <v>369</v>
      </c>
      <c r="E6383" s="189" t="s">
        <v>1</v>
      </c>
      <c r="F6383" s="190" t="s">
        <v>6212</v>
      </c>
      <c r="H6383" s="191">
        <v>-5.25</v>
      </c>
      <c r="I6383" s="192"/>
      <c r="L6383" s="187"/>
      <c r="M6383" s="193"/>
      <c r="N6383" s="194"/>
      <c r="O6383" s="194"/>
      <c r="P6383" s="194"/>
      <c r="Q6383" s="194"/>
      <c r="R6383" s="194"/>
      <c r="S6383" s="194"/>
      <c r="T6383" s="195"/>
      <c r="AT6383" s="189" t="s">
        <v>369</v>
      </c>
      <c r="AU6383" s="189" t="s">
        <v>85</v>
      </c>
      <c r="AV6383" s="13" t="s">
        <v>85</v>
      </c>
      <c r="AW6383" s="13" t="s">
        <v>29</v>
      </c>
      <c r="AX6383" s="13" t="s">
        <v>72</v>
      </c>
      <c r="AY6383" s="189" t="s">
        <v>360</v>
      </c>
    </row>
    <row r="6384" spans="2:51" s="14" customFormat="1">
      <c r="B6384" s="196"/>
      <c r="D6384" s="188" t="s">
        <v>369</v>
      </c>
      <c r="E6384" s="197" t="s">
        <v>1</v>
      </c>
      <c r="F6384" s="198" t="s">
        <v>6213</v>
      </c>
      <c r="H6384" s="197" t="s">
        <v>1</v>
      </c>
      <c r="I6384" s="199"/>
      <c r="L6384" s="196"/>
      <c r="M6384" s="200"/>
      <c r="N6384" s="201"/>
      <c r="O6384" s="201"/>
      <c r="P6384" s="201"/>
      <c r="Q6384" s="201"/>
      <c r="R6384" s="201"/>
      <c r="S6384" s="201"/>
      <c r="T6384" s="202"/>
      <c r="AT6384" s="197" t="s">
        <v>369</v>
      </c>
      <c r="AU6384" s="197" t="s">
        <v>85</v>
      </c>
      <c r="AV6384" s="14" t="s">
        <v>79</v>
      </c>
      <c r="AW6384" s="14" t="s">
        <v>29</v>
      </c>
      <c r="AX6384" s="14" t="s">
        <v>72</v>
      </c>
      <c r="AY6384" s="197" t="s">
        <v>360</v>
      </c>
    </row>
    <row r="6385" spans="2:51" s="13" customFormat="1">
      <c r="B6385" s="187"/>
      <c r="D6385" s="188" t="s">
        <v>369</v>
      </c>
      <c r="E6385" s="189" t="s">
        <v>1</v>
      </c>
      <c r="F6385" s="190" t="s">
        <v>6214</v>
      </c>
      <c r="H6385" s="191">
        <v>28.35</v>
      </c>
      <c r="I6385" s="192"/>
      <c r="L6385" s="187"/>
      <c r="M6385" s="193"/>
      <c r="N6385" s="194"/>
      <c r="O6385" s="194"/>
      <c r="P6385" s="194"/>
      <c r="Q6385" s="194"/>
      <c r="R6385" s="194"/>
      <c r="S6385" s="194"/>
      <c r="T6385" s="195"/>
      <c r="AT6385" s="189" t="s">
        <v>369</v>
      </c>
      <c r="AU6385" s="189" t="s">
        <v>85</v>
      </c>
      <c r="AV6385" s="13" t="s">
        <v>85</v>
      </c>
      <c r="AW6385" s="13" t="s">
        <v>29</v>
      </c>
      <c r="AX6385" s="13" t="s">
        <v>72</v>
      </c>
      <c r="AY6385" s="189" t="s">
        <v>360</v>
      </c>
    </row>
    <row r="6386" spans="2:51" s="13" customFormat="1">
      <c r="B6386" s="187"/>
      <c r="D6386" s="188" t="s">
        <v>369</v>
      </c>
      <c r="E6386" s="189" t="s">
        <v>1</v>
      </c>
      <c r="F6386" s="190" t="s">
        <v>6215</v>
      </c>
      <c r="H6386" s="191">
        <v>-4.4329999999999998</v>
      </c>
      <c r="I6386" s="192"/>
      <c r="L6386" s="187"/>
      <c r="M6386" s="193"/>
      <c r="N6386" s="194"/>
      <c r="O6386" s="194"/>
      <c r="P6386" s="194"/>
      <c r="Q6386" s="194"/>
      <c r="R6386" s="194"/>
      <c r="S6386" s="194"/>
      <c r="T6386" s="195"/>
      <c r="AT6386" s="189" t="s">
        <v>369</v>
      </c>
      <c r="AU6386" s="189" t="s">
        <v>85</v>
      </c>
      <c r="AV6386" s="13" t="s">
        <v>85</v>
      </c>
      <c r="AW6386" s="13" t="s">
        <v>29</v>
      </c>
      <c r="AX6386" s="13" t="s">
        <v>72</v>
      </c>
      <c r="AY6386" s="189" t="s">
        <v>360</v>
      </c>
    </row>
    <row r="6387" spans="2:51" s="14" customFormat="1">
      <c r="B6387" s="196"/>
      <c r="D6387" s="188" t="s">
        <v>369</v>
      </c>
      <c r="E6387" s="197" t="s">
        <v>1</v>
      </c>
      <c r="F6387" s="198" t="s">
        <v>3372</v>
      </c>
      <c r="H6387" s="197" t="s">
        <v>1</v>
      </c>
      <c r="I6387" s="199"/>
      <c r="L6387" s="196"/>
      <c r="M6387" s="200"/>
      <c r="N6387" s="201"/>
      <c r="O6387" s="201"/>
      <c r="P6387" s="201"/>
      <c r="Q6387" s="201"/>
      <c r="R6387" s="201"/>
      <c r="S6387" s="201"/>
      <c r="T6387" s="202"/>
      <c r="AT6387" s="197" t="s">
        <v>369</v>
      </c>
      <c r="AU6387" s="197" t="s">
        <v>85</v>
      </c>
      <c r="AV6387" s="14" t="s">
        <v>79</v>
      </c>
      <c r="AW6387" s="14" t="s">
        <v>29</v>
      </c>
      <c r="AX6387" s="14" t="s">
        <v>72</v>
      </c>
      <c r="AY6387" s="197" t="s">
        <v>360</v>
      </c>
    </row>
    <row r="6388" spans="2:51" s="13" customFormat="1">
      <c r="B6388" s="187"/>
      <c r="D6388" s="188" t="s">
        <v>369</v>
      </c>
      <c r="E6388" s="189" t="s">
        <v>1</v>
      </c>
      <c r="F6388" s="190" t="s">
        <v>6216</v>
      </c>
      <c r="H6388" s="191">
        <v>12</v>
      </c>
      <c r="I6388" s="192"/>
      <c r="L6388" s="187"/>
      <c r="M6388" s="193"/>
      <c r="N6388" s="194"/>
      <c r="O6388" s="194"/>
      <c r="P6388" s="194"/>
      <c r="Q6388" s="194"/>
      <c r="R6388" s="194"/>
      <c r="S6388" s="194"/>
      <c r="T6388" s="195"/>
      <c r="AT6388" s="189" t="s">
        <v>369</v>
      </c>
      <c r="AU6388" s="189" t="s">
        <v>85</v>
      </c>
      <c r="AV6388" s="13" t="s">
        <v>85</v>
      </c>
      <c r="AW6388" s="13" t="s">
        <v>29</v>
      </c>
      <c r="AX6388" s="13" t="s">
        <v>72</v>
      </c>
      <c r="AY6388" s="189" t="s">
        <v>360</v>
      </c>
    </row>
    <row r="6389" spans="2:51" s="14" customFormat="1">
      <c r="B6389" s="196"/>
      <c r="D6389" s="188" t="s">
        <v>369</v>
      </c>
      <c r="E6389" s="197" t="s">
        <v>1</v>
      </c>
      <c r="F6389" s="198" t="s">
        <v>3375</v>
      </c>
      <c r="H6389" s="197" t="s">
        <v>1</v>
      </c>
      <c r="I6389" s="199"/>
      <c r="L6389" s="196"/>
      <c r="M6389" s="200"/>
      <c r="N6389" s="201"/>
      <c r="O6389" s="201"/>
      <c r="P6389" s="201"/>
      <c r="Q6389" s="201"/>
      <c r="R6389" s="201"/>
      <c r="S6389" s="201"/>
      <c r="T6389" s="202"/>
      <c r="AT6389" s="197" t="s">
        <v>369</v>
      </c>
      <c r="AU6389" s="197" t="s">
        <v>85</v>
      </c>
      <c r="AV6389" s="14" t="s">
        <v>79</v>
      </c>
      <c r="AW6389" s="14" t="s">
        <v>29</v>
      </c>
      <c r="AX6389" s="14" t="s">
        <v>72</v>
      </c>
      <c r="AY6389" s="197" t="s">
        <v>360</v>
      </c>
    </row>
    <row r="6390" spans="2:51" s="13" customFormat="1">
      <c r="B6390" s="187"/>
      <c r="D6390" s="188" t="s">
        <v>369</v>
      </c>
      <c r="E6390" s="189" t="s">
        <v>1</v>
      </c>
      <c r="F6390" s="190" t="s">
        <v>6217</v>
      </c>
      <c r="H6390" s="191">
        <v>3.7949999999999999</v>
      </c>
      <c r="I6390" s="192"/>
      <c r="L6390" s="187"/>
      <c r="M6390" s="193"/>
      <c r="N6390" s="194"/>
      <c r="O6390" s="194"/>
      <c r="P6390" s="194"/>
      <c r="Q6390" s="194"/>
      <c r="R6390" s="194"/>
      <c r="S6390" s="194"/>
      <c r="T6390" s="195"/>
      <c r="AT6390" s="189" t="s">
        <v>369</v>
      </c>
      <c r="AU6390" s="189" t="s">
        <v>85</v>
      </c>
      <c r="AV6390" s="13" t="s">
        <v>85</v>
      </c>
      <c r="AW6390" s="13" t="s">
        <v>29</v>
      </c>
      <c r="AX6390" s="13" t="s">
        <v>72</v>
      </c>
      <c r="AY6390" s="189" t="s">
        <v>360</v>
      </c>
    </row>
    <row r="6391" spans="2:51" s="13" customFormat="1">
      <c r="B6391" s="187"/>
      <c r="D6391" s="188" t="s">
        <v>369</v>
      </c>
      <c r="E6391" s="189" t="s">
        <v>1</v>
      </c>
      <c r="F6391" s="190" t="s">
        <v>6218</v>
      </c>
      <c r="H6391" s="191">
        <v>-0.91</v>
      </c>
      <c r="I6391" s="192"/>
      <c r="L6391" s="187"/>
      <c r="M6391" s="193"/>
      <c r="N6391" s="194"/>
      <c r="O6391" s="194"/>
      <c r="P6391" s="194"/>
      <c r="Q6391" s="194"/>
      <c r="R6391" s="194"/>
      <c r="S6391" s="194"/>
      <c r="T6391" s="195"/>
      <c r="AT6391" s="189" t="s">
        <v>369</v>
      </c>
      <c r="AU6391" s="189" t="s">
        <v>85</v>
      </c>
      <c r="AV6391" s="13" t="s">
        <v>85</v>
      </c>
      <c r="AW6391" s="13" t="s">
        <v>29</v>
      </c>
      <c r="AX6391" s="13" t="s">
        <v>72</v>
      </c>
      <c r="AY6391" s="189" t="s">
        <v>360</v>
      </c>
    </row>
    <row r="6392" spans="2:51" s="14" customFormat="1">
      <c r="B6392" s="196"/>
      <c r="D6392" s="188" t="s">
        <v>369</v>
      </c>
      <c r="E6392" s="197" t="s">
        <v>1</v>
      </c>
      <c r="F6392" s="198" t="s">
        <v>3378</v>
      </c>
      <c r="H6392" s="197" t="s">
        <v>1</v>
      </c>
      <c r="I6392" s="199"/>
      <c r="L6392" s="196"/>
      <c r="M6392" s="200"/>
      <c r="N6392" s="201"/>
      <c r="O6392" s="201"/>
      <c r="P6392" s="201"/>
      <c r="Q6392" s="201"/>
      <c r="R6392" s="201"/>
      <c r="S6392" s="201"/>
      <c r="T6392" s="202"/>
      <c r="AT6392" s="197" t="s">
        <v>369</v>
      </c>
      <c r="AU6392" s="197" t="s">
        <v>85</v>
      </c>
      <c r="AV6392" s="14" t="s">
        <v>79</v>
      </c>
      <c r="AW6392" s="14" t="s">
        <v>29</v>
      </c>
      <c r="AX6392" s="14" t="s">
        <v>72</v>
      </c>
      <c r="AY6392" s="197" t="s">
        <v>360</v>
      </c>
    </row>
    <row r="6393" spans="2:51" s="13" customFormat="1">
      <c r="B6393" s="187"/>
      <c r="D6393" s="188" t="s">
        <v>369</v>
      </c>
      <c r="E6393" s="189" t="s">
        <v>1</v>
      </c>
      <c r="F6393" s="190" t="s">
        <v>6219</v>
      </c>
      <c r="H6393" s="191">
        <v>3.9980000000000002</v>
      </c>
      <c r="I6393" s="192"/>
      <c r="L6393" s="187"/>
      <c r="M6393" s="193"/>
      <c r="N6393" s="194"/>
      <c r="O6393" s="194"/>
      <c r="P6393" s="194"/>
      <c r="Q6393" s="194"/>
      <c r="R6393" s="194"/>
      <c r="S6393" s="194"/>
      <c r="T6393" s="195"/>
      <c r="AT6393" s="189" t="s">
        <v>369</v>
      </c>
      <c r="AU6393" s="189" t="s">
        <v>85</v>
      </c>
      <c r="AV6393" s="13" t="s">
        <v>85</v>
      </c>
      <c r="AW6393" s="13" t="s">
        <v>29</v>
      </c>
      <c r="AX6393" s="13" t="s">
        <v>72</v>
      </c>
      <c r="AY6393" s="189" t="s">
        <v>360</v>
      </c>
    </row>
    <row r="6394" spans="2:51" s="13" customFormat="1">
      <c r="B6394" s="187"/>
      <c r="D6394" s="188" t="s">
        <v>369</v>
      </c>
      <c r="E6394" s="189" t="s">
        <v>1</v>
      </c>
      <c r="F6394" s="190" t="s">
        <v>6218</v>
      </c>
      <c r="H6394" s="191">
        <v>-0.91</v>
      </c>
      <c r="I6394" s="192"/>
      <c r="L6394" s="187"/>
      <c r="M6394" s="193"/>
      <c r="N6394" s="194"/>
      <c r="O6394" s="194"/>
      <c r="P6394" s="194"/>
      <c r="Q6394" s="194"/>
      <c r="R6394" s="194"/>
      <c r="S6394" s="194"/>
      <c r="T6394" s="195"/>
      <c r="AT6394" s="189" t="s">
        <v>369</v>
      </c>
      <c r="AU6394" s="189" t="s">
        <v>85</v>
      </c>
      <c r="AV6394" s="13" t="s">
        <v>85</v>
      </c>
      <c r="AW6394" s="13" t="s">
        <v>29</v>
      </c>
      <c r="AX6394" s="13" t="s">
        <v>72</v>
      </c>
      <c r="AY6394" s="189" t="s">
        <v>360</v>
      </c>
    </row>
    <row r="6395" spans="2:51" s="14" customFormat="1">
      <c r="B6395" s="196"/>
      <c r="D6395" s="188" t="s">
        <v>369</v>
      </c>
      <c r="E6395" s="197" t="s">
        <v>1</v>
      </c>
      <c r="F6395" s="198" t="s">
        <v>6220</v>
      </c>
      <c r="H6395" s="197" t="s">
        <v>1</v>
      </c>
      <c r="I6395" s="199"/>
      <c r="L6395" s="196"/>
      <c r="M6395" s="200"/>
      <c r="N6395" s="201"/>
      <c r="O6395" s="201"/>
      <c r="P6395" s="201"/>
      <c r="Q6395" s="201"/>
      <c r="R6395" s="201"/>
      <c r="S6395" s="201"/>
      <c r="T6395" s="202"/>
      <c r="AT6395" s="197" t="s">
        <v>369</v>
      </c>
      <c r="AU6395" s="197" t="s">
        <v>85</v>
      </c>
      <c r="AV6395" s="14" t="s">
        <v>79</v>
      </c>
      <c r="AW6395" s="14" t="s">
        <v>29</v>
      </c>
      <c r="AX6395" s="14" t="s">
        <v>72</v>
      </c>
      <c r="AY6395" s="197" t="s">
        <v>360</v>
      </c>
    </row>
    <row r="6396" spans="2:51" s="13" customFormat="1">
      <c r="B6396" s="187"/>
      <c r="D6396" s="188" t="s">
        <v>369</v>
      </c>
      <c r="E6396" s="189" t="s">
        <v>1</v>
      </c>
      <c r="F6396" s="190" t="s">
        <v>6221</v>
      </c>
      <c r="H6396" s="191">
        <v>10.215</v>
      </c>
      <c r="I6396" s="192"/>
      <c r="L6396" s="187"/>
      <c r="M6396" s="193"/>
      <c r="N6396" s="194"/>
      <c r="O6396" s="194"/>
      <c r="P6396" s="194"/>
      <c r="Q6396" s="194"/>
      <c r="R6396" s="194"/>
      <c r="S6396" s="194"/>
      <c r="T6396" s="195"/>
      <c r="AT6396" s="189" t="s">
        <v>369</v>
      </c>
      <c r="AU6396" s="189" t="s">
        <v>85</v>
      </c>
      <c r="AV6396" s="13" t="s">
        <v>85</v>
      </c>
      <c r="AW6396" s="13" t="s">
        <v>29</v>
      </c>
      <c r="AX6396" s="13" t="s">
        <v>72</v>
      </c>
      <c r="AY6396" s="189" t="s">
        <v>360</v>
      </c>
    </row>
    <row r="6397" spans="2:51" s="14" customFormat="1">
      <c r="B6397" s="196"/>
      <c r="D6397" s="188" t="s">
        <v>369</v>
      </c>
      <c r="E6397" s="197" t="s">
        <v>1</v>
      </c>
      <c r="F6397" s="198" t="s">
        <v>3384</v>
      </c>
      <c r="H6397" s="197" t="s">
        <v>1</v>
      </c>
      <c r="I6397" s="199"/>
      <c r="L6397" s="196"/>
      <c r="M6397" s="200"/>
      <c r="N6397" s="201"/>
      <c r="O6397" s="201"/>
      <c r="P6397" s="201"/>
      <c r="Q6397" s="201"/>
      <c r="R6397" s="201"/>
      <c r="S6397" s="201"/>
      <c r="T6397" s="202"/>
      <c r="AT6397" s="197" t="s">
        <v>369</v>
      </c>
      <c r="AU6397" s="197" t="s">
        <v>85</v>
      </c>
      <c r="AV6397" s="14" t="s">
        <v>79</v>
      </c>
      <c r="AW6397" s="14" t="s">
        <v>29</v>
      </c>
      <c r="AX6397" s="14" t="s">
        <v>72</v>
      </c>
      <c r="AY6397" s="197" t="s">
        <v>360</v>
      </c>
    </row>
    <row r="6398" spans="2:51" s="13" customFormat="1">
      <c r="B6398" s="187"/>
      <c r="D6398" s="188" t="s">
        <v>369</v>
      </c>
      <c r="E6398" s="189" t="s">
        <v>1</v>
      </c>
      <c r="F6398" s="190" t="s">
        <v>6222</v>
      </c>
      <c r="H6398" s="191">
        <v>3.0230000000000001</v>
      </c>
      <c r="I6398" s="192"/>
      <c r="L6398" s="187"/>
      <c r="M6398" s="193"/>
      <c r="N6398" s="194"/>
      <c r="O6398" s="194"/>
      <c r="P6398" s="194"/>
      <c r="Q6398" s="194"/>
      <c r="R6398" s="194"/>
      <c r="S6398" s="194"/>
      <c r="T6398" s="195"/>
      <c r="AT6398" s="189" t="s">
        <v>369</v>
      </c>
      <c r="AU6398" s="189" t="s">
        <v>85</v>
      </c>
      <c r="AV6398" s="13" t="s">
        <v>85</v>
      </c>
      <c r="AW6398" s="13" t="s">
        <v>29</v>
      </c>
      <c r="AX6398" s="13" t="s">
        <v>72</v>
      </c>
      <c r="AY6398" s="189" t="s">
        <v>360</v>
      </c>
    </row>
    <row r="6399" spans="2:51" s="13" customFormat="1">
      <c r="B6399" s="187"/>
      <c r="D6399" s="188" t="s">
        <v>369</v>
      </c>
      <c r="E6399" s="189" t="s">
        <v>1</v>
      </c>
      <c r="F6399" s="190" t="s">
        <v>6218</v>
      </c>
      <c r="H6399" s="191">
        <v>-0.91</v>
      </c>
      <c r="I6399" s="192"/>
      <c r="L6399" s="187"/>
      <c r="M6399" s="193"/>
      <c r="N6399" s="194"/>
      <c r="O6399" s="194"/>
      <c r="P6399" s="194"/>
      <c r="Q6399" s="194"/>
      <c r="R6399" s="194"/>
      <c r="S6399" s="194"/>
      <c r="T6399" s="195"/>
      <c r="AT6399" s="189" t="s">
        <v>369</v>
      </c>
      <c r="AU6399" s="189" t="s">
        <v>85</v>
      </c>
      <c r="AV6399" s="13" t="s">
        <v>85</v>
      </c>
      <c r="AW6399" s="13" t="s">
        <v>29</v>
      </c>
      <c r="AX6399" s="13" t="s">
        <v>72</v>
      </c>
      <c r="AY6399" s="189" t="s">
        <v>360</v>
      </c>
    </row>
    <row r="6400" spans="2:51" s="14" customFormat="1">
      <c r="B6400" s="196"/>
      <c r="D6400" s="188" t="s">
        <v>369</v>
      </c>
      <c r="E6400" s="197" t="s">
        <v>1</v>
      </c>
      <c r="F6400" s="198" t="s">
        <v>3391</v>
      </c>
      <c r="H6400" s="197" t="s">
        <v>1</v>
      </c>
      <c r="I6400" s="199"/>
      <c r="L6400" s="196"/>
      <c r="M6400" s="200"/>
      <c r="N6400" s="201"/>
      <c r="O6400" s="201"/>
      <c r="P6400" s="201"/>
      <c r="Q6400" s="201"/>
      <c r="R6400" s="201"/>
      <c r="S6400" s="201"/>
      <c r="T6400" s="202"/>
      <c r="AT6400" s="197" t="s">
        <v>369</v>
      </c>
      <c r="AU6400" s="197" t="s">
        <v>85</v>
      </c>
      <c r="AV6400" s="14" t="s">
        <v>79</v>
      </c>
      <c r="AW6400" s="14" t="s">
        <v>29</v>
      </c>
      <c r="AX6400" s="14" t="s">
        <v>72</v>
      </c>
      <c r="AY6400" s="197" t="s">
        <v>360</v>
      </c>
    </row>
    <row r="6401" spans="2:51" s="13" customFormat="1">
      <c r="B6401" s="187"/>
      <c r="D6401" s="188" t="s">
        <v>369</v>
      </c>
      <c r="E6401" s="189" t="s">
        <v>1</v>
      </c>
      <c r="F6401" s="190" t="s">
        <v>6223</v>
      </c>
      <c r="H6401" s="191">
        <v>29.925000000000001</v>
      </c>
      <c r="I6401" s="192"/>
      <c r="L6401" s="187"/>
      <c r="M6401" s="193"/>
      <c r="N6401" s="194"/>
      <c r="O6401" s="194"/>
      <c r="P6401" s="194"/>
      <c r="Q6401" s="194"/>
      <c r="R6401" s="194"/>
      <c r="S6401" s="194"/>
      <c r="T6401" s="195"/>
      <c r="AT6401" s="189" t="s">
        <v>369</v>
      </c>
      <c r="AU6401" s="189" t="s">
        <v>85</v>
      </c>
      <c r="AV6401" s="13" t="s">
        <v>85</v>
      </c>
      <c r="AW6401" s="13" t="s">
        <v>29</v>
      </c>
      <c r="AX6401" s="13" t="s">
        <v>72</v>
      </c>
      <c r="AY6401" s="189" t="s">
        <v>360</v>
      </c>
    </row>
    <row r="6402" spans="2:51" s="13" customFormat="1">
      <c r="B6402" s="187"/>
      <c r="D6402" s="188" t="s">
        <v>369</v>
      </c>
      <c r="E6402" s="189" t="s">
        <v>1</v>
      </c>
      <c r="F6402" s="190" t="s">
        <v>6185</v>
      </c>
      <c r="H6402" s="191">
        <v>-1.5</v>
      </c>
      <c r="I6402" s="192"/>
      <c r="L6402" s="187"/>
      <c r="M6402" s="193"/>
      <c r="N6402" s="194"/>
      <c r="O6402" s="194"/>
      <c r="P6402" s="194"/>
      <c r="Q6402" s="194"/>
      <c r="R6402" s="194"/>
      <c r="S6402" s="194"/>
      <c r="T6402" s="195"/>
      <c r="AT6402" s="189" t="s">
        <v>369</v>
      </c>
      <c r="AU6402" s="189" t="s">
        <v>85</v>
      </c>
      <c r="AV6402" s="13" t="s">
        <v>85</v>
      </c>
      <c r="AW6402" s="13" t="s">
        <v>29</v>
      </c>
      <c r="AX6402" s="13" t="s">
        <v>72</v>
      </c>
      <c r="AY6402" s="189" t="s">
        <v>360</v>
      </c>
    </row>
    <row r="6403" spans="2:51" s="13" customFormat="1">
      <c r="B6403" s="187"/>
      <c r="D6403" s="188" t="s">
        <v>369</v>
      </c>
      <c r="E6403" s="189" t="s">
        <v>1</v>
      </c>
      <c r="F6403" s="190" t="s">
        <v>6224</v>
      </c>
      <c r="H6403" s="191">
        <v>-1.62</v>
      </c>
      <c r="I6403" s="192"/>
      <c r="L6403" s="187"/>
      <c r="M6403" s="193"/>
      <c r="N6403" s="194"/>
      <c r="O6403" s="194"/>
      <c r="P6403" s="194"/>
      <c r="Q6403" s="194"/>
      <c r="R6403" s="194"/>
      <c r="S6403" s="194"/>
      <c r="T6403" s="195"/>
      <c r="AT6403" s="189" t="s">
        <v>369</v>
      </c>
      <c r="AU6403" s="189" t="s">
        <v>85</v>
      </c>
      <c r="AV6403" s="13" t="s">
        <v>85</v>
      </c>
      <c r="AW6403" s="13" t="s">
        <v>29</v>
      </c>
      <c r="AX6403" s="13" t="s">
        <v>72</v>
      </c>
      <c r="AY6403" s="189" t="s">
        <v>360</v>
      </c>
    </row>
    <row r="6404" spans="2:51" s="13" customFormat="1">
      <c r="B6404" s="187"/>
      <c r="D6404" s="188" t="s">
        <v>369</v>
      </c>
      <c r="E6404" s="189" t="s">
        <v>1</v>
      </c>
      <c r="F6404" s="190" t="s">
        <v>6225</v>
      </c>
      <c r="H6404" s="191">
        <v>-2.1</v>
      </c>
      <c r="I6404" s="192"/>
      <c r="L6404" s="187"/>
      <c r="M6404" s="193"/>
      <c r="N6404" s="194"/>
      <c r="O6404" s="194"/>
      <c r="P6404" s="194"/>
      <c r="Q6404" s="194"/>
      <c r="R6404" s="194"/>
      <c r="S6404" s="194"/>
      <c r="T6404" s="195"/>
      <c r="AT6404" s="189" t="s">
        <v>369</v>
      </c>
      <c r="AU6404" s="189" t="s">
        <v>85</v>
      </c>
      <c r="AV6404" s="13" t="s">
        <v>85</v>
      </c>
      <c r="AW6404" s="13" t="s">
        <v>29</v>
      </c>
      <c r="AX6404" s="13" t="s">
        <v>72</v>
      </c>
      <c r="AY6404" s="189" t="s">
        <v>360</v>
      </c>
    </row>
    <row r="6405" spans="2:51" s="14" customFormat="1">
      <c r="B6405" s="196"/>
      <c r="D6405" s="188" t="s">
        <v>369</v>
      </c>
      <c r="E6405" s="197" t="s">
        <v>1</v>
      </c>
      <c r="F6405" s="198" t="s">
        <v>3401</v>
      </c>
      <c r="H6405" s="197" t="s">
        <v>1</v>
      </c>
      <c r="I6405" s="199"/>
      <c r="L6405" s="196"/>
      <c r="M6405" s="200"/>
      <c r="N6405" s="201"/>
      <c r="O6405" s="201"/>
      <c r="P6405" s="201"/>
      <c r="Q6405" s="201"/>
      <c r="R6405" s="201"/>
      <c r="S6405" s="201"/>
      <c r="T6405" s="202"/>
      <c r="AT6405" s="197" t="s">
        <v>369</v>
      </c>
      <c r="AU6405" s="197" t="s">
        <v>85</v>
      </c>
      <c r="AV6405" s="14" t="s">
        <v>79</v>
      </c>
      <c r="AW6405" s="14" t="s">
        <v>29</v>
      </c>
      <c r="AX6405" s="14" t="s">
        <v>72</v>
      </c>
      <c r="AY6405" s="197" t="s">
        <v>360</v>
      </c>
    </row>
    <row r="6406" spans="2:51" s="13" customFormat="1">
      <c r="B6406" s="187"/>
      <c r="D6406" s="188" t="s">
        <v>369</v>
      </c>
      <c r="E6406" s="189" t="s">
        <v>1</v>
      </c>
      <c r="F6406" s="190" t="s">
        <v>6226</v>
      </c>
      <c r="H6406" s="191">
        <v>33.9</v>
      </c>
      <c r="I6406" s="192"/>
      <c r="L6406" s="187"/>
      <c r="M6406" s="193"/>
      <c r="N6406" s="194"/>
      <c r="O6406" s="194"/>
      <c r="P6406" s="194"/>
      <c r="Q6406" s="194"/>
      <c r="R6406" s="194"/>
      <c r="S6406" s="194"/>
      <c r="T6406" s="195"/>
      <c r="AT6406" s="189" t="s">
        <v>369</v>
      </c>
      <c r="AU6406" s="189" t="s">
        <v>85</v>
      </c>
      <c r="AV6406" s="13" t="s">
        <v>85</v>
      </c>
      <c r="AW6406" s="13" t="s">
        <v>29</v>
      </c>
      <c r="AX6406" s="13" t="s">
        <v>72</v>
      </c>
      <c r="AY6406" s="189" t="s">
        <v>360</v>
      </c>
    </row>
    <row r="6407" spans="2:51" s="13" customFormat="1">
      <c r="B6407" s="187"/>
      <c r="D6407" s="188" t="s">
        <v>369</v>
      </c>
      <c r="E6407" s="189" t="s">
        <v>1</v>
      </c>
      <c r="F6407" s="190" t="s">
        <v>6227</v>
      </c>
      <c r="H6407" s="191">
        <v>-3.6</v>
      </c>
      <c r="I6407" s="192"/>
      <c r="L6407" s="187"/>
      <c r="M6407" s="193"/>
      <c r="N6407" s="194"/>
      <c r="O6407" s="194"/>
      <c r="P6407" s="194"/>
      <c r="Q6407" s="194"/>
      <c r="R6407" s="194"/>
      <c r="S6407" s="194"/>
      <c r="T6407" s="195"/>
      <c r="AT6407" s="189" t="s">
        <v>369</v>
      </c>
      <c r="AU6407" s="189" t="s">
        <v>85</v>
      </c>
      <c r="AV6407" s="13" t="s">
        <v>85</v>
      </c>
      <c r="AW6407" s="13" t="s">
        <v>29</v>
      </c>
      <c r="AX6407" s="13" t="s">
        <v>72</v>
      </c>
      <c r="AY6407" s="189" t="s">
        <v>360</v>
      </c>
    </row>
    <row r="6408" spans="2:51" s="13" customFormat="1">
      <c r="B6408" s="187"/>
      <c r="D6408" s="188" t="s">
        <v>369</v>
      </c>
      <c r="E6408" s="189" t="s">
        <v>1</v>
      </c>
      <c r="F6408" s="190" t="s">
        <v>6225</v>
      </c>
      <c r="H6408" s="191">
        <v>-2.1</v>
      </c>
      <c r="I6408" s="192"/>
      <c r="L6408" s="187"/>
      <c r="M6408" s="193"/>
      <c r="N6408" s="194"/>
      <c r="O6408" s="194"/>
      <c r="P6408" s="194"/>
      <c r="Q6408" s="194"/>
      <c r="R6408" s="194"/>
      <c r="S6408" s="194"/>
      <c r="T6408" s="195"/>
      <c r="AT6408" s="189" t="s">
        <v>369</v>
      </c>
      <c r="AU6408" s="189" t="s">
        <v>85</v>
      </c>
      <c r="AV6408" s="13" t="s">
        <v>85</v>
      </c>
      <c r="AW6408" s="13" t="s">
        <v>29</v>
      </c>
      <c r="AX6408" s="13" t="s">
        <v>72</v>
      </c>
      <c r="AY6408" s="189" t="s">
        <v>360</v>
      </c>
    </row>
    <row r="6409" spans="2:51" s="14" customFormat="1">
      <c r="B6409" s="196"/>
      <c r="D6409" s="188" t="s">
        <v>369</v>
      </c>
      <c r="E6409" s="197" t="s">
        <v>1</v>
      </c>
      <c r="F6409" s="198" t="s">
        <v>3405</v>
      </c>
      <c r="H6409" s="197" t="s">
        <v>1</v>
      </c>
      <c r="I6409" s="199"/>
      <c r="L6409" s="196"/>
      <c r="M6409" s="200"/>
      <c r="N6409" s="201"/>
      <c r="O6409" s="201"/>
      <c r="P6409" s="201"/>
      <c r="Q6409" s="201"/>
      <c r="R6409" s="201"/>
      <c r="S6409" s="201"/>
      <c r="T6409" s="202"/>
      <c r="AT6409" s="197" t="s">
        <v>369</v>
      </c>
      <c r="AU6409" s="197" t="s">
        <v>85</v>
      </c>
      <c r="AV6409" s="14" t="s">
        <v>79</v>
      </c>
      <c r="AW6409" s="14" t="s">
        <v>29</v>
      </c>
      <c r="AX6409" s="14" t="s">
        <v>72</v>
      </c>
      <c r="AY6409" s="197" t="s">
        <v>360</v>
      </c>
    </row>
    <row r="6410" spans="2:51" s="13" customFormat="1">
      <c r="B6410" s="187"/>
      <c r="D6410" s="188" t="s">
        <v>369</v>
      </c>
      <c r="E6410" s="189" t="s">
        <v>1</v>
      </c>
      <c r="F6410" s="190" t="s">
        <v>6228</v>
      </c>
      <c r="H6410" s="191">
        <v>35.909999999999997</v>
      </c>
      <c r="I6410" s="192"/>
      <c r="L6410" s="187"/>
      <c r="M6410" s="193"/>
      <c r="N6410" s="194"/>
      <c r="O6410" s="194"/>
      <c r="P6410" s="194"/>
      <c r="Q6410" s="194"/>
      <c r="R6410" s="194"/>
      <c r="S6410" s="194"/>
      <c r="T6410" s="195"/>
      <c r="AT6410" s="189" t="s">
        <v>369</v>
      </c>
      <c r="AU6410" s="189" t="s">
        <v>85</v>
      </c>
      <c r="AV6410" s="13" t="s">
        <v>85</v>
      </c>
      <c r="AW6410" s="13" t="s">
        <v>29</v>
      </c>
      <c r="AX6410" s="13" t="s">
        <v>72</v>
      </c>
      <c r="AY6410" s="189" t="s">
        <v>360</v>
      </c>
    </row>
    <row r="6411" spans="2:51" s="13" customFormat="1">
      <c r="B6411" s="187"/>
      <c r="D6411" s="188" t="s">
        <v>369</v>
      </c>
      <c r="E6411" s="189" t="s">
        <v>1</v>
      </c>
      <c r="F6411" s="190" t="s">
        <v>6191</v>
      </c>
      <c r="H6411" s="191">
        <v>-1.8</v>
      </c>
      <c r="I6411" s="192"/>
      <c r="L6411" s="187"/>
      <c r="M6411" s="193"/>
      <c r="N6411" s="194"/>
      <c r="O6411" s="194"/>
      <c r="P6411" s="194"/>
      <c r="Q6411" s="194"/>
      <c r="R6411" s="194"/>
      <c r="S6411" s="194"/>
      <c r="T6411" s="195"/>
      <c r="AT6411" s="189" t="s">
        <v>369</v>
      </c>
      <c r="AU6411" s="189" t="s">
        <v>85</v>
      </c>
      <c r="AV6411" s="13" t="s">
        <v>85</v>
      </c>
      <c r="AW6411" s="13" t="s">
        <v>29</v>
      </c>
      <c r="AX6411" s="13" t="s">
        <v>72</v>
      </c>
      <c r="AY6411" s="189" t="s">
        <v>360</v>
      </c>
    </row>
    <row r="6412" spans="2:51" s="13" customFormat="1">
      <c r="B6412" s="187"/>
      <c r="D6412" s="188" t="s">
        <v>369</v>
      </c>
      <c r="E6412" s="189" t="s">
        <v>1</v>
      </c>
      <c r="F6412" s="190" t="s">
        <v>6229</v>
      </c>
      <c r="H6412" s="191">
        <v>-3.15</v>
      </c>
      <c r="I6412" s="192"/>
      <c r="L6412" s="187"/>
      <c r="M6412" s="193"/>
      <c r="N6412" s="194"/>
      <c r="O6412" s="194"/>
      <c r="P6412" s="194"/>
      <c r="Q6412" s="194"/>
      <c r="R6412" s="194"/>
      <c r="S6412" s="194"/>
      <c r="T6412" s="195"/>
      <c r="AT6412" s="189" t="s">
        <v>369</v>
      </c>
      <c r="AU6412" s="189" t="s">
        <v>85</v>
      </c>
      <c r="AV6412" s="13" t="s">
        <v>85</v>
      </c>
      <c r="AW6412" s="13" t="s">
        <v>29</v>
      </c>
      <c r="AX6412" s="13" t="s">
        <v>72</v>
      </c>
      <c r="AY6412" s="189" t="s">
        <v>360</v>
      </c>
    </row>
    <row r="6413" spans="2:51" s="14" customFormat="1">
      <c r="B6413" s="196"/>
      <c r="D6413" s="188" t="s">
        <v>369</v>
      </c>
      <c r="E6413" s="197" t="s">
        <v>1</v>
      </c>
      <c r="F6413" s="198" t="s">
        <v>3409</v>
      </c>
      <c r="H6413" s="197" t="s">
        <v>1</v>
      </c>
      <c r="I6413" s="199"/>
      <c r="L6413" s="196"/>
      <c r="M6413" s="200"/>
      <c r="N6413" s="201"/>
      <c r="O6413" s="201"/>
      <c r="P6413" s="201"/>
      <c r="Q6413" s="201"/>
      <c r="R6413" s="201"/>
      <c r="S6413" s="201"/>
      <c r="T6413" s="202"/>
      <c r="AT6413" s="197" t="s">
        <v>369</v>
      </c>
      <c r="AU6413" s="197" t="s">
        <v>85</v>
      </c>
      <c r="AV6413" s="14" t="s">
        <v>79</v>
      </c>
      <c r="AW6413" s="14" t="s">
        <v>29</v>
      </c>
      <c r="AX6413" s="14" t="s">
        <v>72</v>
      </c>
      <c r="AY6413" s="197" t="s">
        <v>360</v>
      </c>
    </row>
    <row r="6414" spans="2:51" s="13" customFormat="1">
      <c r="B6414" s="187"/>
      <c r="D6414" s="188" t="s">
        <v>369</v>
      </c>
      <c r="E6414" s="189" t="s">
        <v>1</v>
      </c>
      <c r="F6414" s="190" t="s">
        <v>6230</v>
      </c>
      <c r="H6414" s="191">
        <v>35.46</v>
      </c>
      <c r="I6414" s="192"/>
      <c r="L6414" s="187"/>
      <c r="M6414" s="193"/>
      <c r="N6414" s="194"/>
      <c r="O6414" s="194"/>
      <c r="P6414" s="194"/>
      <c r="Q6414" s="194"/>
      <c r="R6414" s="194"/>
      <c r="S6414" s="194"/>
      <c r="T6414" s="195"/>
      <c r="AT6414" s="189" t="s">
        <v>369</v>
      </c>
      <c r="AU6414" s="189" t="s">
        <v>85</v>
      </c>
      <c r="AV6414" s="13" t="s">
        <v>85</v>
      </c>
      <c r="AW6414" s="13" t="s">
        <v>29</v>
      </c>
      <c r="AX6414" s="13" t="s">
        <v>72</v>
      </c>
      <c r="AY6414" s="189" t="s">
        <v>360</v>
      </c>
    </row>
    <row r="6415" spans="2:51" s="13" customFormat="1">
      <c r="B6415" s="187"/>
      <c r="D6415" s="188" t="s">
        <v>369</v>
      </c>
      <c r="E6415" s="189" t="s">
        <v>1</v>
      </c>
      <c r="F6415" s="190" t="s">
        <v>6191</v>
      </c>
      <c r="H6415" s="191">
        <v>-1.8</v>
      </c>
      <c r="I6415" s="192"/>
      <c r="L6415" s="187"/>
      <c r="M6415" s="193"/>
      <c r="N6415" s="194"/>
      <c r="O6415" s="194"/>
      <c r="P6415" s="194"/>
      <c r="Q6415" s="194"/>
      <c r="R6415" s="194"/>
      <c r="S6415" s="194"/>
      <c r="T6415" s="195"/>
      <c r="AT6415" s="189" t="s">
        <v>369</v>
      </c>
      <c r="AU6415" s="189" t="s">
        <v>85</v>
      </c>
      <c r="AV6415" s="13" t="s">
        <v>85</v>
      </c>
      <c r="AW6415" s="13" t="s">
        <v>29</v>
      </c>
      <c r="AX6415" s="13" t="s">
        <v>72</v>
      </c>
      <c r="AY6415" s="189" t="s">
        <v>360</v>
      </c>
    </row>
    <row r="6416" spans="2:51" s="13" customFormat="1">
      <c r="B6416" s="187"/>
      <c r="D6416" s="188" t="s">
        <v>369</v>
      </c>
      <c r="E6416" s="189" t="s">
        <v>1</v>
      </c>
      <c r="F6416" s="190" t="s">
        <v>6229</v>
      </c>
      <c r="H6416" s="191">
        <v>-3.15</v>
      </c>
      <c r="I6416" s="192"/>
      <c r="L6416" s="187"/>
      <c r="M6416" s="193"/>
      <c r="N6416" s="194"/>
      <c r="O6416" s="194"/>
      <c r="P6416" s="194"/>
      <c r="Q6416" s="194"/>
      <c r="R6416" s="194"/>
      <c r="S6416" s="194"/>
      <c r="T6416" s="195"/>
      <c r="AT6416" s="189" t="s">
        <v>369</v>
      </c>
      <c r="AU6416" s="189" t="s">
        <v>85</v>
      </c>
      <c r="AV6416" s="13" t="s">
        <v>85</v>
      </c>
      <c r="AW6416" s="13" t="s">
        <v>29</v>
      </c>
      <c r="AX6416" s="13" t="s">
        <v>72</v>
      </c>
      <c r="AY6416" s="189" t="s">
        <v>360</v>
      </c>
    </row>
    <row r="6417" spans="2:51" s="14" customFormat="1">
      <c r="B6417" s="196"/>
      <c r="D6417" s="188" t="s">
        <v>369</v>
      </c>
      <c r="E6417" s="197" t="s">
        <v>1</v>
      </c>
      <c r="F6417" s="198" t="s">
        <v>3416</v>
      </c>
      <c r="H6417" s="197" t="s">
        <v>1</v>
      </c>
      <c r="I6417" s="199"/>
      <c r="L6417" s="196"/>
      <c r="M6417" s="200"/>
      <c r="N6417" s="201"/>
      <c r="O6417" s="201"/>
      <c r="P6417" s="201"/>
      <c r="Q6417" s="201"/>
      <c r="R6417" s="201"/>
      <c r="S6417" s="201"/>
      <c r="T6417" s="202"/>
      <c r="AT6417" s="197" t="s">
        <v>369</v>
      </c>
      <c r="AU6417" s="197" t="s">
        <v>85</v>
      </c>
      <c r="AV6417" s="14" t="s">
        <v>79</v>
      </c>
      <c r="AW6417" s="14" t="s">
        <v>29</v>
      </c>
      <c r="AX6417" s="14" t="s">
        <v>72</v>
      </c>
      <c r="AY6417" s="197" t="s">
        <v>360</v>
      </c>
    </row>
    <row r="6418" spans="2:51" s="13" customFormat="1">
      <c r="B6418" s="187"/>
      <c r="D6418" s="188" t="s">
        <v>369</v>
      </c>
      <c r="E6418" s="189" t="s">
        <v>1</v>
      </c>
      <c r="F6418" s="190" t="s">
        <v>6231</v>
      </c>
      <c r="H6418" s="191">
        <v>32.58</v>
      </c>
      <c r="I6418" s="192"/>
      <c r="L6418" s="187"/>
      <c r="M6418" s="193"/>
      <c r="N6418" s="194"/>
      <c r="O6418" s="194"/>
      <c r="P6418" s="194"/>
      <c r="Q6418" s="194"/>
      <c r="R6418" s="194"/>
      <c r="S6418" s="194"/>
      <c r="T6418" s="195"/>
      <c r="AT6418" s="189" t="s">
        <v>369</v>
      </c>
      <c r="AU6418" s="189" t="s">
        <v>85</v>
      </c>
      <c r="AV6418" s="13" t="s">
        <v>85</v>
      </c>
      <c r="AW6418" s="13" t="s">
        <v>29</v>
      </c>
      <c r="AX6418" s="13" t="s">
        <v>72</v>
      </c>
      <c r="AY6418" s="189" t="s">
        <v>360</v>
      </c>
    </row>
    <row r="6419" spans="2:51" s="13" customFormat="1">
      <c r="B6419" s="187"/>
      <c r="D6419" s="188" t="s">
        <v>369</v>
      </c>
      <c r="E6419" s="189" t="s">
        <v>1</v>
      </c>
      <c r="F6419" s="190" t="s">
        <v>6185</v>
      </c>
      <c r="H6419" s="191">
        <v>-1.5</v>
      </c>
      <c r="I6419" s="192"/>
      <c r="L6419" s="187"/>
      <c r="M6419" s="193"/>
      <c r="N6419" s="194"/>
      <c r="O6419" s="194"/>
      <c r="P6419" s="194"/>
      <c r="Q6419" s="194"/>
      <c r="R6419" s="194"/>
      <c r="S6419" s="194"/>
      <c r="T6419" s="195"/>
      <c r="AT6419" s="189" t="s">
        <v>369</v>
      </c>
      <c r="AU6419" s="189" t="s">
        <v>85</v>
      </c>
      <c r="AV6419" s="13" t="s">
        <v>85</v>
      </c>
      <c r="AW6419" s="13" t="s">
        <v>29</v>
      </c>
      <c r="AX6419" s="13" t="s">
        <v>72</v>
      </c>
      <c r="AY6419" s="189" t="s">
        <v>360</v>
      </c>
    </row>
    <row r="6420" spans="2:51" s="13" customFormat="1">
      <c r="B6420" s="187"/>
      <c r="D6420" s="188" t="s">
        <v>369</v>
      </c>
      <c r="E6420" s="189" t="s">
        <v>1</v>
      </c>
      <c r="F6420" s="190" t="s">
        <v>6229</v>
      </c>
      <c r="H6420" s="191">
        <v>-3.15</v>
      </c>
      <c r="I6420" s="192"/>
      <c r="L6420" s="187"/>
      <c r="M6420" s="193"/>
      <c r="N6420" s="194"/>
      <c r="O6420" s="194"/>
      <c r="P6420" s="194"/>
      <c r="Q6420" s="194"/>
      <c r="R6420" s="194"/>
      <c r="S6420" s="194"/>
      <c r="T6420" s="195"/>
      <c r="AT6420" s="189" t="s">
        <v>369</v>
      </c>
      <c r="AU6420" s="189" t="s">
        <v>85</v>
      </c>
      <c r="AV6420" s="13" t="s">
        <v>85</v>
      </c>
      <c r="AW6420" s="13" t="s">
        <v>29</v>
      </c>
      <c r="AX6420" s="13" t="s">
        <v>72</v>
      </c>
      <c r="AY6420" s="189" t="s">
        <v>360</v>
      </c>
    </row>
    <row r="6421" spans="2:51" s="14" customFormat="1">
      <c r="B6421" s="196"/>
      <c r="D6421" s="188" t="s">
        <v>369</v>
      </c>
      <c r="E6421" s="197" t="s">
        <v>1</v>
      </c>
      <c r="F6421" s="198" t="s">
        <v>6232</v>
      </c>
      <c r="H6421" s="197" t="s">
        <v>1</v>
      </c>
      <c r="I6421" s="199"/>
      <c r="L6421" s="196"/>
      <c r="M6421" s="200"/>
      <c r="N6421" s="201"/>
      <c r="O6421" s="201"/>
      <c r="P6421" s="201"/>
      <c r="Q6421" s="201"/>
      <c r="R6421" s="201"/>
      <c r="S6421" s="201"/>
      <c r="T6421" s="202"/>
      <c r="AT6421" s="197" t="s">
        <v>369</v>
      </c>
      <c r="AU6421" s="197" t="s">
        <v>85</v>
      </c>
      <c r="AV6421" s="14" t="s">
        <v>79</v>
      </c>
      <c r="AW6421" s="14" t="s">
        <v>29</v>
      </c>
      <c r="AX6421" s="14" t="s">
        <v>72</v>
      </c>
      <c r="AY6421" s="197" t="s">
        <v>360</v>
      </c>
    </row>
    <row r="6422" spans="2:51" s="13" customFormat="1">
      <c r="B6422" s="187"/>
      <c r="D6422" s="188" t="s">
        <v>369</v>
      </c>
      <c r="E6422" s="189" t="s">
        <v>1</v>
      </c>
      <c r="F6422" s="190" t="s">
        <v>6233</v>
      </c>
      <c r="H6422" s="191">
        <v>3.9</v>
      </c>
      <c r="I6422" s="192"/>
      <c r="L6422" s="187"/>
      <c r="M6422" s="193"/>
      <c r="N6422" s="194"/>
      <c r="O6422" s="194"/>
      <c r="P6422" s="194"/>
      <c r="Q6422" s="194"/>
      <c r="R6422" s="194"/>
      <c r="S6422" s="194"/>
      <c r="T6422" s="195"/>
      <c r="AT6422" s="189" t="s">
        <v>369</v>
      </c>
      <c r="AU6422" s="189" t="s">
        <v>85</v>
      </c>
      <c r="AV6422" s="13" t="s">
        <v>85</v>
      </c>
      <c r="AW6422" s="13" t="s">
        <v>29</v>
      </c>
      <c r="AX6422" s="13" t="s">
        <v>72</v>
      </c>
      <c r="AY6422" s="189" t="s">
        <v>360</v>
      </c>
    </row>
    <row r="6423" spans="2:51" s="13" customFormat="1">
      <c r="B6423" s="187"/>
      <c r="D6423" s="188" t="s">
        <v>369</v>
      </c>
      <c r="E6423" s="189" t="s">
        <v>1</v>
      </c>
      <c r="F6423" s="190" t="s">
        <v>6185</v>
      </c>
      <c r="H6423" s="191">
        <v>-1.5</v>
      </c>
      <c r="I6423" s="192"/>
      <c r="L6423" s="187"/>
      <c r="M6423" s="193"/>
      <c r="N6423" s="194"/>
      <c r="O6423" s="194"/>
      <c r="P6423" s="194"/>
      <c r="Q6423" s="194"/>
      <c r="R6423" s="194"/>
      <c r="S6423" s="194"/>
      <c r="T6423" s="195"/>
      <c r="AT6423" s="189" t="s">
        <v>369</v>
      </c>
      <c r="AU6423" s="189" t="s">
        <v>85</v>
      </c>
      <c r="AV6423" s="13" t="s">
        <v>85</v>
      </c>
      <c r="AW6423" s="13" t="s">
        <v>29</v>
      </c>
      <c r="AX6423" s="13" t="s">
        <v>72</v>
      </c>
      <c r="AY6423" s="189" t="s">
        <v>360</v>
      </c>
    </row>
    <row r="6424" spans="2:51" s="13" customFormat="1">
      <c r="B6424" s="187"/>
      <c r="D6424" s="188" t="s">
        <v>369</v>
      </c>
      <c r="E6424" s="189" t="s">
        <v>1</v>
      </c>
      <c r="F6424" s="190" t="s">
        <v>6234</v>
      </c>
      <c r="H6424" s="191">
        <v>-7.0000000000000007E-2</v>
      </c>
      <c r="I6424" s="192"/>
      <c r="L6424" s="187"/>
      <c r="M6424" s="193"/>
      <c r="N6424" s="194"/>
      <c r="O6424" s="194"/>
      <c r="P6424" s="194"/>
      <c r="Q6424" s="194"/>
      <c r="R6424" s="194"/>
      <c r="S6424" s="194"/>
      <c r="T6424" s="195"/>
      <c r="AT6424" s="189" t="s">
        <v>369</v>
      </c>
      <c r="AU6424" s="189" t="s">
        <v>85</v>
      </c>
      <c r="AV6424" s="13" t="s">
        <v>85</v>
      </c>
      <c r="AW6424" s="13" t="s">
        <v>29</v>
      </c>
      <c r="AX6424" s="13" t="s">
        <v>72</v>
      </c>
      <c r="AY6424" s="189" t="s">
        <v>360</v>
      </c>
    </row>
    <row r="6425" spans="2:51" s="14" customFormat="1">
      <c r="B6425" s="196"/>
      <c r="D6425" s="188" t="s">
        <v>369</v>
      </c>
      <c r="E6425" s="197" t="s">
        <v>1</v>
      </c>
      <c r="F6425" s="198" t="s">
        <v>6235</v>
      </c>
      <c r="H6425" s="197" t="s">
        <v>1</v>
      </c>
      <c r="I6425" s="199"/>
      <c r="L6425" s="196"/>
      <c r="M6425" s="200"/>
      <c r="N6425" s="201"/>
      <c r="O6425" s="201"/>
      <c r="P6425" s="201"/>
      <c r="Q6425" s="201"/>
      <c r="R6425" s="201"/>
      <c r="S6425" s="201"/>
      <c r="T6425" s="202"/>
      <c r="AT6425" s="197" t="s">
        <v>369</v>
      </c>
      <c r="AU6425" s="197" t="s">
        <v>85</v>
      </c>
      <c r="AV6425" s="14" t="s">
        <v>79</v>
      </c>
      <c r="AW6425" s="14" t="s">
        <v>29</v>
      </c>
      <c r="AX6425" s="14" t="s">
        <v>72</v>
      </c>
      <c r="AY6425" s="197" t="s">
        <v>360</v>
      </c>
    </row>
    <row r="6426" spans="2:51" s="13" customFormat="1">
      <c r="B6426" s="187"/>
      <c r="D6426" s="188" t="s">
        <v>369</v>
      </c>
      <c r="E6426" s="189" t="s">
        <v>1</v>
      </c>
      <c r="F6426" s="190" t="s">
        <v>6236</v>
      </c>
      <c r="H6426" s="191">
        <v>4.05</v>
      </c>
      <c r="I6426" s="192"/>
      <c r="L6426" s="187"/>
      <c r="M6426" s="193"/>
      <c r="N6426" s="194"/>
      <c r="O6426" s="194"/>
      <c r="P6426" s="194"/>
      <c r="Q6426" s="194"/>
      <c r="R6426" s="194"/>
      <c r="S6426" s="194"/>
      <c r="T6426" s="195"/>
      <c r="AT6426" s="189" t="s">
        <v>369</v>
      </c>
      <c r="AU6426" s="189" t="s">
        <v>85</v>
      </c>
      <c r="AV6426" s="13" t="s">
        <v>85</v>
      </c>
      <c r="AW6426" s="13" t="s">
        <v>29</v>
      </c>
      <c r="AX6426" s="13" t="s">
        <v>72</v>
      </c>
      <c r="AY6426" s="189" t="s">
        <v>360</v>
      </c>
    </row>
    <row r="6427" spans="2:51" s="13" customFormat="1">
      <c r="B6427" s="187"/>
      <c r="D6427" s="188" t="s">
        <v>369</v>
      </c>
      <c r="E6427" s="189" t="s">
        <v>1</v>
      </c>
      <c r="F6427" s="190" t="s">
        <v>6234</v>
      </c>
      <c r="H6427" s="191">
        <v>-7.0000000000000007E-2</v>
      </c>
      <c r="I6427" s="192"/>
      <c r="L6427" s="187"/>
      <c r="M6427" s="193"/>
      <c r="N6427" s="194"/>
      <c r="O6427" s="194"/>
      <c r="P6427" s="194"/>
      <c r="Q6427" s="194"/>
      <c r="R6427" s="194"/>
      <c r="S6427" s="194"/>
      <c r="T6427" s="195"/>
      <c r="AT6427" s="189" t="s">
        <v>369</v>
      </c>
      <c r="AU6427" s="189" t="s">
        <v>85</v>
      </c>
      <c r="AV6427" s="13" t="s">
        <v>85</v>
      </c>
      <c r="AW6427" s="13" t="s">
        <v>29</v>
      </c>
      <c r="AX6427" s="13" t="s">
        <v>72</v>
      </c>
      <c r="AY6427" s="189" t="s">
        <v>360</v>
      </c>
    </row>
    <row r="6428" spans="2:51" s="14" customFormat="1">
      <c r="B6428" s="196"/>
      <c r="D6428" s="188" t="s">
        <v>369</v>
      </c>
      <c r="E6428" s="197" t="s">
        <v>1</v>
      </c>
      <c r="F6428" s="198" t="s">
        <v>3466</v>
      </c>
      <c r="H6428" s="197" t="s">
        <v>1</v>
      </c>
      <c r="I6428" s="199"/>
      <c r="L6428" s="196"/>
      <c r="M6428" s="200"/>
      <c r="N6428" s="201"/>
      <c r="O6428" s="201"/>
      <c r="P6428" s="201"/>
      <c r="Q6428" s="201"/>
      <c r="R6428" s="201"/>
      <c r="S6428" s="201"/>
      <c r="T6428" s="202"/>
      <c r="AT6428" s="197" t="s">
        <v>369</v>
      </c>
      <c r="AU6428" s="197" t="s">
        <v>85</v>
      </c>
      <c r="AV6428" s="14" t="s">
        <v>79</v>
      </c>
      <c r="AW6428" s="14" t="s">
        <v>29</v>
      </c>
      <c r="AX6428" s="14" t="s">
        <v>72</v>
      </c>
      <c r="AY6428" s="197" t="s">
        <v>360</v>
      </c>
    </row>
    <row r="6429" spans="2:51" s="13" customFormat="1">
      <c r="B6429" s="187"/>
      <c r="D6429" s="188" t="s">
        <v>369</v>
      </c>
      <c r="E6429" s="189" t="s">
        <v>1</v>
      </c>
      <c r="F6429" s="190" t="s">
        <v>6237</v>
      </c>
      <c r="H6429" s="191">
        <v>27.45</v>
      </c>
      <c r="I6429" s="192"/>
      <c r="L6429" s="187"/>
      <c r="M6429" s="193"/>
      <c r="N6429" s="194"/>
      <c r="O6429" s="194"/>
      <c r="P6429" s="194"/>
      <c r="Q6429" s="194"/>
      <c r="R6429" s="194"/>
      <c r="S6429" s="194"/>
      <c r="T6429" s="195"/>
      <c r="AT6429" s="189" t="s">
        <v>369</v>
      </c>
      <c r="AU6429" s="189" t="s">
        <v>85</v>
      </c>
      <c r="AV6429" s="13" t="s">
        <v>85</v>
      </c>
      <c r="AW6429" s="13" t="s">
        <v>29</v>
      </c>
      <c r="AX6429" s="13" t="s">
        <v>72</v>
      </c>
      <c r="AY6429" s="189" t="s">
        <v>360</v>
      </c>
    </row>
    <row r="6430" spans="2:51" s="13" customFormat="1">
      <c r="B6430" s="187"/>
      <c r="D6430" s="188" t="s">
        <v>369</v>
      </c>
      <c r="E6430" s="189" t="s">
        <v>1</v>
      </c>
      <c r="F6430" s="190" t="s">
        <v>6238</v>
      </c>
      <c r="H6430" s="191">
        <v>-5.25</v>
      </c>
      <c r="I6430" s="192"/>
      <c r="L6430" s="187"/>
      <c r="M6430" s="193"/>
      <c r="N6430" s="194"/>
      <c r="O6430" s="194"/>
      <c r="P6430" s="194"/>
      <c r="Q6430" s="194"/>
      <c r="R6430" s="194"/>
      <c r="S6430" s="194"/>
      <c r="T6430" s="195"/>
      <c r="AT6430" s="189" t="s">
        <v>369</v>
      </c>
      <c r="AU6430" s="189" t="s">
        <v>85</v>
      </c>
      <c r="AV6430" s="13" t="s">
        <v>85</v>
      </c>
      <c r="AW6430" s="13" t="s">
        <v>29</v>
      </c>
      <c r="AX6430" s="13" t="s">
        <v>72</v>
      </c>
      <c r="AY6430" s="189" t="s">
        <v>360</v>
      </c>
    </row>
    <row r="6431" spans="2:51" s="13" customFormat="1">
      <c r="B6431" s="187"/>
      <c r="D6431" s="188" t="s">
        <v>369</v>
      </c>
      <c r="E6431" s="189" t="s">
        <v>1</v>
      </c>
      <c r="F6431" s="190" t="s">
        <v>3826</v>
      </c>
      <c r="H6431" s="191">
        <v>-1.05</v>
      </c>
      <c r="I6431" s="192"/>
      <c r="L6431" s="187"/>
      <c r="M6431" s="193"/>
      <c r="N6431" s="194"/>
      <c r="O6431" s="194"/>
      <c r="P6431" s="194"/>
      <c r="Q6431" s="194"/>
      <c r="R6431" s="194"/>
      <c r="S6431" s="194"/>
      <c r="T6431" s="195"/>
      <c r="AT6431" s="189" t="s">
        <v>369</v>
      </c>
      <c r="AU6431" s="189" t="s">
        <v>85</v>
      </c>
      <c r="AV6431" s="13" t="s">
        <v>85</v>
      </c>
      <c r="AW6431" s="13" t="s">
        <v>29</v>
      </c>
      <c r="AX6431" s="13" t="s">
        <v>72</v>
      </c>
      <c r="AY6431" s="189" t="s">
        <v>360</v>
      </c>
    </row>
    <row r="6432" spans="2:51" s="14" customFormat="1">
      <c r="B6432" s="196"/>
      <c r="D6432" s="188" t="s">
        <v>369</v>
      </c>
      <c r="E6432" s="197" t="s">
        <v>1</v>
      </c>
      <c r="F6432" s="198" t="s">
        <v>3509</v>
      </c>
      <c r="H6432" s="197" t="s">
        <v>1</v>
      </c>
      <c r="I6432" s="199"/>
      <c r="L6432" s="196"/>
      <c r="M6432" s="200"/>
      <c r="N6432" s="201"/>
      <c r="O6432" s="201"/>
      <c r="P6432" s="201"/>
      <c r="Q6432" s="201"/>
      <c r="R6432" s="201"/>
      <c r="S6432" s="201"/>
      <c r="T6432" s="202"/>
      <c r="AT6432" s="197" t="s">
        <v>369</v>
      </c>
      <c r="AU6432" s="197" t="s">
        <v>85</v>
      </c>
      <c r="AV6432" s="14" t="s">
        <v>79</v>
      </c>
      <c r="AW6432" s="14" t="s">
        <v>29</v>
      </c>
      <c r="AX6432" s="14" t="s">
        <v>72</v>
      </c>
      <c r="AY6432" s="197" t="s">
        <v>360</v>
      </c>
    </row>
    <row r="6433" spans="2:51" s="13" customFormat="1">
      <c r="B6433" s="187"/>
      <c r="D6433" s="188" t="s">
        <v>369</v>
      </c>
      <c r="E6433" s="189" t="s">
        <v>1</v>
      </c>
      <c r="F6433" s="190" t="s">
        <v>6239</v>
      </c>
      <c r="H6433" s="191">
        <v>27.186</v>
      </c>
      <c r="I6433" s="192"/>
      <c r="L6433" s="187"/>
      <c r="M6433" s="193"/>
      <c r="N6433" s="194"/>
      <c r="O6433" s="194"/>
      <c r="P6433" s="194"/>
      <c r="Q6433" s="194"/>
      <c r="R6433" s="194"/>
      <c r="S6433" s="194"/>
      <c r="T6433" s="195"/>
      <c r="AT6433" s="189" t="s">
        <v>369</v>
      </c>
      <c r="AU6433" s="189" t="s">
        <v>85</v>
      </c>
      <c r="AV6433" s="13" t="s">
        <v>85</v>
      </c>
      <c r="AW6433" s="13" t="s">
        <v>29</v>
      </c>
      <c r="AX6433" s="13" t="s">
        <v>72</v>
      </c>
      <c r="AY6433" s="189" t="s">
        <v>360</v>
      </c>
    </row>
    <row r="6434" spans="2:51" s="13" customFormat="1">
      <c r="B6434" s="187"/>
      <c r="D6434" s="188" t="s">
        <v>369</v>
      </c>
      <c r="E6434" s="189" t="s">
        <v>1</v>
      </c>
      <c r="F6434" s="190" t="s">
        <v>6240</v>
      </c>
      <c r="H6434" s="191">
        <v>-2.7749999999999999</v>
      </c>
      <c r="I6434" s="192"/>
      <c r="L6434" s="187"/>
      <c r="M6434" s="193"/>
      <c r="N6434" s="194"/>
      <c r="O6434" s="194"/>
      <c r="P6434" s="194"/>
      <c r="Q6434" s="194"/>
      <c r="R6434" s="194"/>
      <c r="S6434" s="194"/>
      <c r="T6434" s="195"/>
      <c r="AT6434" s="189" t="s">
        <v>369</v>
      </c>
      <c r="AU6434" s="189" t="s">
        <v>85</v>
      </c>
      <c r="AV6434" s="13" t="s">
        <v>85</v>
      </c>
      <c r="AW6434" s="13" t="s">
        <v>29</v>
      </c>
      <c r="AX6434" s="13" t="s">
        <v>72</v>
      </c>
      <c r="AY6434" s="189" t="s">
        <v>360</v>
      </c>
    </row>
    <row r="6435" spans="2:51" s="16" customFormat="1">
      <c r="B6435" s="211"/>
      <c r="D6435" s="188" t="s">
        <v>369</v>
      </c>
      <c r="E6435" s="212" t="s">
        <v>1</v>
      </c>
      <c r="F6435" s="213" t="s">
        <v>581</v>
      </c>
      <c r="H6435" s="214">
        <v>450.49400000000003</v>
      </c>
      <c r="I6435" s="215"/>
      <c r="L6435" s="211"/>
      <c r="M6435" s="216"/>
      <c r="N6435" s="217"/>
      <c r="O6435" s="217"/>
      <c r="P6435" s="217"/>
      <c r="Q6435" s="217"/>
      <c r="R6435" s="217"/>
      <c r="S6435" s="217"/>
      <c r="T6435" s="218"/>
      <c r="AT6435" s="212" t="s">
        <v>369</v>
      </c>
      <c r="AU6435" s="212" t="s">
        <v>85</v>
      </c>
      <c r="AV6435" s="16" t="s">
        <v>282</v>
      </c>
      <c r="AW6435" s="16" t="s">
        <v>29</v>
      </c>
      <c r="AX6435" s="16" t="s">
        <v>72</v>
      </c>
      <c r="AY6435" s="212" t="s">
        <v>360</v>
      </c>
    </row>
    <row r="6436" spans="2:51" s="14" customFormat="1">
      <c r="B6436" s="196"/>
      <c r="D6436" s="188" t="s">
        <v>369</v>
      </c>
      <c r="E6436" s="197" t="s">
        <v>1</v>
      </c>
      <c r="F6436" s="198" t="s">
        <v>762</v>
      </c>
      <c r="H6436" s="197" t="s">
        <v>1</v>
      </c>
      <c r="I6436" s="199"/>
      <c r="L6436" s="196"/>
      <c r="M6436" s="200"/>
      <c r="N6436" s="201"/>
      <c r="O6436" s="201"/>
      <c r="P6436" s="201"/>
      <c r="Q6436" s="201"/>
      <c r="R6436" s="201"/>
      <c r="S6436" s="201"/>
      <c r="T6436" s="202"/>
      <c r="AT6436" s="197" t="s">
        <v>369</v>
      </c>
      <c r="AU6436" s="197" t="s">
        <v>85</v>
      </c>
      <c r="AV6436" s="14" t="s">
        <v>79</v>
      </c>
      <c r="AW6436" s="14" t="s">
        <v>29</v>
      </c>
      <c r="AX6436" s="14" t="s">
        <v>72</v>
      </c>
      <c r="AY6436" s="197" t="s">
        <v>360</v>
      </c>
    </row>
    <row r="6437" spans="2:51" s="14" customFormat="1">
      <c r="B6437" s="196"/>
      <c r="D6437" s="188" t="s">
        <v>369</v>
      </c>
      <c r="E6437" s="197" t="s">
        <v>1</v>
      </c>
      <c r="F6437" s="198" t="s">
        <v>3193</v>
      </c>
      <c r="H6437" s="197" t="s">
        <v>1</v>
      </c>
      <c r="I6437" s="199"/>
      <c r="L6437" s="196"/>
      <c r="M6437" s="200"/>
      <c r="N6437" s="201"/>
      <c r="O6437" s="201"/>
      <c r="P6437" s="201"/>
      <c r="Q6437" s="201"/>
      <c r="R6437" s="201"/>
      <c r="S6437" s="201"/>
      <c r="T6437" s="202"/>
      <c r="AT6437" s="197" t="s">
        <v>369</v>
      </c>
      <c r="AU6437" s="197" t="s">
        <v>85</v>
      </c>
      <c r="AV6437" s="14" t="s">
        <v>79</v>
      </c>
      <c r="AW6437" s="14" t="s">
        <v>29</v>
      </c>
      <c r="AX6437" s="14" t="s">
        <v>72</v>
      </c>
      <c r="AY6437" s="197" t="s">
        <v>360</v>
      </c>
    </row>
    <row r="6438" spans="2:51" s="13" customFormat="1">
      <c r="B6438" s="187"/>
      <c r="D6438" s="188" t="s">
        <v>369</v>
      </c>
      <c r="E6438" s="189" t="s">
        <v>1</v>
      </c>
      <c r="F6438" s="190" t="s">
        <v>6241</v>
      </c>
      <c r="H6438" s="191">
        <v>69.989999999999995</v>
      </c>
      <c r="I6438" s="192"/>
      <c r="L6438" s="187"/>
      <c r="M6438" s="193"/>
      <c r="N6438" s="194"/>
      <c r="O6438" s="194"/>
      <c r="P6438" s="194"/>
      <c r="Q6438" s="194"/>
      <c r="R6438" s="194"/>
      <c r="S6438" s="194"/>
      <c r="T6438" s="195"/>
      <c r="AT6438" s="189" t="s">
        <v>369</v>
      </c>
      <c r="AU6438" s="189" t="s">
        <v>85</v>
      </c>
      <c r="AV6438" s="13" t="s">
        <v>85</v>
      </c>
      <c r="AW6438" s="13" t="s">
        <v>29</v>
      </c>
      <c r="AX6438" s="13" t="s">
        <v>72</v>
      </c>
      <c r="AY6438" s="189" t="s">
        <v>360</v>
      </c>
    </row>
    <row r="6439" spans="2:51" s="14" customFormat="1">
      <c r="B6439" s="196"/>
      <c r="D6439" s="188" t="s">
        <v>369</v>
      </c>
      <c r="E6439" s="197" t="s">
        <v>1</v>
      </c>
      <c r="F6439" s="198" t="s">
        <v>2596</v>
      </c>
      <c r="H6439" s="197" t="s">
        <v>1</v>
      </c>
      <c r="I6439" s="199"/>
      <c r="L6439" s="196"/>
      <c r="M6439" s="200"/>
      <c r="N6439" s="201"/>
      <c r="O6439" s="201"/>
      <c r="P6439" s="201"/>
      <c r="Q6439" s="201"/>
      <c r="R6439" s="201"/>
      <c r="S6439" s="201"/>
      <c r="T6439" s="202"/>
      <c r="AT6439" s="197" t="s">
        <v>369</v>
      </c>
      <c r="AU6439" s="197" t="s">
        <v>85</v>
      </c>
      <c r="AV6439" s="14" t="s">
        <v>79</v>
      </c>
      <c r="AW6439" s="14" t="s">
        <v>29</v>
      </c>
      <c r="AX6439" s="14" t="s">
        <v>72</v>
      </c>
      <c r="AY6439" s="197" t="s">
        <v>360</v>
      </c>
    </row>
    <row r="6440" spans="2:51" s="13" customFormat="1">
      <c r="B6440" s="187"/>
      <c r="D6440" s="188" t="s">
        <v>369</v>
      </c>
      <c r="E6440" s="189" t="s">
        <v>1</v>
      </c>
      <c r="F6440" s="190" t="s">
        <v>6242</v>
      </c>
      <c r="H6440" s="191">
        <v>255.22499999999999</v>
      </c>
      <c r="I6440" s="192"/>
      <c r="L6440" s="187"/>
      <c r="M6440" s="193"/>
      <c r="N6440" s="194"/>
      <c r="O6440" s="194"/>
      <c r="P6440" s="194"/>
      <c r="Q6440" s="194"/>
      <c r="R6440" s="194"/>
      <c r="S6440" s="194"/>
      <c r="T6440" s="195"/>
      <c r="AT6440" s="189" t="s">
        <v>369</v>
      </c>
      <c r="AU6440" s="189" t="s">
        <v>85</v>
      </c>
      <c r="AV6440" s="13" t="s">
        <v>85</v>
      </c>
      <c r="AW6440" s="13" t="s">
        <v>29</v>
      </c>
      <c r="AX6440" s="13" t="s">
        <v>72</v>
      </c>
      <c r="AY6440" s="189" t="s">
        <v>360</v>
      </c>
    </row>
    <row r="6441" spans="2:51" s="13" customFormat="1">
      <c r="B6441" s="187"/>
      <c r="D6441" s="188" t="s">
        <v>369</v>
      </c>
      <c r="E6441" s="189" t="s">
        <v>1</v>
      </c>
      <c r="F6441" s="190" t="s">
        <v>6243</v>
      </c>
      <c r="H6441" s="191">
        <v>-41.588000000000001</v>
      </c>
      <c r="I6441" s="192"/>
      <c r="L6441" s="187"/>
      <c r="M6441" s="193"/>
      <c r="N6441" s="194"/>
      <c r="O6441" s="194"/>
      <c r="P6441" s="194"/>
      <c r="Q6441" s="194"/>
      <c r="R6441" s="194"/>
      <c r="S6441" s="194"/>
      <c r="T6441" s="195"/>
      <c r="AT6441" s="189" t="s">
        <v>369</v>
      </c>
      <c r="AU6441" s="189" t="s">
        <v>85</v>
      </c>
      <c r="AV6441" s="13" t="s">
        <v>85</v>
      </c>
      <c r="AW6441" s="13" t="s">
        <v>29</v>
      </c>
      <c r="AX6441" s="13" t="s">
        <v>72</v>
      </c>
      <c r="AY6441" s="189" t="s">
        <v>360</v>
      </c>
    </row>
    <row r="6442" spans="2:51" s="13" customFormat="1">
      <c r="B6442" s="187"/>
      <c r="D6442" s="188" t="s">
        <v>369</v>
      </c>
      <c r="E6442" s="189" t="s">
        <v>1</v>
      </c>
      <c r="F6442" s="190" t="s">
        <v>6244</v>
      </c>
      <c r="H6442" s="191">
        <v>-9.4499999999999993</v>
      </c>
      <c r="I6442" s="192"/>
      <c r="L6442" s="187"/>
      <c r="M6442" s="193"/>
      <c r="N6442" s="194"/>
      <c r="O6442" s="194"/>
      <c r="P6442" s="194"/>
      <c r="Q6442" s="194"/>
      <c r="R6442" s="194"/>
      <c r="S6442" s="194"/>
      <c r="T6442" s="195"/>
      <c r="AT6442" s="189" t="s">
        <v>369</v>
      </c>
      <c r="AU6442" s="189" t="s">
        <v>85</v>
      </c>
      <c r="AV6442" s="13" t="s">
        <v>85</v>
      </c>
      <c r="AW6442" s="13" t="s">
        <v>29</v>
      </c>
      <c r="AX6442" s="13" t="s">
        <v>72</v>
      </c>
      <c r="AY6442" s="189" t="s">
        <v>360</v>
      </c>
    </row>
    <row r="6443" spans="2:51" s="14" customFormat="1">
      <c r="B6443" s="196"/>
      <c r="D6443" s="188" t="s">
        <v>369</v>
      </c>
      <c r="E6443" s="197" t="s">
        <v>1</v>
      </c>
      <c r="F6443" s="198" t="s">
        <v>3219</v>
      </c>
      <c r="H6443" s="197" t="s">
        <v>1</v>
      </c>
      <c r="I6443" s="199"/>
      <c r="L6443" s="196"/>
      <c r="M6443" s="200"/>
      <c r="N6443" s="201"/>
      <c r="O6443" s="201"/>
      <c r="P6443" s="201"/>
      <c r="Q6443" s="201"/>
      <c r="R6443" s="201"/>
      <c r="S6443" s="201"/>
      <c r="T6443" s="202"/>
      <c r="AT6443" s="197" t="s">
        <v>369</v>
      </c>
      <c r="AU6443" s="197" t="s">
        <v>85</v>
      </c>
      <c r="AV6443" s="14" t="s">
        <v>79</v>
      </c>
      <c r="AW6443" s="14" t="s">
        <v>29</v>
      </c>
      <c r="AX6443" s="14" t="s">
        <v>72</v>
      </c>
      <c r="AY6443" s="197" t="s">
        <v>360</v>
      </c>
    </row>
    <row r="6444" spans="2:51" s="13" customFormat="1">
      <c r="B6444" s="187"/>
      <c r="D6444" s="188" t="s">
        <v>369</v>
      </c>
      <c r="E6444" s="189" t="s">
        <v>1</v>
      </c>
      <c r="F6444" s="190" t="s">
        <v>6245</v>
      </c>
      <c r="H6444" s="191">
        <v>67.5</v>
      </c>
      <c r="I6444" s="192"/>
      <c r="L6444" s="187"/>
      <c r="M6444" s="193"/>
      <c r="N6444" s="194"/>
      <c r="O6444" s="194"/>
      <c r="P6444" s="194"/>
      <c r="Q6444" s="194"/>
      <c r="R6444" s="194"/>
      <c r="S6444" s="194"/>
      <c r="T6444" s="195"/>
      <c r="AT6444" s="189" t="s">
        <v>369</v>
      </c>
      <c r="AU6444" s="189" t="s">
        <v>85</v>
      </c>
      <c r="AV6444" s="13" t="s">
        <v>85</v>
      </c>
      <c r="AW6444" s="13" t="s">
        <v>29</v>
      </c>
      <c r="AX6444" s="13" t="s">
        <v>72</v>
      </c>
      <c r="AY6444" s="189" t="s">
        <v>360</v>
      </c>
    </row>
    <row r="6445" spans="2:51" s="13" customFormat="1">
      <c r="B6445" s="187"/>
      <c r="D6445" s="188" t="s">
        <v>369</v>
      </c>
      <c r="E6445" s="189" t="s">
        <v>1</v>
      </c>
      <c r="F6445" s="190" t="s">
        <v>6246</v>
      </c>
      <c r="H6445" s="191">
        <v>-4.95</v>
      </c>
      <c r="I6445" s="192"/>
      <c r="L6445" s="187"/>
      <c r="M6445" s="193"/>
      <c r="N6445" s="194"/>
      <c r="O6445" s="194"/>
      <c r="P6445" s="194"/>
      <c r="Q6445" s="194"/>
      <c r="R6445" s="194"/>
      <c r="S6445" s="194"/>
      <c r="T6445" s="195"/>
      <c r="AT6445" s="189" t="s">
        <v>369</v>
      </c>
      <c r="AU6445" s="189" t="s">
        <v>85</v>
      </c>
      <c r="AV6445" s="13" t="s">
        <v>85</v>
      </c>
      <c r="AW6445" s="13" t="s">
        <v>29</v>
      </c>
      <c r="AX6445" s="13" t="s">
        <v>72</v>
      </c>
      <c r="AY6445" s="189" t="s">
        <v>360</v>
      </c>
    </row>
    <row r="6446" spans="2:51" s="13" customFormat="1">
      <c r="B6446" s="187"/>
      <c r="D6446" s="188" t="s">
        <v>369</v>
      </c>
      <c r="E6446" s="189" t="s">
        <v>1</v>
      </c>
      <c r="F6446" s="190" t="s">
        <v>6247</v>
      </c>
      <c r="H6446" s="191">
        <v>-6.24</v>
      </c>
      <c r="I6446" s="192"/>
      <c r="L6446" s="187"/>
      <c r="M6446" s="193"/>
      <c r="N6446" s="194"/>
      <c r="O6446" s="194"/>
      <c r="P6446" s="194"/>
      <c r="Q6446" s="194"/>
      <c r="R6446" s="194"/>
      <c r="S6446" s="194"/>
      <c r="T6446" s="195"/>
      <c r="AT6446" s="189" t="s">
        <v>369</v>
      </c>
      <c r="AU6446" s="189" t="s">
        <v>85</v>
      </c>
      <c r="AV6446" s="13" t="s">
        <v>85</v>
      </c>
      <c r="AW6446" s="13" t="s">
        <v>29</v>
      </c>
      <c r="AX6446" s="13" t="s">
        <v>72</v>
      </c>
      <c r="AY6446" s="189" t="s">
        <v>360</v>
      </c>
    </row>
    <row r="6447" spans="2:51" s="14" customFormat="1">
      <c r="B6447" s="196"/>
      <c r="D6447" s="188" t="s">
        <v>369</v>
      </c>
      <c r="E6447" s="197" t="s">
        <v>1</v>
      </c>
      <c r="F6447" s="198" t="s">
        <v>3229</v>
      </c>
      <c r="H6447" s="197" t="s">
        <v>1</v>
      </c>
      <c r="I6447" s="199"/>
      <c r="L6447" s="196"/>
      <c r="M6447" s="200"/>
      <c r="N6447" s="201"/>
      <c r="O6447" s="201"/>
      <c r="P6447" s="201"/>
      <c r="Q6447" s="201"/>
      <c r="R6447" s="201"/>
      <c r="S6447" s="201"/>
      <c r="T6447" s="202"/>
      <c r="AT6447" s="197" t="s">
        <v>369</v>
      </c>
      <c r="AU6447" s="197" t="s">
        <v>85</v>
      </c>
      <c r="AV6447" s="14" t="s">
        <v>79</v>
      </c>
      <c r="AW6447" s="14" t="s">
        <v>29</v>
      </c>
      <c r="AX6447" s="14" t="s">
        <v>72</v>
      </c>
      <c r="AY6447" s="197" t="s">
        <v>360</v>
      </c>
    </row>
    <row r="6448" spans="2:51" s="13" customFormat="1">
      <c r="B6448" s="187"/>
      <c r="D6448" s="188" t="s">
        <v>369</v>
      </c>
      <c r="E6448" s="189" t="s">
        <v>1</v>
      </c>
      <c r="F6448" s="190" t="s">
        <v>6248</v>
      </c>
      <c r="H6448" s="191">
        <v>45.36</v>
      </c>
      <c r="I6448" s="192"/>
      <c r="L6448" s="187"/>
      <c r="M6448" s="193"/>
      <c r="N6448" s="194"/>
      <c r="O6448" s="194"/>
      <c r="P6448" s="194"/>
      <c r="Q6448" s="194"/>
      <c r="R6448" s="194"/>
      <c r="S6448" s="194"/>
      <c r="T6448" s="195"/>
      <c r="AT6448" s="189" t="s">
        <v>369</v>
      </c>
      <c r="AU6448" s="189" t="s">
        <v>85</v>
      </c>
      <c r="AV6448" s="13" t="s">
        <v>85</v>
      </c>
      <c r="AW6448" s="13" t="s">
        <v>29</v>
      </c>
      <c r="AX6448" s="13" t="s">
        <v>72</v>
      </c>
      <c r="AY6448" s="189" t="s">
        <v>360</v>
      </c>
    </row>
    <row r="6449" spans="2:51" s="13" customFormat="1">
      <c r="B6449" s="187"/>
      <c r="D6449" s="188" t="s">
        <v>369</v>
      </c>
      <c r="E6449" s="189" t="s">
        <v>1</v>
      </c>
      <c r="F6449" s="190" t="s">
        <v>6249</v>
      </c>
      <c r="H6449" s="191">
        <v>-4.95</v>
      </c>
      <c r="I6449" s="192"/>
      <c r="L6449" s="187"/>
      <c r="M6449" s="193"/>
      <c r="N6449" s="194"/>
      <c r="O6449" s="194"/>
      <c r="P6449" s="194"/>
      <c r="Q6449" s="194"/>
      <c r="R6449" s="194"/>
      <c r="S6449" s="194"/>
      <c r="T6449" s="195"/>
      <c r="AT6449" s="189" t="s">
        <v>369</v>
      </c>
      <c r="AU6449" s="189" t="s">
        <v>85</v>
      </c>
      <c r="AV6449" s="13" t="s">
        <v>85</v>
      </c>
      <c r="AW6449" s="13" t="s">
        <v>29</v>
      </c>
      <c r="AX6449" s="13" t="s">
        <v>72</v>
      </c>
      <c r="AY6449" s="189" t="s">
        <v>360</v>
      </c>
    </row>
    <row r="6450" spans="2:51" s="13" customFormat="1">
      <c r="B6450" s="187"/>
      <c r="D6450" s="188" t="s">
        <v>369</v>
      </c>
      <c r="E6450" s="189" t="s">
        <v>1</v>
      </c>
      <c r="F6450" s="190" t="s">
        <v>6250</v>
      </c>
      <c r="H6450" s="191">
        <v>-3.7440000000000002</v>
      </c>
      <c r="I6450" s="192"/>
      <c r="L6450" s="187"/>
      <c r="M6450" s="193"/>
      <c r="N6450" s="194"/>
      <c r="O6450" s="194"/>
      <c r="P6450" s="194"/>
      <c r="Q6450" s="194"/>
      <c r="R6450" s="194"/>
      <c r="S6450" s="194"/>
      <c r="T6450" s="195"/>
      <c r="AT6450" s="189" t="s">
        <v>369</v>
      </c>
      <c r="AU6450" s="189" t="s">
        <v>85</v>
      </c>
      <c r="AV6450" s="13" t="s">
        <v>85</v>
      </c>
      <c r="AW6450" s="13" t="s">
        <v>29</v>
      </c>
      <c r="AX6450" s="13" t="s">
        <v>72</v>
      </c>
      <c r="AY6450" s="189" t="s">
        <v>360</v>
      </c>
    </row>
    <row r="6451" spans="2:51" s="14" customFormat="1">
      <c r="B6451" s="196"/>
      <c r="D6451" s="188" t="s">
        <v>369</v>
      </c>
      <c r="E6451" s="197" t="s">
        <v>1</v>
      </c>
      <c r="F6451" s="198" t="s">
        <v>3232</v>
      </c>
      <c r="H6451" s="197" t="s">
        <v>1</v>
      </c>
      <c r="I6451" s="199"/>
      <c r="L6451" s="196"/>
      <c r="M6451" s="200"/>
      <c r="N6451" s="201"/>
      <c r="O6451" s="201"/>
      <c r="P6451" s="201"/>
      <c r="Q6451" s="201"/>
      <c r="R6451" s="201"/>
      <c r="S6451" s="201"/>
      <c r="T6451" s="202"/>
      <c r="AT6451" s="197" t="s">
        <v>369</v>
      </c>
      <c r="AU6451" s="197" t="s">
        <v>85</v>
      </c>
      <c r="AV6451" s="14" t="s">
        <v>79</v>
      </c>
      <c r="AW6451" s="14" t="s">
        <v>29</v>
      </c>
      <c r="AX6451" s="14" t="s">
        <v>72</v>
      </c>
      <c r="AY6451" s="197" t="s">
        <v>360</v>
      </c>
    </row>
    <row r="6452" spans="2:51" s="13" customFormat="1">
      <c r="B6452" s="187"/>
      <c r="D6452" s="188" t="s">
        <v>369</v>
      </c>
      <c r="E6452" s="189" t="s">
        <v>1</v>
      </c>
      <c r="F6452" s="190" t="s">
        <v>6248</v>
      </c>
      <c r="H6452" s="191">
        <v>45.36</v>
      </c>
      <c r="I6452" s="192"/>
      <c r="L6452" s="187"/>
      <c r="M6452" s="193"/>
      <c r="N6452" s="194"/>
      <c r="O6452" s="194"/>
      <c r="P6452" s="194"/>
      <c r="Q6452" s="194"/>
      <c r="R6452" s="194"/>
      <c r="S6452" s="194"/>
      <c r="T6452" s="195"/>
      <c r="AT6452" s="189" t="s">
        <v>369</v>
      </c>
      <c r="AU6452" s="189" t="s">
        <v>85</v>
      </c>
      <c r="AV6452" s="13" t="s">
        <v>85</v>
      </c>
      <c r="AW6452" s="13" t="s">
        <v>29</v>
      </c>
      <c r="AX6452" s="13" t="s">
        <v>72</v>
      </c>
      <c r="AY6452" s="189" t="s">
        <v>360</v>
      </c>
    </row>
    <row r="6453" spans="2:51" s="13" customFormat="1">
      <c r="B6453" s="187"/>
      <c r="D6453" s="188" t="s">
        <v>369</v>
      </c>
      <c r="E6453" s="189" t="s">
        <v>1</v>
      </c>
      <c r="F6453" s="190" t="s">
        <v>6191</v>
      </c>
      <c r="H6453" s="191">
        <v>-1.8</v>
      </c>
      <c r="I6453" s="192"/>
      <c r="L6453" s="187"/>
      <c r="M6453" s="193"/>
      <c r="N6453" s="194"/>
      <c r="O6453" s="194"/>
      <c r="P6453" s="194"/>
      <c r="Q6453" s="194"/>
      <c r="R6453" s="194"/>
      <c r="S6453" s="194"/>
      <c r="T6453" s="195"/>
      <c r="AT6453" s="189" t="s">
        <v>369</v>
      </c>
      <c r="AU6453" s="189" t="s">
        <v>85</v>
      </c>
      <c r="AV6453" s="13" t="s">
        <v>85</v>
      </c>
      <c r="AW6453" s="13" t="s">
        <v>29</v>
      </c>
      <c r="AX6453" s="13" t="s">
        <v>72</v>
      </c>
      <c r="AY6453" s="189" t="s">
        <v>360</v>
      </c>
    </row>
    <row r="6454" spans="2:51" s="13" customFormat="1">
      <c r="B6454" s="187"/>
      <c r="D6454" s="188" t="s">
        <v>369</v>
      </c>
      <c r="E6454" s="189" t="s">
        <v>1</v>
      </c>
      <c r="F6454" s="190" t="s">
        <v>6250</v>
      </c>
      <c r="H6454" s="191">
        <v>-3.7440000000000002</v>
      </c>
      <c r="I6454" s="192"/>
      <c r="L6454" s="187"/>
      <c r="M6454" s="193"/>
      <c r="N6454" s="194"/>
      <c r="O6454" s="194"/>
      <c r="P6454" s="194"/>
      <c r="Q6454" s="194"/>
      <c r="R6454" s="194"/>
      <c r="S6454" s="194"/>
      <c r="T6454" s="195"/>
      <c r="AT6454" s="189" t="s">
        <v>369</v>
      </c>
      <c r="AU6454" s="189" t="s">
        <v>85</v>
      </c>
      <c r="AV6454" s="13" t="s">
        <v>85</v>
      </c>
      <c r="AW6454" s="13" t="s">
        <v>29</v>
      </c>
      <c r="AX6454" s="13" t="s">
        <v>72</v>
      </c>
      <c r="AY6454" s="189" t="s">
        <v>360</v>
      </c>
    </row>
    <row r="6455" spans="2:51" s="14" customFormat="1">
      <c r="B6455" s="196"/>
      <c r="D6455" s="188" t="s">
        <v>369</v>
      </c>
      <c r="E6455" s="197" t="s">
        <v>1</v>
      </c>
      <c r="F6455" s="198" t="s">
        <v>3234</v>
      </c>
      <c r="H6455" s="197" t="s">
        <v>1</v>
      </c>
      <c r="I6455" s="199"/>
      <c r="L6455" s="196"/>
      <c r="M6455" s="200"/>
      <c r="N6455" s="201"/>
      <c r="O6455" s="201"/>
      <c r="P6455" s="201"/>
      <c r="Q6455" s="201"/>
      <c r="R6455" s="201"/>
      <c r="S6455" s="201"/>
      <c r="T6455" s="202"/>
      <c r="AT6455" s="197" t="s">
        <v>369</v>
      </c>
      <c r="AU6455" s="197" t="s">
        <v>85</v>
      </c>
      <c r="AV6455" s="14" t="s">
        <v>79</v>
      </c>
      <c r="AW6455" s="14" t="s">
        <v>29</v>
      </c>
      <c r="AX6455" s="14" t="s">
        <v>72</v>
      </c>
      <c r="AY6455" s="197" t="s">
        <v>360</v>
      </c>
    </row>
    <row r="6456" spans="2:51" s="13" customFormat="1">
      <c r="B6456" s="187"/>
      <c r="D6456" s="188" t="s">
        <v>369</v>
      </c>
      <c r="E6456" s="189" t="s">
        <v>1</v>
      </c>
      <c r="F6456" s="190" t="s">
        <v>6251</v>
      </c>
      <c r="H6456" s="191">
        <v>52.71</v>
      </c>
      <c r="I6456" s="192"/>
      <c r="L6456" s="187"/>
      <c r="M6456" s="193"/>
      <c r="N6456" s="194"/>
      <c r="O6456" s="194"/>
      <c r="P6456" s="194"/>
      <c r="Q6456" s="194"/>
      <c r="R6456" s="194"/>
      <c r="S6456" s="194"/>
      <c r="T6456" s="195"/>
      <c r="AT6456" s="189" t="s">
        <v>369</v>
      </c>
      <c r="AU6456" s="189" t="s">
        <v>85</v>
      </c>
      <c r="AV6456" s="13" t="s">
        <v>85</v>
      </c>
      <c r="AW6456" s="13" t="s">
        <v>29</v>
      </c>
      <c r="AX6456" s="13" t="s">
        <v>72</v>
      </c>
      <c r="AY6456" s="189" t="s">
        <v>360</v>
      </c>
    </row>
    <row r="6457" spans="2:51" s="13" customFormat="1">
      <c r="B6457" s="187"/>
      <c r="D6457" s="188" t="s">
        <v>369</v>
      </c>
      <c r="E6457" s="189" t="s">
        <v>1</v>
      </c>
      <c r="F6457" s="190" t="s">
        <v>6191</v>
      </c>
      <c r="H6457" s="191">
        <v>-1.8</v>
      </c>
      <c r="I6457" s="192"/>
      <c r="L6457" s="187"/>
      <c r="M6457" s="193"/>
      <c r="N6457" s="194"/>
      <c r="O6457" s="194"/>
      <c r="P6457" s="194"/>
      <c r="Q6457" s="194"/>
      <c r="R6457" s="194"/>
      <c r="S6457" s="194"/>
      <c r="T6457" s="195"/>
      <c r="AT6457" s="189" t="s">
        <v>369</v>
      </c>
      <c r="AU6457" s="189" t="s">
        <v>85</v>
      </c>
      <c r="AV6457" s="13" t="s">
        <v>85</v>
      </c>
      <c r="AW6457" s="13" t="s">
        <v>29</v>
      </c>
      <c r="AX6457" s="13" t="s">
        <v>72</v>
      </c>
      <c r="AY6457" s="189" t="s">
        <v>360</v>
      </c>
    </row>
    <row r="6458" spans="2:51" s="13" customFormat="1">
      <c r="B6458" s="187"/>
      <c r="D6458" s="188" t="s">
        <v>369</v>
      </c>
      <c r="E6458" s="189" t="s">
        <v>1</v>
      </c>
      <c r="F6458" s="190" t="s">
        <v>6252</v>
      </c>
      <c r="H6458" s="191">
        <v>-4.992</v>
      </c>
      <c r="I6458" s="192"/>
      <c r="L6458" s="187"/>
      <c r="M6458" s="193"/>
      <c r="N6458" s="194"/>
      <c r="O6458" s="194"/>
      <c r="P6458" s="194"/>
      <c r="Q6458" s="194"/>
      <c r="R6458" s="194"/>
      <c r="S6458" s="194"/>
      <c r="T6458" s="195"/>
      <c r="AT6458" s="189" t="s">
        <v>369</v>
      </c>
      <c r="AU6458" s="189" t="s">
        <v>85</v>
      </c>
      <c r="AV6458" s="13" t="s">
        <v>85</v>
      </c>
      <c r="AW6458" s="13" t="s">
        <v>29</v>
      </c>
      <c r="AX6458" s="13" t="s">
        <v>72</v>
      </c>
      <c r="AY6458" s="189" t="s">
        <v>360</v>
      </c>
    </row>
    <row r="6459" spans="2:51" s="14" customFormat="1">
      <c r="B6459" s="196"/>
      <c r="D6459" s="188" t="s">
        <v>369</v>
      </c>
      <c r="E6459" s="197" t="s">
        <v>1</v>
      </c>
      <c r="F6459" s="198" t="s">
        <v>3238</v>
      </c>
      <c r="H6459" s="197" t="s">
        <v>1</v>
      </c>
      <c r="I6459" s="199"/>
      <c r="L6459" s="196"/>
      <c r="M6459" s="200"/>
      <c r="N6459" s="201"/>
      <c r="O6459" s="201"/>
      <c r="P6459" s="201"/>
      <c r="Q6459" s="201"/>
      <c r="R6459" s="201"/>
      <c r="S6459" s="201"/>
      <c r="T6459" s="202"/>
      <c r="AT6459" s="197" t="s">
        <v>369</v>
      </c>
      <c r="AU6459" s="197" t="s">
        <v>85</v>
      </c>
      <c r="AV6459" s="14" t="s">
        <v>79</v>
      </c>
      <c r="AW6459" s="14" t="s">
        <v>29</v>
      </c>
      <c r="AX6459" s="14" t="s">
        <v>72</v>
      </c>
      <c r="AY6459" s="197" t="s">
        <v>360</v>
      </c>
    </row>
    <row r="6460" spans="2:51" s="13" customFormat="1">
      <c r="B6460" s="187"/>
      <c r="D6460" s="188" t="s">
        <v>369</v>
      </c>
      <c r="E6460" s="189" t="s">
        <v>1</v>
      </c>
      <c r="F6460" s="190" t="s">
        <v>6253</v>
      </c>
      <c r="H6460" s="191">
        <v>43.695</v>
      </c>
      <c r="I6460" s="192"/>
      <c r="L6460" s="187"/>
      <c r="M6460" s="193"/>
      <c r="N6460" s="194"/>
      <c r="O6460" s="194"/>
      <c r="P6460" s="194"/>
      <c r="Q6460" s="194"/>
      <c r="R6460" s="194"/>
      <c r="S6460" s="194"/>
      <c r="T6460" s="195"/>
      <c r="AT6460" s="189" t="s">
        <v>369</v>
      </c>
      <c r="AU6460" s="189" t="s">
        <v>85</v>
      </c>
      <c r="AV6460" s="13" t="s">
        <v>85</v>
      </c>
      <c r="AW6460" s="13" t="s">
        <v>29</v>
      </c>
      <c r="AX6460" s="13" t="s">
        <v>72</v>
      </c>
      <c r="AY6460" s="189" t="s">
        <v>360</v>
      </c>
    </row>
    <row r="6461" spans="2:51" s="13" customFormat="1">
      <c r="B6461" s="187"/>
      <c r="D6461" s="188" t="s">
        <v>369</v>
      </c>
      <c r="E6461" s="189" t="s">
        <v>1</v>
      </c>
      <c r="F6461" s="190" t="s">
        <v>6254</v>
      </c>
      <c r="H6461" s="191">
        <v>-3.9</v>
      </c>
      <c r="I6461" s="192"/>
      <c r="L6461" s="187"/>
      <c r="M6461" s="193"/>
      <c r="N6461" s="194"/>
      <c r="O6461" s="194"/>
      <c r="P6461" s="194"/>
      <c r="Q6461" s="194"/>
      <c r="R6461" s="194"/>
      <c r="S6461" s="194"/>
      <c r="T6461" s="195"/>
      <c r="AT6461" s="189" t="s">
        <v>369</v>
      </c>
      <c r="AU6461" s="189" t="s">
        <v>85</v>
      </c>
      <c r="AV6461" s="13" t="s">
        <v>85</v>
      </c>
      <c r="AW6461" s="13" t="s">
        <v>29</v>
      </c>
      <c r="AX6461" s="13" t="s">
        <v>72</v>
      </c>
      <c r="AY6461" s="189" t="s">
        <v>360</v>
      </c>
    </row>
    <row r="6462" spans="2:51" s="13" customFormat="1">
      <c r="B6462" s="187"/>
      <c r="D6462" s="188" t="s">
        <v>369</v>
      </c>
      <c r="E6462" s="189" t="s">
        <v>1</v>
      </c>
      <c r="F6462" s="190" t="s">
        <v>6255</v>
      </c>
      <c r="H6462" s="191">
        <v>-3.5219999999999998</v>
      </c>
      <c r="I6462" s="192"/>
      <c r="L6462" s="187"/>
      <c r="M6462" s="193"/>
      <c r="N6462" s="194"/>
      <c r="O6462" s="194"/>
      <c r="P6462" s="194"/>
      <c r="Q6462" s="194"/>
      <c r="R6462" s="194"/>
      <c r="S6462" s="194"/>
      <c r="T6462" s="195"/>
      <c r="AT6462" s="189" t="s">
        <v>369</v>
      </c>
      <c r="AU6462" s="189" t="s">
        <v>85</v>
      </c>
      <c r="AV6462" s="13" t="s">
        <v>85</v>
      </c>
      <c r="AW6462" s="13" t="s">
        <v>29</v>
      </c>
      <c r="AX6462" s="13" t="s">
        <v>72</v>
      </c>
      <c r="AY6462" s="189" t="s">
        <v>360</v>
      </c>
    </row>
    <row r="6463" spans="2:51" s="14" customFormat="1">
      <c r="B6463" s="196"/>
      <c r="D6463" s="188" t="s">
        <v>369</v>
      </c>
      <c r="E6463" s="197" t="s">
        <v>1</v>
      </c>
      <c r="F6463" s="198" t="s">
        <v>3245</v>
      </c>
      <c r="H6463" s="197" t="s">
        <v>1</v>
      </c>
      <c r="I6463" s="199"/>
      <c r="L6463" s="196"/>
      <c r="M6463" s="200"/>
      <c r="N6463" s="201"/>
      <c r="O6463" s="201"/>
      <c r="P6463" s="201"/>
      <c r="Q6463" s="201"/>
      <c r="R6463" s="201"/>
      <c r="S6463" s="201"/>
      <c r="T6463" s="202"/>
      <c r="AT6463" s="197" t="s">
        <v>369</v>
      </c>
      <c r="AU6463" s="197" t="s">
        <v>85</v>
      </c>
      <c r="AV6463" s="14" t="s">
        <v>79</v>
      </c>
      <c r="AW6463" s="14" t="s">
        <v>29</v>
      </c>
      <c r="AX6463" s="14" t="s">
        <v>72</v>
      </c>
      <c r="AY6463" s="197" t="s">
        <v>360</v>
      </c>
    </row>
    <row r="6464" spans="2:51" s="13" customFormat="1">
      <c r="B6464" s="187"/>
      <c r="D6464" s="188" t="s">
        <v>369</v>
      </c>
      <c r="E6464" s="189" t="s">
        <v>1</v>
      </c>
      <c r="F6464" s="190" t="s">
        <v>6256</v>
      </c>
      <c r="H6464" s="191">
        <v>35.475000000000001</v>
      </c>
      <c r="I6464" s="192"/>
      <c r="L6464" s="187"/>
      <c r="M6464" s="193"/>
      <c r="N6464" s="194"/>
      <c r="O6464" s="194"/>
      <c r="P6464" s="194"/>
      <c r="Q6464" s="194"/>
      <c r="R6464" s="194"/>
      <c r="S6464" s="194"/>
      <c r="T6464" s="195"/>
      <c r="AT6464" s="189" t="s">
        <v>369</v>
      </c>
      <c r="AU6464" s="189" t="s">
        <v>85</v>
      </c>
      <c r="AV6464" s="13" t="s">
        <v>85</v>
      </c>
      <c r="AW6464" s="13" t="s">
        <v>29</v>
      </c>
      <c r="AX6464" s="13" t="s">
        <v>72</v>
      </c>
      <c r="AY6464" s="189" t="s">
        <v>360</v>
      </c>
    </row>
    <row r="6465" spans="2:51" s="13" customFormat="1">
      <c r="B6465" s="187"/>
      <c r="D6465" s="188" t="s">
        <v>369</v>
      </c>
      <c r="E6465" s="189" t="s">
        <v>1</v>
      </c>
      <c r="F6465" s="190" t="s">
        <v>6257</v>
      </c>
      <c r="H6465" s="191">
        <v>-4.05</v>
      </c>
      <c r="I6465" s="192"/>
      <c r="L6465" s="187"/>
      <c r="M6465" s="193"/>
      <c r="N6465" s="194"/>
      <c r="O6465" s="194"/>
      <c r="P6465" s="194"/>
      <c r="Q6465" s="194"/>
      <c r="R6465" s="194"/>
      <c r="S6465" s="194"/>
      <c r="T6465" s="195"/>
      <c r="AT6465" s="189" t="s">
        <v>369</v>
      </c>
      <c r="AU6465" s="189" t="s">
        <v>85</v>
      </c>
      <c r="AV6465" s="13" t="s">
        <v>85</v>
      </c>
      <c r="AW6465" s="13" t="s">
        <v>29</v>
      </c>
      <c r="AX6465" s="13" t="s">
        <v>72</v>
      </c>
      <c r="AY6465" s="189" t="s">
        <v>360</v>
      </c>
    </row>
    <row r="6466" spans="2:51" s="13" customFormat="1">
      <c r="B6466" s="187"/>
      <c r="D6466" s="188" t="s">
        <v>369</v>
      </c>
      <c r="E6466" s="189" t="s">
        <v>1</v>
      </c>
      <c r="F6466" s="190" t="s">
        <v>6258</v>
      </c>
      <c r="H6466" s="191">
        <v>-2.774</v>
      </c>
      <c r="I6466" s="192"/>
      <c r="L6466" s="187"/>
      <c r="M6466" s="193"/>
      <c r="N6466" s="194"/>
      <c r="O6466" s="194"/>
      <c r="P6466" s="194"/>
      <c r="Q6466" s="194"/>
      <c r="R6466" s="194"/>
      <c r="S6466" s="194"/>
      <c r="T6466" s="195"/>
      <c r="AT6466" s="189" t="s">
        <v>369</v>
      </c>
      <c r="AU6466" s="189" t="s">
        <v>85</v>
      </c>
      <c r="AV6466" s="13" t="s">
        <v>85</v>
      </c>
      <c r="AW6466" s="13" t="s">
        <v>29</v>
      </c>
      <c r="AX6466" s="13" t="s">
        <v>72</v>
      </c>
      <c r="AY6466" s="189" t="s">
        <v>360</v>
      </c>
    </row>
    <row r="6467" spans="2:51" s="14" customFormat="1">
      <c r="B6467" s="196"/>
      <c r="D6467" s="188" t="s">
        <v>369</v>
      </c>
      <c r="E6467" s="197" t="s">
        <v>1</v>
      </c>
      <c r="F6467" s="198" t="s">
        <v>3260</v>
      </c>
      <c r="H6467" s="197" t="s">
        <v>1</v>
      </c>
      <c r="I6467" s="199"/>
      <c r="L6467" s="196"/>
      <c r="M6467" s="200"/>
      <c r="N6467" s="201"/>
      <c r="O6467" s="201"/>
      <c r="P6467" s="201"/>
      <c r="Q6467" s="201"/>
      <c r="R6467" s="201"/>
      <c r="S6467" s="201"/>
      <c r="T6467" s="202"/>
      <c r="AT6467" s="197" t="s">
        <v>369</v>
      </c>
      <c r="AU6467" s="197" t="s">
        <v>85</v>
      </c>
      <c r="AV6467" s="14" t="s">
        <v>79</v>
      </c>
      <c r="AW6467" s="14" t="s">
        <v>29</v>
      </c>
      <c r="AX6467" s="14" t="s">
        <v>72</v>
      </c>
      <c r="AY6467" s="197" t="s">
        <v>360</v>
      </c>
    </row>
    <row r="6468" spans="2:51" s="13" customFormat="1">
      <c r="B6468" s="187"/>
      <c r="D6468" s="188" t="s">
        <v>369</v>
      </c>
      <c r="E6468" s="189" t="s">
        <v>1</v>
      </c>
      <c r="F6468" s="190" t="s">
        <v>6259</v>
      </c>
      <c r="H6468" s="191">
        <v>39.524999999999999</v>
      </c>
      <c r="I6468" s="192"/>
      <c r="L6468" s="187"/>
      <c r="M6468" s="193"/>
      <c r="N6468" s="194"/>
      <c r="O6468" s="194"/>
      <c r="P6468" s="194"/>
      <c r="Q6468" s="194"/>
      <c r="R6468" s="194"/>
      <c r="S6468" s="194"/>
      <c r="T6468" s="195"/>
      <c r="AT6468" s="189" t="s">
        <v>369</v>
      </c>
      <c r="AU6468" s="189" t="s">
        <v>85</v>
      </c>
      <c r="AV6468" s="13" t="s">
        <v>85</v>
      </c>
      <c r="AW6468" s="13" t="s">
        <v>29</v>
      </c>
      <c r="AX6468" s="13" t="s">
        <v>72</v>
      </c>
      <c r="AY6468" s="189" t="s">
        <v>360</v>
      </c>
    </row>
    <row r="6469" spans="2:51" s="13" customFormat="1">
      <c r="B6469" s="187"/>
      <c r="D6469" s="188" t="s">
        <v>369</v>
      </c>
      <c r="E6469" s="189" t="s">
        <v>1</v>
      </c>
      <c r="F6469" s="190" t="s">
        <v>6260</v>
      </c>
      <c r="H6469" s="191">
        <v>-3.6</v>
      </c>
      <c r="I6469" s="192"/>
      <c r="L6469" s="187"/>
      <c r="M6469" s="193"/>
      <c r="N6469" s="194"/>
      <c r="O6469" s="194"/>
      <c r="P6469" s="194"/>
      <c r="Q6469" s="194"/>
      <c r="R6469" s="194"/>
      <c r="S6469" s="194"/>
      <c r="T6469" s="195"/>
      <c r="AT6469" s="189" t="s">
        <v>369</v>
      </c>
      <c r="AU6469" s="189" t="s">
        <v>85</v>
      </c>
      <c r="AV6469" s="13" t="s">
        <v>85</v>
      </c>
      <c r="AW6469" s="13" t="s">
        <v>29</v>
      </c>
      <c r="AX6469" s="13" t="s">
        <v>72</v>
      </c>
      <c r="AY6469" s="189" t="s">
        <v>360</v>
      </c>
    </row>
    <row r="6470" spans="2:51" s="13" customFormat="1">
      <c r="B6470" s="187"/>
      <c r="D6470" s="188" t="s">
        <v>369</v>
      </c>
      <c r="E6470" s="189" t="s">
        <v>1</v>
      </c>
      <c r="F6470" s="190" t="s">
        <v>6250</v>
      </c>
      <c r="H6470" s="191">
        <v>-3.7440000000000002</v>
      </c>
      <c r="I6470" s="192"/>
      <c r="L6470" s="187"/>
      <c r="M6470" s="193"/>
      <c r="N6470" s="194"/>
      <c r="O6470" s="194"/>
      <c r="P6470" s="194"/>
      <c r="Q6470" s="194"/>
      <c r="R6470" s="194"/>
      <c r="S6470" s="194"/>
      <c r="T6470" s="195"/>
      <c r="AT6470" s="189" t="s">
        <v>369</v>
      </c>
      <c r="AU6470" s="189" t="s">
        <v>85</v>
      </c>
      <c r="AV6470" s="13" t="s">
        <v>85</v>
      </c>
      <c r="AW6470" s="13" t="s">
        <v>29</v>
      </c>
      <c r="AX6470" s="13" t="s">
        <v>72</v>
      </c>
      <c r="AY6470" s="189" t="s">
        <v>360</v>
      </c>
    </row>
    <row r="6471" spans="2:51" s="14" customFormat="1">
      <c r="B6471" s="196"/>
      <c r="D6471" s="188" t="s">
        <v>369</v>
      </c>
      <c r="E6471" s="197" t="s">
        <v>1</v>
      </c>
      <c r="F6471" s="198" t="s">
        <v>3265</v>
      </c>
      <c r="H6471" s="197" t="s">
        <v>1</v>
      </c>
      <c r="I6471" s="199"/>
      <c r="L6471" s="196"/>
      <c r="M6471" s="200"/>
      <c r="N6471" s="201"/>
      <c r="O6471" s="201"/>
      <c r="P6471" s="201"/>
      <c r="Q6471" s="201"/>
      <c r="R6471" s="201"/>
      <c r="S6471" s="201"/>
      <c r="T6471" s="202"/>
      <c r="AT6471" s="197" t="s">
        <v>369</v>
      </c>
      <c r="AU6471" s="197" t="s">
        <v>85</v>
      </c>
      <c r="AV6471" s="14" t="s">
        <v>79</v>
      </c>
      <c r="AW6471" s="14" t="s">
        <v>29</v>
      </c>
      <c r="AX6471" s="14" t="s">
        <v>72</v>
      </c>
      <c r="AY6471" s="197" t="s">
        <v>360</v>
      </c>
    </row>
    <row r="6472" spans="2:51" s="13" customFormat="1">
      <c r="B6472" s="187"/>
      <c r="D6472" s="188" t="s">
        <v>369</v>
      </c>
      <c r="E6472" s="189" t="s">
        <v>1</v>
      </c>
      <c r="F6472" s="190" t="s">
        <v>6261</v>
      </c>
      <c r="H6472" s="191">
        <v>37.155000000000001</v>
      </c>
      <c r="I6472" s="192"/>
      <c r="L6472" s="187"/>
      <c r="M6472" s="193"/>
      <c r="N6472" s="194"/>
      <c r="O6472" s="194"/>
      <c r="P6472" s="194"/>
      <c r="Q6472" s="194"/>
      <c r="R6472" s="194"/>
      <c r="S6472" s="194"/>
      <c r="T6472" s="195"/>
      <c r="AT6472" s="189" t="s">
        <v>369</v>
      </c>
      <c r="AU6472" s="189" t="s">
        <v>85</v>
      </c>
      <c r="AV6472" s="13" t="s">
        <v>85</v>
      </c>
      <c r="AW6472" s="13" t="s">
        <v>29</v>
      </c>
      <c r="AX6472" s="13" t="s">
        <v>72</v>
      </c>
      <c r="AY6472" s="189" t="s">
        <v>360</v>
      </c>
    </row>
    <row r="6473" spans="2:51" s="13" customFormat="1">
      <c r="B6473" s="187"/>
      <c r="D6473" s="188" t="s">
        <v>369</v>
      </c>
      <c r="E6473" s="189" t="s">
        <v>1</v>
      </c>
      <c r="F6473" s="190" t="s">
        <v>6191</v>
      </c>
      <c r="H6473" s="191">
        <v>-1.8</v>
      </c>
      <c r="I6473" s="192"/>
      <c r="L6473" s="187"/>
      <c r="M6473" s="193"/>
      <c r="N6473" s="194"/>
      <c r="O6473" s="194"/>
      <c r="P6473" s="194"/>
      <c r="Q6473" s="194"/>
      <c r="R6473" s="194"/>
      <c r="S6473" s="194"/>
      <c r="T6473" s="195"/>
      <c r="AT6473" s="189" t="s">
        <v>369</v>
      </c>
      <c r="AU6473" s="189" t="s">
        <v>85</v>
      </c>
      <c r="AV6473" s="13" t="s">
        <v>85</v>
      </c>
      <c r="AW6473" s="13" t="s">
        <v>29</v>
      </c>
      <c r="AX6473" s="13" t="s">
        <v>72</v>
      </c>
      <c r="AY6473" s="189" t="s">
        <v>360</v>
      </c>
    </row>
    <row r="6474" spans="2:51" s="13" customFormat="1">
      <c r="B6474" s="187"/>
      <c r="D6474" s="188" t="s">
        <v>369</v>
      </c>
      <c r="E6474" s="189" t="s">
        <v>1</v>
      </c>
      <c r="F6474" s="190" t="s">
        <v>6250</v>
      </c>
      <c r="H6474" s="191">
        <v>-3.7440000000000002</v>
      </c>
      <c r="I6474" s="192"/>
      <c r="L6474" s="187"/>
      <c r="M6474" s="193"/>
      <c r="N6474" s="194"/>
      <c r="O6474" s="194"/>
      <c r="P6474" s="194"/>
      <c r="Q6474" s="194"/>
      <c r="R6474" s="194"/>
      <c r="S6474" s="194"/>
      <c r="T6474" s="195"/>
      <c r="AT6474" s="189" t="s">
        <v>369</v>
      </c>
      <c r="AU6474" s="189" t="s">
        <v>85</v>
      </c>
      <c r="AV6474" s="13" t="s">
        <v>85</v>
      </c>
      <c r="AW6474" s="13" t="s">
        <v>29</v>
      </c>
      <c r="AX6474" s="13" t="s">
        <v>72</v>
      </c>
      <c r="AY6474" s="189" t="s">
        <v>360</v>
      </c>
    </row>
    <row r="6475" spans="2:51" s="14" customFormat="1">
      <c r="B6475" s="196"/>
      <c r="D6475" s="188" t="s">
        <v>369</v>
      </c>
      <c r="E6475" s="197" t="s">
        <v>1</v>
      </c>
      <c r="F6475" s="198" t="s">
        <v>3278</v>
      </c>
      <c r="H6475" s="197" t="s">
        <v>1</v>
      </c>
      <c r="I6475" s="199"/>
      <c r="L6475" s="196"/>
      <c r="M6475" s="200"/>
      <c r="N6475" s="201"/>
      <c r="O6475" s="201"/>
      <c r="P6475" s="201"/>
      <c r="Q6475" s="201"/>
      <c r="R6475" s="201"/>
      <c r="S6475" s="201"/>
      <c r="T6475" s="202"/>
      <c r="AT6475" s="197" t="s">
        <v>369</v>
      </c>
      <c r="AU6475" s="197" t="s">
        <v>85</v>
      </c>
      <c r="AV6475" s="14" t="s">
        <v>79</v>
      </c>
      <c r="AW6475" s="14" t="s">
        <v>29</v>
      </c>
      <c r="AX6475" s="14" t="s">
        <v>72</v>
      </c>
      <c r="AY6475" s="197" t="s">
        <v>360</v>
      </c>
    </row>
    <row r="6476" spans="2:51" s="13" customFormat="1">
      <c r="B6476" s="187"/>
      <c r="D6476" s="188" t="s">
        <v>369</v>
      </c>
      <c r="E6476" s="189" t="s">
        <v>1</v>
      </c>
      <c r="F6476" s="190" t="s">
        <v>6262</v>
      </c>
      <c r="H6476" s="191">
        <v>40.664999999999999</v>
      </c>
      <c r="I6476" s="192"/>
      <c r="L6476" s="187"/>
      <c r="M6476" s="193"/>
      <c r="N6476" s="194"/>
      <c r="O6476" s="194"/>
      <c r="P6476" s="194"/>
      <c r="Q6476" s="194"/>
      <c r="R6476" s="194"/>
      <c r="S6476" s="194"/>
      <c r="T6476" s="195"/>
      <c r="AT6476" s="189" t="s">
        <v>369</v>
      </c>
      <c r="AU6476" s="189" t="s">
        <v>85</v>
      </c>
      <c r="AV6476" s="13" t="s">
        <v>85</v>
      </c>
      <c r="AW6476" s="13" t="s">
        <v>29</v>
      </c>
      <c r="AX6476" s="13" t="s">
        <v>72</v>
      </c>
      <c r="AY6476" s="189" t="s">
        <v>360</v>
      </c>
    </row>
    <row r="6477" spans="2:51" s="13" customFormat="1">
      <c r="B6477" s="187"/>
      <c r="D6477" s="188" t="s">
        <v>369</v>
      </c>
      <c r="E6477" s="189" t="s">
        <v>1</v>
      </c>
      <c r="F6477" s="190" t="s">
        <v>6263</v>
      </c>
      <c r="H6477" s="191">
        <v>-3.6</v>
      </c>
      <c r="I6477" s="192"/>
      <c r="L6477" s="187"/>
      <c r="M6477" s="193"/>
      <c r="N6477" s="194"/>
      <c r="O6477" s="194"/>
      <c r="P6477" s="194"/>
      <c r="Q6477" s="194"/>
      <c r="R6477" s="194"/>
      <c r="S6477" s="194"/>
      <c r="T6477" s="195"/>
      <c r="AT6477" s="189" t="s">
        <v>369</v>
      </c>
      <c r="AU6477" s="189" t="s">
        <v>85</v>
      </c>
      <c r="AV6477" s="13" t="s">
        <v>85</v>
      </c>
      <c r="AW6477" s="13" t="s">
        <v>29</v>
      </c>
      <c r="AX6477" s="13" t="s">
        <v>72</v>
      </c>
      <c r="AY6477" s="189" t="s">
        <v>360</v>
      </c>
    </row>
    <row r="6478" spans="2:51" s="13" customFormat="1">
      <c r="B6478" s="187"/>
      <c r="D6478" s="188" t="s">
        <v>369</v>
      </c>
      <c r="E6478" s="189" t="s">
        <v>1</v>
      </c>
      <c r="F6478" s="190" t="s">
        <v>6250</v>
      </c>
      <c r="H6478" s="191">
        <v>-3.7440000000000002</v>
      </c>
      <c r="I6478" s="192"/>
      <c r="L6478" s="187"/>
      <c r="M6478" s="193"/>
      <c r="N6478" s="194"/>
      <c r="O6478" s="194"/>
      <c r="P6478" s="194"/>
      <c r="Q6478" s="194"/>
      <c r="R6478" s="194"/>
      <c r="S6478" s="194"/>
      <c r="T6478" s="195"/>
      <c r="AT6478" s="189" t="s">
        <v>369</v>
      </c>
      <c r="AU6478" s="189" t="s">
        <v>85</v>
      </c>
      <c r="AV6478" s="13" t="s">
        <v>85</v>
      </c>
      <c r="AW6478" s="13" t="s">
        <v>29</v>
      </c>
      <c r="AX6478" s="13" t="s">
        <v>72</v>
      </c>
      <c r="AY6478" s="189" t="s">
        <v>360</v>
      </c>
    </row>
    <row r="6479" spans="2:51" s="16" customFormat="1">
      <c r="B6479" s="211"/>
      <c r="D6479" s="188" t="s">
        <v>369</v>
      </c>
      <c r="E6479" s="212" t="s">
        <v>1</v>
      </c>
      <c r="F6479" s="213" t="s">
        <v>581</v>
      </c>
      <c r="H6479" s="214">
        <v>614.92399999999998</v>
      </c>
      <c r="I6479" s="215"/>
      <c r="L6479" s="211"/>
      <c r="M6479" s="216"/>
      <c r="N6479" s="217"/>
      <c r="O6479" s="217"/>
      <c r="P6479" s="217"/>
      <c r="Q6479" s="217"/>
      <c r="R6479" s="217"/>
      <c r="S6479" s="217"/>
      <c r="T6479" s="218"/>
      <c r="AT6479" s="212" t="s">
        <v>369</v>
      </c>
      <c r="AU6479" s="212" t="s">
        <v>85</v>
      </c>
      <c r="AV6479" s="16" t="s">
        <v>282</v>
      </c>
      <c r="AW6479" s="16" t="s">
        <v>29</v>
      </c>
      <c r="AX6479" s="16" t="s">
        <v>72</v>
      </c>
      <c r="AY6479" s="212" t="s">
        <v>360</v>
      </c>
    </row>
    <row r="6480" spans="2:51" s="14" customFormat="1">
      <c r="B6480" s="196"/>
      <c r="D6480" s="188" t="s">
        <v>369</v>
      </c>
      <c r="E6480" s="197" t="s">
        <v>1</v>
      </c>
      <c r="F6480" s="198" t="s">
        <v>787</v>
      </c>
      <c r="H6480" s="197" t="s">
        <v>1</v>
      </c>
      <c r="I6480" s="199"/>
      <c r="L6480" s="196"/>
      <c r="M6480" s="200"/>
      <c r="N6480" s="201"/>
      <c r="O6480" s="201"/>
      <c r="P6480" s="201"/>
      <c r="Q6480" s="201"/>
      <c r="R6480" s="201"/>
      <c r="S6480" s="201"/>
      <c r="T6480" s="202"/>
      <c r="AT6480" s="197" t="s">
        <v>369</v>
      </c>
      <c r="AU6480" s="197" t="s">
        <v>85</v>
      </c>
      <c r="AV6480" s="14" t="s">
        <v>79</v>
      </c>
      <c r="AW6480" s="14" t="s">
        <v>29</v>
      </c>
      <c r="AX6480" s="14" t="s">
        <v>72</v>
      </c>
      <c r="AY6480" s="197" t="s">
        <v>360</v>
      </c>
    </row>
    <row r="6481" spans="2:51" s="14" customFormat="1">
      <c r="B6481" s="196"/>
      <c r="D6481" s="188" t="s">
        <v>369</v>
      </c>
      <c r="E6481" s="197" t="s">
        <v>1</v>
      </c>
      <c r="F6481" s="198" t="s">
        <v>3286</v>
      </c>
      <c r="H6481" s="197" t="s">
        <v>1</v>
      </c>
      <c r="I6481" s="199"/>
      <c r="L6481" s="196"/>
      <c r="M6481" s="200"/>
      <c r="N6481" s="201"/>
      <c r="O6481" s="201"/>
      <c r="P6481" s="201"/>
      <c r="Q6481" s="201"/>
      <c r="R6481" s="201"/>
      <c r="S6481" s="201"/>
      <c r="T6481" s="202"/>
      <c r="AT6481" s="197" t="s">
        <v>369</v>
      </c>
      <c r="AU6481" s="197" t="s">
        <v>85</v>
      </c>
      <c r="AV6481" s="14" t="s">
        <v>79</v>
      </c>
      <c r="AW6481" s="14" t="s">
        <v>29</v>
      </c>
      <c r="AX6481" s="14" t="s">
        <v>72</v>
      </c>
      <c r="AY6481" s="197" t="s">
        <v>360</v>
      </c>
    </row>
    <row r="6482" spans="2:51" s="13" customFormat="1">
      <c r="B6482" s="187"/>
      <c r="D6482" s="188" t="s">
        <v>369</v>
      </c>
      <c r="E6482" s="189" t="s">
        <v>1</v>
      </c>
      <c r="F6482" s="190" t="s">
        <v>6264</v>
      </c>
      <c r="H6482" s="191">
        <v>263.32499999999999</v>
      </c>
      <c r="I6482" s="192"/>
      <c r="L6482" s="187"/>
      <c r="M6482" s="193"/>
      <c r="N6482" s="194"/>
      <c r="O6482" s="194"/>
      <c r="P6482" s="194"/>
      <c r="Q6482" s="194"/>
      <c r="R6482" s="194"/>
      <c r="S6482" s="194"/>
      <c r="T6482" s="195"/>
      <c r="AT6482" s="189" t="s">
        <v>369</v>
      </c>
      <c r="AU6482" s="189" t="s">
        <v>85</v>
      </c>
      <c r="AV6482" s="13" t="s">
        <v>85</v>
      </c>
      <c r="AW6482" s="13" t="s">
        <v>29</v>
      </c>
      <c r="AX6482" s="13" t="s">
        <v>72</v>
      </c>
      <c r="AY6482" s="189" t="s">
        <v>360</v>
      </c>
    </row>
    <row r="6483" spans="2:51" s="13" customFormat="1" ht="22.5">
      <c r="B6483" s="187"/>
      <c r="D6483" s="188" t="s">
        <v>369</v>
      </c>
      <c r="E6483" s="189" t="s">
        <v>1</v>
      </c>
      <c r="F6483" s="190" t="s">
        <v>6265</v>
      </c>
      <c r="H6483" s="191">
        <v>-42.548000000000002</v>
      </c>
      <c r="I6483" s="192"/>
      <c r="L6483" s="187"/>
      <c r="M6483" s="193"/>
      <c r="N6483" s="194"/>
      <c r="O6483" s="194"/>
      <c r="P6483" s="194"/>
      <c r="Q6483" s="194"/>
      <c r="R6483" s="194"/>
      <c r="S6483" s="194"/>
      <c r="T6483" s="195"/>
      <c r="AT6483" s="189" t="s">
        <v>369</v>
      </c>
      <c r="AU6483" s="189" t="s">
        <v>85</v>
      </c>
      <c r="AV6483" s="13" t="s">
        <v>85</v>
      </c>
      <c r="AW6483" s="13" t="s">
        <v>29</v>
      </c>
      <c r="AX6483" s="13" t="s">
        <v>72</v>
      </c>
      <c r="AY6483" s="189" t="s">
        <v>360</v>
      </c>
    </row>
    <row r="6484" spans="2:51" s="13" customFormat="1">
      <c r="B6484" s="187"/>
      <c r="D6484" s="188" t="s">
        <v>369</v>
      </c>
      <c r="E6484" s="189" t="s">
        <v>1</v>
      </c>
      <c r="F6484" s="190" t="s">
        <v>6266</v>
      </c>
      <c r="H6484" s="191">
        <v>-13.65</v>
      </c>
      <c r="I6484" s="192"/>
      <c r="L6484" s="187"/>
      <c r="M6484" s="193"/>
      <c r="N6484" s="194"/>
      <c r="O6484" s="194"/>
      <c r="P6484" s="194"/>
      <c r="Q6484" s="194"/>
      <c r="R6484" s="194"/>
      <c r="S6484" s="194"/>
      <c r="T6484" s="195"/>
      <c r="AT6484" s="189" t="s">
        <v>369</v>
      </c>
      <c r="AU6484" s="189" t="s">
        <v>85</v>
      </c>
      <c r="AV6484" s="13" t="s">
        <v>85</v>
      </c>
      <c r="AW6484" s="13" t="s">
        <v>29</v>
      </c>
      <c r="AX6484" s="13" t="s">
        <v>72</v>
      </c>
      <c r="AY6484" s="189" t="s">
        <v>360</v>
      </c>
    </row>
    <row r="6485" spans="2:51" s="14" customFormat="1">
      <c r="B6485" s="196"/>
      <c r="D6485" s="188" t="s">
        <v>369</v>
      </c>
      <c r="E6485" s="197" t="s">
        <v>1</v>
      </c>
      <c r="F6485" s="198" t="s">
        <v>3293</v>
      </c>
      <c r="H6485" s="197" t="s">
        <v>1</v>
      </c>
      <c r="I6485" s="199"/>
      <c r="L6485" s="196"/>
      <c r="M6485" s="200"/>
      <c r="N6485" s="201"/>
      <c r="O6485" s="201"/>
      <c r="P6485" s="201"/>
      <c r="Q6485" s="201"/>
      <c r="R6485" s="201"/>
      <c r="S6485" s="201"/>
      <c r="T6485" s="202"/>
      <c r="AT6485" s="197" t="s">
        <v>369</v>
      </c>
      <c r="AU6485" s="197" t="s">
        <v>85</v>
      </c>
      <c r="AV6485" s="14" t="s">
        <v>79</v>
      </c>
      <c r="AW6485" s="14" t="s">
        <v>29</v>
      </c>
      <c r="AX6485" s="14" t="s">
        <v>72</v>
      </c>
      <c r="AY6485" s="197" t="s">
        <v>360</v>
      </c>
    </row>
    <row r="6486" spans="2:51" s="13" customFormat="1">
      <c r="B6486" s="187"/>
      <c r="D6486" s="188" t="s">
        <v>369</v>
      </c>
      <c r="E6486" s="189" t="s">
        <v>1</v>
      </c>
      <c r="F6486" s="190" t="s">
        <v>6267</v>
      </c>
      <c r="H6486" s="191">
        <v>67.5</v>
      </c>
      <c r="I6486" s="192"/>
      <c r="L6486" s="187"/>
      <c r="M6486" s="193"/>
      <c r="N6486" s="194"/>
      <c r="O6486" s="194"/>
      <c r="P6486" s="194"/>
      <c r="Q6486" s="194"/>
      <c r="R6486" s="194"/>
      <c r="S6486" s="194"/>
      <c r="T6486" s="195"/>
      <c r="AT6486" s="189" t="s">
        <v>369</v>
      </c>
      <c r="AU6486" s="189" t="s">
        <v>85</v>
      </c>
      <c r="AV6486" s="13" t="s">
        <v>85</v>
      </c>
      <c r="AW6486" s="13" t="s">
        <v>29</v>
      </c>
      <c r="AX6486" s="13" t="s">
        <v>72</v>
      </c>
      <c r="AY6486" s="189" t="s">
        <v>360</v>
      </c>
    </row>
    <row r="6487" spans="2:51" s="13" customFormat="1">
      <c r="B6487" s="187"/>
      <c r="D6487" s="188" t="s">
        <v>369</v>
      </c>
      <c r="E6487" s="189" t="s">
        <v>1</v>
      </c>
      <c r="F6487" s="190" t="s">
        <v>6260</v>
      </c>
      <c r="H6487" s="191">
        <v>-3.6</v>
      </c>
      <c r="I6487" s="192"/>
      <c r="L6487" s="187"/>
      <c r="M6487" s="193"/>
      <c r="N6487" s="194"/>
      <c r="O6487" s="194"/>
      <c r="P6487" s="194"/>
      <c r="Q6487" s="194"/>
      <c r="R6487" s="194"/>
      <c r="S6487" s="194"/>
      <c r="T6487" s="195"/>
      <c r="AT6487" s="189" t="s">
        <v>369</v>
      </c>
      <c r="AU6487" s="189" t="s">
        <v>85</v>
      </c>
      <c r="AV6487" s="13" t="s">
        <v>85</v>
      </c>
      <c r="AW6487" s="13" t="s">
        <v>29</v>
      </c>
      <c r="AX6487" s="13" t="s">
        <v>72</v>
      </c>
      <c r="AY6487" s="189" t="s">
        <v>360</v>
      </c>
    </row>
    <row r="6488" spans="2:51" s="13" customFormat="1">
      <c r="B6488" s="187"/>
      <c r="D6488" s="188" t="s">
        <v>369</v>
      </c>
      <c r="E6488" s="189" t="s">
        <v>1</v>
      </c>
      <c r="F6488" s="190" t="s">
        <v>6268</v>
      </c>
      <c r="H6488" s="191">
        <v>-0.128</v>
      </c>
      <c r="I6488" s="192"/>
      <c r="L6488" s="187"/>
      <c r="M6488" s="193"/>
      <c r="N6488" s="194"/>
      <c r="O6488" s="194"/>
      <c r="P6488" s="194"/>
      <c r="Q6488" s="194"/>
      <c r="R6488" s="194"/>
      <c r="S6488" s="194"/>
      <c r="T6488" s="195"/>
      <c r="AT6488" s="189" t="s">
        <v>369</v>
      </c>
      <c r="AU6488" s="189" t="s">
        <v>85</v>
      </c>
      <c r="AV6488" s="13" t="s">
        <v>85</v>
      </c>
      <c r="AW6488" s="13" t="s">
        <v>29</v>
      </c>
      <c r="AX6488" s="13" t="s">
        <v>72</v>
      </c>
      <c r="AY6488" s="189" t="s">
        <v>360</v>
      </c>
    </row>
    <row r="6489" spans="2:51" s="13" customFormat="1">
      <c r="B6489" s="187"/>
      <c r="D6489" s="188" t="s">
        <v>369</v>
      </c>
      <c r="E6489" s="189" t="s">
        <v>1</v>
      </c>
      <c r="F6489" s="190" t="s">
        <v>6247</v>
      </c>
      <c r="H6489" s="191">
        <v>-6.24</v>
      </c>
      <c r="I6489" s="192"/>
      <c r="L6489" s="187"/>
      <c r="M6489" s="193"/>
      <c r="N6489" s="194"/>
      <c r="O6489" s="194"/>
      <c r="P6489" s="194"/>
      <c r="Q6489" s="194"/>
      <c r="R6489" s="194"/>
      <c r="S6489" s="194"/>
      <c r="T6489" s="195"/>
      <c r="AT6489" s="189" t="s">
        <v>369</v>
      </c>
      <c r="AU6489" s="189" t="s">
        <v>85</v>
      </c>
      <c r="AV6489" s="13" t="s">
        <v>85</v>
      </c>
      <c r="AW6489" s="13" t="s">
        <v>29</v>
      </c>
      <c r="AX6489" s="13" t="s">
        <v>72</v>
      </c>
      <c r="AY6489" s="189" t="s">
        <v>360</v>
      </c>
    </row>
    <row r="6490" spans="2:51" s="14" customFormat="1">
      <c r="B6490" s="196"/>
      <c r="D6490" s="188" t="s">
        <v>369</v>
      </c>
      <c r="E6490" s="197" t="s">
        <v>1</v>
      </c>
      <c r="F6490" s="198" t="s">
        <v>6269</v>
      </c>
      <c r="H6490" s="197" t="s">
        <v>1</v>
      </c>
      <c r="I6490" s="199"/>
      <c r="L6490" s="196"/>
      <c r="M6490" s="200"/>
      <c r="N6490" s="201"/>
      <c r="O6490" s="201"/>
      <c r="P6490" s="201"/>
      <c r="Q6490" s="201"/>
      <c r="R6490" s="201"/>
      <c r="S6490" s="201"/>
      <c r="T6490" s="202"/>
      <c r="AT6490" s="197" t="s">
        <v>369</v>
      </c>
      <c r="AU6490" s="197" t="s">
        <v>85</v>
      </c>
      <c r="AV6490" s="14" t="s">
        <v>79</v>
      </c>
      <c r="AW6490" s="14" t="s">
        <v>29</v>
      </c>
      <c r="AX6490" s="14" t="s">
        <v>72</v>
      </c>
      <c r="AY6490" s="197" t="s">
        <v>360</v>
      </c>
    </row>
    <row r="6491" spans="2:51" s="13" customFormat="1">
      <c r="B6491" s="187"/>
      <c r="D6491" s="188" t="s">
        <v>369</v>
      </c>
      <c r="E6491" s="189" t="s">
        <v>1</v>
      </c>
      <c r="F6491" s="190" t="s">
        <v>6270</v>
      </c>
      <c r="H6491" s="191">
        <v>15.375</v>
      </c>
      <c r="I6491" s="192"/>
      <c r="L6491" s="187"/>
      <c r="M6491" s="193"/>
      <c r="N6491" s="194"/>
      <c r="O6491" s="194"/>
      <c r="P6491" s="194"/>
      <c r="Q6491" s="194"/>
      <c r="R6491" s="194"/>
      <c r="S6491" s="194"/>
      <c r="T6491" s="195"/>
      <c r="AT6491" s="189" t="s">
        <v>369</v>
      </c>
      <c r="AU6491" s="189" t="s">
        <v>85</v>
      </c>
      <c r="AV6491" s="13" t="s">
        <v>85</v>
      </c>
      <c r="AW6491" s="13" t="s">
        <v>29</v>
      </c>
      <c r="AX6491" s="13" t="s">
        <v>72</v>
      </c>
      <c r="AY6491" s="189" t="s">
        <v>360</v>
      </c>
    </row>
    <row r="6492" spans="2:51" s="13" customFormat="1">
      <c r="B6492" s="187"/>
      <c r="D6492" s="188" t="s">
        <v>369</v>
      </c>
      <c r="E6492" s="189" t="s">
        <v>1</v>
      </c>
      <c r="F6492" s="190" t="s">
        <v>6191</v>
      </c>
      <c r="H6492" s="191">
        <v>-1.8</v>
      </c>
      <c r="I6492" s="192"/>
      <c r="L6492" s="187"/>
      <c r="M6492" s="193"/>
      <c r="N6492" s="194"/>
      <c r="O6492" s="194"/>
      <c r="P6492" s="194"/>
      <c r="Q6492" s="194"/>
      <c r="R6492" s="194"/>
      <c r="S6492" s="194"/>
      <c r="T6492" s="195"/>
      <c r="AT6492" s="189" t="s">
        <v>369</v>
      </c>
      <c r="AU6492" s="189" t="s">
        <v>85</v>
      </c>
      <c r="AV6492" s="13" t="s">
        <v>85</v>
      </c>
      <c r="AW6492" s="13" t="s">
        <v>29</v>
      </c>
      <c r="AX6492" s="13" t="s">
        <v>72</v>
      </c>
      <c r="AY6492" s="189" t="s">
        <v>360</v>
      </c>
    </row>
    <row r="6493" spans="2:51" s="13" customFormat="1">
      <c r="B6493" s="187"/>
      <c r="D6493" s="188" t="s">
        <v>369</v>
      </c>
      <c r="E6493" s="189" t="s">
        <v>1</v>
      </c>
      <c r="F6493" s="190" t="s">
        <v>6271</v>
      </c>
      <c r="H6493" s="191">
        <v>-2.496</v>
      </c>
      <c r="I6493" s="192"/>
      <c r="L6493" s="187"/>
      <c r="M6493" s="193"/>
      <c r="N6493" s="194"/>
      <c r="O6493" s="194"/>
      <c r="P6493" s="194"/>
      <c r="Q6493" s="194"/>
      <c r="R6493" s="194"/>
      <c r="S6493" s="194"/>
      <c r="T6493" s="195"/>
      <c r="AT6493" s="189" t="s">
        <v>369</v>
      </c>
      <c r="AU6493" s="189" t="s">
        <v>85</v>
      </c>
      <c r="AV6493" s="13" t="s">
        <v>85</v>
      </c>
      <c r="AW6493" s="13" t="s">
        <v>29</v>
      </c>
      <c r="AX6493" s="13" t="s">
        <v>72</v>
      </c>
      <c r="AY6493" s="189" t="s">
        <v>360</v>
      </c>
    </row>
    <row r="6494" spans="2:51" s="14" customFormat="1">
      <c r="B6494" s="196"/>
      <c r="D6494" s="188" t="s">
        <v>369</v>
      </c>
      <c r="E6494" s="197" t="s">
        <v>1</v>
      </c>
      <c r="F6494" s="198" t="s">
        <v>6272</v>
      </c>
      <c r="H6494" s="197" t="s">
        <v>1</v>
      </c>
      <c r="I6494" s="199"/>
      <c r="L6494" s="196"/>
      <c r="M6494" s="200"/>
      <c r="N6494" s="201"/>
      <c r="O6494" s="201"/>
      <c r="P6494" s="201"/>
      <c r="Q6494" s="201"/>
      <c r="R6494" s="201"/>
      <c r="S6494" s="201"/>
      <c r="T6494" s="202"/>
      <c r="AT6494" s="197" t="s">
        <v>369</v>
      </c>
      <c r="AU6494" s="197" t="s">
        <v>85</v>
      </c>
      <c r="AV6494" s="14" t="s">
        <v>79</v>
      </c>
      <c r="AW6494" s="14" t="s">
        <v>29</v>
      </c>
      <c r="AX6494" s="14" t="s">
        <v>72</v>
      </c>
      <c r="AY6494" s="197" t="s">
        <v>360</v>
      </c>
    </row>
    <row r="6495" spans="2:51" s="13" customFormat="1">
      <c r="B6495" s="187"/>
      <c r="D6495" s="188" t="s">
        <v>369</v>
      </c>
      <c r="E6495" s="189" t="s">
        <v>1</v>
      </c>
      <c r="F6495" s="190" t="s">
        <v>6273</v>
      </c>
      <c r="H6495" s="191">
        <v>18.600000000000001</v>
      </c>
      <c r="I6495" s="192"/>
      <c r="L6495" s="187"/>
      <c r="M6495" s="193"/>
      <c r="N6495" s="194"/>
      <c r="O6495" s="194"/>
      <c r="P6495" s="194"/>
      <c r="Q6495" s="194"/>
      <c r="R6495" s="194"/>
      <c r="S6495" s="194"/>
      <c r="T6495" s="195"/>
      <c r="AT6495" s="189" t="s">
        <v>369</v>
      </c>
      <c r="AU6495" s="189" t="s">
        <v>85</v>
      </c>
      <c r="AV6495" s="13" t="s">
        <v>85</v>
      </c>
      <c r="AW6495" s="13" t="s">
        <v>29</v>
      </c>
      <c r="AX6495" s="13" t="s">
        <v>72</v>
      </c>
      <c r="AY6495" s="189" t="s">
        <v>360</v>
      </c>
    </row>
    <row r="6496" spans="2:51" s="13" customFormat="1">
      <c r="B6496" s="187"/>
      <c r="D6496" s="188" t="s">
        <v>369</v>
      </c>
      <c r="E6496" s="189" t="s">
        <v>1</v>
      </c>
      <c r="F6496" s="190" t="s">
        <v>6191</v>
      </c>
      <c r="H6496" s="191">
        <v>-1.8</v>
      </c>
      <c r="I6496" s="192"/>
      <c r="L6496" s="187"/>
      <c r="M6496" s="193"/>
      <c r="N6496" s="194"/>
      <c r="O6496" s="194"/>
      <c r="P6496" s="194"/>
      <c r="Q6496" s="194"/>
      <c r="R6496" s="194"/>
      <c r="S6496" s="194"/>
      <c r="T6496" s="195"/>
      <c r="AT6496" s="189" t="s">
        <v>369</v>
      </c>
      <c r="AU6496" s="189" t="s">
        <v>85</v>
      </c>
      <c r="AV6496" s="13" t="s">
        <v>85</v>
      </c>
      <c r="AW6496" s="13" t="s">
        <v>29</v>
      </c>
      <c r="AX6496" s="13" t="s">
        <v>72</v>
      </c>
      <c r="AY6496" s="189" t="s">
        <v>360</v>
      </c>
    </row>
    <row r="6497" spans="2:51" s="13" customFormat="1">
      <c r="B6497" s="187"/>
      <c r="D6497" s="188" t="s">
        <v>369</v>
      </c>
      <c r="E6497" s="189" t="s">
        <v>1</v>
      </c>
      <c r="F6497" s="190" t="s">
        <v>6271</v>
      </c>
      <c r="H6497" s="191">
        <v>-2.496</v>
      </c>
      <c r="I6497" s="192"/>
      <c r="L6497" s="187"/>
      <c r="M6497" s="193"/>
      <c r="N6497" s="194"/>
      <c r="O6497" s="194"/>
      <c r="P6497" s="194"/>
      <c r="Q6497" s="194"/>
      <c r="R6497" s="194"/>
      <c r="S6497" s="194"/>
      <c r="T6497" s="195"/>
      <c r="AT6497" s="189" t="s">
        <v>369</v>
      </c>
      <c r="AU6497" s="189" t="s">
        <v>85</v>
      </c>
      <c r="AV6497" s="13" t="s">
        <v>85</v>
      </c>
      <c r="AW6497" s="13" t="s">
        <v>29</v>
      </c>
      <c r="AX6497" s="13" t="s">
        <v>72</v>
      </c>
      <c r="AY6497" s="189" t="s">
        <v>360</v>
      </c>
    </row>
    <row r="6498" spans="2:51" s="14" customFormat="1">
      <c r="B6498" s="196"/>
      <c r="D6498" s="188" t="s">
        <v>369</v>
      </c>
      <c r="E6498" s="197" t="s">
        <v>1</v>
      </c>
      <c r="F6498" s="198" t="s">
        <v>6274</v>
      </c>
      <c r="H6498" s="197" t="s">
        <v>1</v>
      </c>
      <c r="I6498" s="199"/>
      <c r="L6498" s="196"/>
      <c r="M6498" s="200"/>
      <c r="N6498" s="201"/>
      <c r="O6498" s="201"/>
      <c r="P6498" s="201"/>
      <c r="Q6498" s="201"/>
      <c r="R6498" s="201"/>
      <c r="S6498" s="201"/>
      <c r="T6498" s="202"/>
      <c r="AT6498" s="197" t="s">
        <v>369</v>
      </c>
      <c r="AU6498" s="197" t="s">
        <v>85</v>
      </c>
      <c r="AV6498" s="14" t="s">
        <v>79</v>
      </c>
      <c r="AW6498" s="14" t="s">
        <v>29</v>
      </c>
      <c r="AX6498" s="14" t="s">
        <v>72</v>
      </c>
      <c r="AY6498" s="197" t="s">
        <v>360</v>
      </c>
    </row>
    <row r="6499" spans="2:51" s="13" customFormat="1">
      <c r="B6499" s="187"/>
      <c r="D6499" s="188" t="s">
        <v>369</v>
      </c>
      <c r="E6499" s="189" t="s">
        <v>1</v>
      </c>
      <c r="F6499" s="190" t="s">
        <v>6275</v>
      </c>
      <c r="H6499" s="191">
        <v>34.274999999999999</v>
      </c>
      <c r="I6499" s="192"/>
      <c r="L6499" s="187"/>
      <c r="M6499" s="193"/>
      <c r="N6499" s="194"/>
      <c r="O6499" s="194"/>
      <c r="P6499" s="194"/>
      <c r="Q6499" s="194"/>
      <c r="R6499" s="194"/>
      <c r="S6499" s="194"/>
      <c r="T6499" s="195"/>
      <c r="AT6499" s="189" t="s">
        <v>369</v>
      </c>
      <c r="AU6499" s="189" t="s">
        <v>85</v>
      </c>
      <c r="AV6499" s="13" t="s">
        <v>85</v>
      </c>
      <c r="AW6499" s="13" t="s">
        <v>29</v>
      </c>
      <c r="AX6499" s="13" t="s">
        <v>72</v>
      </c>
      <c r="AY6499" s="189" t="s">
        <v>360</v>
      </c>
    </row>
    <row r="6500" spans="2:51" s="13" customFormat="1">
      <c r="B6500" s="187"/>
      <c r="D6500" s="188" t="s">
        <v>369</v>
      </c>
      <c r="E6500" s="189" t="s">
        <v>1</v>
      </c>
      <c r="F6500" s="190" t="s">
        <v>6191</v>
      </c>
      <c r="H6500" s="191">
        <v>-1.8</v>
      </c>
      <c r="I6500" s="192"/>
      <c r="L6500" s="187"/>
      <c r="M6500" s="193"/>
      <c r="N6500" s="194"/>
      <c r="O6500" s="194"/>
      <c r="P6500" s="194"/>
      <c r="Q6500" s="194"/>
      <c r="R6500" s="194"/>
      <c r="S6500" s="194"/>
      <c r="T6500" s="195"/>
      <c r="AT6500" s="189" t="s">
        <v>369</v>
      </c>
      <c r="AU6500" s="189" t="s">
        <v>85</v>
      </c>
      <c r="AV6500" s="13" t="s">
        <v>85</v>
      </c>
      <c r="AW6500" s="13" t="s">
        <v>29</v>
      </c>
      <c r="AX6500" s="13" t="s">
        <v>72</v>
      </c>
      <c r="AY6500" s="189" t="s">
        <v>360</v>
      </c>
    </row>
    <row r="6501" spans="2:51" s="13" customFormat="1">
      <c r="B6501" s="187"/>
      <c r="D6501" s="188" t="s">
        <v>369</v>
      </c>
      <c r="E6501" s="189" t="s">
        <v>1</v>
      </c>
      <c r="F6501" s="190" t="s">
        <v>6250</v>
      </c>
      <c r="H6501" s="191">
        <v>-3.7440000000000002</v>
      </c>
      <c r="I6501" s="192"/>
      <c r="L6501" s="187"/>
      <c r="M6501" s="193"/>
      <c r="N6501" s="194"/>
      <c r="O6501" s="194"/>
      <c r="P6501" s="194"/>
      <c r="Q6501" s="194"/>
      <c r="R6501" s="194"/>
      <c r="S6501" s="194"/>
      <c r="T6501" s="195"/>
      <c r="AT6501" s="189" t="s">
        <v>369</v>
      </c>
      <c r="AU6501" s="189" t="s">
        <v>85</v>
      </c>
      <c r="AV6501" s="13" t="s">
        <v>85</v>
      </c>
      <c r="AW6501" s="13" t="s">
        <v>29</v>
      </c>
      <c r="AX6501" s="13" t="s">
        <v>72</v>
      </c>
      <c r="AY6501" s="189" t="s">
        <v>360</v>
      </c>
    </row>
    <row r="6502" spans="2:51" s="14" customFormat="1">
      <c r="B6502" s="196"/>
      <c r="D6502" s="188" t="s">
        <v>369</v>
      </c>
      <c r="E6502" s="197" t="s">
        <v>1</v>
      </c>
      <c r="F6502" s="198" t="s">
        <v>6276</v>
      </c>
      <c r="H6502" s="197" t="s">
        <v>1</v>
      </c>
      <c r="I6502" s="199"/>
      <c r="L6502" s="196"/>
      <c r="M6502" s="200"/>
      <c r="N6502" s="201"/>
      <c r="O6502" s="201"/>
      <c r="P6502" s="201"/>
      <c r="Q6502" s="201"/>
      <c r="R6502" s="201"/>
      <c r="S6502" s="201"/>
      <c r="T6502" s="202"/>
      <c r="AT6502" s="197" t="s">
        <v>369</v>
      </c>
      <c r="AU6502" s="197" t="s">
        <v>85</v>
      </c>
      <c r="AV6502" s="14" t="s">
        <v>79</v>
      </c>
      <c r="AW6502" s="14" t="s">
        <v>29</v>
      </c>
      <c r="AX6502" s="14" t="s">
        <v>72</v>
      </c>
      <c r="AY6502" s="197" t="s">
        <v>360</v>
      </c>
    </row>
    <row r="6503" spans="2:51" s="13" customFormat="1">
      <c r="B6503" s="187"/>
      <c r="D6503" s="188" t="s">
        <v>369</v>
      </c>
      <c r="E6503" s="189" t="s">
        <v>1</v>
      </c>
      <c r="F6503" s="190" t="s">
        <v>6277</v>
      </c>
      <c r="H6503" s="191">
        <v>33.375</v>
      </c>
      <c r="I6503" s="192"/>
      <c r="L6503" s="187"/>
      <c r="M6503" s="193"/>
      <c r="N6503" s="194"/>
      <c r="O6503" s="194"/>
      <c r="P6503" s="194"/>
      <c r="Q6503" s="194"/>
      <c r="R6503" s="194"/>
      <c r="S6503" s="194"/>
      <c r="T6503" s="195"/>
      <c r="AT6503" s="189" t="s">
        <v>369</v>
      </c>
      <c r="AU6503" s="189" t="s">
        <v>85</v>
      </c>
      <c r="AV6503" s="13" t="s">
        <v>85</v>
      </c>
      <c r="AW6503" s="13" t="s">
        <v>29</v>
      </c>
      <c r="AX6503" s="13" t="s">
        <v>72</v>
      </c>
      <c r="AY6503" s="189" t="s">
        <v>360</v>
      </c>
    </row>
    <row r="6504" spans="2:51" s="13" customFormat="1">
      <c r="B6504" s="187"/>
      <c r="D6504" s="188" t="s">
        <v>369</v>
      </c>
      <c r="E6504" s="189" t="s">
        <v>1</v>
      </c>
      <c r="F6504" s="190" t="s">
        <v>6278</v>
      </c>
      <c r="H6504" s="191">
        <v>-1.71</v>
      </c>
      <c r="I6504" s="192"/>
      <c r="L6504" s="187"/>
      <c r="M6504" s="193"/>
      <c r="N6504" s="194"/>
      <c r="O6504" s="194"/>
      <c r="P6504" s="194"/>
      <c r="Q6504" s="194"/>
      <c r="R6504" s="194"/>
      <c r="S6504" s="194"/>
      <c r="T6504" s="195"/>
      <c r="AT6504" s="189" t="s">
        <v>369</v>
      </c>
      <c r="AU6504" s="189" t="s">
        <v>85</v>
      </c>
      <c r="AV6504" s="13" t="s">
        <v>85</v>
      </c>
      <c r="AW6504" s="13" t="s">
        <v>29</v>
      </c>
      <c r="AX6504" s="13" t="s">
        <v>72</v>
      </c>
      <c r="AY6504" s="189" t="s">
        <v>360</v>
      </c>
    </row>
    <row r="6505" spans="2:51" s="13" customFormat="1">
      <c r="B6505" s="187"/>
      <c r="D6505" s="188" t="s">
        <v>369</v>
      </c>
      <c r="E6505" s="189" t="s">
        <v>1</v>
      </c>
      <c r="F6505" s="190" t="s">
        <v>6250</v>
      </c>
      <c r="H6505" s="191">
        <v>-3.7440000000000002</v>
      </c>
      <c r="I6505" s="192"/>
      <c r="L6505" s="187"/>
      <c r="M6505" s="193"/>
      <c r="N6505" s="194"/>
      <c r="O6505" s="194"/>
      <c r="P6505" s="194"/>
      <c r="Q6505" s="194"/>
      <c r="R6505" s="194"/>
      <c r="S6505" s="194"/>
      <c r="T6505" s="195"/>
      <c r="AT6505" s="189" t="s">
        <v>369</v>
      </c>
      <c r="AU6505" s="189" t="s">
        <v>85</v>
      </c>
      <c r="AV6505" s="13" t="s">
        <v>85</v>
      </c>
      <c r="AW6505" s="13" t="s">
        <v>29</v>
      </c>
      <c r="AX6505" s="13" t="s">
        <v>72</v>
      </c>
      <c r="AY6505" s="189" t="s">
        <v>360</v>
      </c>
    </row>
    <row r="6506" spans="2:51" s="14" customFormat="1">
      <c r="B6506" s="196"/>
      <c r="D6506" s="188" t="s">
        <v>369</v>
      </c>
      <c r="E6506" s="197" t="s">
        <v>1</v>
      </c>
      <c r="F6506" s="198" t="s">
        <v>6279</v>
      </c>
      <c r="H6506" s="197" t="s">
        <v>1</v>
      </c>
      <c r="I6506" s="199"/>
      <c r="L6506" s="196"/>
      <c r="M6506" s="200"/>
      <c r="N6506" s="201"/>
      <c r="O6506" s="201"/>
      <c r="P6506" s="201"/>
      <c r="Q6506" s="201"/>
      <c r="R6506" s="201"/>
      <c r="S6506" s="201"/>
      <c r="T6506" s="202"/>
      <c r="AT6506" s="197" t="s">
        <v>369</v>
      </c>
      <c r="AU6506" s="197" t="s">
        <v>85</v>
      </c>
      <c r="AV6506" s="14" t="s">
        <v>79</v>
      </c>
      <c r="AW6506" s="14" t="s">
        <v>29</v>
      </c>
      <c r="AX6506" s="14" t="s">
        <v>72</v>
      </c>
      <c r="AY6506" s="197" t="s">
        <v>360</v>
      </c>
    </row>
    <row r="6507" spans="2:51" s="13" customFormat="1">
      <c r="B6507" s="187"/>
      <c r="D6507" s="188" t="s">
        <v>369</v>
      </c>
      <c r="E6507" s="189" t="s">
        <v>1</v>
      </c>
      <c r="F6507" s="190" t="s">
        <v>6280</v>
      </c>
      <c r="H6507" s="191">
        <v>43.604999999999997</v>
      </c>
      <c r="I6507" s="192"/>
      <c r="L6507" s="187"/>
      <c r="M6507" s="193"/>
      <c r="N6507" s="194"/>
      <c r="O6507" s="194"/>
      <c r="P6507" s="194"/>
      <c r="Q6507" s="194"/>
      <c r="R6507" s="194"/>
      <c r="S6507" s="194"/>
      <c r="T6507" s="195"/>
      <c r="AT6507" s="189" t="s">
        <v>369</v>
      </c>
      <c r="AU6507" s="189" t="s">
        <v>85</v>
      </c>
      <c r="AV6507" s="13" t="s">
        <v>85</v>
      </c>
      <c r="AW6507" s="13" t="s">
        <v>29</v>
      </c>
      <c r="AX6507" s="13" t="s">
        <v>72</v>
      </c>
      <c r="AY6507" s="189" t="s">
        <v>360</v>
      </c>
    </row>
    <row r="6508" spans="2:51" s="13" customFormat="1">
      <c r="B6508" s="187"/>
      <c r="D6508" s="188" t="s">
        <v>369</v>
      </c>
      <c r="E6508" s="189" t="s">
        <v>1</v>
      </c>
      <c r="F6508" s="190" t="s">
        <v>6260</v>
      </c>
      <c r="H6508" s="191">
        <v>-3.6</v>
      </c>
      <c r="I6508" s="192"/>
      <c r="L6508" s="187"/>
      <c r="M6508" s="193"/>
      <c r="N6508" s="194"/>
      <c r="O6508" s="194"/>
      <c r="P6508" s="194"/>
      <c r="Q6508" s="194"/>
      <c r="R6508" s="194"/>
      <c r="S6508" s="194"/>
      <c r="T6508" s="195"/>
      <c r="AT6508" s="189" t="s">
        <v>369</v>
      </c>
      <c r="AU6508" s="189" t="s">
        <v>85</v>
      </c>
      <c r="AV6508" s="13" t="s">
        <v>85</v>
      </c>
      <c r="AW6508" s="13" t="s">
        <v>29</v>
      </c>
      <c r="AX6508" s="13" t="s">
        <v>72</v>
      </c>
      <c r="AY6508" s="189" t="s">
        <v>360</v>
      </c>
    </row>
    <row r="6509" spans="2:51" s="13" customFormat="1">
      <c r="B6509" s="187"/>
      <c r="D6509" s="188" t="s">
        <v>369</v>
      </c>
      <c r="E6509" s="189" t="s">
        <v>1</v>
      </c>
      <c r="F6509" s="190" t="s">
        <v>6281</v>
      </c>
      <c r="H6509" s="191">
        <v>-4.774</v>
      </c>
      <c r="I6509" s="192"/>
      <c r="L6509" s="187"/>
      <c r="M6509" s="193"/>
      <c r="N6509" s="194"/>
      <c r="O6509" s="194"/>
      <c r="P6509" s="194"/>
      <c r="Q6509" s="194"/>
      <c r="R6509" s="194"/>
      <c r="S6509" s="194"/>
      <c r="T6509" s="195"/>
      <c r="AT6509" s="189" t="s">
        <v>369</v>
      </c>
      <c r="AU6509" s="189" t="s">
        <v>85</v>
      </c>
      <c r="AV6509" s="13" t="s">
        <v>85</v>
      </c>
      <c r="AW6509" s="13" t="s">
        <v>29</v>
      </c>
      <c r="AX6509" s="13" t="s">
        <v>72</v>
      </c>
      <c r="AY6509" s="189" t="s">
        <v>360</v>
      </c>
    </row>
    <row r="6510" spans="2:51" s="14" customFormat="1">
      <c r="B6510" s="196"/>
      <c r="D6510" s="188" t="s">
        <v>369</v>
      </c>
      <c r="E6510" s="197" t="s">
        <v>1</v>
      </c>
      <c r="F6510" s="198" t="s">
        <v>6282</v>
      </c>
      <c r="H6510" s="197" t="s">
        <v>1</v>
      </c>
      <c r="I6510" s="199"/>
      <c r="L6510" s="196"/>
      <c r="M6510" s="200"/>
      <c r="N6510" s="201"/>
      <c r="O6510" s="201"/>
      <c r="P6510" s="201"/>
      <c r="Q6510" s="201"/>
      <c r="R6510" s="201"/>
      <c r="S6510" s="201"/>
      <c r="T6510" s="202"/>
      <c r="AT6510" s="197" t="s">
        <v>369</v>
      </c>
      <c r="AU6510" s="197" t="s">
        <v>85</v>
      </c>
      <c r="AV6510" s="14" t="s">
        <v>79</v>
      </c>
      <c r="AW6510" s="14" t="s">
        <v>29</v>
      </c>
      <c r="AX6510" s="14" t="s">
        <v>72</v>
      </c>
      <c r="AY6510" s="197" t="s">
        <v>360</v>
      </c>
    </row>
    <row r="6511" spans="2:51" s="13" customFormat="1">
      <c r="B6511" s="187"/>
      <c r="D6511" s="188" t="s">
        <v>369</v>
      </c>
      <c r="E6511" s="189" t="s">
        <v>1</v>
      </c>
      <c r="F6511" s="190" t="s">
        <v>6283</v>
      </c>
      <c r="H6511" s="191">
        <v>34.875</v>
      </c>
      <c r="I6511" s="192"/>
      <c r="L6511" s="187"/>
      <c r="M6511" s="193"/>
      <c r="N6511" s="194"/>
      <c r="O6511" s="194"/>
      <c r="P6511" s="194"/>
      <c r="Q6511" s="194"/>
      <c r="R6511" s="194"/>
      <c r="S6511" s="194"/>
      <c r="T6511" s="195"/>
      <c r="AT6511" s="189" t="s">
        <v>369</v>
      </c>
      <c r="AU6511" s="189" t="s">
        <v>85</v>
      </c>
      <c r="AV6511" s="13" t="s">
        <v>85</v>
      </c>
      <c r="AW6511" s="13" t="s">
        <v>29</v>
      </c>
      <c r="AX6511" s="13" t="s">
        <v>72</v>
      </c>
      <c r="AY6511" s="189" t="s">
        <v>360</v>
      </c>
    </row>
    <row r="6512" spans="2:51" s="13" customFormat="1">
      <c r="B6512" s="187"/>
      <c r="D6512" s="188" t="s">
        <v>369</v>
      </c>
      <c r="E6512" s="189" t="s">
        <v>1</v>
      </c>
      <c r="F6512" s="190" t="s">
        <v>6191</v>
      </c>
      <c r="H6512" s="191">
        <v>-1.8</v>
      </c>
      <c r="I6512" s="192"/>
      <c r="L6512" s="187"/>
      <c r="M6512" s="193"/>
      <c r="N6512" s="194"/>
      <c r="O6512" s="194"/>
      <c r="P6512" s="194"/>
      <c r="Q6512" s="194"/>
      <c r="R6512" s="194"/>
      <c r="S6512" s="194"/>
      <c r="T6512" s="195"/>
      <c r="AT6512" s="189" t="s">
        <v>369</v>
      </c>
      <c r="AU6512" s="189" t="s">
        <v>85</v>
      </c>
      <c r="AV6512" s="13" t="s">
        <v>85</v>
      </c>
      <c r="AW6512" s="13" t="s">
        <v>29</v>
      </c>
      <c r="AX6512" s="13" t="s">
        <v>72</v>
      </c>
      <c r="AY6512" s="189" t="s">
        <v>360</v>
      </c>
    </row>
    <row r="6513" spans="1:65" s="13" customFormat="1">
      <c r="B6513" s="187"/>
      <c r="D6513" s="188" t="s">
        <v>369</v>
      </c>
      <c r="E6513" s="189" t="s">
        <v>1</v>
      </c>
      <c r="F6513" s="190" t="s">
        <v>6284</v>
      </c>
      <c r="H6513" s="191">
        <v>-3.1819999999999999</v>
      </c>
      <c r="I6513" s="192"/>
      <c r="L6513" s="187"/>
      <c r="M6513" s="193"/>
      <c r="N6513" s="194"/>
      <c r="O6513" s="194"/>
      <c r="P6513" s="194"/>
      <c r="Q6513" s="194"/>
      <c r="R6513" s="194"/>
      <c r="S6513" s="194"/>
      <c r="T6513" s="195"/>
      <c r="AT6513" s="189" t="s">
        <v>369</v>
      </c>
      <c r="AU6513" s="189" t="s">
        <v>85</v>
      </c>
      <c r="AV6513" s="13" t="s">
        <v>85</v>
      </c>
      <c r="AW6513" s="13" t="s">
        <v>29</v>
      </c>
      <c r="AX6513" s="13" t="s">
        <v>72</v>
      </c>
      <c r="AY6513" s="189" t="s">
        <v>360</v>
      </c>
    </row>
    <row r="6514" spans="1:65" s="14" customFormat="1">
      <c r="B6514" s="196"/>
      <c r="D6514" s="188" t="s">
        <v>369</v>
      </c>
      <c r="E6514" s="197" t="s">
        <v>1</v>
      </c>
      <c r="F6514" s="198" t="s">
        <v>6285</v>
      </c>
      <c r="H6514" s="197" t="s">
        <v>1</v>
      </c>
      <c r="I6514" s="199"/>
      <c r="L6514" s="196"/>
      <c r="M6514" s="200"/>
      <c r="N6514" s="201"/>
      <c r="O6514" s="201"/>
      <c r="P6514" s="201"/>
      <c r="Q6514" s="201"/>
      <c r="R6514" s="201"/>
      <c r="S6514" s="201"/>
      <c r="T6514" s="202"/>
      <c r="AT6514" s="197" t="s">
        <v>369</v>
      </c>
      <c r="AU6514" s="197" t="s">
        <v>85</v>
      </c>
      <c r="AV6514" s="14" t="s">
        <v>79</v>
      </c>
      <c r="AW6514" s="14" t="s">
        <v>29</v>
      </c>
      <c r="AX6514" s="14" t="s">
        <v>72</v>
      </c>
      <c r="AY6514" s="197" t="s">
        <v>360</v>
      </c>
    </row>
    <row r="6515" spans="1:65" s="13" customFormat="1">
      <c r="B6515" s="187"/>
      <c r="D6515" s="188" t="s">
        <v>369</v>
      </c>
      <c r="E6515" s="189" t="s">
        <v>1</v>
      </c>
      <c r="F6515" s="190" t="s">
        <v>6286</v>
      </c>
      <c r="H6515" s="191">
        <v>38.174999999999997</v>
      </c>
      <c r="I6515" s="192"/>
      <c r="L6515" s="187"/>
      <c r="M6515" s="193"/>
      <c r="N6515" s="194"/>
      <c r="O6515" s="194"/>
      <c r="P6515" s="194"/>
      <c r="Q6515" s="194"/>
      <c r="R6515" s="194"/>
      <c r="S6515" s="194"/>
      <c r="T6515" s="195"/>
      <c r="AT6515" s="189" t="s">
        <v>369</v>
      </c>
      <c r="AU6515" s="189" t="s">
        <v>85</v>
      </c>
      <c r="AV6515" s="13" t="s">
        <v>85</v>
      </c>
      <c r="AW6515" s="13" t="s">
        <v>29</v>
      </c>
      <c r="AX6515" s="13" t="s">
        <v>72</v>
      </c>
      <c r="AY6515" s="189" t="s">
        <v>360</v>
      </c>
    </row>
    <row r="6516" spans="1:65" s="13" customFormat="1">
      <c r="B6516" s="187"/>
      <c r="D6516" s="188" t="s">
        <v>369</v>
      </c>
      <c r="E6516" s="189" t="s">
        <v>1</v>
      </c>
      <c r="F6516" s="190" t="s">
        <v>6191</v>
      </c>
      <c r="H6516" s="191">
        <v>-1.8</v>
      </c>
      <c r="I6516" s="192"/>
      <c r="L6516" s="187"/>
      <c r="M6516" s="193"/>
      <c r="N6516" s="194"/>
      <c r="O6516" s="194"/>
      <c r="P6516" s="194"/>
      <c r="Q6516" s="194"/>
      <c r="R6516" s="194"/>
      <c r="S6516" s="194"/>
      <c r="T6516" s="195"/>
      <c r="AT6516" s="189" t="s">
        <v>369</v>
      </c>
      <c r="AU6516" s="189" t="s">
        <v>85</v>
      </c>
      <c r="AV6516" s="13" t="s">
        <v>85</v>
      </c>
      <c r="AW6516" s="13" t="s">
        <v>29</v>
      </c>
      <c r="AX6516" s="13" t="s">
        <v>72</v>
      </c>
      <c r="AY6516" s="189" t="s">
        <v>360</v>
      </c>
    </row>
    <row r="6517" spans="1:65" s="13" customFormat="1">
      <c r="B6517" s="187"/>
      <c r="D6517" s="188" t="s">
        <v>369</v>
      </c>
      <c r="E6517" s="189" t="s">
        <v>1</v>
      </c>
      <c r="F6517" s="190" t="s">
        <v>6250</v>
      </c>
      <c r="H6517" s="191">
        <v>-3.7440000000000002</v>
      </c>
      <c r="I6517" s="192"/>
      <c r="L6517" s="187"/>
      <c r="M6517" s="193"/>
      <c r="N6517" s="194"/>
      <c r="O6517" s="194"/>
      <c r="P6517" s="194"/>
      <c r="Q6517" s="194"/>
      <c r="R6517" s="194"/>
      <c r="S6517" s="194"/>
      <c r="T6517" s="195"/>
      <c r="AT6517" s="189" t="s">
        <v>369</v>
      </c>
      <c r="AU6517" s="189" t="s">
        <v>85</v>
      </c>
      <c r="AV6517" s="13" t="s">
        <v>85</v>
      </c>
      <c r="AW6517" s="13" t="s">
        <v>29</v>
      </c>
      <c r="AX6517" s="13" t="s">
        <v>72</v>
      </c>
      <c r="AY6517" s="189" t="s">
        <v>360</v>
      </c>
    </row>
    <row r="6518" spans="1:65" s="14" customFormat="1">
      <c r="B6518" s="196"/>
      <c r="D6518" s="188" t="s">
        <v>369</v>
      </c>
      <c r="E6518" s="197" t="s">
        <v>1</v>
      </c>
      <c r="F6518" s="198" t="s">
        <v>5092</v>
      </c>
      <c r="H6518" s="197" t="s">
        <v>1</v>
      </c>
      <c r="I6518" s="199"/>
      <c r="L6518" s="196"/>
      <c r="M6518" s="200"/>
      <c r="N6518" s="201"/>
      <c r="O6518" s="201"/>
      <c r="P6518" s="201"/>
      <c r="Q6518" s="201"/>
      <c r="R6518" s="201"/>
      <c r="S6518" s="201"/>
      <c r="T6518" s="202"/>
      <c r="AT6518" s="197" t="s">
        <v>369</v>
      </c>
      <c r="AU6518" s="197" t="s">
        <v>85</v>
      </c>
      <c r="AV6518" s="14" t="s">
        <v>79</v>
      </c>
      <c r="AW6518" s="14" t="s">
        <v>29</v>
      </c>
      <c r="AX6518" s="14" t="s">
        <v>72</v>
      </c>
      <c r="AY6518" s="197" t="s">
        <v>360</v>
      </c>
    </row>
    <row r="6519" spans="1:65" s="13" customFormat="1">
      <c r="B6519" s="187"/>
      <c r="D6519" s="188" t="s">
        <v>369</v>
      </c>
      <c r="E6519" s="189" t="s">
        <v>1</v>
      </c>
      <c r="F6519" s="190" t="s">
        <v>6287</v>
      </c>
      <c r="H6519" s="191">
        <v>36.9</v>
      </c>
      <c r="I6519" s="192"/>
      <c r="L6519" s="187"/>
      <c r="M6519" s="193"/>
      <c r="N6519" s="194"/>
      <c r="O6519" s="194"/>
      <c r="P6519" s="194"/>
      <c r="Q6519" s="194"/>
      <c r="R6519" s="194"/>
      <c r="S6519" s="194"/>
      <c r="T6519" s="195"/>
      <c r="AT6519" s="189" t="s">
        <v>369</v>
      </c>
      <c r="AU6519" s="189" t="s">
        <v>85</v>
      </c>
      <c r="AV6519" s="13" t="s">
        <v>85</v>
      </c>
      <c r="AW6519" s="13" t="s">
        <v>29</v>
      </c>
      <c r="AX6519" s="13" t="s">
        <v>72</v>
      </c>
      <c r="AY6519" s="189" t="s">
        <v>360</v>
      </c>
    </row>
    <row r="6520" spans="1:65" s="13" customFormat="1">
      <c r="B6520" s="187"/>
      <c r="D6520" s="188" t="s">
        <v>369</v>
      </c>
      <c r="E6520" s="189" t="s">
        <v>1</v>
      </c>
      <c r="F6520" s="190" t="s">
        <v>6263</v>
      </c>
      <c r="H6520" s="191">
        <v>-3.6</v>
      </c>
      <c r="I6520" s="192"/>
      <c r="L6520" s="187"/>
      <c r="M6520" s="193"/>
      <c r="N6520" s="194"/>
      <c r="O6520" s="194"/>
      <c r="P6520" s="194"/>
      <c r="Q6520" s="194"/>
      <c r="R6520" s="194"/>
      <c r="S6520" s="194"/>
      <c r="T6520" s="195"/>
      <c r="AT6520" s="189" t="s">
        <v>369</v>
      </c>
      <c r="AU6520" s="189" t="s">
        <v>85</v>
      </c>
      <c r="AV6520" s="13" t="s">
        <v>85</v>
      </c>
      <c r="AW6520" s="13" t="s">
        <v>29</v>
      </c>
      <c r="AX6520" s="13" t="s">
        <v>72</v>
      </c>
      <c r="AY6520" s="189" t="s">
        <v>360</v>
      </c>
    </row>
    <row r="6521" spans="1:65" s="13" customFormat="1">
      <c r="B6521" s="187"/>
      <c r="D6521" s="188" t="s">
        <v>369</v>
      </c>
      <c r="E6521" s="189" t="s">
        <v>1</v>
      </c>
      <c r="F6521" s="190" t="s">
        <v>6252</v>
      </c>
      <c r="H6521" s="191">
        <v>-4.992</v>
      </c>
      <c r="I6521" s="192"/>
      <c r="L6521" s="187"/>
      <c r="M6521" s="193"/>
      <c r="N6521" s="194"/>
      <c r="O6521" s="194"/>
      <c r="P6521" s="194"/>
      <c r="Q6521" s="194"/>
      <c r="R6521" s="194"/>
      <c r="S6521" s="194"/>
      <c r="T6521" s="195"/>
      <c r="AT6521" s="189" t="s">
        <v>369</v>
      </c>
      <c r="AU6521" s="189" t="s">
        <v>85</v>
      </c>
      <c r="AV6521" s="13" t="s">
        <v>85</v>
      </c>
      <c r="AW6521" s="13" t="s">
        <v>29</v>
      </c>
      <c r="AX6521" s="13" t="s">
        <v>72</v>
      </c>
      <c r="AY6521" s="189" t="s">
        <v>360</v>
      </c>
    </row>
    <row r="6522" spans="1:65" s="14" customFormat="1">
      <c r="B6522" s="196"/>
      <c r="D6522" s="188" t="s">
        <v>369</v>
      </c>
      <c r="E6522" s="197" t="s">
        <v>1</v>
      </c>
      <c r="F6522" s="198" t="s">
        <v>5095</v>
      </c>
      <c r="H6522" s="197" t="s">
        <v>1</v>
      </c>
      <c r="I6522" s="199"/>
      <c r="L6522" s="196"/>
      <c r="M6522" s="200"/>
      <c r="N6522" s="201"/>
      <c r="O6522" s="201"/>
      <c r="P6522" s="201"/>
      <c r="Q6522" s="201"/>
      <c r="R6522" s="201"/>
      <c r="S6522" s="201"/>
      <c r="T6522" s="202"/>
      <c r="AT6522" s="197" t="s">
        <v>369</v>
      </c>
      <c r="AU6522" s="197" t="s">
        <v>85</v>
      </c>
      <c r="AV6522" s="14" t="s">
        <v>79</v>
      </c>
      <c r="AW6522" s="14" t="s">
        <v>29</v>
      </c>
      <c r="AX6522" s="14" t="s">
        <v>72</v>
      </c>
      <c r="AY6522" s="197" t="s">
        <v>360</v>
      </c>
    </row>
    <row r="6523" spans="1:65" s="13" customFormat="1">
      <c r="B6523" s="187"/>
      <c r="D6523" s="188" t="s">
        <v>369</v>
      </c>
      <c r="E6523" s="189" t="s">
        <v>1</v>
      </c>
      <c r="F6523" s="190" t="s">
        <v>6288</v>
      </c>
      <c r="H6523" s="191">
        <v>42.164999999999999</v>
      </c>
      <c r="I6523" s="192"/>
      <c r="L6523" s="187"/>
      <c r="M6523" s="193"/>
      <c r="N6523" s="194"/>
      <c r="O6523" s="194"/>
      <c r="P6523" s="194"/>
      <c r="Q6523" s="194"/>
      <c r="R6523" s="194"/>
      <c r="S6523" s="194"/>
      <c r="T6523" s="195"/>
      <c r="AT6523" s="189" t="s">
        <v>369</v>
      </c>
      <c r="AU6523" s="189" t="s">
        <v>85</v>
      </c>
      <c r="AV6523" s="13" t="s">
        <v>85</v>
      </c>
      <c r="AW6523" s="13" t="s">
        <v>29</v>
      </c>
      <c r="AX6523" s="13" t="s">
        <v>72</v>
      </c>
      <c r="AY6523" s="189" t="s">
        <v>360</v>
      </c>
    </row>
    <row r="6524" spans="1:65" s="13" customFormat="1">
      <c r="B6524" s="187"/>
      <c r="D6524" s="188" t="s">
        <v>369</v>
      </c>
      <c r="E6524" s="189" t="s">
        <v>1</v>
      </c>
      <c r="F6524" s="190" t="s">
        <v>6191</v>
      </c>
      <c r="H6524" s="191">
        <v>-1.8</v>
      </c>
      <c r="I6524" s="192"/>
      <c r="L6524" s="187"/>
      <c r="M6524" s="193"/>
      <c r="N6524" s="194"/>
      <c r="O6524" s="194"/>
      <c r="P6524" s="194"/>
      <c r="Q6524" s="194"/>
      <c r="R6524" s="194"/>
      <c r="S6524" s="194"/>
      <c r="T6524" s="195"/>
      <c r="AT6524" s="189" t="s">
        <v>369</v>
      </c>
      <c r="AU6524" s="189" t="s">
        <v>85</v>
      </c>
      <c r="AV6524" s="13" t="s">
        <v>85</v>
      </c>
      <c r="AW6524" s="13" t="s">
        <v>29</v>
      </c>
      <c r="AX6524" s="13" t="s">
        <v>72</v>
      </c>
      <c r="AY6524" s="189" t="s">
        <v>360</v>
      </c>
    </row>
    <row r="6525" spans="1:65" s="13" customFormat="1">
      <c r="B6525" s="187"/>
      <c r="D6525" s="188" t="s">
        <v>369</v>
      </c>
      <c r="E6525" s="189" t="s">
        <v>1</v>
      </c>
      <c r="F6525" s="190" t="s">
        <v>6250</v>
      </c>
      <c r="H6525" s="191">
        <v>-3.7440000000000002</v>
      </c>
      <c r="I6525" s="192"/>
      <c r="L6525" s="187"/>
      <c r="M6525" s="193"/>
      <c r="N6525" s="194"/>
      <c r="O6525" s="194"/>
      <c r="P6525" s="194"/>
      <c r="Q6525" s="194"/>
      <c r="R6525" s="194"/>
      <c r="S6525" s="194"/>
      <c r="T6525" s="195"/>
      <c r="AT6525" s="189" t="s">
        <v>369</v>
      </c>
      <c r="AU6525" s="189" t="s">
        <v>85</v>
      </c>
      <c r="AV6525" s="13" t="s">
        <v>85</v>
      </c>
      <c r="AW6525" s="13" t="s">
        <v>29</v>
      </c>
      <c r="AX6525" s="13" t="s">
        <v>72</v>
      </c>
      <c r="AY6525" s="189" t="s">
        <v>360</v>
      </c>
    </row>
    <row r="6526" spans="1:65" s="16" customFormat="1">
      <c r="B6526" s="211"/>
      <c r="D6526" s="188" t="s">
        <v>369</v>
      </c>
      <c r="E6526" s="212" t="s">
        <v>1</v>
      </c>
      <c r="F6526" s="213" t="s">
        <v>581</v>
      </c>
      <c r="H6526" s="214">
        <v>509.37799999999999</v>
      </c>
      <c r="I6526" s="215"/>
      <c r="L6526" s="211"/>
      <c r="M6526" s="216"/>
      <c r="N6526" s="217"/>
      <c r="O6526" s="217"/>
      <c r="P6526" s="217"/>
      <c r="Q6526" s="217"/>
      <c r="R6526" s="217"/>
      <c r="S6526" s="217"/>
      <c r="T6526" s="218"/>
      <c r="AT6526" s="212" t="s">
        <v>369</v>
      </c>
      <c r="AU6526" s="212" t="s">
        <v>85</v>
      </c>
      <c r="AV6526" s="16" t="s">
        <v>282</v>
      </c>
      <c r="AW6526" s="16" t="s">
        <v>29</v>
      </c>
      <c r="AX6526" s="16" t="s">
        <v>72</v>
      </c>
      <c r="AY6526" s="212" t="s">
        <v>360</v>
      </c>
    </row>
    <row r="6527" spans="1:65" s="15" customFormat="1">
      <c r="B6527" s="203"/>
      <c r="D6527" s="188" t="s">
        <v>369</v>
      </c>
      <c r="E6527" s="204" t="s">
        <v>1</v>
      </c>
      <c r="F6527" s="205" t="s">
        <v>386</v>
      </c>
      <c r="H6527" s="206">
        <v>1877.5419999999999</v>
      </c>
      <c r="I6527" s="207"/>
      <c r="L6527" s="203"/>
      <c r="M6527" s="208"/>
      <c r="N6527" s="209"/>
      <c r="O6527" s="209"/>
      <c r="P6527" s="209"/>
      <c r="Q6527" s="209"/>
      <c r="R6527" s="209"/>
      <c r="S6527" s="209"/>
      <c r="T6527" s="210"/>
      <c r="AT6527" s="204" t="s">
        <v>369</v>
      </c>
      <c r="AU6527" s="204" t="s">
        <v>85</v>
      </c>
      <c r="AV6527" s="15" t="s">
        <v>367</v>
      </c>
      <c r="AW6527" s="15" t="s">
        <v>29</v>
      </c>
      <c r="AX6527" s="15" t="s">
        <v>79</v>
      </c>
      <c r="AY6527" s="204" t="s">
        <v>360</v>
      </c>
    </row>
    <row r="6528" spans="1:65" s="2" customFormat="1" ht="21.75" customHeight="1">
      <c r="A6528" s="33"/>
      <c r="B6528" s="139"/>
      <c r="C6528" s="173" t="s">
        <v>6289</v>
      </c>
      <c r="D6528" s="173" t="s">
        <v>363</v>
      </c>
      <c r="E6528" s="174" t="s">
        <v>6290</v>
      </c>
      <c r="F6528" s="175" t="s">
        <v>6291</v>
      </c>
      <c r="G6528" s="176" t="s">
        <v>366</v>
      </c>
      <c r="H6528" s="177">
        <v>75.290000000000006</v>
      </c>
      <c r="I6528" s="178"/>
      <c r="J6528" s="179">
        <f>ROUND(I6528*H6528,2)</f>
        <v>0</v>
      </c>
      <c r="K6528" s="180"/>
      <c r="L6528" s="34"/>
      <c r="M6528" s="181" t="s">
        <v>1</v>
      </c>
      <c r="N6528" s="182" t="s">
        <v>38</v>
      </c>
      <c r="O6528" s="60"/>
      <c r="P6528" s="183">
        <f>O6528*H6528</f>
        <v>0</v>
      </c>
      <c r="Q6528" s="183">
        <v>4.2000000000000002E-4</v>
      </c>
      <c r="R6528" s="183">
        <f>Q6528*H6528</f>
        <v>3.1621800000000005E-2</v>
      </c>
      <c r="S6528" s="183">
        <v>0</v>
      </c>
      <c r="T6528" s="184">
        <f>S6528*H6528</f>
        <v>0</v>
      </c>
      <c r="U6528" s="33"/>
      <c r="V6528" s="33"/>
      <c r="W6528" s="33"/>
      <c r="X6528" s="33"/>
      <c r="Y6528" s="33"/>
      <c r="Z6528" s="33"/>
      <c r="AA6528" s="33"/>
      <c r="AB6528" s="33"/>
      <c r="AC6528" s="33"/>
      <c r="AD6528" s="33"/>
      <c r="AE6528" s="33"/>
      <c r="AR6528" s="185" t="s">
        <v>507</v>
      </c>
      <c r="AT6528" s="185" t="s">
        <v>363</v>
      </c>
      <c r="AU6528" s="185" t="s">
        <v>85</v>
      </c>
      <c r="AY6528" s="18" t="s">
        <v>360</v>
      </c>
      <c r="BE6528" s="186">
        <f>IF(N6528="základná",J6528,0)</f>
        <v>0</v>
      </c>
      <c r="BF6528" s="186">
        <f>IF(N6528="znížená",J6528,0)</f>
        <v>0</v>
      </c>
      <c r="BG6528" s="186">
        <f>IF(N6528="zákl. prenesená",J6528,0)</f>
        <v>0</v>
      </c>
      <c r="BH6528" s="186">
        <f>IF(N6528="zníž. prenesená",J6528,0)</f>
        <v>0</v>
      </c>
      <c r="BI6528" s="186">
        <f>IF(N6528="nulová",J6528,0)</f>
        <v>0</v>
      </c>
      <c r="BJ6528" s="18" t="s">
        <v>85</v>
      </c>
      <c r="BK6528" s="186">
        <f>ROUND(I6528*H6528,2)</f>
        <v>0</v>
      </c>
      <c r="BL6528" s="18" t="s">
        <v>507</v>
      </c>
      <c r="BM6528" s="185" t="s">
        <v>6292</v>
      </c>
    </row>
    <row r="6529" spans="1:65" s="14" customFormat="1">
      <c r="B6529" s="196"/>
      <c r="D6529" s="188" t="s">
        <v>369</v>
      </c>
      <c r="E6529" s="197" t="s">
        <v>1</v>
      </c>
      <c r="F6529" s="198" t="s">
        <v>6293</v>
      </c>
      <c r="H6529" s="197" t="s">
        <v>1</v>
      </c>
      <c r="I6529" s="199"/>
      <c r="L6529" s="196"/>
      <c r="M6529" s="200"/>
      <c r="N6529" s="201"/>
      <c r="O6529" s="201"/>
      <c r="P6529" s="201"/>
      <c r="Q6529" s="201"/>
      <c r="R6529" s="201"/>
      <c r="S6529" s="201"/>
      <c r="T6529" s="202"/>
      <c r="AT6529" s="197" t="s">
        <v>369</v>
      </c>
      <c r="AU6529" s="197" t="s">
        <v>85</v>
      </c>
      <c r="AV6529" s="14" t="s">
        <v>79</v>
      </c>
      <c r="AW6529" s="14" t="s">
        <v>29</v>
      </c>
      <c r="AX6529" s="14" t="s">
        <v>72</v>
      </c>
      <c r="AY6529" s="197" t="s">
        <v>360</v>
      </c>
    </row>
    <row r="6530" spans="1:65" s="13" customFormat="1">
      <c r="B6530" s="187"/>
      <c r="D6530" s="188" t="s">
        <v>369</v>
      </c>
      <c r="E6530" s="189" t="s">
        <v>1</v>
      </c>
      <c r="F6530" s="190" t="s">
        <v>6294</v>
      </c>
      <c r="H6530" s="191">
        <v>54.96</v>
      </c>
      <c r="I6530" s="192"/>
      <c r="L6530" s="187"/>
      <c r="M6530" s="193"/>
      <c r="N6530" s="194"/>
      <c r="O6530" s="194"/>
      <c r="P6530" s="194"/>
      <c r="Q6530" s="194"/>
      <c r="R6530" s="194"/>
      <c r="S6530" s="194"/>
      <c r="T6530" s="195"/>
      <c r="AT6530" s="189" t="s">
        <v>369</v>
      </c>
      <c r="AU6530" s="189" t="s">
        <v>85</v>
      </c>
      <c r="AV6530" s="13" t="s">
        <v>85</v>
      </c>
      <c r="AW6530" s="13" t="s">
        <v>29</v>
      </c>
      <c r="AX6530" s="13" t="s">
        <v>72</v>
      </c>
      <c r="AY6530" s="189" t="s">
        <v>360</v>
      </c>
    </row>
    <row r="6531" spans="1:65" s="13" customFormat="1">
      <c r="B6531" s="187"/>
      <c r="D6531" s="188" t="s">
        <v>369</v>
      </c>
      <c r="E6531" s="189" t="s">
        <v>1</v>
      </c>
      <c r="F6531" s="190" t="s">
        <v>6295</v>
      </c>
      <c r="H6531" s="191">
        <v>20.329999999999998</v>
      </c>
      <c r="I6531" s="192"/>
      <c r="L6531" s="187"/>
      <c r="M6531" s="193"/>
      <c r="N6531" s="194"/>
      <c r="O6531" s="194"/>
      <c r="P6531" s="194"/>
      <c r="Q6531" s="194"/>
      <c r="R6531" s="194"/>
      <c r="S6531" s="194"/>
      <c r="T6531" s="195"/>
      <c r="AT6531" s="189" t="s">
        <v>369</v>
      </c>
      <c r="AU6531" s="189" t="s">
        <v>85</v>
      </c>
      <c r="AV6531" s="13" t="s">
        <v>85</v>
      </c>
      <c r="AW6531" s="13" t="s">
        <v>29</v>
      </c>
      <c r="AX6531" s="13" t="s">
        <v>72</v>
      </c>
      <c r="AY6531" s="189" t="s">
        <v>360</v>
      </c>
    </row>
    <row r="6532" spans="1:65" s="15" customFormat="1">
      <c r="B6532" s="203"/>
      <c r="D6532" s="188" t="s">
        <v>369</v>
      </c>
      <c r="E6532" s="204" t="s">
        <v>1</v>
      </c>
      <c r="F6532" s="205" t="s">
        <v>386</v>
      </c>
      <c r="H6532" s="206">
        <v>75.290000000000006</v>
      </c>
      <c r="I6532" s="207"/>
      <c r="L6532" s="203"/>
      <c r="M6532" s="208"/>
      <c r="N6532" s="209"/>
      <c r="O6532" s="209"/>
      <c r="P6532" s="209"/>
      <c r="Q6532" s="209"/>
      <c r="R6532" s="209"/>
      <c r="S6532" s="209"/>
      <c r="T6532" s="210"/>
      <c r="AT6532" s="204" t="s">
        <v>369</v>
      </c>
      <c r="AU6532" s="204" t="s">
        <v>85</v>
      </c>
      <c r="AV6532" s="15" t="s">
        <v>367</v>
      </c>
      <c r="AW6532" s="15" t="s">
        <v>29</v>
      </c>
      <c r="AX6532" s="15" t="s">
        <v>79</v>
      </c>
      <c r="AY6532" s="204" t="s">
        <v>360</v>
      </c>
    </row>
    <row r="6533" spans="1:65" s="2" customFormat="1" ht="21.75" customHeight="1">
      <c r="A6533" s="33"/>
      <c r="B6533" s="139"/>
      <c r="C6533" s="173" t="s">
        <v>6296</v>
      </c>
      <c r="D6533" s="173" t="s">
        <v>363</v>
      </c>
      <c r="E6533" s="174" t="s">
        <v>6297</v>
      </c>
      <c r="F6533" s="175" t="s">
        <v>6298</v>
      </c>
      <c r="G6533" s="176" t="s">
        <v>366</v>
      </c>
      <c r="H6533" s="177">
        <v>241.61099999999999</v>
      </c>
      <c r="I6533" s="178"/>
      <c r="J6533" s="179">
        <f>ROUND(I6533*H6533,2)</f>
        <v>0</v>
      </c>
      <c r="K6533" s="180"/>
      <c r="L6533" s="34"/>
      <c r="M6533" s="181" t="s">
        <v>1</v>
      </c>
      <c r="N6533" s="182" t="s">
        <v>38</v>
      </c>
      <c r="O6533" s="60"/>
      <c r="P6533" s="183">
        <f>O6533*H6533</f>
        <v>0</v>
      </c>
      <c r="Q6533" s="183">
        <v>4.2000000000000002E-4</v>
      </c>
      <c r="R6533" s="183">
        <f>Q6533*H6533</f>
        <v>0.10147662</v>
      </c>
      <c r="S6533" s="183">
        <v>0</v>
      </c>
      <c r="T6533" s="184">
        <f>S6533*H6533</f>
        <v>0</v>
      </c>
      <c r="U6533" s="33"/>
      <c r="V6533" s="33"/>
      <c r="W6533" s="33"/>
      <c r="X6533" s="33"/>
      <c r="Y6533" s="33"/>
      <c r="Z6533" s="33"/>
      <c r="AA6533" s="33"/>
      <c r="AB6533" s="33"/>
      <c r="AC6533" s="33"/>
      <c r="AD6533" s="33"/>
      <c r="AE6533" s="33"/>
      <c r="AR6533" s="185" t="s">
        <v>507</v>
      </c>
      <c r="AT6533" s="185" t="s">
        <v>363</v>
      </c>
      <c r="AU6533" s="185" t="s">
        <v>85</v>
      </c>
      <c r="AY6533" s="18" t="s">
        <v>360</v>
      </c>
      <c r="BE6533" s="186">
        <f>IF(N6533="základná",J6533,0)</f>
        <v>0</v>
      </c>
      <c r="BF6533" s="186">
        <f>IF(N6533="znížená",J6533,0)</f>
        <v>0</v>
      </c>
      <c r="BG6533" s="186">
        <f>IF(N6533="zákl. prenesená",J6533,0)</f>
        <v>0</v>
      </c>
      <c r="BH6533" s="186">
        <f>IF(N6533="zníž. prenesená",J6533,0)</f>
        <v>0</v>
      </c>
      <c r="BI6533" s="186">
        <f>IF(N6533="nulová",J6533,0)</f>
        <v>0</v>
      </c>
      <c r="BJ6533" s="18" t="s">
        <v>85</v>
      </c>
      <c r="BK6533" s="186">
        <f>ROUND(I6533*H6533,2)</f>
        <v>0</v>
      </c>
      <c r="BL6533" s="18" t="s">
        <v>507</v>
      </c>
      <c r="BM6533" s="185" t="s">
        <v>6299</v>
      </c>
    </row>
    <row r="6534" spans="1:65" s="14" customFormat="1">
      <c r="B6534" s="196"/>
      <c r="D6534" s="188" t="s">
        <v>369</v>
      </c>
      <c r="E6534" s="197" t="s">
        <v>1</v>
      </c>
      <c r="F6534" s="198" t="s">
        <v>6300</v>
      </c>
      <c r="H6534" s="197" t="s">
        <v>1</v>
      </c>
      <c r="I6534" s="199"/>
      <c r="L6534" s="196"/>
      <c r="M6534" s="200"/>
      <c r="N6534" s="201"/>
      <c r="O6534" s="201"/>
      <c r="P6534" s="201"/>
      <c r="Q6534" s="201"/>
      <c r="R6534" s="201"/>
      <c r="S6534" s="201"/>
      <c r="T6534" s="202"/>
      <c r="AT6534" s="197" t="s">
        <v>369</v>
      </c>
      <c r="AU6534" s="197" t="s">
        <v>85</v>
      </c>
      <c r="AV6534" s="14" t="s">
        <v>79</v>
      </c>
      <c r="AW6534" s="14" t="s">
        <v>29</v>
      </c>
      <c r="AX6534" s="14" t="s">
        <v>72</v>
      </c>
      <c r="AY6534" s="197" t="s">
        <v>360</v>
      </c>
    </row>
    <row r="6535" spans="1:65" s="13" customFormat="1">
      <c r="B6535" s="187"/>
      <c r="D6535" s="188" t="s">
        <v>369</v>
      </c>
      <c r="E6535" s="189" t="s">
        <v>1</v>
      </c>
      <c r="F6535" s="190" t="s">
        <v>6301</v>
      </c>
      <c r="H6535" s="191">
        <v>80.784999999999997</v>
      </c>
      <c r="I6535" s="192"/>
      <c r="L6535" s="187"/>
      <c r="M6535" s="193"/>
      <c r="N6535" s="194"/>
      <c r="O6535" s="194"/>
      <c r="P6535" s="194"/>
      <c r="Q6535" s="194"/>
      <c r="R6535" s="194"/>
      <c r="S6535" s="194"/>
      <c r="T6535" s="195"/>
      <c r="AT6535" s="189" t="s">
        <v>369</v>
      </c>
      <c r="AU6535" s="189" t="s">
        <v>85</v>
      </c>
      <c r="AV6535" s="13" t="s">
        <v>85</v>
      </c>
      <c r="AW6535" s="13" t="s">
        <v>29</v>
      </c>
      <c r="AX6535" s="13" t="s">
        <v>72</v>
      </c>
      <c r="AY6535" s="189" t="s">
        <v>360</v>
      </c>
    </row>
    <row r="6536" spans="1:65" s="13" customFormat="1">
      <c r="B6536" s="187"/>
      <c r="D6536" s="188" t="s">
        <v>369</v>
      </c>
      <c r="E6536" s="189" t="s">
        <v>1</v>
      </c>
      <c r="F6536" s="190" t="s">
        <v>6302</v>
      </c>
      <c r="H6536" s="191">
        <v>15.355</v>
      </c>
      <c r="I6536" s="192"/>
      <c r="L6536" s="187"/>
      <c r="M6536" s="193"/>
      <c r="N6536" s="194"/>
      <c r="O6536" s="194"/>
      <c r="P6536" s="194"/>
      <c r="Q6536" s="194"/>
      <c r="R6536" s="194"/>
      <c r="S6536" s="194"/>
      <c r="T6536" s="195"/>
      <c r="AT6536" s="189" t="s">
        <v>369</v>
      </c>
      <c r="AU6536" s="189" t="s">
        <v>85</v>
      </c>
      <c r="AV6536" s="13" t="s">
        <v>85</v>
      </c>
      <c r="AW6536" s="13" t="s">
        <v>29</v>
      </c>
      <c r="AX6536" s="13" t="s">
        <v>72</v>
      </c>
      <c r="AY6536" s="189" t="s">
        <v>360</v>
      </c>
    </row>
    <row r="6537" spans="1:65" s="13" customFormat="1">
      <c r="B6537" s="187"/>
      <c r="D6537" s="188" t="s">
        <v>369</v>
      </c>
      <c r="E6537" s="189" t="s">
        <v>1</v>
      </c>
      <c r="F6537" s="190" t="s">
        <v>6303</v>
      </c>
      <c r="H6537" s="191">
        <v>88.2</v>
      </c>
      <c r="I6537" s="192"/>
      <c r="L6537" s="187"/>
      <c r="M6537" s="193"/>
      <c r="N6537" s="194"/>
      <c r="O6537" s="194"/>
      <c r="P6537" s="194"/>
      <c r="Q6537" s="194"/>
      <c r="R6537" s="194"/>
      <c r="S6537" s="194"/>
      <c r="T6537" s="195"/>
      <c r="AT6537" s="189" t="s">
        <v>369</v>
      </c>
      <c r="AU6537" s="189" t="s">
        <v>85</v>
      </c>
      <c r="AV6537" s="13" t="s">
        <v>85</v>
      </c>
      <c r="AW6537" s="13" t="s">
        <v>29</v>
      </c>
      <c r="AX6537" s="13" t="s">
        <v>72</v>
      </c>
      <c r="AY6537" s="189" t="s">
        <v>360</v>
      </c>
    </row>
    <row r="6538" spans="1:65" s="13" customFormat="1">
      <c r="B6538" s="187"/>
      <c r="D6538" s="188" t="s">
        <v>369</v>
      </c>
      <c r="E6538" s="189" t="s">
        <v>1</v>
      </c>
      <c r="F6538" s="190" t="s">
        <v>6304</v>
      </c>
      <c r="H6538" s="191">
        <v>27.82</v>
      </c>
      <c r="I6538" s="192"/>
      <c r="L6538" s="187"/>
      <c r="M6538" s="193"/>
      <c r="N6538" s="194"/>
      <c r="O6538" s="194"/>
      <c r="P6538" s="194"/>
      <c r="Q6538" s="194"/>
      <c r="R6538" s="194"/>
      <c r="S6538" s="194"/>
      <c r="T6538" s="195"/>
      <c r="AT6538" s="189" t="s">
        <v>369</v>
      </c>
      <c r="AU6538" s="189" t="s">
        <v>85</v>
      </c>
      <c r="AV6538" s="13" t="s">
        <v>85</v>
      </c>
      <c r="AW6538" s="13" t="s">
        <v>29</v>
      </c>
      <c r="AX6538" s="13" t="s">
        <v>72</v>
      </c>
      <c r="AY6538" s="189" t="s">
        <v>360</v>
      </c>
    </row>
    <row r="6539" spans="1:65" s="13" customFormat="1">
      <c r="B6539" s="187"/>
      <c r="D6539" s="188" t="s">
        <v>369</v>
      </c>
      <c r="E6539" s="189" t="s">
        <v>1</v>
      </c>
      <c r="F6539" s="190" t="s">
        <v>6305</v>
      </c>
      <c r="H6539" s="191">
        <v>4.2</v>
      </c>
      <c r="I6539" s="192"/>
      <c r="L6539" s="187"/>
      <c r="M6539" s="193"/>
      <c r="N6539" s="194"/>
      <c r="O6539" s="194"/>
      <c r="P6539" s="194"/>
      <c r="Q6539" s="194"/>
      <c r="R6539" s="194"/>
      <c r="S6539" s="194"/>
      <c r="T6539" s="195"/>
      <c r="AT6539" s="189" t="s">
        <v>369</v>
      </c>
      <c r="AU6539" s="189" t="s">
        <v>85</v>
      </c>
      <c r="AV6539" s="13" t="s">
        <v>85</v>
      </c>
      <c r="AW6539" s="13" t="s">
        <v>29</v>
      </c>
      <c r="AX6539" s="13" t="s">
        <v>72</v>
      </c>
      <c r="AY6539" s="189" t="s">
        <v>360</v>
      </c>
    </row>
    <row r="6540" spans="1:65" s="14" customFormat="1">
      <c r="B6540" s="196"/>
      <c r="D6540" s="188" t="s">
        <v>369</v>
      </c>
      <c r="E6540" s="197" t="s">
        <v>1</v>
      </c>
      <c r="F6540" s="198" t="s">
        <v>6306</v>
      </c>
      <c r="H6540" s="197" t="s">
        <v>1</v>
      </c>
      <c r="I6540" s="199"/>
      <c r="L6540" s="196"/>
      <c r="M6540" s="200"/>
      <c r="N6540" s="201"/>
      <c r="O6540" s="201"/>
      <c r="P6540" s="201"/>
      <c r="Q6540" s="201"/>
      <c r="R6540" s="201"/>
      <c r="S6540" s="201"/>
      <c r="T6540" s="202"/>
      <c r="AT6540" s="197" t="s">
        <v>369</v>
      </c>
      <c r="AU6540" s="197" t="s">
        <v>85</v>
      </c>
      <c r="AV6540" s="14" t="s">
        <v>79</v>
      </c>
      <c r="AW6540" s="14" t="s">
        <v>29</v>
      </c>
      <c r="AX6540" s="14" t="s">
        <v>72</v>
      </c>
      <c r="AY6540" s="197" t="s">
        <v>360</v>
      </c>
    </row>
    <row r="6541" spans="1:65" s="13" customFormat="1">
      <c r="B6541" s="187"/>
      <c r="D6541" s="188" t="s">
        <v>369</v>
      </c>
      <c r="E6541" s="189" t="s">
        <v>1</v>
      </c>
      <c r="F6541" s="190" t="s">
        <v>6307</v>
      </c>
      <c r="H6541" s="191">
        <v>-3.87</v>
      </c>
      <c r="I6541" s="192"/>
      <c r="L6541" s="187"/>
      <c r="M6541" s="193"/>
      <c r="N6541" s="194"/>
      <c r="O6541" s="194"/>
      <c r="P6541" s="194"/>
      <c r="Q6541" s="194"/>
      <c r="R6541" s="194"/>
      <c r="S6541" s="194"/>
      <c r="T6541" s="195"/>
      <c r="AT6541" s="189" t="s">
        <v>369</v>
      </c>
      <c r="AU6541" s="189" t="s">
        <v>85</v>
      </c>
      <c r="AV6541" s="13" t="s">
        <v>85</v>
      </c>
      <c r="AW6541" s="13" t="s">
        <v>29</v>
      </c>
      <c r="AX6541" s="13" t="s">
        <v>72</v>
      </c>
      <c r="AY6541" s="189" t="s">
        <v>360</v>
      </c>
    </row>
    <row r="6542" spans="1:65" s="13" customFormat="1">
      <c r="B6542" s="187"/>
      <c r="D6542" s="188" t="s">
        <v>369</v>
      </c>
      <c r="E6542" s="189" t="s">
        <v>1</v>
      </c>
      <c r="F6542" s="190" t="s">
        <v>6308</v>
      </c>
      <c r="H6542" s="191">
        <v>-0.48899999999999999</v>
      </c>
      <c r="I6542" s="192"/>
      <c r="L6542" s="187"/>
      <c r="M6542" s="193"/>
      <c r="N6542" s="194"/>
      <c r="O6542" s="194"/>
      <c r="P6542" s="194"/>
      <c r="Q6542" s="194"/>
      <c r="R6542" s="194"/>
      <c r="S6542" s="194"/>
      <c r="T6542" s="195"/>
      <c r="AT6542" s="189" t="s">
        <v>369</v>
      </c>
      <c r="AU6542" s="189" t="s">
        <v>85</v>
      </c>
      <c r="AV6542" s="13" t="s">
        <v>85</v>
      </c>
      <c r="AW6542" s="13" t="s">
        <v>29</v>
      </c>
      <c r="AX6542" s="13" t="s">
        <v>72</v>
      </c>
      <c r="AY6542" s="189" t="s">
        <v>360</v>
      </c>
    </row>
    <row r="6543" spans="1:65" s="13" customFormat="1">
      <c r="B6543" s="187"/>
      <c r="D6543" s="188" t="s">
        <v>369</v>
      </c>
      <c r="E6543" s="189" t="s">
        <v>1</v>
      </c>
      <c r="F6543" s="190" t="s">
        <v>6309</v>
      </c>
      <c r="H6543" s="191">
        <v>-2.2450000000000001</v>
      </c>
      <c r="I6543" s="192"/>
      <c r="L6543" s="187"/>
      <c r="M6543" s="193"/>
      <c r="N6543" s="194"/>
      <c r="O6543" s="194"/>
      <c r="P6543" s="194"/>
      <c r="Q6543" s="194"/>
      <c r="R6543" s="194"/>
      <c r="S6543" s="194"/>
      <c r="T6543" s="195"/>
      <c r="AT6543" s="189" t="s">
        <v>369</v>
      </c>
      <c r="AU6543" s="189" t="s">
        <v>85</v>
      </c>
      <c r="AV6543" s="13" t="s">
        <v>85</v>
      </c>
      <c r="AW6543" s="13" t="s">
        <v>29</v>
      </c>
      <c r="AX6543" s="13" t="s">
        <v>72</v>
      </c>
      <c r="AY6543" s="189" t="s">
        <v>360</v>
      </c>
    </row>
    <row r="6544" spans="1:65" s="13" customFormat="1">
      <c r="B6544" s="187"/>
      <c r="D6544" s="188" t="s">
        <v>369</v>
      </c>
      <c r="E6544" s="189" t="s">
        <v>1</v>
      </c>
      <c r="F6544" s="190" t="s">
        <v>6310</v>
      </c>
      <c r="H6544" s="191">
        <v>-3.0230000000000001</v>
      </c>
      <c r="I6544" s="192"/>
      <c r="L6544" s="187"/>
      <c r="M6544" s="193"/>
      <c r="N6544" s="194"/>
      <c r="O6544" s="194"/>
      <c r="P6544" s="194"/>
      <c r="Q6544" s="194"/>
      <c r="R6544" s="194"/>
      <c r="S6544" s="194"/>
      <c r="T6544" s="195"/>
      <c r="AT6544" s="189" t="s">
        <v>369</v>
      </c>
      <c r="AU6544" s="189" t="s">
        <v>85</v>
      </c>
      <c r="AV6544" s="13" t="s">
        <v>85</v>
      </c>
      <c r="AW6544" s="13" t="s">
        <v>29</v>
      </c>
      <c r="AX6544" s="13" t="s">
        <v>72</v>
      </c>
      <c r="AY6544" s="189" t="s">
        <v>360</v>
      </c>
    </row>
    <row r="6545" spans="1:65" s="13" customFormat="1">
      <c r="B6545" s="187"/>
      <c r="D6545" s="188" t="s">
        <v>369</v>
      </c>
      <c r="E6545" s="189" t="s">
        <v>1</v>
      </c>
      <c r="F6545" s="190" t="s">
        <v>6311</v>
      </c>
      <c r="H6545" s="191">
        <v>-5.7</v>
      </c>
      <c r="I6545" s="192"/>
      <c r="L6545" s="187"/>
      <c r="M6545" s="193"/>
      <c r="N6545" s="194"/>
      <c r="O6545" s="194"/>
      <c r="P6545" s="194"/>
      <c r="Q6545" s="194"/>
      <c r="R6545" s="194"/>
      <c r="S6545" s="194"/>
      <c r="T6545" s="195"/>
      <c r="AT6545" s="189" t="s">
        <v>369</v>
      </c>
      <c r="AU6545" s="189" t="s">
        <v>85</v>
      </c>
      <c r="AV6545" s="13" t="s">
        <v>85</v>
      </c>
      <c r="AW6545" s="13" t="s">
        <v>29</v>
      </c>
      <c r="AX6545" s="13" t="s">
        <v>72</v>
      </c>
      <c r="AY6545" s="189" t="s">
        <v>360</v>
      </c>
    </row>
    <row r="6546" spans="1:65" s="13" customFormat="1">
      <c r="B6546" s="187"/>
      <c r="D6546" s="188" t="s">
        <v>369</v>
      </c>
      <c r="E6546" s="189" t="s">
        <v>1</v>
      </c>
      <c r="F6546" s="190" t="s">
        <v>6312</v>
      </c>
      <c r="H6546" s="191">
        <v>1.4550000000000001</v>
      </c>
      <c r="I6546" s="192"/>
      <c r="L6546" s="187"/>
      <c r="M6546" s="193"/>
      <c r="N6546" s="194"/>
      <c r="O6546" s="194"/>
      <c r="P6546" s="194"/>
      <c r="Q6546" s="194"/>
      <c r="R6546" s="194"/>
      <c r="S6546" s="194"/>
      <c r="T6546" s="195"/>
      <c r="AT6546" s="189" t="s">
        <v>369</v>
      </c>
      <c r="AU6546" s="189" t="s">
        <v>85</v>
      </c>
      <c r="AV6546" s="13" t="s">
        <v>85</v>
      </c>
      <c r="AW6546" s="13" t="s">
        <v>29</v>
      </c>
      <c r="AX6546" s="13" t="s">
        <v>72</v>
      </c>
      <c r="AY6546" s="189" t="s">
        <v>360</v>
      </c>
    </row>
    <row r="6547" spans="1:65" s="13" customFormat="1">
      <c r="B6547" s="187"/>
      <c r="D6547" s="188" t="s">
        <v>369</v>
      </c>
      <c r="E6547" s="189" t="s">
        <v>1</v>
      </c>
      <c r="F6547" s="190" t="s">
        <v>6313</v>
      </c>
      <c r="H6547" s="191">
        <v>-3.01</v>
      </c>
      <c r="I6547" s="192"/>
      <c r="L6547" s="187"/>
      <c r="M6547" s="193"/>
      <c r="N6547" s="194"/>
      <c r="O6547" s="194"/>
      <c r="P6547" s="194"/>
      <c r="Q6547" s="194"/>
      <c r="R6547" s="194"/>
      <c r="S6547" s="194"/>
      <c r="T6547" s="195"/>
      <c r="AT6547" s="189" t="s">
        <v>369</v>
      </c>
      <c r="AU6547" s="189" t="s">
        <v>85</v>
      </c>
      <c r="AV6547" s="13" t="s">
        <v>85</v>
      </c>
      <c r="AW6547" s="13" t="s">
        <v>29</v>
      </c>
      <c r="AX6547" s="13" t="s">
        <v>72</v>
      </c>
      <c r="AY6547" s="189" t="s">
        <v>360</v>
      </c>
    </row>
    <row r="6548" spans="1:65" s="13" customFormat="1">
      <c r="B6548" s="187"/>
      <c r="D6548" s="188" t="s">
        <v>369</v>
      </c>
      <c r="E6548" s="189" t="s">
        <v>1</v>
      </c>
      <c r="F6548" s="190" t="s">
        <v>6314</v>
      </c>
      <c r="H6548" s="191">
        <v>-0.63</v>
      </c>
      <c r="I6548" s="192"/>
      <c r="L6548" s="187"/>
      <c r="M6548" s="193"/>
      <c r="N6548" s="194"/>
      <c r="O6548" s="194"/>
      <c r="P6548" s="194"/>
      <c r="Q6548" s="194"/>
      <c r="R6548" s="194"/>
      <c r="S6548" s="194"/>
      <c r="T6548" s="195"/>
      <c r="AT6548" s="189" t="s">
        <v>369</v>
      </c>
      <c r="AU6548" s="189" t="s">
        <v>85</v>
      </c>
      <c r="AV6548" s="13" t="s">
        <v>85</v>
      </c>
      <c r="AW6548" s="13" t="s">
        <v>29</v>
      </c>
      <c r="AX6548" s="13" t="s">
        <v>72</v>
      </c>
      <c r="AY6548" s="189" t="s">
        <v>360</v>
      </c>
    </row>
    <row r="6549" spans="1:65" s="13" customFormat="1">
      <c r="B6549" s="187"/>
      <c r="D6549" s="188" t="s">
        <v>369</v>
      </c>
      <c r="E6549" s="189" t="s">
        <v>1</v>
      </c>
      <c r="F6549" s="190" t="s">
        <v>6315</v>
      </c>
      <c r="H6549" s="191">
        <v>-5.52</v>
      </c>
      <c r="I6549" s="192"/>
      <c r="L6549" s="187"/>
      <c r="M6549" s="193"/>
      <c r="N6549" s="194"/>
      <c r="O6549" s="194"/>
      <c r="P6549" s="194"/>
      <c r="Q6549" s="194"/>
      <c r="R6549" s="194"/>
      <c r="S6549" s="194"/>
      <c r="T6549" s="195"/>
      <c r="AT6549" s="189" t="s">
        <v>369</v>
      </c>
      <c r="AU6549" s="189" t="s">
        <v>85</v>
      </c>
      <c r="AV6549" s="13" t="s">
        <v>85</v>
      </c>
      <c r="AW6549" s="13" t="s">
        <v>29</v>
      </c>
      <c r="AX6549" s="13" t="s">
        <v>72</v>
      </c>
      <c r="AY6549" s="189" t="s">
        <v>360</v>
      </c>
    </row>
    <row r="6550" spans="1:65" s="13" customFormat="1">
      <c r="B6550" s="187"/>
      <c r="D6550" s="188" t="s">
        <v>369</v>
      </c>
      <c r="E6550" s="189" t="s">
        <v>1</v>
      </c>
      <c r="F6550" s="190" t="s">
        <v>6316</v>
      </c>
      <c r="H6550" s="191">
        <v>-1.7549999999999999</v>
      </c>
      <c r="I6550" s="192"/>
      <c r="L6550" s="187"/>
      <c r="M6550" s="193"/>
      <c r="N6550" s="194"/>
      <c r="O6550" s="194"/>
      <c r="P6550" s="194"/>
      <c r="Q6550" s="194"/>
      <c r="R6550" s="194"/>
      <c r="S6550" s="194"/>
      <c r="T6550" s="195"/>
      <c r="AT6550" s="189" t="s">
        <v>369</v>
      </c>
      <c r="AU6550" s="189" t="s">
        <v>85</v>
      </c>
      <c r="AV6550" s="13" t="s">
        <v>85</v>
      </c>
      <c r="AW6550" s="13" t="s">
        <v>29</v>
      </c>
      <c r="AX6550" s="13" t="s">
        <v>72</v>
      </c>
      <c r="AY6550" s="189" t="s">
        <v>360</v>
      </c>
    </row>
    <row r="6551" spans="1:65" s="13" customFormat="1">
      <c r="B6551" s="187"/>
      <c r="D6551" s="188" t="s">
        <v>369</v>
      </c>
      <c r="E6551" s="189" t="s">
        <v>1</v>
      </c>
      <c r="F6551" s="190" t="s">
        <v>6317</v>
      </c>
      <c r="H6551" s="191">
        <v>-3.16</v>
      </c>
      <c r="I6551" s="192"/>
      <c r="L6551" s="187"/>
      <c r="M6551" s="193"/>
      <c r="N6551" s="194"/>
      <c r="O6551" s="194"/>
      <c r="P6551" s="194"/>
      <c r="Q6551" s="194"/>
      <c r="R6551" s="194"/>
      <c r="S6551" s="194"/>
      <c r="T6551" s="195"/>
      <c r="AT6551" s="189" t="s">
        <v>369</v>
      </c>
      <c r="AU6551" s="189" t="s">
        <v>85</v>
      </c>
      <c r="AV6551" s="13" t="s">
        <v>85</v>
      </c>
      <c r="AW6551" s="13" t="s">
        <v>29</v>
      </c>
      <c r="AX6551" s="13" t="s">
        <v>72</v>
      </c>
      <c r="AY6551" s="189" t="s">
        <v>360</v>
      </c>
    </row>
    <row r="6552" spans="1:65" s="14" customFormat="1">
      <c r="B6552" s="196"/>
      <c r="D6552" s="188" t="s">
        <v>369</v>
      </c>
      <c r="E6552" s="197" t="s">
        <v>1</v>
      </c>
      <c r="F6552" s="198" t="s">
        <v>6318</v>
      </c>
      <c r="H6552" s="197" t="s">
        <v>1</v>
      </c>
      <c r="I6552" s="199"/>
      <c r="L6552" s="196"/>
      <c r="M6552" s="200"/>
      <c r="N6552" s="201"/>
      <c r="O6552" s="201"/>
      <c r="P6552" s="201"/>
      <c r="Q6552" s="201"/>
      <c r="R6552" s="201"/>
      <c r="S6552" s="201"/>
      <c r="T6552" s="202"/>
      <c r="AT6552" s="197" t="s">
        <v>369</v>
      </c>
      <c r="AU6552" s="197" t="s">
        <v>85</v>
      </c>
      <c r="AV6552" s="14" t="s">
        <v>79</v>
      </c>
      <c r="AW6552" s="14" t="s">
        <v>29</v>
      </c>
      <c r="AX6552" s="14" t="s">
        <v>72</v>
      </c>
      <c r="AY6552" s="197" t="s">
        <v>360</v>
      </c>
    </row>
    <row r="6553" spans="1:65" s="13" customFormat="1">
      <c r="B6553" s="187"/>
      <c r="D6553" s="188" t="s">
        <v>369</v>
      </c>
      <c r="E6553" s="189" t="s">
        <v>1</v>
      </c>
      <c r="F6553" s="190" t="s">
        <v>6319</v>
      </c>
      <c r="H6553" s="191">
        <v>53.198</v>
      </c>
      <c r="I6553" s="192"/>
      <c r="L6553" s="187"/>
      <c r="M6553" s="193"/>
      <c r="N6553" s="194"/>
      <c r="O6553" s="194"/>
      <c r="P6553" s="194"/>
      <c r="Q6553" s="194"/>
      <c r="R6553" s="194"/>
      <c r="S6553" s="194"/>
      <c r="T6553" s="195"/>
      <c r="AT6553" s="189" t="s">
        <v>369</v>
      </c>
      <c r="AU6553" s="189" t="s">
        <v>85</v>
      </c>
      <c r="AV6553" s="13" t="s">
        <v>85</v>
      </c>
      <c r="AW6553" s="13" t="s">
        <v>29</v>
      </c>
      <c r="AX6553" s="13" t="s">
        <v>72</v>
      </c>
      <c r="AY6553" s="189" t="s">
        <v>360</v>
      </c>
    </row>
    <row r="6554" spans="1:65" s="15" customFormat="1">
      <c r="B6554" s="203"/>
      <c r="D6554" s="188" t="s">
        <v>369</v>
      </c>
      <c r="E6554" s="204" t="s">
        <v>1</v>
      </c>
      <c r="F6554" s="205" t="s">
        <v>386</v>
      </c>
      <c r="H6554" s="206">
        <v>241.61099999999999</v>
      </c>
      <c r="I6554" s="207"/>
      <c r="L6554" s="203"/>
      <c r="M6554" s="208"/>
      <c r="N6554" s="209"/>
      <c r="O6554" s="209"/>
      <c r="P6554" s="209"/>
      <c r="Q6554" s="209"/>
      <c r="R6554" s="209"/>
      <c r="S6554" s="209"/>
      <c r="T6554" s="210"/>
      <c r="AT6554" s="204" t="s">
        <v>369</v>
      </c>
      <c r="AU6554" s="204" t="s">
        <v>85</v>
      </c>
      <c r="AV6554" s="15" t="s">
        <v>367</v>
      </c>
      <c r="AW6554" s="15" t="s">
        <v>29</v>
      </c>
      <c r="AX6554" s="15" t="s">
        <v>79</v>
      </c>
      <c r="AY6554" s="204" t="s">
        <v>360</v>
      </c>
    </row>
    <row r="6555" spans="1:65" s="2" customFormat="1" ht="24.2" customHeight="1">
      <c r="A6555" s="33"/>
      <c r="B6555" s="139"/>
      <c r="C6555" s="173" t="s">
        <v>6320</v>
      </c>
      <c r="D6555" s="173" t="s">
        <v>363</v>
      </c>
      <c r="E6555" s="174" t="s">
        <v>6321</v>
      </c>
      <c r="F6555" s="175" t="s">
        <v>6322</v>
      </c>
      <c r="G6555" s="176" t="s">
        <v>366</v>
      </c>
      <c r="H6555" s="177">
        <v>6.86</v>
      </c>
      <c r="I6555" s="178"/>
      <c r="J6555" s="179">
        <f>ROUND(I6555*H6555,2)</f>
        <v>0</v>
      </c>
      <c r="K6555" s="180"/>
      <c r="L6555" s="34"/>
      <c r="M6555" s="181" t="s">
        <v>1</v>
      </c>
      <c r="N6555" s="182" t="s">
        <v>38</v>
      </c>
      <c r="O6555" s="60"/>
      <c r="P6555" s="183">
        <f>O6555*H6555</f>
        <v>0</v>
      </c>
      <c r="Q6555" s="183">
        <v>4.0000000000000002E-4</v>
      </c>
      <c r="R6555" s="183">
        <f>Q6555*H6555</f>
        <v>2.7440000000000003E-3</v>
      </c>
      <c r="S6555" s="183">
        <v>0</v>
      </c>
      <c r="T6555" s="184">
        <f>S6555*H6555</f>
        <v>0</v>
      </c>
      <c r="U6555" s="33"/>
      <c r="V6555" s="33"/>
      <c r="W6555" s="33"/>
      <c r="X6555" s="33"/>
      <c r="Y6555" s="33"/>
      <c r="Z6555" s="33"/>
      <c r="AA6555" s="33"/>
      <c r="AB6555" s="33"/>
      <c r="AC6555" s="33"/>
      <c r="AD6555" s="33"/>
      <c r="AE6555" s="33"/>
      <c r="AR6555" s="185" t="s">
        <v>507</v>
      </c>
      <c r="AT6555" s="185" t="s">
        <v>363</v>
      </c>
      <c r="AU6555" s="185" t="s">
        <v>85</v>
      </c>
      <c r="AY6555" s="18" t="s">
        <v>360</v>
      </c>
      <c r="BE6555" s="186">
        <f>IF(N6555="základná",J6555,0)</f>
        <v>0</v>
      </c>
      <c r="BF6555" s="186">
        <f>IF(N6555="znížená",J6555,0)</f>
        <v>0</v>
      </c>
      <c r="BG6555" s="186">
        <f>IF(N6555="zákl. prenesená",J6555,0)</f>
        <v>0</v>
      </c>
      <c r="BH6555" s="186">
        <f>IF(N6555="zníž. prenesená",J6555,0)</f>
        <v>0</v>
      </c>
      <c r="BI6555" s="186">
        <f>IF(N6555="nulová",J6555,0)</f>
        <v>0</v>
      </c>
      <c r="BJ6555" s="18" t="s">
        <v>85</v>
      </c>
      <c r="BK6555" s="186">
        <f>ROUND(I6555*H6555,2)</f>
        <v>0</v>
      </c>
      <c r="BL6555" s="18" t="s">
        <v>507</v>
      </c>
      <c r="BM6555" s="185" t="s">
        <v>6323</v>
      </c>
    </row>
    <row r="6556" spans="1:65" s="13" customFormat="1">
      <c r="B6556" s="187"/>
      <c r="D6556" s="188" t="s">
        <v>369</v>
      </c>
      <c r="E6556" s="189" t="s">
        <v>1</v>
      </c>
      <c r="F6556" s="190" t="s">
        <v>193</v>
      </c>
      <c r="H6556" s="191">
        <v>6.86</v>
      </c>
      <c r="I6556" s="192"/>
      <c r="L6556" s="187"/>
      <c r="M6556" s="193"/>
      <c r="N6556" s="194"/>
      <c r="O6556" s="194"/>
      <c r="P6556" s="194"/>
      <c r="Q6556" s="194"/>
      <c r="R6556" s="194"/>
      <c r="S6556" s="194"/>
      <c r="T6556" s="195"/>
      <c r="AT6556" s="189" t="s">
        <v>369</v>
      </c>
      <c r="AU6556" s="189" t="s">
        <v>85</v>
      </c>
      <c r="AV6556" s="13" t="s">
        <v>85</v>
      </c>
      <c r="AW6556" s="13" t="s">
        <v>29</v>
      </c>
      <c r="AX6556" s="13" t="s">
        <v>72</v>
      </c>
      <c r="AY6556" s="189" t="s">
        <v>360</v>
      </c>
    </row>
    <row r="6557" spans="1:65" s="15" customFormat="1">
      <c r="B6557" s="203"/>
      <c r="D6557" s="188" t="s">
        <v>369</v>
      </c>
      <c r="E6557" s="204" t="s">
        <v>1</v>
      </c>
      <c r="F6557" s="205" t="s">
        <v>386</v>
      </c>
      <c r="H6557" s="206">
        <v>6.86</v>
      </c>
      <c r="I6557" s="207"/>
      <c r="L6557" s="203"/>
      <c r="M6557" s="208"/>
      <c r="N6557" s="209"/>
      <c r="O6557" s="209"/>
      <c r="P6557" s="209"/>
      <c r="Q6557" s="209"/>
      <c r="R6557" s="209"/>
      <c r="S6557" s="209"/>
      <c r="T6557" s="210"/>
      <c r="AT6557" s="204" t="s">
        <v>369</v>
      </c>
      <c r="AU6557" s="204" t="s">
        <v>85</v>
      </c>
      <c r="AV6557" s="15" t="s">
        <v>367</v>
      </c>
      <c r="AW6557" s="15" t="s">
        <v>29</v>
      </c>
      <c r="AX6557" s="15" t="s">
        <v>79</v>
      </c>
      <c r="AY6557" s="204" t="s">
        <v>360</v>
      </c>
    </row>
    <row r="6558" spans="1:65" s="2" customFormat="1" ht="37.9" customHeight="1">
      <c r="A6558" s="33"/>
      <c r="B6558" s="139"/>
      <c r="C6558" s="173" t="s">
        <v>6324</v>
      </c>
      <c r="D6558" s="173" t="s">
        <v>363</v>
      </c>
      <c r="E6558" s="174" t="s">
        <v>6325</v>
      </c>
      <c r="F6558" s="175" t="s">
        <v>6326</v>
      </c>
      <c r="G6558" s="176" t="s">
        <v>366</v>
      </c>
      <c r="H6558" s="177">
        <v>383.49700000000001</v>
      </c>
      <c r="I6558" s="178"/>
      <c r="J6558" s="179">
        <f>ROUND(I6558*H6558,2)</f>
        <v>0</v>
      </c>
      <c r="K6558" s="180"/>
      <c r="L6558" s="34"/>
      <c r="M6558" s="181" t="s">
        <v>1</v>
      </c>
      <c r="N6558" s="182" t="s">
        <v>38</v>
      </c>
      <c r="O6558" s="60"/>
      <c r="P6558" s="183">
        <f>O6558*H6558</f>
        <v>0</v>
      </c>
      <c r="Q6558" s="183">
        <v>4.4999999999999999E-4</v>
      </c>
      <c r="R6558" s="183">
        <f>Q6558*H6558</f>
        <v>0.17257365</v>
      </c>
      <c r="S6558" s="183">
        <v>0</v>
      </c>
      <c r="T6558" s="184">
        <f>S6558*H6558</f>
        <v>0</v>
      </c>
      <c r="U6558" s="33"/>
      <c r="V6558" s="33"/>
      <c r="W6558" s="33"/>
      <c r="X6558" s="33"/>
      <c r="Y6558" s="33"/>
      <c r="Z6558" s="33"/>
      <c r="AA6558" s="33"/>
      <c r="AB6558" s="33"/>
      <c r="AC6558" s="33"/>
      <c r="AD6558" s="33"/>
      <c r="AE6558" s="33"/>
      <c r="AR6558" s="185" t="s">
        <v>507</v>
      </c>
      <c r="AT6558" s="185" t="s">
        <v>363</v>
      </c>
      <c r="AU6558" s="185" t="s">
        <v>85</v>
      </c>
      <c r="AY6558" s="18" t="s">
        <v>360</v>
      </c>
      <c r="BE6558" s="186">
        <f>IF(N6558="základná",J6558,0)</f>
        <v>0</v>
      </c>
      <c r="BF6558" s="186">
        <f>IF(N6558="znížená",J6558,0)</f>
        <v>0</v>
      </c>
      <c r="BG6558" s="186">
        <f>IF(N6558="zákl. prenesená",J6558,0)</f>
        <v>0</v>
      </c>
      <c r="BH6558" s="186">
        <f>IF(N6558="zníž. prenesená",J6558,0)</f>
        <v>0</v>
      </c>
      <c r="BI6558" s="186">
        <f>IF(N6558="nulová",J6558,0)</f>
        <v>0</v>
      </c>
      <c r="BJ6558" s="18" t="s">
        <v>85</v>
      </c>
      <c r="BK6558" s="186">
        <f>ROUND(I6558*H6558,2)</f>
        <v>0</v>
      </c>
      <c r="BL6558" s="18" t="s">
        <v>507</v>
      </c>
      <c r="BM6558" s="185" t="s">
        <v>6327</v>
      </c>
    </row>
    <row r="6559" spans="1:65" s="13" customFormat="1">
      <c r="B6559" s="187"/>
      <c r="D6559" s="188" t="s">
        <v>369</v>
      </c>
      <c r="E6559" s="189" t="s">
        <v>1</v>
      </c>
      <c r="F6559" s="190" t="s">
        <v>6328</v>
      </c>
      <c r="H6559" s="191">
        <v>383.49700000000001</v>
      </c>
      <c r="I6559" s="192"/>
      <c r="L6559" s="187"/>
      <c r="M6559" s="193"/>
      <c r="N6559" s="194"/>
      <c r="O6559" s="194"/>
      <c r="P6559" s="194"/>
      <c r="Q6559" s="194"/>
      <c r="R6559" s="194"/>
      <c r="S6559" s="194"/>
      <c r="T6559" s="195"/>
      <c r="AT6559" s="189" t="s">
        <v>369</v>
      </c>
      <c r="AU6559" s="189" t="s">
        <v>85</v>
      </c>
      <c r="AV6559" s="13" t="s">
        <v>85</v>
      </c>
      <c r="AW6559" s="13" t="s">
        <v>29</v>
      </c>
      <c r="AX6559" s="13" t="s">
        <v>72</v>
      </c>
      <c r="AY6559" s="189" t="s">
        <v>360</v>
      </c>
    </row>
    <row r="6560" spans="1:65" s="15" customFormat="1">
      <c r="B6560" s="203"/>
      <c r="D6560" s="188" t="s">
        <v>369</v>
      </c>
      <c r="E6560" s="204" t="s">
        <v>1</v>
      </c>
      <c r="F6560" s="205" t="s">
        <v>386</v>
      </c>
      <c r="H6560" s="206">
        <v>383.49700000000001</v>
      </c>
      <c r="I6560" s="207"/>
      <c r="L6560" s="203"/>
      <c r="M6560" s="208"/>
      <c r="N6560" s="209"/>
      <c r="O6560" s="209"/>
      <c r="P6560" s="209"/>
      <c r="Q6560" s="209"/>
      <c r="R6560" s="209"/>
      <c r="S6560" s="209"/>
      <c r="T6560" s="210"/>
      <c r="AT6560" s="204" t="s">
        <v>369</v>
      </c>
      <c r="AU6560" s="204" t="s">
        <v>85</v>
      </c>
      <c r="AV6560" s="15" t="s">
        <v>367</v>
      </c>
      <c r="AW6560" s="15" t="s">
        <v>29</v>
      </c>
      <c r="AX6560" s="15" t="s">
        <v>79</v>
      </c>
      <c r="AY6560" s="204" t="s">
        <v>360</v>
      </c>
    </row>
    <row r="6561" spans="1:65" s="2" customFormat="1" ht="49.15" customHeight="1">
      <c r="A6561" s="33"/>
      <c r="B6561" s="139"/>
      <c r="C6561" s="173" t="s">
        <v>6329</v>
      </c>
      <c r="D6561" s="173" t="s">
        <v>363</v>
      </c>
      <c r="E6561" s="174" t="s">
        <v>6330</v>
      </c>
      <c r="F6561" s="175" t="s">
        <v>6331</v>
      </c>
      <c r="G6561" s="176" t="s">
        <v>375</v>
      </c>
      <c r="H6561" s="177">
        <v>2</v>
      </c>
      <c r="I6561" s="178"/>
      <c r="J6561" s="179">
        <f>ROUND(I6561*H6561,2)</f>
        <v>0</v>
      </c>
      <c r="K6561" s="180"/>
      <c r="L6561" s="34"/>
      <c r="M6561" s="181" t="s">
        <v>1</v>
      </c>
      <c r="N6561" s="182" t="s">
        <v>38</v>
      </c>
      <c r="O6561" s="60"/>
      <c r="P6561" s="183">
        <f>O6561*H6561</f>
        <v>0</v>
      </c>
      <c r="Q6561" s="183">
        <v>0</v>
      </c>
      <c r="R6561" s="183">
        <f>Q6561*H6561</f>
        <v>0</v>
      </c>
      <c r="S6561" s="183">
        <v>0</v>
      </c>
      <c r="T6561" s="184">
        <f>S6561*H6561</f>
        <v>0</v>
      </c>
      <c r="U6561" s="33"/>
      <c r="V6561" s="33"/>
      <c r="W6561" s="33"/>
      <c r="X6561" s="33"/>
      <c r="Y6561" s="33"/>
      <c r="Z6561" s="33"/>
      <c r="AA6561" s="33"/>
      <c r="AB6561" s="33"/>
      <c r="AC6561" s="33"/>
      <c r="AD6561" s="33"/>
      <c r="AE6561" s="33"/>
      <c r="AR6561" s="185" t="s">
        <v>507</v>
      </c>
      <c r="AT6561" s="185" t="s">
        <v>363</v>
      </c>
      <c r="AU6561" s="185" t="s">
        <v>85</v>
      </c>
      <c r="AY6561" s="18" t="s">
        <v>360</v>
      </c>
      <c r="BE6561" s="186">
        <f>IF(N6561="základná",J6561,0)</f>
        <v>0</v>
      </c>
      <c r="BF6561" s="186">
        <f>IF(N6561="znížená",J6561,0)</f>
        <v>0</v>
      </c>
      <c r="BG6561" s="186">
        <f>IF(N6561="zákl. prenesená",J6561,0)</f>
        <v>0</v>
      </c>
      <c r="BH6561" s="186">
        <f>IF(N6561="zníž. prenesená",J6561,0)</f>
        <v>0</v>
      </c>
      <c r="BI6561" s="186">
        <f>IF(N6561="nulová",J6561,0)</f>
        <v>0</v>
      </c>
      <c r="BJ6561" s="18" t="s">
        <v>85</v>
      </c>
      <c r="BK6561" s="186">
        <f>ROUND(I6561*H6561,2)</f>
        <v>0</v>
      </c>
      <c r="BL6561" s="18" t="s">
        <v>507</v>
      </c>
      <c r="BM6561" s="185" t="s">
        <v>6332</v>
      </c>
    </row>
    <row r="6562" spans="1:65" s="2" customFormat="1" ht="55.5" customHeight="1">
      <c r="A6562" s="33"/>
      <c r="B6562" s="139"/>
      <c r="C6562" s="173" t="s">
        <v>6333</v>
      </c>
      <c r="D6562" s="173" t="s">
        <v>363</v>
      </c>
      <c r="E6562" s="174" t="s">
        <v>6334</v>
      </c>
      <c r="F6562" s="175" t="s">
        <v>6335</v>
      </c>
      <c r="G6562" s="176" t="s">
        <v>375</v>
      </c>
      <c r="H6562" s="177">
        <v>14</v>
      </c>
      <c r="I6562" s="178"/>
      <c r="J6562" s="179">
        <f>ROUND(I6562*H6562,2)</f>
        <v>0</v>
      </c>
      <c r="K6562" s="180"/>
      <c r="L6562" s="34"/>
      <c r="M6562" s="181" t="s">
        <v>1</v>
      </c>
      <c r="N6562" s="182" t="s">
        <v>38</v>
      </c>
      <c r="O6562" s="60"/>
      <c r="P6562" s="183">
        <f>O6562*H6562</f>
        <v>0</v>
      </c>
      <c r="Q6562" s="183">
        <v>0</v>
      </c>
      <c r="R6562" s="183">
        <f>Q6562*H6562</f>
        <v>0</v>
      </c>
      <c r="S6562" s="183">
        <v>0</v>
      </c>
      <c r="T6562" s="184">
        <f>S6562*H6562</f>
        <v>0</v>
      </c>
      <c r="U6562" s="33"/>
      <c r="V6562" s="33"/>
      <c r="W6562" s="33"/>
      <c r="X6562" s="33"/>
      <c r="Y6562" s="33"/>
      <c r="Z6562" s="33"/>
      <c r="AA6562" s="33"/>
      <c r="AB6562" s="33"/>
      <c r="AC6562" s="33"/>
      <c r="AD6562" s="33"/>
      <c r="AE6562" s="33"/>
      <c r="AR6562" s="185" t="s">
        <v>507</v>
      </c>
      <c r="AT6562" s="185" t="s">
        <v>363</v>
      </c>
      <c r="AU6562" s="185" t="s">
        <v>85</v>
      </c>
      <c r="AY6562" s="18" t="s">
        <v>360</v>
      </c>
      <c r="BE6562" s="186">
        <f>IF(N6562="základná",J6562,0)</f>
        <v>0</v>
      </c>
      <c r="BF6562" s="186">
        <f>IF(N6562="znížená",J6562,0)</f>
        <v>0</v>
      </c>
      <c r="BG6562" s="186">
        <f>IF(N6562="zákl. prenesená",J6562,0)</f>
        <v>0</v>
      </c>
      <c r="BH6562" s="186">
        <f>IF(N6562="zníž. prenesená",J6562,0)</f>
        <v>0</v>
      </c>
      <c r="BI6562" s="186">
        <f>IF(N6562="nulová",J6562,0)</f>
        <v>0</v>
      </c>
      <c r="BJ6562" s="18" t="s">
        <v>85</v>
      </c>
      <c r="BK6562" s="186">
        <f>ROUND(I6562*H6562,2)</f>
        <v>0</v>
      </c>
      <c r="BL6562" s="18" t="s">
        <v>507</v>
      </c>
      <c r="BM6562" s="185" t="s">
        <v>6336</v>
      </c>
    </row>
    <row r="6563" spans="1:65" s="14" customFormat="1">
      <c r="B6563" s="196"/>
      <c r="D6563" s="188" t="s">
        <v>369</v>
      </c>
      <c r="E6563" s="197" t="s">
        <v>1</v>
      </c>
      <c r="F6563" s="198" t="s">
        <v>758</v>
      </c>
      <c r="H6563" s="197" t="s">
        <v>1</v>
      </c>
      <c r="I6563" s="199"/>
      <c r="L6563" s="196"/>
      <c r="M6563" s="200"/>
      <c r="N6563" s="201"/>
      <c r="O6563" s="201"/>
      <c r="P6563" s="201"/>
      <c r="Q6563" s="201"/>
      <c r="R6563" s="201"/>
      <c r="S6563" s="201"/>
      <c r="T6563" s="202"/>
      <c r="AT6563" s="197" t="s">
        <v>369</v>
      </c>
      <c r="AU6563" s="197" t="s">
        <v>85</v>
      </c>
      <c r="AV6563" s="14" t="s">
        <v>79</v>
      </c>
      <c r="AW6563" s="14" t="s">
        <v>29</v>
      </c>
      <c r="AX6563" s="14" t="s">
        <v>72</v>
      </c>
      <c r="AY6563" s="197" t="s">
        <v>360</v>
      </c>
    </row>
    <row r="6564" spans="1:65" s="13" customFormat="1">
      <c r="B6564" s="187"/>
      <c r="D6564" s="188" t="s">
        <v>369</v>
      </c>
      <c r="E6564" s="189" t="s">
        <v>1</v>
      </c>
      <c r="F6564" s="190" t="s">
        <v>79</v>
      </c>
      <c r="H6564" s="191">
        <v>1</v>
      </c>
      <c r="I6564" s="192"/>
      <c r="L6564" s="187"/>
      <c r="M6564" s="193"/>
      <c r="N6564" s="194"/>
      <c r="O6564" s="194"/>
      <c r="P6564" s="194"/>
      <c r="Q6564" s="194"/>
      <c r="R6564" s="194"/>
      <c r="S6564" s="194"/>
      <c r="T6564" s="195"/>
      <c r="AT6564" s="189" t="s">
        <v>369</v>
      </c>
      <c r="AU6564" s="189" t="s">
        <v>85</v>
      </c>
      <c r="AV6564" s="13" t="s">
        <v>85</v>
      </c>
      <c r="AW6564" s="13" t="s">
        <v>29</v>
      </c>
      <c r="AX6564" s="13" t="s">
        <v>72</v>
      </c>
      <c r="AY6564" s="189" t="s">
        <v>360</v>
      </c>
    </row>
    <row r="6565" spans="1:65" s="14" customFormat="1">
      <c r="B6565" s="196"/>
      <c r="D6565" s="188" t="s">
        <v>369</v>
      </c>
      <c r="E6565" s="197" t="s">
        <v>1</v>
      </c>
      <c r="F6565" s="198" t="s">
        <v>762</v>
      </c>
      <c r="H6565" s="197" t="s">
        <v>1</v>
      </c>
      <c r="I6565" s="199"/>
      <c r="L6565" s="196"/>
      <c r="M6565" s="200"/>
      <c r="N6565" s="201"/>
      <c r="O6565" s="201"/>
      <c r="P6565" s="201"/>
      <c r="Q6565" s="201"/>
      <c r="R6565" s="201"/>
      <c r="S6565" s="201"/>
      <c r="T6565" s="202"/>
      <c r="AT6565" s="197" t="s">
        <v>369</v>
      </c>
      <c r="AU6565" s="197" t="s">
        <v>85</v>
      </c>
      <c r="AV6565" s="14" t="s">
        <v>79</v>
      </c>
      <c r="AW6565" s="14" t="s">
        <v>29</v>
      </c>
      <c r="AX6565" s="14" t="s">
        <v>72</v>
      </c>
      <c r="AY6565" s="197" t="s">
        <v>360</v>
      </c>
    </row>
    <row r="6566" spans="1:65" s="13" customFormat="1">
      <c r="B6566" s="187"/>
      <c r="D6566" s="188" t="s">
        <v>369</v>
      </c>
      <c r="E6566" s="189" t="s">
        <v>1</v>
      </c>
      <c r="F6566" s="190" t="s">
        <v>450</v>
      </c>
      <c r="H6566" s="191">
        <v>8</v>
      </c>
      <c r="I6566" s="192"/>
      <c r="L6566" s="187"/>
      <c r="M6566" s="193"/>
      <c r="N6566" s="194"/>
      <c r="O6566" s="194"/>
      <c r="P6566" s="194"/>
      <c r="Q6566" s="194"/>
      <c r="R6566" s="194"/>
      <c r="S6566" s="194"/>
      <c r="T6566" s="195"/>
      <c r="AT6566" s="189" t="s">
        <v>369</v>
      </c>
      <c r="AU6566" s="189" t="s">
        <v>85</v>
      </c>
      <c r="AV6566" s="13" t="s">
        <v>85</v>
      </c>
      <c r="AW6566" s="13" t="s">
        <v>29</v>
      </c>
      <c r="AX6566" s="13" t="s">
        <v>72</v>
      </c>
      <c r="AY6566" s="189" t="s">
        <v>360</v>
      </c>
    </row>
    <row r="6567" spans="1:65" s="14" customFormat="1">
      <c r="B6567" s="196"/>
      <c r="D6567" s="188" t="s">
        <v>369</v>
      </c>
      <c r="E6567" s="197" t="s">
        <v>1</v>
      </c>
      <c r="F6567" s="198" t="s">
        <v>787</v>
      </c>
      <c r="H6567" s="197" t="s">
        <v>1</v>
      </c>
      <c r="I6567" s="199"/>
      <c r="L6567" s="196"/>
      <c r="M6567" s="200"/>
      <c r="N6567" s="201"/>
      <c r="O6567" s="201"/>
      <c r="P6567" s="201"/>
      <c r="Q6567" s="201"/>
      <c r="R6567" s="201"/>
      <c r="S6567" s="201"/>
      <c r="T6567" s="202"/>
      <c r="AT6567" s="197" t="s">
        <v>369</v>
      </c>
      <c r="AU6567" s="197" t="s">
        <v>85</v>
      </c>
      <c r="AV6567" s="14" t="s">
        <v>79</v>
      </c>
      <c r="AW6567" s="14" t="s">
        <v>29</v>
      </c>
      <c r="AX6567" s="14" t="s">
        <v>72</v>
      </c>
      <c r="AY6567" s="197" t="s">
        <v>360</v>
      </c>
    </row>
    <row r="6568" spans="1:65" s="13" customFormat="1">
      <c r="B6568" s="187"/>
      <c r="D6568" s="188" t="s">
        <v>369</v>
      </c>
      <c r="E6568" s="189" t="s">
        <v>1</v>
      </c>
      <c r="F6568" s="190" t="s">
        <v>429</v>
      </c>
      <c r="H6568" s="191">
        <v>5</v>
      </c>
      <c r="I6568" s="192"/>
      <c r="L6568" s="187"/>
      <c r="M6568" s="193"/>
      <c r="N6568" s="194"/>
      <c r="O6568" s="194"/>
      <c r="P6568" s="194"/>
      <c r="Q6568" s="194"/>
      <c r="R6568" s="194"/>
      <c r="S6568" s="194"/>
      <c r="T6568" s="195"/>
      <c r="AT6568" s="189" t="s">
        <v>369</v>
      </c>
      <c r="AU6568" s="189" t="s">
        <v>85</v>
      </c>
      <c r="AV6568" s="13" t="s">
        <v>85</v>
      </c>
      <c r="AW6568" s="13" t="s">
        <v>29</v>
      </c>
      <c r="AX6568" s="13" t="s">
        <v>72</v>
      </c>
      <c r="AY6568" s="189" t="s">
        <v>360</v>
      </c>
    </row>
    <row r="6569" spans="1:65" s="14" customFormat="1">
      <c r="B6569" s="196"/>
      <c r="D6569" s="188" t="s">
        <v>369</v>
      </c>
      <c r="E6569" s="197" t="s">
        <v>1</v>
      </c>
      <c r="F6569" s="198" t="s">
        <v>4044</v>
      </c>
      <c r="H6569" s="197" t="s">
        <v>1</v>
      </c>
      <c r="I6569" s="199"/>
      <c r="L6569" s="196"/>
      <c r="M6569" s="200"/>
      <c r="N6569" s="201"/>
      <c r="O6569" s="201"/>
      <c r="P6569" s="201"/>
      <c r="Q6569" s="201"/>
      <c r="R6569" s="201"/>
      <c r="S6569" s="201"/>
      <c r="T6569" s="202"/>
      <c r="AT6569" s="197" t="s">
        <v>369</v>
      </c>
      <c r="AU6569" s="197" t="s">
        <v>85</v>
      </c>
      <c r="AV6569" s="14" t="s">
        <v>79</v>
      </c>
      <c r="AW6569" s="14" t="s">
        <v>29</v>
      </c>
      <c r="AX6569" s="14" t="s">
        <v>72</v>
      </c>
      <c r="AY6569" s="197" t="s">
        <v>360</v>
      </c>
    </row>
    <row r="6570" spans="1:65" s="15" customFormat="1">
      <c r="B6570" s="203"/>
      <c r="D6570" s="188" t="s">
        <v>369</v>
      </c>
      <c r="E6570" s="204" t="s">
        <v>1</v>
      </c>
      <c r="F6570" s="205" t="s">
        <v>386</v>
      </c>
      <c r="H6570" s="206">
        <v>14</v>
      </c>
      <c r="I6570" s="207"/>
      <c r="L6570" s="203"/>
      <c r="M6570" s="208"/>
      <c r="N6570" s="209"/>
      <c r="O6570" s="209"/>
      <c r="P6570" s="209"/>
      <c r="Q6570" s="209"/>
      <c r="R6570" s="209"/>
      <c r="S6570" s="209"/>
      <c r="T6570" s="210"/>
      <c r="AT6570" s="204" t="s">
        <v>369</v>
      </c>
      <c r="AU6570" s="204" t="s">
        <v>85</v>
      </c>
      <c r="AV6570" s="15" t="s">
        <v>367</v>
      </c>
      <c r="AW6570" s="15" t="s">
        <v>29</v>
      </c>
      <c r="AX6570" s="15" t="s">
        <v>79</v>
      </c>
      <c r="AY6570" s="204" t="s">
        <v>360</v>
      </c>
    </row>
    <row r="6571" spans="1:65" s="2" customFormat="1" ht="55.5" customHeight="1">
      <c r="A6571" s="33"/>
      <c r="B6571" s="139"/>
      <c r="C6571" s="173" t="s">
        <v>6337</v>
      </c>
      <c r="D6571" s="173" t="s">
        <v>363</v>
      </c>
      <c r="E6571" s="174" t="s">
        <v>6338</v>
      </c>
      <c r="F6571" s="175" t="s">
        <v>6339</v>
      </c>
      <c r="G6571" s="176" t="s">
        <v>375</v>
      </c>
      <c r="H6571" s="177">
        <v>70</v>
      </c>
      <c r="I6571" s="178"/>
      <c r="J6571" s="179">
        <f>ROUND(I6571*H6571,2)</f>
        <v>0</v>
      </c>
      <c r="K6571" s="180"/>
      <c r="L6571" s="34"/>
      <c r="M6571" s="181" t="s">
        <v>1</v>
      </c>
      <c r="N6571" s="182" t="s">
        <v>38</v>
      </c>
      <c r="O6571" s="60"/>
      <c r="P6571" s="183">
        <f>O6571*H6571</f>
        <v>0</v>
      </c>
      <c r="Q6571" s="183">
        <v>0</v>
      </c>
      <c r="R6571" s="183">
        <f>Q6571*H6571</f>
        <v>0</v>
      </c>
      <c r="S6571" s="183">
        <v>0</v>
      </c>
      <c r="T6571" s="184">
        <f>S6571*H6571</f>
        <v>0</v>
      </c>
      <c r="U6571" s="33"/>
      <c r="V6571" s="33"/>
      <c r="W6571" s="33"/>
      <c r="X6571" s="33"/>
      <c r="Y6571" s="33"/>
      <c r="Z6571" s="33"/>
      <c r="AA6571" s="33"/>
      <c r="AB6571" s="33"/>
      <c r="AC6571" s="33"/>
      <c r="AD6571" s="33"/>
      <c r="AE6571" s="33"/>
      <c r="AR6571" s="185" t="s">
        <v>507</v>
      </c>
      <c r="AT6571" s="185" t="s">
        <v>363</v>
      </c>
      <c r="AU6571" s="185" t="s">
        <v>85</v>
      </c>
      <c r="AY6571" s="18" t="s">
        <v>360</v>
      </c>
      <c r="BE6571" s="186">
        <f>IF(N6571="základná",J6571,0)</f>
        <v>0</v>
      </c>
      <c r="BF6571" s="186">
        <f>IF(N6571="znížená",J6571,0)</f>
        <v>0</v>
      </c>
      <c r="BG6571" s="186">
        <f>IF(N6571="zákl. prenesená",J6571,0)</f>
        <v>0</v>
      </c>
      <c r="BH6571" s="186">
        <f>IF(N6571="zníž. prenesená",J6571,0)</f>
        <v>0</v>
      </c>
      <c r="BI6571" s="186">
        <f>IF(N6571="nulová",J6571,0)</f>
        <v>0</v>
      </c>
      <c r="BJ6571" s="18" t="s">
        <v>85</v>
      </c>
      <c r="BK6571" s="186">
        <f>ROUND(I6571*H6571,2)</f>
        <v>0</v>
      </c>
      <c r="BL6571" s="18" t="s">
        <v>507</v>
      </c>
      <c r="BM6571" s="185" t="s">
        <v>6340</v>
      </c>
    </row>
    <row r="6572" spans="1:65" s="13" customFormat="1">
      <c r="B6572" s="187"/>
      <c r="D6572" s="188" t="s">
        <v>369</v>
      </c>
      <c r="E6572" s="189" t="s">
        <v>1</v>
      </c>
      <c r="F6572" s="190" t="s">
        <v>6341</v>
      </c>
      <c r="H6572" s="191">
        <v>70</v>
      </c>
      <c r="I6572" s="192"/>
      <c r="L6572" s="187"/>
      <c r="M6572" s="193"/>
      <c r="N6572" s="194"/>
      <c r="O6572" s="194"/>
      <c r="P6572" s="194"/>
      <c r="Q6572" s="194"/>
      <c r="R6572" s="194"/>
      <c r="S6572" s="194"/>
      <c r="T6572" s="195"/>
      <c r="AT6572" s="189" t="s">
        <v>369</v>
      </c>
      <c r="AU6572" s="189" t="s">
        <v>85</v>
      </c>
      <c r="AV6572" s="13" t="s">
        <v>85</v>
      </c>
      <c r="AW6572" s="13" t="s">
        <v>29</v>
      </c>
      <c r="AX6572" s="13" t="s">
        <v>72</v>
      </c>
      <c r="AY6572" s="189" t="s">
        <v>360</v>
      </c>
    </row>
    <row r="6573" spans="1:65" s="15" customFormat="1">
      <c r="B6573" s="203"/>
      <c r="D6573" s="188" t="s">
        <v>369</v>
      </c>
      <c r="E6573" s="204" t="s">
        <v>1</v>
      </c>
      <c r="F6573" s="205" t="s">
        <v>386</v>
      </c>
      <c r="H6573" s="206">
        <v>70</v>
      </c>
      <c r="I6573" s="207"/>
      <c r="L6573" s="203"/>
      <c r="M6573" s="208"/>
      <c r="N6573" s="209"/>
      <c r="O6573" s="209"/>
      <c r="P6573" s="209"/>
      <c r="Q6573" s="209"/>
      <c r="R6573" s="209"/>
      <c r="S6573" s="209"/>
      <c r="T6573" s="210"/>
      <c r="AT6573" s="204" t="s">
        <v>369</v>
      </c>
      <c r="AU6573" s="204" t="s">
        <v>85</v>
      </c>
      <c r="AV6573" s="15" t="s">
        <v>367</v>
      </c>
      <c r="AW6573" s="15" t="s">
        <v>29</v>
      </c>
      <c r="AX6573" s="15" t="s">
        <v>79</v>
      </c>
      <c r="AY6573" s="204" t="s">
        <v>360</v>
      </c>
    </row>
    <row r="6574" spans="1:65" s="2" customFormat="1" ht="49.15" customHeight="1">
      <c r="A6574" s="33"/>
      <c r="B6574" s="139"/>
      <c r="C6574" s="173" t="s">
        <v>6342</v>
      </c>
      <c r="D6574" s="173" t="s">
        <v>363</v>
      </c>
      <c r="E6574" s="174" t="s">
        <v>6343</v>
      </c>
      <c r="F6574" s="175" t="s">
        <v>6344</v>
      </c>
      <c r="G6574" s="176" t="s">
        <v>375</v>
      </c>
      <c r="H6574" s="177">
        <v>1</v>
      </c>
      <c r="I6574" s="178"/>
      <c r="J6574" s="179">
        <f>ROUND(I6574*H6574,2)</f>
        <v>0</v>
      </c>
      <c r="K6574" s="180"/>
      <c r="L6574" s="34"/>
      <c r="M6574" s="181" t="s">
        <v>1</v>
      </c>
      <c r="N6574" s="182" t="s">
        <v>38</v>
      </c>
      <c r="O6574" s="60"/>
      <c r="P6574" s="183">
        <f>O6574*H6574</f>
        <v>0</v>
      </c>
      <c r="Q6574" s="183">
        <v>0</v>
      </c>
      <c r="R6574" s="183">
        <f>Q6574*H6574</f>
        <v>0</v>
      </c>
      <c r="S6574" s="183">
        <v>0</v>
      </c>
      <c r="T6574" s="184">
        <f>S6574*H6574</f>
        <v>0</v>
      </c>
      <c r="U6574" s="33"/>
      <c r="V6574" s="33"/>
      <c r="W6574" s="33"/>
      <c r="X6574" s="33"/>
      <c r="Y6574" s="33"/>
      <c r="Z6574" s="33"/>
      <c r="AA6574" s="33"/>
      <c r="AB6574" s="33"/>
      <c r="AC6574" s="33"/>
      <c r="AD6574" s="33"/>
      <c r="AE6574" s="33"/>
      <c r="AR6574" s="185" t="s">
        <v>507</v>
      </c>
      <c r="AT6574" s="185" t="s">
        <v>363</v>
      </c>
      <c r="AU6574" s="185" t="s">
        <v>85</v>
      </c>
      <c r="AY6574" s="18" t="s">
        <v>360</v>
      </c>
      <c r="BE6574" s="186">
        <f>IF(N6574="základná",J6574,0)</f>
        <v>0</v>
      </c>
      <c r="BF6574" s="186">
        <f>IF(N6574="znížená",J6574,0)</f>
        <v>0</v>
      </c>
      <c r="BG6574" s="186">
        <f>IF(N6574="zákl. prenesená",J6574,0)</f>
        <v>0</v>
      </c>
      <c r="BH6574" s="186">
        <f>IF(N6574="zníž. prenesená",J6574,0)</f>
        <v>0</v>
      </c>
      <c r="BI6574" s="186">
        <f>IF(N6574="nulová",J6574,0)</f>
        <v>0</v>
      </c>
      <c r="BJ6574" s="18" t="s">
        <v>85</v>
      </c>
      <c r="BK6574" s="186">
        <f>ROUND(I6574*H6574,2)</f>
        <v>0</v>
      </c>
      <c r="BL6574" s="18" t="s">
        <v>507</v>
      </c>
      <c r="BM6574" s="185" t="s">
        <v>6345</v>
      </c>
    </row>
    <row r="6575" spans="1:65" s="2" customFormat="1" ht="62.65" customHeight="1">
      <c r="A6575" s="33"/>
      <c r="B6575" s="139"/>
      <c r="C6575" s="173" t="s">
        <v>6346</v>
      </c>
      <c r="D6575" s="173" t="s">
        <v>363</v>
      </c>
      <c r="E6575" s="174" t="s">
        <v>6347</v>
      </c>
      <c r="F6575" s="175" t="s">
        <v>6348</v>
      </c>
      <c r="G6575" s="176" t="s">
        <v>375</v>
      </c>
      <c r="H6575" s="177">
        <v>1</v>
      </c>
      <c r="I6575" s="178"/>
      <c r="J6575" s="179">
        <f>ROUND(I6575*H6575,2)</f>
        <v>0</v>
      </c>
      <c r="K6575" s="180"/>
      <c r="L6575" s="34"/>
      <c r="M6575" s="181" t="s">
        <v>1</v>
      </c>
      <c r="N6575" s="182" t="s">
        <v>38</v>
      </c>
      <c r="O6575" s="60"/>
      <c r="P6575" s="183">
        <f>O6575*H6575</f>
        <v>0</v>
      </c>
      <c r="Q6575" s="183">
        <v>0</v>
      </c>
      <c r="R6575" s="183">
        <f>Q6575*H6575</f>
        <v>0</v>
      </c>
      <c r="S6575" s="183">
        <v>0</v>
      </c>
      <c r="T6575" s="184">
        <f>S6575*H6575</f>
        <v>0</v>
      </c>
      <c r="U6575" s="33"/>
      <c r="V6575" s="33"/>
      <c r="W6575" s="33"/>
      <c r="X6575" s="33"/>
      <c r="Y6575" s="33"/>
      <c r="Z6575" s="33"/>
      <c r="AA6575" s="33"/>
      <c r="AB6575" s="33"/>
      <c r="AC6575" s="33"/>
      <c r="AD6575" s="33"/>
      <c r="AE6575" s="33"/>
      <c r="AR6575" s="185" t="s">
        <v>507</v>
      </c>
      <c r="AT6575" s="185" t="s">
        <v>363</v>
      </c>
      <c r="AU6575" s="185" t="s">
        <v>85</v>
      </c>
      <c r="AY6575" s="18" t="s">
        <v>360</v>
      </c>
      <c r="BE6575" s="186">
        <f>IF(N6575="základná",J6575,0)</f>
        <v>0</v>
      </c>
      <c r="BF6575" s="186">
        <f>IF(N6575="znížená",J6575,0)</f>
        <v>0</v>
      </c>
      <c r="BG6575" s="186">
        <f>IF(N6575="zákl. prenesená",J6575,0)</f>
        <v>0</v>
      </c>
      <c r="BH6575" s="186">
        <f>IF(N6575="zníž. prenesená",J6575,0)</f>
        <v>0</v>
      </c>
      <c r="BI6575" s="186">
        <f>IF(N6575="nulová",J6575,0)</f>
        <v>0</v>
      </c>
      <c r="BJ6575" s="18" t="s">
        <v>85</v>
      </c>
      <c r="BK6575" s="186">
        <f>ROUND(I6575*H6575,2)</f>
        <v>0</v>
      </c>
      <c r="BL6575" s="18" t="s">
        <v>507</v>
      </c>
      <c r="BM6575" s="185" t="s">
        <v>6349</v>
      </c>
    </row>
    <row r="6576" spans="1:65" s="2" customFormat="1" ht="49.15" customHeight="1">
      <c r="A6576" s="33"/>
      <c r="B6576" s="139"/>
      <c r="C6576" s="173" t="s">
        <v>6350</v>
      </c>
      <c r="D6576" s="173" t="s">
        <v>363</v>
      </c>
      <c r="E6576" s="174" t="s">
        <v>6351</v>
      </c>
      <c r="F6576" s="175" t="s">
        <v>6352</v>
      </c>
      <c r="G6576" s="176" t="s">
        <v>375</v>
      </c>
      <c r="H6576" s="177">
        <v>1</v>
      </c>
      <c r="I6576" s="178"/>
      <c r="J6576" s="179">
        <f>ROUND(I6576*H6576,2)</f>
        <v>0</v>
      </c>
      <c r="K6576" s="180"/>
      <c r="L6576" s="34"/>
      <c r="M6576" s="181" t="s">
        <v>1</v>
      </c>
      <c r="N6576" s="182" t="s">
        <v>38</v>
      </c>
      <c r="O6576" s="60"/>
      <c r="P6576" s="183">
        <f>O6576*H6576</f>
        <v>0</v>
      </c>
      <c r="Q6576" s="183">
        <v>0</v>
      </c>
      <c r="R6576" s="183">
        <f>Q6576*H6576</f>
        <v>0</v>
      </c>
      <c r="S6576" s="183">
        <v>0</v>
      </c>
      <c r="T6576" s="184">
        <f>S6576*H6576</f>
        <v>0</v>
      </c>
      <c r="U6576" s="33"/>
      <c r="V6576" s="33"/>
      <c r="W6576" s="33"/>
      <c r="X6576" s="33"/>
      <c r="Y6576" s="33"/>
      <c r="Z6576" s="33"/>
      <c r="AA6576" s="33"/>
      <c r="AB6576" s="33"/>
      <c r="AC6576" s="33"/>
      <c r="AD6576" s="33"/>
      <c r="AE6576" s="33"/>
      <c r="AR6576" s="185" t="s">
        <v>507</v>
      </c>
      <c r="AT6576" s="185" t="s">
        <v>363</v>
      </c>
      <c r="AU6576" s="185" t="s">
        <v>85</v>
      </c>
      <c r="AY6576" s="18" t="s">
        <v>360</v>
      </c>
      <c r="BE6576" s="186">
        <f>IF(N6576="základná",J6576,0)</f>
        <v>0</v>
      </c>
      <c r="BF6576" s="186">
        <f>IF(N6576="znížená",J6576,0)</f>
        <v>0</v>
      </c>
      <c r="BG6576" s="186">
        <f>IF(N6576="zákl. prenesená",J6576,0)</f>
        <v>0</v>
      </c>
      <c r="BH6576" s="186">
        <f>IF(N6576="zníž. prenesená",J6576,0)</f>
        <v>0</v>
      </c>
      <c r="BI6576" s="186">
        <f>IF(N6576="nulová",J6576,0)</f>
        <v>0</v>
      </c>
      <c r="BJ6576" s="18" t="s">
        <v>85</v>
      </c>
      <c r="BK6576" s="186">
        <f>ROUND(I6576*H6576,2)</f>
        <v>0</v>
      </c>
      <c r="BL6576" s="18" t="s">
        <v>507</v>
      </c>
      <c r="BM6576" s="185" t="s">
        <v>6353</v>
      </c>
    </row>
    <row r="6577" spans="1:65" s="2" customFormat="1" ht="37.9" customHeight="1">
      <c r="A6577" s="33"/>
      <c r="B6577" s="139"/>
      <c r="C6577" s="173" t="s">
        <v>6354</v>
      </c>
      <c r="D6577" s="173" t="s">
        <v>363</v>
      </c>
      <c r="E6577" s="174" t="s">
        <v>6355</v>
      </c>
      <c r="F6577" s="175" t="s">
        <v>6356</v>
      </c>
      <c r="G6577" s="176" t="s">
        <v>366</v>
      </c>
      <c r="H6577" s="177">
        <v>494.65699999999998</v>
      </c>
      <c r="I6577" s="178"/>
      <c r="J6577" s="179">
        <f>ROUND(I6577*H6577,2)</f>
        <v>0</v>
      </c>
      <c r="K6577" s="180"/>
      <c r="L6577" s="34"/>
      <c r="M6577" s="181" t="s">
        <v>1</v>
      </c>
      <c r="N6577" s="182" t="s">
        <v>38</v>
      </c>
      <c r="O6577" s="60"/>
      <c r="P6577" s="183">
        <f>O6577*H6577</f>
        <v>0</v>
      </c>
      <c r="Q6577" s="183">
        <v>0</v>
      </c>
      <c r="R6577" s="183">
        <f>Q6577*H6577</f>
        <v>0</v>
      </c>
      <c r="S6577" s="183">
        <v>0</v>
      </c>
      <c r="T6577" s="184">
        <f>S6577*H6577</f>
        <v>0</v>
      </c>
      <c r="U6577" s="33"/>
      <c r="V6577" s="33"/>
      <c r="W6577" s="33"/>
      <c r="X6577" s="33"/>
      <c r="Y6577" s="33"/>
      <c r="Z6577" s="33"/>
      <c r="AA6577" s="33"/>
      <c r="AB6577" s="33"/>
      <c r="AC6577" s="33"/>
      <c r="AD6577" s="33"/>
      <c r="AE6577" s="33"/>
      <c r="AR6577" s="185" t="s">
        <v>507</v>
      </c>
      <c r="AT6577" s="185" t="s">
        <v>363</v>
      </c>
      <c r="AU6577" s="185" t="s">
        <v>85</v>
      </c>
      <c r="AY6577" s="18" t="s">
        <v>360</v>
      </c>
      <c r="BE6577" s="186">
        <f>IF(N6577="základná",J6577,0)</f>
        <v>0</v>
      </c>
      <c r="BF6577" s="186">
        <f>IF(N6577="znížená",J6577,0)</f>
        <v>0</v>
      </c>
      <c r="BG6577" s="186">
        <f>IF(N6577="zákl. prenesená",J6577,0)</f>
        <v>0</v>
      </c>
      <c r="BH6577" s="186">
        <f>IF(N6577="zníž. prenesená",J6577,0)</f>
        <v>0</v>
      </c>
      <c r="BI6577" s="186">
        <f>IF(N6577="nulová",J6577,0)</f>
        <v>0</v>
      </c>
      <c r="BJ6577" s="18" t="s">
        <v>85</v>
      </c>
      <c r="BK6577" s="186">
        <f>ROUND(I6577*H6577,2)</f>
        <v>0</v>
      </c>
      <c r="BL6577" s="18" t="s">
        <v>507</v>
      </c>
      <c r="BM6577" s="185" t="s">
        <v>6357</v>
      </c>
    </row>
    <row r="6578" spans="1:65" s="14" customFormat="1">
      <c r="B6578" s="196"/>
      <c r="D6578" s="188" t="s">
        <v>369</v>
      </c>
      <c r="E6578" s="197" t="s">
        <v>1</v>
      </c>
      <c r="F6578" s="198" t="s">
        <v>6358</v>
      </c>
      <c r="H6578" s="197" t="s">
        <v>1</v>
      </c>
      <c r="I6578" s="199"/>
      <c r="L6578" s="196"/>
      <c r="M6578" s="200"/>
      <c r="N6578" s="201"/>
      <c r="O6578" s="201"/>
      <c r="P6578" s="201"/>
      <c r="Q6578" s="201"/>
      <c r="R6578" s="201"/>
      <c r="S6578" s="201"/>
      <c r="T6578" s="202"/>
      <c r="AT6578" s="197" t="s">
        <v>369</v>
      </c>
      <c r="AU6578" s="197" t="s">
        <v>85</v>
      </c>
      <c r="AV6578" s="14" t="s">
        <v>79</v>
      </c>
      <c r="AW6578" s="14" t="s">
        <v>29</v>
      </c>
      <c r="AX6578" s="14" t="s">
        <v>72</v>
      </c>
      <c r="AY6578" s="197" t="s">
        <v>360</v>
      </c>
    </row>
    <row r="6579" spans="1:65" s="13" customFormat="1">
      <c r="B6579" s="187"/>
      <c r="D6579" s="188" t="s">
        <v>369</v>
      </c>
      <c r="E6579" s="189" t="s">
        <v>1</v>
      </c>
      <c r="F6579" s="190" t="s">
        <v>6359</v>
      </c>
      <c r="H6579" s="191">
        <v>79.2</v>
      </c>
      <c r="I6579" s="192"/>
      <c r="L6579" s="187"/>
      <c r="M6579" s="193"/>
      <c r="N6579" s="194"/>
      <c r="O6579" s="194"/>
      <c r="P6579" s="194"/>
      <c r="Q6579" s="194"/>
      <c r="R6579" s="194"/>
      <c r="S6579" s="194"/>
      <c r="T6579" s="195"/>
      <c r="AT6579" s="189" t="s">
        <v>369</v>
      </c>
      <c r="AU6579" s="189" t="s">
        <v>85</v>
      </c>
      <c r="AV6579" s="13" t="s">
        <v>85</v>
      </c>
      <c r="AW6579" s="13" t="s">
        <v>29</v>
      </c>
      <c r="AX6579" s="13" t="s">
        <v>72</v>
      </c>
      <c r="AY6579" s="189" t="s">
        <v>360</v>
      </c>
    </row>
    <row r="6580" spans="1:65" s="13" customFormat="1">
      <c r="B6580" s="187"/>
      <c r="D6580" s="188" t="s">
        <v>369</v>
      </c>
      <c r="E6580" s="189" t="s">
        <v>1</v>
      </c>
      <c r="F6580" s="190" t="s">
        <v>6360</v>
      </c>
      <c r="H6580" s="191">
        <v>27.84</v>
      </c>
      <c r="I6580" s="192"/>
      <c r="L6580" s="187"/>
      <c r="M6580" s="193"/>
      <c r="N6580" s="194"/>
      <c r="O6580" s="194"/>
      <c r="P6580" s="194"/>
      <c r="Q6580" s="194"/>
      <c r="R6580" s="194"/>
      <c r="S6580" s="194"/>
      <c r="T6580" s="195"/>
      <c r="AT6580" s="189" t="s">
        <v>369</v>
      </c>
      <c r="AU6580" s="189" t="s">
        <v>85</v>
      </c>
      <c r="AV6580" s="13" t="s">
        <v>85</v>
      </c>
      <c r="AW6580" s="13" t="s">
        <v>29</v>
      </c>
      <c r="AX6580" s="13" t="s">
        <v>72</v>
      </c>
      <c r="AY6580" s="189" t="s">
        <v>360</v>
      </c>
    </row>
    <row r="6581" spans="1:65" s="13" customFormat="1">
      <c r="B6581" s="187"/>
      <c r="D6581" s="188" t="s">
        <v>369</v>
      </c>
      <c r="E6581" s="189" t="s">
        <v>1</v>
      </c>
      <c r="F6581" s="190" t="s">
        <v>6361</v>
      </c>
      <c r="H6581" s="191">
        <v>79.263999999999996</v>
      </c>
      <c r="I6581" s="192"/>
      <c r="L6581" s="187"/>
      <c r="M6581" s="193"/>
      <c r="N6581" s="194"/>
      <c r="O6581" s="194"/>
      <c r="P6581" s="194"/>
      <c r="Q6581" s="194"/>
      <c r="R6581" s="194"/>
      <c r="S6581" s="194"/>
      <c r="T6581" s="195"/>
      <c r="AT6581" s="189" t="s">
        <v>369</v>
      </c>
      <c r="AU6581" s="189" t="s">
        <v>85</v>
      </c>
      <c r="AV6581" s="13" t="s">
        <v>85</v>
      </c>
      <c r="AW6581" s="13" t="s">
        <v>29</v>
      </c>
      <c r="AX6581" s="13" t="s">
        <v>72</v>
      </c>
      <c r="AY6581" s="189" t="s">
        <v>360</v>
      </c>
    </row>
    <row r="6582" spans="1:65" s="13" customFormat="1">
      <c r="B6582" s="187"/>
      <c r="D6582" s="188" t="s">
        <v>369</v>
      </c>
      <c r="E6582" s="189" t="s">
        <v>1</v>
      </c>
      <c r="F6582" s="190" t="s">
        <v>6362</v>
      </c>
      <c r="H6582" s="191">
        <v>-5.6559999999999997</v>
      </c>
      <c r="I6582" s="192"/>
      <c r="L6582" s="187"/>
      <c r="M6582" s="193"/>
      <c r="N6582" s="194"/>
      <c r="O6582" s="194"/>
      <c r="P6582" s="194"/>
      <c r="Q6582" s="194"/>
      <c r="R6582" s="194"/>
      <c r="S6582" s="194"/>
      <c r="T6582" s="195"/>
      <c r="AT6582" s="189" t="s">
        <v>369</v>
      </c>
      <c r="AU6582" s="189" t="s">
        <v>85</v>
      </c>
      <c r="AV6582" s="13" t="s">
        <v>85</v>
      </c>
      <c r="AW6582" s="13" t="s">
        <v>29</v>
      </c>
      <c r="AX6582" s="13" t="s">
        <v>72</v>
      </c>
      <c r="AY6582" s="189" t="s">
        <v>360</v>
      </c>
    </row>
    <row r="6583" spans="1:65" s="13" customFormat="1">
      <c r="B6583" s="187"/>
      <c r="D6583" s="188" t="s">
        <v>369</v>
      </c>
      <c r="E6583" s="189" t="s">
        <v>1</v>
      </c>
      <c r="F6583" s="190" t="s">
        <v>6363</v>
      </c>
      <c r="H6583" s="191">
        <v>-5.2560000000000002</v>
      </c>
      <c r="I6583" s="192"/>
      <c r="L6583" s="187"/>
      <c r="M6583" s="193"/>
      <c r="N6583" s="194"/>
      <c r="O6583" s="194"/>
      <c r="P6583" s="194"/>
      <c r="Q6583" s="194"/>
      <c r="R6583" s="194"/>
      <c r="S6583" s="194"/>
      <c r="T6583" s="195"/>
      <c r="AT6583" s="189" t="s">
        <v>369</v>
      </c>
      <c r="AU6583" s="189" t="s">
        <v>85</v>
      </c>
      <c r="AV6583" s="13" t="s">
        <v>85</v>
      </c>
      <c r="AW6583" s="13" t="s">
        <v>29</v>
      </c>
      <c r="AX6583" s="13" t="s">
        <v>72</v>
      </c>
      <c r="AY6583" s="189" t="s">
        <v>360</v>
      </c>
    </row>
    <row r="6584" spans="1:65" s="13" customFormat="1">
      <c r="B6584" s="187"/>
      <c r="D6584" s="188" t="s">
        <v>369</v>
      </c>
      <c r="E6584" s="189" t="s">
        <v>1</v>
      </c>
      <c r="F6584" s="190" t="s">
        <v>6364</v>
      </c>
      <c r="H6584" s="191">
        <v>6.5510000000000002</v>
      </c>
      <c r="I6584" s="192"/>
      <c r="L6584" s="187"/>
      <c r="M6584" s="193"/>
      <c r="N6584" s="194"/>
      <c r="O6584" s="194"/>
      <c r="P6584" s="194"/>
      <c r="Q6584" s="194"/>
      <c r="R6584" s="194"/>
      <c r="S6584" s="194"/>
      <c r="T6584" s="195"/>
      <c r="AT6584" s="189" t="s">
        <v>369</v>
      </c>
      <c r="AU6584" s="189" t="s">
        <v>85</v>
      </c>
      <c r="AV6584" s="13" t="s">
        <v>85</v>
      </c>
      <c r="AW6584" s="13" t="s">
        <v>29</v>
      </c>
      <c r="AX6584" s="13" t="s">
        <v>72</v>
      </c>
      <c r="AY6584" s="189" t="s">
        <v>360</v>
      </c>
    </row>
    <row r="6585" spans="1:65" s="14" customFormat="1">
      <c r="B6585" s="196"/>
      <c r="D6585" s="188" t="s">
        <v>369</v>
      </c>
      <c r="E6585" s="197" t="s">
        <v>1</v>
      </c>
      <c r="F6585" s="198" t="s">
        <v>6365</v>
      </c>
      <c r="H6585" s="197" t="s">
        <v>1</v>
      </c>
      <c r="I6585" s="199"/>
      <c r="L6585" s="196"/>
      <c r="M6585" s="200"/>
      <c r="N6585" s="201"/>
      <c r="O6585" s="201"/>
      <c r="P6585" s="201"/>
      <c r="Q6585" s="201"/>
      <c r="R6585" s="201"/>
      <c r="S6585" s="201"/>
      <c r="T6585" s="202"/>
      <c r="AT6585" s="197" t="s">
        <v>369</v>
      </c>
      <c r="AU6585" s="197" t="s">
        <v>85</v>
      </c>
      <c r="AV6585" s="14" t="s">
        <v>79</v>
      </c>
      <c r="AW6585" s="14" t="s">
        <v>29</v>
      </c>
      <c r="AX6585" s="14" t="s">
        <v>72</v>
      </c>
      <c r="AY6585" s="197" t="s">
        <v>360</v>
      </c>
    </row>
    <row r="6586" spans="1:65" s="13" customFormat="1">
      <c r="B6586" s="187"/>
      <c r="D6586" s="188" t="s">
        <v>369</v>
      </c>
      <c r="E6586" s="189" t="s">
        <v>1</v>
      </c>
      <c r="F6586" s="190" t="s">
        <v>6366</v>
      </c>
      <c r="H6586" s="191">
        <v>44.622999999999998</v>
      </c>
      <c r="I6586" s="192"/>
      <c r="L6586" s="187"/>
      <c r="M6586" s="193"/>
      <c r="N6586" s="194"/>
      <c r="O6586" s="194"/>
      <c r="P6586" s="194"/>
      <c r="Q6586" s="194"/>
      <c r="R6586" s="194"/>
      <c r="S6586" s="194"/>
      <c r="T6586" s="195"/>
      <c r="AT6586" s="189" t="s">
        <v>369</v>
      </c>
      <c r="AU6586" s="189" t="s">
        <v>85</v>
      </c>
      <c r="AV6586" s="13" t="s">
        <v>85</v>
      </c>
      <c r="AW6586" s="13" t="s">
        <v>29</v>
      </c>
      <c r="AX6586" s="13" t="s">
        <v>72</v>
      </c>
      <c r="AY6586" s="189" t="s">
        <v>360</v>
      </c>
    </row>
    <row r="6587" spans="1:65" s="13" customFormat="1">
      <c r="B6587" s="187"/>
      <c r="D6587" s="188" t="s">
        <v>369</v>
      </c>
      <c r="E6587" s="189" t="s">
        <v>1</v>
      </c>
      <c r="F6587" s="190" t="s">
        <v>6367</v>
      </c>
      <c r="H6587" s="191">
        <v>-4.46</v>
      </c>
      <c r="I6587" s="192"/>
      <c r="L6587" s="187"/>
      <c r="M6587" s="193"/>
      <c r="N6587" s="194"/>
      <c r="O6587" s="194"/>
      <c r="P6587" s="194"/>
      <c r="Q6587" s="194"/>
      <c r="R6587" s="194"/>
      <c r="S6587" s="194"/>
      <c r="T6587" s="195"/>
      <c r="AT6587" s="189" t="s">
        <v>369</v>
      </c>
      <c r="AU6587" s="189" t="s">
        <v>85</v>
      </c>
      <c r="AV6587" s="13" t="s">
        <v>85</v>
      </c>
      <c r="AW6587" s="13" t="s">
        <v>29</v>
      </c>
      <c r="AX6587" s="13" t="s">
        <v>72</v>
      </c>
      <c r="AY6587" s="189" t="s">
        <v>360</v>
      </c>
    </row>
    <row r="6588" spans="1:65" s="13" customFormat="1">
      <c r="B6588" s="187"/>
      <c r="D6588" s="188" t="s">
        <v>369</v>
      </c>
      <c r="E6588" s="189" t="s">
        <v>1</v>
      </c>
      <c r="F6588" s="190" t="s">
        <v>2099</v>
      </c>
      <c r="H6588" s="191">
        <v>0.77300000000000002</v>
      </c>
      <c r="I6588" s="192"/>
      <c r="L6588" s="187"/>
      <c r="M6588" s="193"/>
      <c r="N6588" s="194"/>
      <c r="O6588" s="194"/>
      <c r="P6588" s="194"/>
      <c r="Q6588" s="194"/>
      <c r="R6588" s="194"/>
      <c r="S6588" s="194"/>
      <c r="T6588" s="195"/>
      <c r="AT6588" s="189" t="s">
        <v>369</v>
      </c>
      <c r="AU6588" s="189" t="s">
        <v>85</v>
      </c>
      <c r="AV6588" s="13" t="s">
        <v>85</v>
      </c>
      <c r="AW6588" s="13" t="s">
        <v>29</v>
      </c>
      <c r="AX6588" s="13" t="s">
        <v>72</v>
      </c>
      <c r="AY6588" s="189" t="s">
        <v>360</v>
      </c>
    </row>
    <row r="6589" spans="1:65" s="14" customFormat="1">
      <c r="B6589" s="196"/>
      <c r="D6589" s="188" t="s">
        <v>369</v>
      </c>
      <c r="E6589" s="197" t="s">
        <v>1</v>
      </c>
      <c r="F6589" s="198" t="s">
        <v>1377</v>
      </c>
      <c r="H6589" s="197" t="s">
        <v>1</v>
      </c>
      <c r="I6589" s="199"/>
      <c r="L6589" s="196"/>
      <c r="M6589" s="200"/>
      <c r="N6589" s="201"/>
      <c r="O6589" s="201"/>
      <c r="P6589" s="201"/>
      <c r="Q6589" s="201"/>
      <c r="R6589" s="201"/>
      <c r="S6589" s="201"/>
      <c r="T6589" s="202"/>
      <c r="AT6589" s="197" t="s">
        <v>369</v>
      </c>
      <c r="AU6589" s="197" t="s">
        <v>85</v>
      </c>
      <c r="AV6589" s="14" t="s">
        <v>79</v>
      </c>
      <c r="AW6589" s="14" t="s">
        <v>29</v>
      </c>
      <c r="AX6589" s="14" t="s">
        <v>72</v>
      </c>
      <c r="AY6589" s="197" t="s">
        <v>360</v>
      </c>
    </row>
    <row r="6590" spans="1:65" s="13" customFormat="1">
      <c r="B6590" s="187"/>
      <c r="D6590" s="188" t="s">
        <v>369</v>
      </c>
      <c r="E6590" s="189" t="s">
        <v>1</v>
      </c>
      <c r="F6590" s="190" t="s">
        <v>6368</v>
      </c>
      <c r="H6590" s="191">
        <v>26.44</v>
      </c>
      <c r="I6590" s="192"/>
      <c r="L6590" s="187"/>
      <c r="M6590" s="193"/>
      <c r="N6590" s="194"/>
      <c r="O6590" s="194"/>
      <c r="P6590" s="194"/>
      <c r="Q6590" s="194"/>
      <c r="R6590" s="194"/>
      <c r="S6590" s="194"/>
      <c r="T6590" s="195"/>
      <c r="AT6590" s="189" t="s">
        <v>369</v>
      </c>
      <c r="AU6590" s="189" t="s">
        <v>85</v>
      </c>
      <c r="AV6590" s="13" t="s">
        <v>85</v>
      </c>
      <c r="AW6590" s="13" t="s">
        <v>29</v>
      </c>
      <c r="AX6590" s="13" t="s">
        <v>72</v>
      </c>
      <c r="AY6590" s="189" t="s">
        <v>360</v>
      </c>
    </row>
    <row r="6591" spans="1:65" s="13" customFormat="1">
      <c r="B6591" s="187"/>
      <c r="D6591" s="188" t="s">
        <v>369</v>
      </c>
      <c r="E6591" s="189" t="s">
        <v>1</v>
      </c>
      <c r="F6591" s="190" t="s">
        <v>6369</v>
      </c>
      <c r="H6591" s="191">
        <v>-2</v>
      </c>
      <c r="I6591" s="192"/>
      <c r="L6591" s="187"/>
      <c r="M6591" s="193"/>
      <c r="N6591" s="194"/>
      <c r="O6591" s="194"/>
      <c r="P6591" s="194"/>
      <c r="Q6591" s="194"/>
      <c r="R6591" s="194"/>
      <c r="S6591" s="194"/>
      <c r="T6591" s="195"/>
      <c r="AT6591" s="189" t="s">
        <v>369</v>
      </c>
      <c r="AU6591" s="189" t="s">
        <v>85</v>
      </c>
      <c r="AV6591" s="13" t="s">
        <v>85</v>
      </c>
      <c r="AW6591" s="13" t="s">
        <v>29</v>
      </c>
      <c r="AX6591" s="13" t="s">
        <v>72</v>
      </c>
      <c r="AY6591" s="189" t="s">
        <v>360</v>
      </c>
    </row>
    <row r="6592" spans="1:65" s="14" customFormat="1">
      <c r="B6592" s="196"/>
      <c r="D6592" s="188" t="s">
        <v>369</v>
      </c>
      <c r="E6592" s="197" t="s">
        <v>1</v>
      </c>
      <c r="F6592" s="198" t="s">
        <v>6370</v>
      </c>
      <c r="H6592" s="197" t="s">
        <v>1</v>
      </c>
      <c r="I6592" s="199"/>
      <c r="L6592" s="196"/>
      <c r="M6592" s="200"/>
      <c r="N6592" s="201"/>
      <c r="O6592" s="201"/>
      <c r="P6592" s="201"/>
      <c r="Q6592" s="201"/>
      <c r="R6592" s="201"/>
      <c r="S6592" s="201"/>
      <c r="T6592" s="202"/>
      <c r="AT6592" s="197" t="s">
        <v>369</v>
      </c>
      <c r="AU6592" s="197" t="s">
        <v>85</v>
      </c>
      <c r="AV6592" s="14" t="s">
        <v>79</v>
      </c>
      <c r="AW6592" s="14" t="s">
        <v>29</v>
      </c>
      <c r="AX6592" s="14" t="s">
        <v>72</v>
      </c>
      <c r="AY6592" s="197" t="s">
        <v>360</v>
      </c>
    </row>
    <row r="6593" spans="2:51" s="13" customFormat="1">
      <c r="B6593" s="187"/>
      <c r="D6593" s="188" t="s">
        <v>369</v>
      </c>
      <c r="E6593" s="189" t="s">
        <v>1</v>
      </c>
      <c r="F6593" s="190" t="s">
        <v>6371</v>
      </c>
      <c r="H6593" s="191">
        <v>14.48</v>
      </c>
      <c r="I6593" s="192"/>
      <c r="L6593" s="187"/>
      <c r="M6593" s="193"/>
      <c r="N6593" s="194"/>
      <c r="O6593" s="194"/>
      <c r="P6593" s="194"/>
      <c r="Q6593" s="194"/>
      <c r="R6593" s="194"/>
      <c r="S6593" s="194"/>
      <c r="T6593" s="195"/>
      <c r="AT6593" s="189" t="s">
        <v>369</v>
      </c>
      <c r="AU6593" s="189" t="s">
        <v>85</v>
      </c>
      <c r="AV6593" s="13" t="s">
        <v>85</v>
      </c>
      <c r="AW6593" s="13" t="s">
        <v>29</v>
      </c>
      <c r="AX6593" s="13" t="s">
        <v>72</v>
      </c>
      <c r="AY6593" s="189" t="s">
        <v>360</v>
      </c>
    </row>
    <row r="6594" spans="2:51" s="13" customFormat="1">
      <c r="B6594" s="187"/>
      <c r="D6594" s="188" t="s">
        <v>369</v>
      </c>
      <c r="E6594" s="189" t="s">
        <v>1</v>
      </c>
      <c r="F6594" s="190" t="s">
        <v>6372</v>
      </c>
      <c r="H6594" s="191">
        <v>9.32</v>
      </c>
      <c r="I6594" s="192"/>
      <c r="L6594" s="187"/>
      <c r="M6594" s="193"/>
      <c r="N6594" s="194"/>
      <c r="O6594" s="194"/>
      <c r="P6594" s="194"/>
      <c r="Q6594" s="194"/>
      <c r="R6594" s="194"/>
      <c r="S6594" s="194"/>
      <c r="T6594" s="195"/>
      <c r="AT6594" s="189" t="s">
        <v>369</v>
      </c>
      <c r="AU6594" s="189" t="s">
        <v>85</v>
      </c>
      <c r="AV6594" s="13" t="s">
        <v>85</v>
      </c>
      <c r="AW6594" s="13" t="s">
        <v>29</v>
      </c>
      <c r="AX6594" s="13" t="s">
        <v>72</v>
      </c>
      <c r="AY6594" s="189" t="s">
        <v>360</v>
      </c>
    </row>
    <row r="6595" spans="2:51" s="13" customFormat="1">
      <c r="B6595" s="187"/>
      <c r="D6595" s="188" t="s">
        <v>369</v>
      </c>
      <c r="E6595" s="189" t="s">
        <v>1</v>
      </c>
      <c r="F6595" s="190" t="s">
        <v>6373</v>
      </c>
      <c r="H6595" s="191">
        <v>-4.2</v>
      </c>
      <c r="I6595" s="192"/>
      <c r="L6595" s="187"/>
      <c r="M6595" s="193"/>
      <c r="N6595" s="194"/>
      <c r="O6595" s="194"/>
      <c r="P6595" s="194"/>
      <c r="Q6595" s="194"/>
      <c r="R6595" s="194"/>
      <c r="S6595" s="194"/>
      <c r="T6595" s="195"/>
      <c r="AT6595" s="189" t="s">
        <v>369</v>
      </c>
      <c r="AU6595" s="189" t="s">
        <v>85</v>
      </c>
      <c r="AV6595" s="13" t="s">
        <v>85</v>
      </c>
      <c r="AW6595" s="13" t="s">
        <v>29</v>
      </c>
      <c r="AX6595" s="13" t="s">
        <v>72</v>
      </c>
      <c r="AY6595" s="189" t="s">
        <v>360</v>
      </c>
    </row>
    <row r="6596" spans="2:51" s="14" customFormat="1">
      <c r="B6596" s="196"/>
      <c r="D6596" s="188" t="s">
        <v>369</v>
      </c>
      <c r="E6596" s="197" t="s">
        <v>1</v>
      </c>
      <c r="F6596" s="198" t="s">
        <v>6374</v>
      </c>
      <c r="H6596" s="197" t="s">
        <v>1</v>
      </c>
      <c r="I6596" s="199"/>
      <c r="L6596" s="196"/>
      <c r="M6596" s="200"/>
      <c r="N6596" s="201"/>
      <c r="O6596" s="201"/>
      <c r="P6596" s="201"/>
      <c r="Q6596" s="201"/>
      <c r="R6596" s="201"/>
      <c r="S6596" s="201"/>
      <c r="T6596" s="202"/>
      <c r="AT6596" s="197" t="s">
        <v>369</v>
      </c>
      <c r="AU6596" s="197" t="s">
        <v>85</v>
      </c>
      <c r="AV6596" s="14" t="s">
        <v>79</v>
      </c>
      <c r="AW6596" s="14" t="s">
        <v>29</v>
      </c>
      <c r="AX6596" s="14" t="s">
        <v>72</v>
      </c>
      <c r="AY6596" s="197" t="s">
        <v>360</v>
      </c>
    </row>
    <row r="6597" spans="2:51" s="13" customFormat="1">
      <c r="B6597" s="187"/>
      <c r="D6597" s="188" t="s">
        <v>369</v>
      </c>
      <c r="E6597" s="189" t="s">
        <v>1</v>
      </c>
      <c r="F6597" s="190" t="s">
        <v>6375</v>
      </c>
      <c r="H6597" s="191">
        <v>136.339</v>
      </c>
      <c r="I6597" s="192"/>
      <c r="L6597" s="187"/>
      <c r="M6597" s="193"/>
      <c r="N6597" s="194"/>
      <c r="O6597" s="194"/>
      <c r="P6597" s="194"/>
      <c r="Q6597" s="194"/>
      <c r="R6597" s="194"/>
      <c r="S6597" s="194"/>
      <c r="T6597" s="195"/>
      <c r="AT6597" s="189" t="s">
        <v>369</v>
      </c>
      <c r="AU6597" s="189" t="s">
        <v>85</v>
      </c>
      <c r="AV6597" s="13" t="s">
        <v>85</v>
      </c>
      <c r="AW6597" s="13" t="s">
        <v>29</v>
      </c>
      <c r="AX6597" s="13" t="s">
        <v>72</v>
      </c>
      <c r="AY6597" s="189" t="s">
        <v>360</v>
      </c>
    </row>
    <row r="6598" spans="2:51" s="13" customFormat="1">
      <c r="B6598" s="187"/>
      <c r="D6598" s="188" t="s">
        <v>369</v>
      </c>
      <c r="E6598" s="189" t="s">
        <v>1</v>
      </c>
      <c r="F6598" s="190" t="s">
        <v>6376</v>
      </c>
      <c r="H6598" s="191">
        <v>-6.06</v>
      </c>
      <c r="I6598" s="192"/>
      <c r="L6598" s="187"/>
      <c r="M6598" s="193"/>
      <c r="N6598" s="194"/>
      <c r="O6598" s="194"/>
      <c r="P6598" s="194"/>
      <c r="Q6598" s="194"/>
      <c r="R6598" s="194"/>
      <c r="S6598" s="194"/>
      <c r="T6598" s="195"/>
      <c r="AT6598" s="189" t="s">
        <v>369</v>
      </c>
      <c r="AU6598" s="189" t="s">
        <v>85</v>
      </c>
      <c r="AV6598" s="13" t="s">
        <v>85</v>
      </c>
      <c r="AW6598" s="13" t="s">
        <v>29</v>
      </c>
      <c r="AX6598" s="13" t="s">
        <v>72</v>
      </c>
      <c r="AY6598" s="189" t="s">
        <v>360</v>
      </c>
    </row>
    <row r="6599" spans="2:51" s="13" customFormat="1">
      <c r="B6599" s="187"/>
      <c r="D6599" s="188" t="s">
        <v>369</v>
      </c>
      <c r="E6599" s="189" t="s">
        <v>1</v>
      </c>
      <c r="F6599" s="190" t="s">
        <v>6377</v>
      </c>
      <c r="H6599" s="191">
        <v>8.2799999999999994</v>
      </c>
      <c r="I6599" s="192"/>
      <c r="L6599" s="187"/>
      <c r="M6599" s="193"/>
      <c r="N6599" s="194"/>
      <c r="O6599" s="194"/>
      <c r="P6599" s="194"/>
      <c r="Q6599" s="194"/>
      <c r="R6599" s="194"/>
      <c r="S6599" s="194"/>
      <c r="T6599" s="195"/>
      <c r="AT6599" s="189" t="s">
        <v>369</v>
      </c>
      <c r="AU6599" s="189" t="s">
        <v>85</v>
      </c>
      <c r="AV6599" s="13" t="s">
        <v>85</v>
      </c>
      <c r="AW6599" s="13" t="s">
        <v>29</v>
      </c>
      <c r="AX6599" s="13" t="s">
        <v>72</v>
      </c>
      <c r="AY6599" s="189" t="s">
        <v>360</v>
      </c>
    </row>
    <row r="6600" spans="2:51" s="13" customFormat="1">
      <c r="B6600" s="187"/>
      <c r="D6600" s="188" t="s">
        <v>369</v>
      </c>
      <c r="E6600" s="189" t="s">
        <v>1</v>
      </c>
      <c r="F6600" s="190" t="s">
        <v>6378</v>
      </c>
      <c r="H6600" s="191">
        <v>-5.6879999999999997</v>
      </c>
      <c r="I6600" s="192"/>
      <c r="L6600" s="187"/>
      <c r="M6600" s="193"/>
      <c r="N6600" s="194"/>
      <c r="O6600" s="194"/>
      <c r="P6600" s="194"/>
      <c r="Q6600" s="194"/>
      <c r="R6600" s="194"/>
      <c r="S6600" s="194"/>
      <c r="T6600" s="195"/>
      <c r="AT6600" s="189" t="s">
        <v>369</v>
      </c>
      <c r="AU6600" s="189" t="s">
        <v>85</v>
      </c>
      <c r="AV6600" s="13" t="s">
        <v>85</v>
      </c>
      <c r="AW6600" s="13" t="s">
        <v>29</v>
      </c>
      <c r="AX6600" s="13" t="s">
        <v>72</v>
      </c>
      <c r="AY6600" s="189" t="s">
        <v>360</v>
      </c>
    </row>
    <row r="6601" spans="2:51" s="13" customFormat="1">
      <c r="B6601" s="187"/>
      <c r="D6601" s="188" t="s">
        <v>369</v>
      </c>
      <c r="E6601" s="189" t="s">
        <v>1</v>
      </c>
      <c r="F6601" s="190" t="s">
        <v>6379</v>
      </c>
      <c r="H6601" s="191">
        <v>5.29</v>
      </c>
      <c r="I6601" s="192"/>
      <c r="L6601" s="187"/>
      <c r="M6601" s="193"/>
      <c r="N6601" s="194"/>
      <c r="O6601" s="194"/>
      <c r="P6601" s="194"/>
      <c r="Q6601" s="194"/>
      <c r="R6601" s="194"/>
      <c r="S6601" s="194"/>
      <c r="T6601" s="195"/>
      <c r="AT6601" s="189" t="s">
        <v>369</v>
      </c>
      <c r="AU6601" s="189" t="s">
        <v>85</v>
      </c>
      <c r="AV6601" s="13" t="s">
        <v>85</v>
      </c>
      <c r="AW6601" s="13" t="s">
        <v>29</v>
      </c>
      <c r="AX6601" s="13" t="s">
        <v>72</v>
      </c>
      <c r="AY6601" s="189" t="s">
        <v>360</v>
      </c>
    </row>
    <row r="6602" spans="2:51" s="14" customFormat="1">
      <c r="B6602" s="196"/>
      <c r="D6602" s="188" t="s">
        <v>369</v>
      </c>
      <c r="E6602" s="197" t="s">
        <v>1</v>
      </c>
      <c r="F6602" s="198" t="s">
        <v>6380</v>
      </c>
      <c r="H6602" s="197" t="s">
        <v>1</v>
      </c>
      <c r="I6602" s="199"/>
      <c r="L6602" s="196"/>
      <c r="M6602" s="200"/>
      <c r="N6602" s="201"/>
      <c r="O6602" s="201"/>
      <c r="P6602" s="201"/>
      <c r="Q6602" s="201"/>
      <c r="R6602" s="201"/>
      <c r="S6602" s="201"/>
      <c r="T6602" s="202"/>
      <c r="AT6602" s="197" t="s">
        <v>369</v>
      </c>
      <c r="AU6602" s="197" t="s">
        <v>85</v>
      </c>
      <c r="AV6602" s="14" t="s">
        <v>79</v>
      </c>
      <c r="AW6602" s="14" t="s">
        <v>29</v>
      </c>
      <c r="AX6602" s="14" t="s">
        <v>72</v>
      </c>
      <c r="AY6602" s="197" t="s">
        <v>360</v>
      </c>
    </row>
    <row r="6603" spans="2:51" s="13" customFormat="1">
      <c r="B6603" s="187"/>
      <c r="D6603" s="188" t="s">
        <v>369</v>
      </c>
      <c r="E6603" s="189" t="s">
        <v>1</v>
      </c>
      <c r="F6603" s="190" t="s">
        <v>6381</v>
      </c>
      <c r="H6603" s="191">
        <v>48.16</v>
      </c>
      <c r="I6603" s="192"/>
      <c r="L6603" s="187"/>
      <c r="M6603" s="193"/>
      <c r="N6603" s="194"/>
      <c r="O6603" s="194"/>
      <c r="P6603" s="194"/>
      <c r="Q6603" s="194"/>
      <c r="R6603" s="194"/>
      <c r="S6603" s="194"/>
      <c r="T6603" s="195"/>
      <c r="AT6603" s="189" t="s">
        <v>369</v>
      </c>
      <c r="AU6603" s="189" t="s">
        <v>85</v>
      </c>
      <c r="AV6603" s="13" t="s">
        <v>85</v>
      </c>
      <c r="AW6603" s="13" t="s">
        <v>29</v>
      </c>
      <c r="AX6603" s="13" t="s">
        <v>72</v>
      </c>
      <c r="AY6603" s="189" t="s">
        <v>360</v>
      </c>
    </row>
    <row r="6604" spans="2:51" s="13" customFormat="1">
      <c r="B6604" s="187"/>
      <c r="D6604" s="188" t="s">
        <v>369</v>
      </c>
      <c r="E6604" s="189" t="s">
        <v>1</v>
      </c>
      <c r="F6604" s="190" t="s">
        <v>6382</v>
      </c>
      <c r="H6604" s="191">
        <v>41.76</v>
      </c>
      <c r="I6604" s="192"/>
      <c r="L6604" s="187"/>
      <c r="M6604" s="193"/>
      <c r="N6604" s="194"/>
      <c r="O6604" s="194"/>
      <c r="P6604" s="194"/>
      <c r="Q6604" s="194"/>
      <c r="R6604" s="194"/>
      <c r="S6604" s="194"/>
      <c r="T6604" s="195"/>
      <c r="AT6604" s="189" t="s">
        <v>369</v>
      </c>
      <c r="AU6604" s="189" t="s">
        <v>85</v>
      </c>
      <c r="AV6604" s="13" t="s">
        <v>85</v>
      </c>
      <c r="AW6604" s="13" t="s">
        <v>29</v>
      </c>
      <c r="AX6604" s="13" t="s">
        <v>72</v>
      </c>
      <c r="AY6604" s="189" t="s">
        <v>360</v>
      </c>
    </row>
    <row r="6605" spans="2:51" s="13" customFormat="1">
      <c r="B6605" s="187"/>
      <c r="D6605" s="188" t="s">
        <v>369</v>
      </c>
      <c r="E6605" s="189" t="s">
        <v>1</v>
      </c>
      <c r="F6605" s="190" t="s">
        <v>6383</v>
      </c>
      <c r="H6605" s="191">
        <v>-8.4600000000000009</v>
      </c>
      <c r="I6605" s="192"/>
      <c r="L6605" s="187"/>
      <c r="M6605" s="193"/>
      <c r="N6605" s="194"/>
      <c r="O6605" s="194"/>
      <c r="P6605" s="194"/>
      <c r="Q6605" s="194"/>
      <c r="R6605" s="194"/>
      <c r="S6605" s="194"/>
      <c r="T6605" s="195"/>
      <c r="AT6605" s="189" t="s">
        <v>369</v>
      </c>
      <c r="AU6605" s="189" t="s">
        <v>85</v>
      </c>
      <c r="AV6605" s="13" t="s">
        <v>85</v>
      </c>
      <c r="AW6605" s="13" t="s">
        <v>29</v>
      </c>
      <c r="AX6605" s="13" t="s">
        <v>72</v>
      </c>
      <c r="AY6605" s="189" t="s">
        <v>360</v>
      </c>
    </row>
    <row r="6606" spans="2:51" s="13" customFormat="1">
      <c r="B6606" s="187"/>
      <c r="D6606" s="188" t="s">
        <v>369</v>
      </c>
      <c r="E6606" s="189" t="s">
        <v>1</v>
      </c>
      <c r="F6606" s="190" t="s">
        <v>6384</v>
      </c>
      <c r="H6606" s="191">
        <v>2.52</v>
      </c>
      <c r="I6606" s="192"/>
      <c r="L6606" s="187"/>
      <c r="M6606" s="193"/>
      <c r="N6606" s="194"/>
      <c r="O6606" s="194"/>
      <c r="P6606" s="194"/>
      <c r="Q6606" s="194"/>
      <c r="R6606" s="194"/>
      <c r="S6606" s="194"/>
      <c r="T6606" s="195"/>
      <c r="AT6606" s="189" t="s">
        <v>369</v>
      </c>
      <c r="AU6606" s="189" t="s">
        <v>85</v>
      </c>
      <c r="AV6606" s="13" t="s">
        <v>85</v>
      </c>
      <c r="AW6606" s="13" t="s">
        <v>29</v>
      </c>
      <c r="AX6606" s="13" t="s">
        <v>72</v>
      </c>
      <c r="AY6606" s="189" t="s">
        <v>360</v>
      </c>
    </row>
    <row r="6607" spans="2:51" s="13" customFormat="1">
      <c r="B6607" s="187"/>
      <c r="D6607" s="188" t="s">
        <v>369</v>
      </c>
      <c r="E6607" s="189" t="s">
        <v>1</v>
      </c>
      <c r="F6607" s="190" t="s">
        <v>6385</v>
      </c>
      <c r="H6607" s="191">
        <v>5.5970000000000004</v>
      </c>
      <c r="I6607" s="192"/>
      <c r="L6607" s="187"/>
      <c r="M6607" s="193"/>
      <c r="N6607" s="194"/>
      <c r="O6607" s="194"/>
      <c r="P6607" s="194"/>
      <c r="Q6607" s="194"/>
      <c r="R6607" s="194"/>
      <c r="S6607" s="194"/>
      <c r="T6607" s="195"/>
      <c r="AT6607" s="189" t="s">
        <v>369</v>
      </c>
      <c r="AU6607" s="189" t="s">
        <v>85</v>
      </c>
      <c r="AV6607" s="13" t="s">
        <v>85</v>
      </c>
      <c r="AW6607" s="13" t="s">
        <v>29</v>
      </c>
      <c r="AX6607" s="13" t="s">
        <v>72</v>
      </c>
      <c r="AY6607" s="189" t="s">
        <v>360</v>
      </c>
    </row>
    <row r="6608" spans="2:51" s="15" customFormat="1">
      <c r="B6608" s="203"/>
      <c r="D6608" s="188" t="s">
        <v>369</v>
      </c>
      <c r="E6608" s="204" t="s">
        <v>274</v>
      </c>
      <c r="F6608" s="205" t="s">
        <v>386</v>
      </c>
      <c r="H6608" s="206">
        <v>494.65699999999998</v>
      </c>
      <c r="I6608" s="207"/>
      <c r="L6608" s="203"/>
      <c r="M6608" s="208"/>
      <c r="N6608" s="209"/>
      <c r="O6608" s="209"/>
      <c r="P6608" s="209"/>
      <c r="Q6608" s="209"/>
      <c r="R6608" s="209"/>
      <c r="S6608" s="209"/>
      <c r="T6608" s="210"/>
      <c r="AT6608" s="204" t="s">
        <v>369</v>
      </c>
      <c r="AU6608" s="204" t="s">
        <v>85</v>
      </c>
      <c r="AV6608" s="15" t="s">
        <v>367</v>
      </c>
      <c r="AW6608" s="15" t="s">
        <v>29</v>
      </c>
      <c r="AX6608" s="15" t="s">
        <v>79</v>
      </c>
      <c r="AY6608" s="204" t="s">
        <v>360</v>
      </c>
    </row>
    <row r="6609" spans="1:65" s="12" customFormat="1" ht="22.9" customHeight="1">
      <c r="B6609" s="161"/>
      <c r="D6609" s="162" t="s">
        <v>71</v>
      </c>
      <c r="E6609" s="171" t="s">
        <v>6386</v>
      </c>
      <c r="F6609" s="171" t="s">
        <v>6387</v>
      </c>
      <c r="I6609" s="164"/>
      <c r="J6609" s="172">
        <f>BK6609</f>
        <v>0</v>
      </c>
      <c r="L6609" s="161"/>
      <c r="M6609" s="165"/>
      <c r="N6609" s="166"/>
      <c r="O6609" s="166"/>
      <c r="P6609" s="167">
        <f>SUM(P6610:P6731)</f>
        <v>0</v>
      </c>
      <c r="Q6609" s="166"/>
      <c r="R6609" s="167">
        <f>SUM(R6610:R6731)</f>
        <v>12.438247030000001</v>
      </c>
      <c r="S6609" s="166"/>
      <c r="T6609" s="168">
        <f>SUM(T6610:T6731)</f>
        <v>0</v>
      </c>
      <c r="AR6609" s="162" t="s">
        <v>85</v>
      </c>
      <c r="AT6609" s="169" t="s">
        <v>71</v>
      </c>
      <c r="AU6609" s="169" t="s">
        <v>79</v>
      </c>
      <c r="AY6609" s="162" t="s">
        <v>360</v>
      </c>
      <c r="BK6609" s="170">
        <f>SUM(BK6610:BK6731)</f>
        <v>0</v>
      </c>
    </row>
    <row r="6610" spans="1:65" s="2" customFormat="1" ht="16.5" customHeight="1">
      <c r="A6610" s="33"/>
      <c r="B6610" s="139"/>
      <c r="C6610" s="173" t="s">
        <v>6388</v>
      </c>
      <c r="D6610" s="173" t="s">
        <v>363</v>
      </c>
      <c r="E6610" s="174" t="s">
        <v>6389</v>
      </c>
      <c r="F6610" s="175" t="s">
        <v>6390</v>
      </c>
      <c r="G6610" s="176" t="s">
        <v>366</v>
      </c>
      <c r="H6610" s="177">
        <v>15728.35</v>
      </c>
      <c r="I6610" s="178"/>
      <c r="J6610" s="179">
        <f>ROUND(I6610*H6610,2)</f>
        <v>0</v>
      </c>
      <c r="K6610" s="180"/>
      <c r="L6610" s="34"/>
      <c r="M6610" s="181" t="s">
        <v>1</v>
      </c>
      <c r="N6610" s="182" t="s">
        <v>38</v>
      </c>
      <c r="O6610" s="60"/>
      <c r="P6610" s="183">
        <f>O6610*H6610</f>
        <v>0</v>
      </c>
      <c r="Q6610" s="183">
        <v>2.2000000000000001E-4</v>
      </c>
      <c r="R6610" s="183">
        <f>Q6610*H6610</f>
        <v>3.4602370000000002</v>
      </c>
      <c r="S6610" s="183">
        <v>0</v>
      </c>
      <c r="T6610" s="184">
        <f>S6610*H6610</f>
        <v>0</v>
      </c>
      <c r="U6610" s="33"/>
      <c r="V6610" s="33"/>
      <c r="W6610" s="33"/>
      <c r="X6610" s="33"/>
      <c r="Y6610" s="33"/>
      <c r="Z6610" s="33"/>
      <c r="AA6610" s="33"/>
      <c r="AB6610" s="33"/>
      <c r="AC6610" s="33"/>
      <c r="AD6610" s="33"/>
      <c r="AE6610" s="33"/>
      <c r="AR6610" s="185" t="s">
        <v>507</v>
      </c>
      <c r="AT6610" s="185" t="s">
        <v>363</v>
      </c>
      <c r="AU6610" s="185" t="s">
        <v>85</v>
      </c>
      <c r="AY6610" s="18" t="s">
        <v>360</v>
      </c>
      <c r="BE6610" s="186">
        <f>IF(N6610="základná",J6610,0)</f>
        <v>0</v>
      </c>
      <c r="BF6610" s="186">
        <f>IF(N6610="znížená",J6610,0)</f>
        <v>0</v>
      </c>
      <c r="BG6610" s="186">
        <f>IF(N6610="zákl. prenesená",J6610,0)</f>
        <v>0</v>
      </c>
      <c r="BH6610" s="186">
        <f>IF(N6610="zníž. prenesená",J6610,0)</f>
        <v>0</v>
      </c>
      <c r="BI6610" s="186">
        <f>IF(N6610="nulová",J6610,0)</f>
        <v>0</v>
      </c>
      <c r="BJ6610" s="18" t="s">
        <v>85</v>
      </c>
      <c r="BK6610" s="186">
        <f>ROUND(I6610*H6610,2)</f>
        <v>0</v>
      </c>
      <c r="BL6610" s="18" t="s">
        <v>507</v>
      </c>
      <c r="BM6610" s="185" t="s">
        <v>6391</v>
      </c>
    </row>
    <row r="6611" spans="1:65" s="14" customFormat="1">
      <c r="B6611" s="196"/>
      <c r="D6611" s="188" t="s">
        <v>369</v>
      </c>
      <c r="E6611" s="197" t="s">
        <v>1</v>
      </c>
      <c r="F6611" s="198" t="s">
        <v>6392</v>
      </c>
      <c r="H6611" s="197" t="s">
        <v>1</v>
      </c>
      <c r="I6611" s="199"/>
      <c r="L6611" s="196"/>
      <c r="M6611" s="200"/>
      <c r="N6611" s="201"/>
      <c r="O6611" s="201"/>
      <c r="P6611" s="201"/>
      <c r="Q6611" s="201"/>
      <c r="R6611" s="201"/>
      <c r="S6611" s="201"/>
      <c r="T6611" s="202"/>
      <c r="AT6611" s="197" t="s">
        <v>369</v>
      </c>
      <c r="AU6611" s="197" t="s">
        <v>85</v>
      </c>
      <c r="AV6611" s="14" t="s">
        <v>79</v>
      </c>
      <c r="AW6611" s="14" t="s">
        <v>29</v>
      </c>
      <c r="AX6611" s="14" t="s">
        <v>72</v>
      </c>
      <c r="AY6611" s="197" t="s">
        <v>360</v>
      </c>
    </row>
    <row r="6612" spans="1:65" s="14" customFormat="1">
      <c r="B6612" s="196"/>
      <c r="D6612" s="188" t="s">
        <v>369</v>
      </c>
      <c r="E6612" s="197" t="s">
        <v>1</v>
      </c>
      <c r="F6612" s="198" t="s">
        <v>6393</v>
      </c>
      <c r="H6612" s="197" t="s">
        <v>1</v>
      </c>
      <c r="I6612" s="199"/>
      <c r="L6612" s="196"/>
      <c r="M6612" s="200"/>
      <c r="N6612" s="201"/>
      <c r="O6612" s="201"/>
      <c r="P6612" s="201"/>
      <c r="Q6612" s="201"/>
      <c r="R6612" s="201"/>
      <c r="S6612" s="201"/>
      <c r="T6612" s="202"/>
      <c r="AT6612" s="197" t="s">
        <v>369</v>
      </c>
      <c r="AU6612" s="197" t="s">
        <v>85</v>
      </c>
      <c r="AV6612" s="14" t="s">
        <v>79</v>
      </c>
      <c r="AW6612" s="14" t="s">
        <v>29</v>
      </c>
      <c r="AX6612" s="14" t="s">
        <v>72</v>
      </c>
      <c r="AY6612" s="197" t="s">
        <v>360</v>
      </c>
    </row>
    <row r="6613" spans="1:65" s="13" customFormat="1">
      <c r="B6613" s="187"/>
      <c r="D6613" s="188" t="s">
        <v>369</v>
      </c>
      <c r="E6613" s="189" t="s">
        <v>1</v>
      </c>
      <c r="F6613" s="190" t="s">
        <v>6394</v>
      </c>
      <c r="H6613" s="191">
        <v>1860.5630000000001</v>
      </c>
      <c r="I6613" s="192"/>
      <c r="L6613" s="187"/>
      <c r="M6613" s="193"/>
      <c r="N6613" s="194"/>
      <c r="O6613" s="194"/>
      <c r="P6613" s="194"/>
      <c r="Q6613" s="194"/>
      <c r="R6613" s="194"/>
      <c r="S6613" s="194"/>
      <c r="T6613" s="195"/>
      <c r="AT6613" s="189" t="s">
        <v>369</v>
      </c>
      <c r="AU6613" s="189" t="s">
        <v>85</v>
      </c>
      <c r="AV6613" s="13" t="s">
        <v>85</v>
      </c>
      <c r="AW6613" s="13" t="s">
        <v>29</v>
      </c>
      <c r="AX6613" s="13" t="s">
        <v>72</v>
      </c>
      <c r="AY6613" s="189" t="s">
        <v>360</v>
      </c>
    </row>
    <row r="6614" spans="1:65" s="14" customFormat="1">
      <c r="B6614" s="196"/>
      <c r="D6614" s="188" t="s">
        <v>369</v>
      </c>
      <c r="E6614" s="197" t="s">
        <v>1</v>
      </c>
      <c r="F6614" s="198" t="s">
        <v>6395</v>
      </c>
      <c r="H6614" s="197" t="s">
        <v>1</v>
      </c>
      <c r="I6614" s="199"/>
      <c r="L6614" s="196"/>
      <c r="M6614" s="200"/>
      <c r="N6614" s="201"/>
      <c r="O6614" s="201"/>
      <c r="P6614" s="201"/>
      <c r="Q6614" s="201"/>
      <c r="R6614" s="201"/>
      <c r="S6614" s="201"/>
      <c r="T6614" s="202"/>
      <c r="AT6614" s="197" t="s">
        <v>369</v>
      </c>
      <c r="AU6614" s="197" t="s">
        <v>85</v>
      </c>
      <c r="AV6614" s="14" t="s">
        <v>79</v>
      </c>
      <c r="AW6614" s="14" t="s">
        <v>29</v>
      </c>
      <c r="AX6614" s="14" t="s">
        <v>72</v>
      </c>
      <c r="AY6614" s="197" t="s">
        <v>360</v>
      </c>
    </row>
    <row r="6615" spans="1:65" s="13" customFormat="1">
      <c r="B6615" s="187"/>
      <c r="D6615" s="188" t="s">
        <v>369</v>
      </c>
      <c r="E6615" s="189" t="s">
        <v>1</v>
      </c>
      <c r="F6615" s="190" t="s">
        <v>268</v>
      </c>
      <c r="H6615" s="191">
        <v>230.43600000000001</v>
      </c>
      <c r="I6615" s="192"/>
      <c r="L6615" s="187"/>
      <c r="M6615" s="193"/>
      <c r="N6615" s="194"/>
      <c r="O6615" s="194"/>
      <c r="P6615" s="194"/>
      <c r="Q6615" s="194"/>
      <c r="R6615" s="194"/>
      <c r="S6615" s="194"/>
      <c r="T6615" s="195"/>
      <c r="AT6615" s="189" t="s">
        <v>369</v>
      </c>
      <c r="AU6615" s="189" t="s">
        <v>85</v>
      </c>
      <c r="AV6615" s="13" t="s">
        <v>85</v>
      </c>
      <c r="AW6615" s="13" t="s">
        <v>29</v>
      </c>
      <c r="AX6615" s="13" t="s">
        <v>72</v>
      </c>
      <c r="AY6615" s="189" t="s">
        <v>360</v>
      </c>
    </row>
    <row r="6616" spans="1:65" s="13" customFormat="1">
      <c r="B6616" s="187"/>
      <c r="D6616" s="188" t="s">
        <v>369</v>
      </c>
      <c r="E6616" s="189" t="s">
        <v>1</v>
      </c>
      <c r="F6616" s="190" t="s">
        <v>264</v>
      </c>
      <c r="H6616" s="191">
        <v>2111.69</v>
      </c>
      <c r="I6616" s="192"/>
      <c r="L6616" s="187"/>
      <c r="M6616" s="193"/>
      <c r="N6616" s="194"/>
      <c r="O6616" s="194"/>
      <c r="P6616" s="194"/>
      <c r="Q6616" s="194"/>
      <c r="R6616" s="194"/>
      <c r="S6616" s="194"/>
      <c r="T6616" s="195"/>
      <c r="AT6616" s="189" t="s">
        <v>369</v>
      </c>
      <c r="AU6616" s="189" t="s">
        <v>85</v>
      </c>
      <c r="AV6616" s="13" t="s">
        <v>85</v>
      </c>
      <c r="AW6616" s="13" t="s">
        <v>29</v>
      </c>
      <c r="AX6616" s="13" t="s">
        <v>72</v>
      </c>
      <c r="AY6616" s="189" t="s">
        <v>360</v>
      </c>
    </row>
    <row r="6617" spans="1:65" s="13" customFormat="1">
      <c r="B6617" s="187"/>
      <c r="D6617" s="188" t="s">
        <v>369</v>
      </c>
      <c r="E6617" s="189" t="s">
        <v>1</v>
      </c>
      <c r="F6617" s="190" t="s">
        <v>266</v>
      </c>
      <c r="H6617" s="191">
        <v>1549.7670000000001</v>
      </c>
      <c r="I6617" s="192"/>
      <c r="L6617" s="187"/>
      <c r="M6617" s="193"/>
      <c r="N6617" s="194"/>
      <c r="O6617" s="194"/>
      <c r="P6617" s="194"/>
      <c r="Q6617" s="194"/>
      <c r="R6617" s="194"/>
      <c r="S6617" s="194"/>
      <c r="T6617" s="195"/>
      <c r="AT6617" s="189" t="s">
        <v>369</v>
      </c>
      <c r="AU6617" s="189" t="s">
        <v>85</v>
      </c>
      <c r="AV6617" s="13" t="s">
        <v>85</v>
      </c>
      <c r="AW6617" s="13" t="s">
        <v>29</v>
      </c>
      <c r="AX6617" s="13" t="s">
        <v>72</v>
      </c>
      <c r="AY6617" s="189" t="s">
        <v>360</v>
      </c>
    </row>
    <row r="6618" spans="1:65" s="16" customFormat="1">
      <c r="B6618" s="211"/>
      <c r="D6618" s="188" t="s">
        <v>369</v>
      </c>
      <c r="E6618" s="212" t="s">
        <v>1</v>
      </c>
      <c r="F6618" s="213" t="s">
        <v>581</v>
      </c>
      <c r="H6618" s="214">
        <v>5752.4560000000001</v>
      </c>
      <c r="I6618" s="215"/>
      <c r="L6618" s="211"/>
      <c r="M6618" s="216"/>
      <c r="N6618" s="217"/>
      <c r="O6618" s="217"/>
      <c r="P6618" s="217"/>
      <c r="Q6618" s="217"/>
      <c r="R6618" s="217"/>
      <c r="S6618" s="217"/>
      <c r="T6618" s="218"/>
      <c r="AT6618" s="212" t="s">
        <v>369</v>
      </c>
      <c r="AU6618" s="212" t="s">
        <v>85</v>
      </c>
      <c r="AV6618" s="16" t="s">
        <v>282</v>
      </c>
      <c r="AW6618" s="16" t="s">
        <v>29</v>
      </c>
      <c r="AX6618" s="16" t="s">
        <v>72</v>
      </c>
      <c r="AY6618" s="212" t="s">
        <v>360</v>
      </c>
    </row>
    <row r="6619" spans="1:65" s="14" customFormat="1">
      <c r="B6619" s="196"/>
      <c r="D6619" s="188" t="s">
        <v>369</v>
      </c>
      <c r="E6619" s="197" t="s">
        <v>1</v>
      </c>
      <c r="F6619" s="198" t="s">
        <v>6396</v>
      </c>
      <c r="H6619" s="197" t="s">
        <v>1</v>
      </c>
      <c r="I6619" s="199"/>
      <c r="L6619" s="196"/>
      <c r="M6619" s="200"/>
      <c r="N6619" s="201"/>
      <c r="O6619" s="201"/>
      <c r="P6619" s="201"/>
      <c r="Q6619" s="201"/>
      <c r="R6619" s="201"/>
      <c r="S6619" s="201"/>
      <c r="T6619" s="202"/>
      <c r="AT6619" s="197" t="s">
        <v>369</v>
      </c>
      <c r="AU6619" s="197" t="s">
        <v>85</v>
      </c>
      <c r="AV6619" s="14" t="s">
        <v>79</v>
      </c>
      <c r="AW6619" s="14" t="s">
        <v>29</v>
      </c>
      <c r="AX6619" s="14" t="s">
        <v>72</v>
      </c>
      <c r="AY6619" s="197" t="s">
        <v>360</v>
      </c>
    </row>
    <row r="6620" spans="1:65" s="14" customFormat="1">
      <c r="B6620" s="196"/>
      <c r="D6620" s="188" t="s">
        <v>369</v>
      </c>
      <c r="E6620" s="197" t="s">
        <v>1</v>
      </c>
      <c r="F6620" s="198" t="s">
        <v>6397</v>
      </c>
      <c r="H6620" s="197" t="s">
        <v>1</v>
      </c>
      <c r="I6620" s="199"/>
      <c r="L6620" s="196"/>
      <c r="M6620" s="200"/>
      <c r="N6620" s="201"/>
      <c r="O6620" s="201"/>
      <c r="P6620" s="201"/>
      <c r="Q6620" s="201"/>
      <c r="R6620" s="201"/>
      <c r="S6620" s="201"/>
      <c r="T6620" s="202"/>
      <c r="AT6620" s="197" t="s">
        <v>369</v>
      </c>
      <c r="AU6620" s="197" t="s">
        <v>85</v>
      </c>
      <c r="AV6620" s="14" t="s">
        <v>79</v>
      </c>
      <c r="AW6620" s="14" t="s">
        <v>29</v>
      </c>
      <c r="AX6620" s="14" t="s">
        <v>72</v>
      </c>
      <c r="AY6620" s="197" t="s">
        <v>360</v>
      </c>
    </row>
    <row r="6621" spans="1:65" s="13" customFormat="1">
      <c r="B6621" s="187"/>
      <c r="D6621" s="188" t="s">
        <v>369</v>
      </c>
      <c r="E6621" s="189" t="s">
        <v>1</v>
      </c>
      <c r="F6621" s="190" t="s">
        <v>171</v>
      </c>
      <c r="H6621" s="191">
        <v>564.81799999999998</v>
      </c>
      <c r="I6621" s="192"/>
      <c r="L6621" s="187"/>
      <c r="M6621" s="193"/>
      <c r="N6621" s="194"/>
      <c r="O6621" s="194"/>
      <c r="P6621" s="194"/>
      <c r="Q6621" s="194"/>
      <c r="R6621" s="194"/>
      <c r="S6621" s="194"/>
      <c r="T6621" s="195"/>
      <c r="AT6621" s="189" t="s">
        <v>369</v>
      </c>
      <c r="AU6621" s="189" t="s">
        <v>85</v>
      </c>
      <c r="AV6621" s="13" t="s">
        <v>85</v>
      </c>
      <c r="AW6621" s="13" t="s">
        <v>29</v>
      </c>
      <c r="AX6621" s="13" t="s">
        <v>72</v>
      </c>
      <c r="AY6621" s="189" t="s">
        <v>360</v>
      </c>
    </row>
    <row r="6622" spans="1:65" s="14" customFormat="1">
      <c r="B6622" s="196"/>
      <c r="D6622" s="188" t="s">
        <v>369</v>
      </c>
      <c r="E6622" s="197" t="s">
        <v>1</v>
      </c>
      <c r="F6622" s="198" t="s">
        <v>6398</v>
      </c>
      <c r="H6622" s="197" t="s">
        <v>1</v>
      </c>
      <c r="I6622" s="199"/>
      <c r="L6622" s="196"/>
      <c r="M6622" s="200"/>
      <c r="N6622" s="201"/>
      <c r="O6622" s="201"/>
      <c r="P6622" s="201"/>
      <c r="Q6622" s="201"/>
      <c r="R6622" s="201"/>
      <c r="S6622" s="201"/>
      <c r="T6622" s="202"/>
      <c r="AT6622" s="197" t="s">
        <v>369</v>
      </c>
      <c r="AU6622" s="197" t="s">
        <v>85</v>
      </c>
      <c r="AV6622" s="14" t="s">
        <v>79</v>
      </c>
      <c r="AW6622" s="14" t="s">
        <v>29</v>
      </c>
      <c r="AX6622" s="14" t="s">
        <v>72</v>
      </c>
      <c r="AY6622" s="197" t="s">
        <v>360</v>
      </c>
    </row>
    <row r="6623" spans="1:65" s="13" customFormat="1">
      <c r="B6623" s="187"/>
      <c r="D6623" s="188" t="s">
        <v>369</v>
      </c>
      <c r="E6623" s="189" t="s">
        <v>1</v>
      </c>
      <c r="F6623" s="190" t="s">
        <v>230</v>
      </c>
      <c r="H6623" s="191">
        <v>376.65</v>
      </c>
      <c r="I6623" s="192"/>
      <c r="L6623" s="187"/>
      <c r="M6623" s="193"/>
      <c r="N6623" s="194"/>
      <c r="O6623" s="194"/>
      <c r="P6623" s="194"/>
      <c r="Q6623" s="194"/>
      <c r="R6623" s="194"/>
      <c r="S6623" s="194"/>
      <c r="T6623" s="195"/>
      <c r="AT6623" s="189" t="s">
        <v>369</v>
      </c>
      <c r="AU6623" s="189" t="s">
        <v>85</v>
      </c>
      <c r="AV6623" s="13" t="s">
        <v>85</v>
      </c>
      <c r="AW6623" s="13" t="s">
        <v>29</v>
      </c>
      <c r="AX6623" s="13" t="s">
        <v>72</v>
      </c>
      <c r="AY6623" s="189" t="s">
        <v>360</v>
      </c>
    </row>
    <row r="6624" spans="1:65" s="14" customFormat="1">
      <c r="B6624" s="196"/>
      <c r="D6624" s="188" t="s">
        <v>369</v>
      </c>
      <c r="E6624" s="197" t="s">
        <v>1</v>
      </c>
      <c r="F6624" s="198" t="s">
        <v>6399</v>
      </c>
      <c r="H6624" s="197" t="s">
        <v>1</v>
      </c>
      <c r="I6624" s="199"/>
      <c r="L6624" s="196"/>
      <c r="M6624" s="200"/>
      <c r="N6624" s="201"/>
      <c r="O6624" s="201"/>
      <c r="P6624" s="201"/>
      <c r="Q6624" s="201"/>
      <c r="R6624" s="201"/>
      <c r="S6624" s="201"/>
      <c r="T6624" s="202"/>
      <c r="AT6624" s="197" t="s">
        <v>369</v>
      </c>
      <c r="AU6624" s="197" t="s">
        <v>85</v>
      </c>
      <c r="AV6624" s="14" t="s">
        <v>79</v>
      </c>
      <c r="AW6624" s="14" t="s">
        <v>29</v>
      </c>
      <c r="AX6624" s="14" t="s">
        <v>72</v>
      </c>
      <c r="AY6624" s="197" t="s">
        <v>360</v>
      </c>
    </row>
    <row r="6625" spans="1:65" s="13" customFormat="1">
      <c r="B6625" s="187"/>
      <c r="D6625" s="188" t="s">
        <v>369</v>
      </c>
      <c r="E6625" s="189" t="s">
        <v>1</v>
      </c>
      <c r="F6625" s="190" t="s">
        <v>173</v>
      </c>
      <c r="H6625" s="191">
        <v>1173.3209999999999</v>
      </c>
      <c r="I6625" s="192"/>
      <c r="L6625" s="187"/>
      <c r="M6625" s="193"/>
      <c r="N6625" s="194"/>
      <c r="O6625" s="194"/>
      <c r="P6625" s="194"/>
      <c r="Q6625" s="194"/>
      <c r="R6625" s="194"/>
      <c r="S6625" s="194"/>
      <c r="T6625" s="195"/>
      <c r="AT6625" s="189" t="s">
        <v>369</v>
      </c>
      <c r="AU6625" s="189" t="s">
        <v>85</v>
      </c>
      <c r="AV6625" s="13" t="s">
        <v>85</v>
      </c>
      <c r="AW6625" s="13" t="s">
        <v>29</v>
      </c>
      <c r="AX6625" s="13" t="s">
        <v>72</v>
      </c>
      <c r="AY6625" s="189" t="s">
        <v>360</v>
      </c>
    </row>
    <row r="6626" spans="1:65" s="14" customFormat="1">
      <c r="B6626" s="196"/>
      <c r="D6626" s="188" t="s">
        <v>369</v>
      </c>
      <c r="E6626" s="197" t="s">
        <v>1</v>
      </c>
      <c r="F6626" s="198" t="s">
        <v>6400</v>
      </c>
      <c r="H6626" s="197" t="s">
        <v>1</v>
      </c>
      <c r="I6626" s="199"/>
      <c r="L6626" s="196"/>
      <c r="M6626" s="200"/>
      <c r="N6626" s="201"/>
      <c r="O6626" s="201"/>
      <c r="P6626" s="201"/>
      <c r="Q6626" s="201"/>
      <c r="R6626" s="201"/>
      <c r="S6626" s="201"/>
      <c r="T6626" s="202"/>
      <c r="AT6626" s="197" t="s">
        <v>369</v>
      </c>
      <c r="AU6626" s="197" t="s">
        <v>85</v>
      </c>
      <c r="AV6626" s="14" t="s">
        <v>79</v>
      </c>
      <c r="AW6626" s="14" t="s">
        <v>29</v>
      </c>
      <c r="AX6626" s="14" t="s">
        <v>72</v>
      </c>
      <c r="AY6626" s="197" t="s">
        <v>360</v>
      </c>
    </row>
    <row r="6627" spans="1:65" s="13" customFormat="1">
      <c r="B6627" s="187"/>
      <c r="D6627" s="188" t="s">
        <v>369</v>
      </c>
      <c r="E6627" s="189" t="s">
        <v>1</v>
      </c>
      <c r="F6627" s="190" t="s">
        <v>272</v>
      </c>
      <c r="H6627" s="191">
        <v>1383.155</v>
      </c>
      <c r="I6627" s="192"/>
      <c r="L6627" s="187"/>
      <c r="M6627" s="193"/>
      <c r="N6627" s="194"/>
      <c r="O6627" s="194"/>
      <c r="P6627" s="194"/>
      <c r="Q6627" s="194"/>
      <c r="R6627" s="194"/>
      <c r="S6627" s="194"/>
      <c r="T6627" s="195"/>
      <c r="AT6627" s="189" t="s">
        <v>369</v>
      </c>
      <c r="AU6627" s="189" t="s">
        <v>85</v>
      </c>
      <c r="AV6627" s="13" t="s">
        <v>85</v>
      </c>
      <c r="AW6627" s="13" t="s">
        <v>29</v>
      </c>
      <c r="AX6627" s="13" t="s">
        <v>72</v>
      </c>
      <c r="AY6627" s="189" t="s">
        <v>360</v>
      </c>
    </row>
    <row r="6628" spans="1:65" s="14" customFormat="1">
      <c r="B6628" s="196"/>
      <c r="D6628" s="188" t="s">
        <v>369</v>
      </c>
      <c r="E6628" s="197" t="s">
        <v>1</v>
      </c>
      <c r="F6628" s="198" t="s">
        <v>6401</v>
      </c>
      <c r="H6628" s="197" t="s">
        <v>1</v>
      </c>
      <c r="I6628" s="199"/>
      <c r="L6628" s="196"/>
      <c r="M6628" s="200"/>
      <c r="N6628" s="201"/>
      <c r="O6628" s="201"/>
      <c r="P6628" s="201"/>
      <c r="Q6628" s="201"/>
      <c r="R6628" s="201"/>
      <c r="S6628" s="201"/>
      <c r="T6628" s="202"/>
      <c r="AT6628" s="197" t="s">
        <v>369</v>
      </c>
      <c r="AU6628" s="197" t="s">
        <v>85</v>
      </c>
      <c r="AV6628" s="14" t="s">
        <v>79</v>
      </c>
      <c r="AW6628" s="14" t="s">
        <v>29</v>
      </c>
      <c r="AX6628" s="14" t="s">
        <v>72</v>
      </c>
      <c r="AY6628" s="197" t="s">
        <v>360</v>
      </c>
    </row>
    <row r="6629" spans="1:65" s="13" customFormat="1">
      <c r="B6629" s="187"/>
      <c r="D6629" s="188" t="s">
        <v>369</v>
      </c>
      <c r="E6629" s="189" t="s">
        <v>1</v>
      </c>
      <c r="F6629" s="190" t="s">
        <v>118</v>
      </c>
      <c r="H6629" s="191">
        <v>836.02</v>
      </c>
      <c r="I6629" s="192"/>
      <c r="L6629" s="187"/>
      <c r="M6629" s="193"/>
      <c r="N6629" s="194"/>
      <c r="O6629" s="194"/>
      <c r="P6629" s="194"/>
      <c r="Q6629" s="194"/>
      <c r="R6629" s="194"/>
      <c r="S6629" s="194"/>
      <c r="T6629" s="195"/>
      <c r="AT6629" s="189" t="s">
        <v>369</v>
      </c>
      <c r="AU6629" s="189" t="s">
        <v>85</v>
      </c>
      <c r="AV6629" s="13" t="s">
        <v>85</v>
      </c>
      <c r="AW6629" s="13" t="s">
        <v>29</v>
      </c>
      <c r="AX6629" s="13" t="s">
        <v>72</v>
      </c>
      <c r="AY6629" s="189" t="s">
        <v>360</v>
      </c>
    </row>
    <row r="6630" spans="1:65" s="14" customFormat="1">
      <c r="B6630" s="196"/>
      <c r="D6630" s="188" t="s">
        <v>369</v>
      </c>
      <c r="E6630" s="197" t="s">
        <v>1</v>
      </c>
      <c r="F6630" s="198" t="s">
        <v>758</v>
      </c>
      <c r="H6630" s="197" t="s">
        <v>1</v>
      </c>
      <c r="I6630" s="199"/>
      <c r="L6630" s="196"/>
      <c r="M6630" s="200"/>
      <c r="N6630" s="201"/>
      <c r="O6630" s="201"/>
      <c r="P6630" s="201"/>
      <c r="Q6630" s="201"/>
      <c r="R6630" s="201"/>
      <c r="S6630" s="201"/>
      <c r="T6630" s="202"/>
      <c r="AT6630" s="197" t="s">
        <v>369</v>
      </c>
      <c r="AU6630" s="197" t="s">
        <v>85</v>
      </c>
      <c r="AV6630" s="14" t="s">
        <v>79</v>
      </c>
      <c r="AW6630" s="14" t="s">
        <v>29</v>
      </c>
      <c r="AX6630" s="14" t="s">
        <v>72</v>
      </c>
      <c r="AY6630" s="197" t="s">
        <v>360</v>
      </c>
    </row>
    <row r="6631" spans="1:65" s="13" customFormat="1">
      <c r="B6631" s="187"/>
      <c r="D6631" s="188" t="s">
        <v>369</v>
      </c>
      <c r="E6631" s="189" t="s">
        <v>1</v>
      </c>
      <c r="F6631" s="190" t="s">
        <v>121</v>
      </c>
      <c r="H6631" s="191">
        <v>1725.2349999999999</v>
      </c>
      <c r="I6631" s="192"/>
      <c r="L6631" s="187"/>
      <c r="M6631" s="193"/>
      <c r="N6631" s="194"/>
      <c r="O6631" s="194"/>
      <c r="P6631" s="194"/>
      <c r="Q6631" s="194"/>
      <c r="R6631" s="194"/>
      <c r="S6631" s="194"/>
      <c r="T6631" s="195"/>
      <c r="AT6631" s="189" t="s">
        <v>369</v>
      </c>
      <c r="AU6631" s="189" t="s">
        <v>85</v>
      </c>
      <c r="AV6631" s="13" t="s">
        <v>85</v>
      </c>
      <c r="AW6631" s="13" t="s">
        <v>29</v>
      </c>
      <c r="AX6631" s="13" t="s">
        <v>72</v>
      </c>
      <c r="AY6631" s="189" t="s">
        <v>360</v>
      </c>
    </row>
    <row r="6632" spans="1:65" s="14" customFormat="1">
      <c r="B6632" s="196"/>
      <c r="D6632" s="188" t="s">
        <v>369</v>
      </c>
      <c r="E6632" s="197" t="s">
        <v>1</v>
      </c>
      <c r="F6632" s="198" t="s">
        <v>762</v>
      </c>
      <c r="H6632" s="197" t="s">
        <v>1</v>
      </c>
      <c r="I6632" s="199"/>
      <c r="L6632" s="196"/>
      <c r="M6632" s="200"/>
      <c r="N6632" s="201"/>
      <c r="O6632" s="201"/>
      <c r="P6632" s="201"/>
      <c r="Q6632" s="201"/>
      <c r="R6632" s="201"/>
      <c r="S6632" s="201"/>
      <c r="T6632" s="202"/>
      <c r="AT6632" s="197" t="s">
        <v>369</v>
      </c>
      <c r="AU6632" s="197" t="s">
        <v>85</v>
      </c>
      <c r="AV6632" s="14" t="s">
        <v>79</v>
      </c>
      <c r="AW6632" s="14" t="s">
        <v>29</v>
      </c>
      <c r="AX6632" s="14" t="s">
        <v>72</v>
      </c>
      <c r="AY6632" s="197" t="s">
        <v>360</v>
      </c>
    </row>
    <row r="6633" spans="1:65" s="13" customFormat="1">
      <c r="B6633" s="187"/>
      <c r="D6633" s="188" t="s">
        <v>369</v>
      </c>
      <c r="E6633" s="189" t="s">
        <v>1</v>
      </c>
      <c r="F6633" s="190" t="s">
        <v>123</v>
      </c>
      <c r="H6633" s="191">
        <v>2375.8110000000001</v>
      </c>
      <c r="I6633" s="192"/>
      <c r="L6633" s="187"/>
      <c r="M6633" s="193"/>
      <c r="N6633" s="194"/>
      <c r="O6633" s="194"/>
      <c r="P6633" s="194"/>
      <c r="Q6633" s="194"/>
      <c r="R6633" s="194"/>
      <c r="S6633" s="194"/>
      <c r="T6633" s="195"/>
      <c r="AT6633" s="189" t="s">
        <v>369</v>
      </c>
      <c r="AU6633" s="189" t="s">
        <v>85</v>
      </c>
      <c r="AV6633" s="13" t="s">
        <v>85</v>
      </c>
      <c r="AW6633" s="13" t="s">
        <v>29</v>
      </c>
      <c r="AX6633" s="13" t="s">
        <v>72</v>
      </c>
      <c r="AY6633" s="189" t="s">
        <v>360</v>
      </c>
    </row>
    <row r="6634" spans="1:65" s="14" customFormat="1">
      <c r="B6634" s="196"/>
      <c r="D6634" s="188" t="s">
        <v>369</v>
      </c>
      <c r="E6634" s="197" t="s">
        <v>1</v>
      </c>
      <c r="F6634" s="198" t="s">
        <v>787</v>
      </c>
      <c r="H6634" s="197" t="s">
        <v>1</v>
      </c>
      <c r="I6634" s="199"/>
      <c r="L6634" s="196"/>
      <c r="M6634" s="200"/>
      <c r="N6634" s="201"/>
      <c r="O6634" s="201"/>
      <c r="P6634" s="201"/>
      <c r="Q6634" s="201"/>
      <c r="R6634" s="201"/>
      <c r="S6634" s="201"/>
      <c r="T6634" s="202"/>
      <c r="AT6634" s="197" t="s">
        <v>369</v>
      </c>
      <c r="AU6634" s="197" t="s">
        <v>85</v>
      </c>
      <c r="AV6634" s="14" t="s">
        <v>79</v>
      </c>
      <c r="AW6634" s="14" t="s">
        <v>29</v>
      </c>
      <c r="AX6634" s="14" t="s">
        <v>72</v>
      </c>
      <c r="AY6634" s="197" t="s">
        <v>360</v>
      </c>
    </row>
    <row r="6635" spans="1:65" s="13" customFormat="1">
      <c r="B6635" s="187"/>
      <c r="D6635" s="188" t="s">
        <v>369</v>
      </c>
      <c r="E6635" s="189" t="s">
        <v>1</v>
      </c>
      <c r="F6635" s="190" t="s">
        <v>125</v>
      </c>
      <c r="H6635" s="191">
        <v>2035.5409999999999</v>
      </c>
      <c r="I6635" s="192"/>
      <c r="L6635" s="187"/>
      <c r="M6635" s="193"/>
      <c r="N6635" s="194"/>
      <c r="O6635" s="194"/>
      <c r="P6635" s="194"/>
      <c r="Q6635" s="194"/>
      <c r="R6635" s="194"/>
      <c r="S6635" s="194"/>
      <c r="T6635" s="195"/>
      <c r="AT6635" s="189" t="s">
        <v>369</v>
      </c>
      <c r="AU6635" s="189" t="s">
        <v>85</v>
      </c>
      <c r="AV6635" s="13" t="s">
        <v>85</v>
      </c>
      <c r="AW6635" s="13" t="s">
        <v>29</v>
      </c>
      <c r="AX6635" s="13" t="s">
        <v>72</v>
      </c>
      <c r="AY6635" s="189" t="s">
        <v>360</v>
      </c>
    </row>
    <row r="6636" spans="1:65" s="14" customFormat="1">
      <c r="B6636" s="196"/>
      <c r="D6636" s="188" t="s">
        <v>369</v>
      </c>
      <c r="E6636" s="197" t="s">
        <v>1</v>
      </c>
      <c r="F6636" s="198" t="s">
        <v>6402</v>
      </c>
      <c r="H6636" s="197" t="s">
        <v>1</v>
      </c>
      <c r="I6636" s="199"/>
      <c r="L6636" s="196"/>
      <c r="M6636" s="200"/>
      <c r="N6636" s="201"/>
      <c r="O6636" s="201"/>
      <c r="P6636" s="201"/>
      <c r="Q6636" s="201"/>
      <c r="R6636" s="201"/>
      <c r="S6636" s="201"/>
      <c r="T6636" s="202"/>
      <c r="AT6636" s="197" t="s">
        <v>369</v>
      </c>
      <c r="AU6636" s="197" t="s">
        <v>85</v>
      </c>
      <c r="AV6636" s="14" t="s">
        <v>79</v>
      </c>
      <c r="AW6636" s="14" t="s">
        <v>29</v>
      </c>
      <c r="AX6636" s="14" t="s">
        <v>72</v>
      </c>
      <c r="AY6636" s="197" t="s">
        <v>360</v>
      </c>
    </row>
    <row r="6637" spans="1:65" s="13" customFormat="1">
      <c r="B6637" s="187"/>
      <c r="D6637" s="188" t="s">
        <v>369</v>
      </c>
      <c r="E6637" s="189" t="s">
        <v>1</v>
      </c>
      <c r="F6637" s="190" t="s">
        <v>6403</v>
      </c>
      <c r="H6637" s="191">
        <v>-494.65699999999998</v>
      </c>
      <c r="I6637" s="192"/>
      <c r="L6637" s="187"/>
      <c r="M6637" s="193"/>
      <c r="N6637" s="194"/>
      <c r="O6637" s="194"/>
      <c r="P6637" s="194"/>
      <c r="Q6637" s="194"/>
      <c r="R6637" s="194"/>
      <c r="S6637" s="194"/>
      <c r="T6637" s="195"/>
      <c r="AT6637" s="189" t="s">
        <v>369</v>
      </c>
      <c r="AU6637" s="189" t="s">
        <v>85</v>
      </c>
      <c r="AV6637" s="13" t="s">
        <v>85</v>
      </c>
      <c r="AW6637" s="13" t="s">
        <v>29</v>
      </c>
      <c r="AX6637" s="13" t="s">
        <v>72</v>
      </c>
      <c r="AY6637" s="189" t="s">
        <v>360</v>
      </c>
    </row>
    <row r="6638" spans="1:65" s="16" customFormat="1">
      <c r="B6638" s="211"/>
      <c r="D6638" s="188" t="s">
        <v>369</v>
      </c>
      <c r="E6638" s="212" t="s">
        <v>1</v>
      </c>
      <c r="F6638" s="213" t="s">
        <v>581</v>
      </c>
      <c r="H6638" s="214">
        <v>9975.8940000000002</v>
      </c>
      <c r="I6638" s="215"/>
      <c r="L6638" s="211"/>
      <c r="M6638" s="216"/>
      <c r="N6638" s="217"/>
      <c r="O6638" s="217"/>
      <c r="P6638" s="217"/>
      <c r="Q6638" s="217"/>
      <c r="R6638" s="217"/>
      <c r="S6638" s="217"/>
      <c r="T6638" s="218"/>
      <c r="AT6638" s="212" t="s">
        <v>369</v>
      </c>
      <c r="AU6638" s="212" t="s">
        <v>85</v>
      </c>
      <c r="AV6638" s="16" t="s">
        <v>282</v>
      </c>
      <c r="AW6638" s="16" t="s">
        <v>29</v>
      </c>
      <c r="AX6638" s="16" t="s">
        <v>72</v>
      </c>
      <c r="AY6638" s="212" t="s">
        <v>360</v>
      </c>
    </row>
    <row r="6639" spans="1:65" s="15" customFormat="1">
      <c r="B6639" s="203"/>
      <c r="D6639" s="188" t="s">
        <v>369</v>
      </c>
      <c r="E6639" s="204" t="s">
        <v>1</v>
      </c>
      <c r="F6639" s="205" t="s">
        <v>386</v>
      </c>
      <c r="H6639" s="206">
        <v>15728.35</v>
      </c>
      <c r="I6639" s="207"/>
      <c r="L6639" s="203"/>
      <c r="M6639" s="208"/>
      <c r="N6639" s="209"/>
      <c r="O6639" s="209"/>
      <c r="P6639" s="209"/>
      <c r="Q6639" s="209"/>
      <c r="R6639" s="209"/>
      <c r="S6639" s="209"/>
      <c r="T6639" s="210"/>
      <c r="AT6639" s="204" t="s">
        <v>369</v>
      </c>
      <c r="AU6639" s="204" t="s">
        <v>85</v>
      </c>
      <c r="AV6639" s="15" t="s">
        <v>367</v>
      </c>
      <c r="AW6639" s="15" t="s">
        <v>29</v>
      </c>
      <c r="AX6639" s="15" t="s">
        <v>79</v>
      </c>
      <c r="AY6639" s="204" t="s">
        <v>360</v>
      </c>
    </row>
    <row r="6640" spans="1:65" s="2" customFormat="1" ht="24.2" customHeight="1">
      <c r="A6640" s="33"/>
      <c r="B6640" s="139"/>
      <c r="C6640" s="173" t="s">
        <v>6404</v>
      </c>
      <c r="D6640" s="173" t="s">
        <v>363</v>
      </c>
      <c r="E6640" s="174" t="s">
        <v>6405</v>
      </c>
      <c r="F6640" s="175" t="s">
        <v>6406</v>
      </c>
      <c r="G6640" s="176" t="s">
        <v>366</v>
      </c>
      <c r="H6640" s="177">
        <v>15728.35</v>
      </c>
      <c r="I6640" s="178"/>
      <c r="J6640" s="179">
        <f>ROUND(I6640*H6640,2)</f>
        <v>0</v>
      </c>
      <c r="K6640" s="180"/>
      <c r="L6640" s="34"/>
      <c r="M6640" s="181" t="s">
        <v>1</v>
      </c>
      <c r="N6640" s="182" t="s">
        <v>38</v>
      </c>
      <c r="O6640" s="60"/>
      <c r="P6640" s="183">
        <f>O6640*H6640</f>
        <v>0</v>
      </c>
      <c r="Q6640" s="183">
        <v>1E-4</v>
      </c>
      <c r="R6640" s="183">
        <f>Q6640*H6640</f>
        <v>1.5728350000000002</v>
      </c>
      <c r="S6640" s="183">
        <v>0</v>
      </c>
      <c r="T6640" s="184">
        <f>S6640*H6640</f>
        <v>0</v>
      </c>
      <c r="U6640" s="33"/>
      <c r="V6640" s="33"/>
      <c r="W6640" s="33"/>
      <c r="X6640" s="33"/>
      <c r="Y6640" s="33"/>
      <c r="Z6640" s="33"/>
      <c r="AA6640" s="33"/>
      <c r="AB6640" s="33"/>
      <c r="AC6640" s="33"/>
      <c r="AD6640" s="33"/>
      <c r="AE6640" s="33"/>
      <c r="AR6640" s="185" t="s">
        <v>507</v>
      </c>
      <c r="AT6640" s="185" t="s">
        <v>363</v>
      </c>
      <c r="AU6640" s="185" t="s">
        <v>85</v>
      </c>
      <c r="AY6640" s="18" t="s">
        <v>360</v>
      </c>
      <c r="BE6640" s="186">
        <f>IF(N6640="základná",J6640,0)</f>
        <v>0</v>
      </c>
      <c r="BF6640" s="186">
        <f>IF(N6640="znížená",J6640,0)</f>
        <v>0</v>
      </c>
      <c r="BG6640" s="186">
        <f>IF(N6640="zákl. prenesená",J6640,0)</f>
        <v>0</v>
      </c>
      <c r="BH6640" s="186">
        <f>IF(N6640="zníž. prenesená",J6640,0)</f>
        <v>0</v>
      </c>
      <c r="BI6640" s="186">
        <f>IF(N6640="nulová",J6640,0)</f>
        <v>0</v>
      </c>
      <c r="BJ6640" s="18" t="s">
        <v>85</v>
      </c>
      <c r="BK6640" s="186">
        <f>ROUND(I6640*H6640,2)</f>
        <v>0</v>
      </c>
      <c r="BL6640" s="18" t="s">
        <v>507</v>
      </c>
      <c r="BM6640" s="185" t="s">
        <v>6407</v>
      </c>
    </row>
    <row r="6641" spans="1:65" s="2" customFormat="1" ht="24.2" customHeight="1">
      <c r="A6641" s="33"/>
      <c r="B6641" s="139"/>
      <c r="C6641" s="173" t="s">
        <v>6408</v>
      </c>
      <c r="D6641" s="173" t="s">
        <v>363</v>
      </c>
      <c r="E6641" s="174" t="s">
        <v>6409</v>
      </c>
      <c r="F6641" s="175" t="s">
        <v>6410</v>
      </c>
      <c r="G6641" s="176" t="s">
        <v>366</v>
      </c>
      <c r="H6641" s="177">
        <v>376.65</v>
      </c>
      <c r="I6641" s="178"/>
      <c r="J6641" s="179">
        <f>ROUND(I6641*H6641,2)</f>
        <v>0</v>
      </c>
      <c r="K6641" s="180"/>
      <c r="L6641" s="34"/>
      <c r="M6641" s="181" t="s">
        <v>1</v>
      </c>
      <c r="N6641" s="182" t="s">
        <v>38</v>
      </c>
      <c r="O6641" s="60"/>
      <c r="P6641" s="183">
        <f>O6641*H6641</f>
        <v>0</v>
      </c>
      <c r="Q6641" s="183">
        <v>3.31E-3</v>
      </c>
      <c r="R6641" s="183">
        <f>Q6641*H6641</f>
        <v>1.2467115</v>
      </c>
      <c r="S6641" s="183">
        <v>0</v>
      </c>
      <c r="T6641" s="184">
        <f>S6641*H6641</f>
        <v>0</v>
      </c>
      <c r="U6641" s="33"/>
      <c r="V6641" s="33"/>
      <c r="W6641" s="33"/>
      <c r="X6641" s="33"/>
      <c r="Y6641" s="33"/>
      <c r="Z6641" s="33"/>
      <c r="AA6641" s="33"/>
      <c r="AB6641" s="33"/>
      <c r="AC6641" s="33"/>
      <c r="AD6641" s="33"/>
      <c r="AE6641" s="33"/>
      <c r="AR6641" s="185" t="s">
        <v>507</v>
      </c>
      <c r="AT6641" s="185" t="s">
        <v>363</v>
      </c>
      <c r="AU6641" s="185" t="s">
        <v>85</v>
      </c>
      <c r="AY6641" s="18" t="s">
        <v>360</v>
      </c>
      <c r="BE6641" s="186">
        <f>IF(N6641="základná",J6641,0)</f>
        <v>0</v>
      </c>
      <c r="BF6641" s="186">
        <f>IF(N6641="znížená",J6641,0)</f>
        <v>0</v>
      </c>
      <c r="BG6641" s="186">
        <f>IF(N6641="zákl. prenesená",J6641,0)</f>
        <v>0</v>
      </c>
      <c r="BH6641" s="186">
        <f>IF(N6641="zníž. prenesená",J6641,0)</f>
        <v>0</v>
      </c>
      <c r="BI6641" s="186">
        <f>IF(N6641="nulová",J6641,0)</f>
        <v>0</v>
      </c>
      <c r="BJ6641" s="18" t="s">
        <v>85</v>
      </c>
      <c r="BK6641" s="186">
        <f>ROUND(I6641*H6641,2)</f>
        <v>0</v>
      </c>
      <c r="BL6641" s="18" t="s">
        <v>507</v>
      </c>
      <c r="BM6641" s="185" t="s">
        <v>6411</v>
      </c>
    </row>
    <row r="6642" spans="1:65" s="14" customFormat="1">
      <c r="B6642" s="196"/>
      <c r="D6642" s="188" t="s">
        <v>369</v>
      </c>
      <c r="E6642" s="197" t="s">
        <v>1</v>
      </c>
      <c r="F6642" s="198" t="s">
        <v>6412</v>
      </c>
      <c r="H6642" s="197" t="s">
        <v>1</v>
      </c>
      <c r="I6642" s="199"/>
      <c r="L6642" s="196"/>
      <c r="M6642" s="200"/>
      <c r="N6642" s="201"/>
      <c r="O6642" s="201"/>
      <c r="P6642" s="201"/>
      <c r="Q6642" s="201"/>
      <c r="R6642" s="201"/>
      <c r="S6642" s="201"/>
      <c r="T6642" s="202"/>
      <c r="AT6642" s="197" t="s">
        <v>369</v>
      </c>
      <c r="AU6642" s="197" t="s">
        <v>85</v>
      </c>
      <c r="AV6642" s="14" t="s">
        <v>79</v>
      </c>
      <c r="AW6642" s="14" t="s">
        <v>29</v>
      </c>
      <c r="AX6642" s="14" t="s">
        <v>72</v>
      </c>
      <c r="AY6642" s="197" t="s">
        <v>360</v>
      </c>
    </row>
    <row r="6643" spans="1:65" s="14" customFormat="1">
      <c r="B6643" s="196"/>
      <c r="D6643" s="188" t="s">
        <v>369</v>
      </c>
      <c r="E6643" s="197" t="s">
        <v>1</v>
      </c>
      <c r="F6643" s="198" t="s">
        <v>6413</v>
      </c>
      <c r="H6643" s="197" t="s">
        <v>1</v>
      </c>
      <c r="I6643" s="199"/>
      <c r="L6643" s="196"/>
      <c r="M6643" s="200"/>
      <c r="N6643" s="201"/>
      <c r="O6643" s="201"/>
      <c r="P6643" s="201"/>
      <c r="Q6643" s="201"/>
      <c r="R6643" s="201"/>
      <c r="S6643" s="201"/>
      <c r="T6643" s="202"/>
      <c r="AT6643" s="197" t="s">
        <v>369</v>
      </c>
      <c r="AU6643" s="197" t="s">
        <v>85</v>
      </c>
      <c r="AV6643" s="14" t="s">
        <v>79</v>
      </c>
      <c r="AW6643" s="14" t="s">
        <v>29</v>
      </c>
      <c r="AX6643" s="14" t="s">
        <v>72</v>
      </c>
      <c r="AY6643" s="197" t="s">
        <v>360</v>
      </c>
    </row>
    <row r="6644" spans="1:65" s="14" customFormat="1">
      <c r="B6644" s="196"/>
      <c r="D6644" s="188" t="s">
        <v>369</v>
      </c>
      <c r="E6644" s="197" t="s">
        <v>1</v>
      </c>
      <c r="F6644" s="198" t="s">
        <v>758</v>
      </c>
      <c r="H6644" s="197" t="s">
        <v>1</v>
      </c>
      <c r="I6644" s="199"/>
      <c r="L6644" s="196"/>
      <c r="M6644" s="200"/>
      <c r="N6644" s="201"/>
      <c r="O6644" s="201"/>
      <c r="P6644" s="201"/>
      <c r="Q6644" s="201"/>
      <c r="R6644" s="201"/>
      <c r="S6644" s="201"/>
      <c r="T6644" s="202"/>
      <c r="AT6644" s="197" t="s">
        <v>369</v>
      </c>
      <c r="AU6644" s="197" t="s">
        <v>85</v>
      </c>
      <c r="AV6644" s="14" t="s">
        <v>79</v>
      </c>
      <c r="AW6644" s="14" t="s">
        <v>29</v>
      </c>
      <c r="AX6644" s="14" t="s">
        <v>72</v>
      </c>
      <c r="AY6644" s="197" t="s">
        <v>360</v>
      </c>
    </row>
    <row r="6645" spans="1:65" s="13" customFormat="1">
      <c r="B6645" s="187"/>
      <c r="D6645" s="188" t="s">
        <v>369</v>
      </c>
      <c r="E6645" s="189" t="s">
        <v>1</v>
      </c>
      <c r="F6645" s="190" t="s">
        <v>6414</v>
      </c>
      <c r="H6645" s="191">
        <v>37.256</v>
      </c>
      <c r="I6645" s="192"/>
      <c r="L6645" s="187"/>
      <c r="M6645" s="193"/>
      <c r="N6645" s="194"/>
      <c r="O6645" s="194"/>
      <c r="P6645" s="194"/>
      <c r="Q6645" s="194"/>
      <c r="R6645" s="194"/>
      <c r="S6645" s="194"/>
      <c r="T6645" s="195"/>
      <c r="AT6645" s="189" t="s">
        <v>369</v>
      </c>
      <c r="AU6645" s="189" t="s">
        <v>85</v>
      </c>
      <c r="AV6645" s="13" t="s">
        <v>85</v>
      </c>
      <c r="AW6645" s="13" t="s">
        <v>29</v>
      </c>
      <c r="AX6645" s="13" t="s">
        <v>72</v>
      </c>
      <c r="AY6645" s="189" t="s">
        <v>360</v>
      </c>
    </row>
    <row r="6646" spans="1:65" s="13" customFormat="1">
      <c r="B6646" s="187"/>
      <c r="D6646" s="188" t="s">
        <v>369</v>
      </c>
      <c r="E6646" s="189" t="s">
        <v>1</v>
      </c>
      <c r="F6646" s="190" t="s">
        <v>6415</v>
      </c>
      <c r="H6646" s="191">
        <v>-2.8279999999999998</v>
      </c>
      <c r="I6646" s="192"/>
      <c r="L6646" s="187"/>
      <c r="M6646" s="193"/>
      <c r="N6646" s="194"/>
      <c r="O6646" s="194"/>
      <c r="P6646" s="194"/>
      <c r="Q6646" s="194"/>
      <c r="R6646" s="194"/>
      <c r="S6646" s="194"/>
      <c r="T6646" s="195"/>
      <c r="AT6646" s="189" t="s">
        <v>369</v>
      </c>
      <c r="AU6646" s="189" t="s">
        <v>85</v>
      </c>
      <c r="AV6646" s="13" t="s">
        <v>85</v>
      </c>
      <c r="AW6646" s="13" t="s">
        <v>29</v>
      </c>
      <c r="AX6646" s="13" t="s">
        <v>72</v>
      </c>
      <c r="AY6646" s="189" t="s">
        <v>360</v>
      </c>
    </row>
    <row r="6647" spans="1:65" s="16" customFormat="1">
      <c r="B6647" s="211"/>
      <c r="D6647" s="188" t="s">
        <v>369</v>
      </c>
      <c r="E6647" s="212" t="s">
        <v>1</v>
      </c>
      <c r="F6647" s="213" t="s">
        <v>581</v>
      </c>
      <c r="H6647" s="214">
        <v>34.427999999999997</v>
      </c>
      <c r="I6647" s="215"/>
      <c r="L6647" s="211"/>
      <c r="M6647" s="216"/>
      <c r="N6647" s="217"/>
      <c r="O6647" s="217"/>
      <c r="P6647" s="217"/>
      <c r="Q6647" s="217"/>
      <c r="R6647" s="217"/>
      <c r="S6647" s="217"/>
      <c r="T6647" s="218"/>
      <c r="AT6647" s="212" t="s">
        <v>369</v>
      </c>
      <c r="AU6647" s="212" t="s">
        <v>85</v>
      </c>
      <c r="AV6647" s="16" t="s">
        <v>282</v>
      </c>
      <c r="AW6647" s="16" t="s">
        <v>29</v>
      </c>
      <c r="AX6647" s="16" t="s">
        <v>72</v>
      </c>
      <c r="AY6647" s="212" t="s">
        <v>360</v>
      </c>
    </row>
    <row r="6648" spans="1:65" s="14" customFormat="1">
      <c r="B6648" s="196"/>
      <c r="D6648" s="188" t="s">
        <v>369</v>
      </c>
      <c r="E6648" s="197" t="s">
        <v>1</v>
      </c>
      <c r="F6648" s="198" t="s">
        <v>6416</v>
      </c>
      <c r="H6648" s="197" t="s">
        <v>1</v>
      </c>
      <c r="I6648" s="199"/>
      <c r="L6648" s="196"/>
      <c r="M6648" s="200"/>
      <c r="N6648" s="201"/>
      <c r="O6648" s="201"/>
      <c r="P6648" s="201"/>
      <c r="Q6648" s="201"/>
      <c r="R6648" s="201"/>
      <c r="S6648" s="201"/>
      <c r="T6648" s="202"/>
      <c r="AT6648" s="197" t="s">
        <v>369</v>
      </c>
      <c r="AU6648" s="197" t="s">
        <v>85</v>
      </c>
      <c r="AV6648" s="14" t="s">
        <v>79</v>
      </c>
      <c r="AW6648" s="14" t="s">
        <v>29</v>
      </c>
      <c r="AX6648" s="14" t="s">
        <v>72</v>
      </c>
      <c r="AY6648" s="197" t="s">
        <v>360</v>
      </c>
    </row>
    <row r="6649" spans="1:65" s="14" customFormat="1">
      <c r="B6649" s="196"/>
      <c r="D6649" s="188" t="s">
        <v>369</v>
      </c>
      <c r="E6649" s="197" t="s">
        <v>1</v>
      </c>
      <c r="F6649" s="198" t="s">
        <v>758</v>
      </c>
      <c r="H6649" s="197" t="s">
        <v>1</v>
      </c>
      <c r="I6649" s="199"/>
      <c r="L6649" s="196"/>
      <c r="M6649" s="200"/>
      <c r="N6649" s="201"/>
      <c r="O6649" s="201"/>
      <c r="P6649" s="201"/>
      <c r="Q6649" s="201"/>
      <c r="R6649" s="201"/>
      <c r="S6649" s="201"/>
      <c r="T6649" s="202"/>
      <c r="AT6649" s="197" t="s">
        <v>369</v>
      </c>
      <c r="AU6649" s="197" t="s">
        <v>85</v>
      </c>
      <c r="AV6649" s="14" t="s">
        <v>79</v>
      </c>
      <c r="AW6649" s="14" t="s">
        <v>29</v>
      </c>
      <c r="AX6649" s="14" t="s">
        <v>72</v>
      </c>
      <c r="AY6649" s="197" t="s">
        <v>360</v>
      </c>
    </row>
    <row r="6650" spans="1:65" s="13" customFormat="1">
      <c r="B6650" s="187"/>
      <c r="D6650" s="188" t="s">
        <v>369</v>
      </c>
      <c r="E6650" s="189" t="s">
        <v>1</v>
      </c>
      <c r="F6650" s="190" t="s">
        <v>6417</v>
      </c>
      <c r="H6650" s="191">
        <v>7.3380000000000001</v>
      </c>
      <c r="I6650" s="192"/>
      <c r="L6650" s="187"/>
      <c r="M6650" s="193"/>
      <c r="N6650" s="194"/>
      <c r="O6650" s="194"/>
      <c r="P6650" s="194"/>
      <c r="Q6650" s="194"/>
      <c r="R6650" s="194"/>
      <c r="S6650" s="194"/>
      <c r="T6650" s="195"/>
      <c r="AT6650" s="189" t="s">
        <v>369</v>
      </c>
      <c r="AU6650" s="189" t="s">
        <v>85</v>
      </c>
      <c r="AV6650" s="13" t="s">
        <v>85</v>
      </c>
      <c r="AW6650" s="13" t="s">
        <v>29</v>
      </c>
      <c r="AX6650" s="13" t="s">
        <v>72</v>
      </c>
      <c r="AY6650" s="189" t="s">
        <v>360</v>
      </c>
    </row>
    <row r="6651" spans="1:65" s="14" customFormat="1">
      <c r="B6651" s="196"/>
      <c r="D6651" s="188" t="s">
        <v>369</v>
      </c>
      <c r="E6651" s="197" t="s">
        <v>1</v>
      </c>
      <c r="F6651" s="198" t="s">
        <v>762</v>
      </c>
      <c r="H6651" s="197" t="s">
        <v>1</v>
      </c>
      <c r="I6651" s="199"/>
      <c r="L6651" s="196"/>
      <c r="M6651" s="200"/>
      <c r="N6651" s="201"/>
      <c r="O6651" s="201"/>
      <c r="P6651" s="201"/>
      <c r="Q6651" s="201"/>
      <c r="R6651" s="201"/>
      <c r="S6651" s="201"/>
      <c r="T6651" s="202"/>
      <c r="AT6651" s="197" t="s">
        <v>369</v>
      </c>
      <c r="AU6651" s="197" t="s">
        <v>85</v>
      </c>
      <c r="AV6651" s="14" t="s">
        <v>79</v>
      </c>
      <c r="AW6651" s="14" t="s">
        <v>29</v>
      </c>
      <c r="AX6651" s="14" t="s">
        <v>72</v>
      </c>
      <c r="AY6651" s="197" t="s">
        <v>360</v>
      </c>
    </row>
    <row r="6652" spans="1:65" s="13" customFormat="1">
      <c r="B6652" s="187"/>
      <c r="D6652" s="188" t="s">
        <v>369</v>
      </c>
      <c r="E6652" s="189" t="s">
        <v>1</v>
      </c>
      <c r="F6652" s="190" t="s">
        <v>6418</v>
      </c>
      <c r="H6652" s="191">
        <v>7.3840000000000003</v>
      </c>
      <c r="I6652" s="192"/>
      <c r="L6652" s="187"/>
      <c r="M6652" s="193"/>
      <c r="N6652" s="194"/>
      <c r="O6652" s="194"/>
      <c r="P6652" s="194"/>
      <c r="Q6652" s="194"/>
      <c r="R6652" s="194"/>
      <c r="S6652" s="194"/>
      <c r="T6652" s="195"/>
      <c r="AT6652" s="189" t="s">
        <v>369</v>
      </c>
      <c r="AU6652" s="189" t="s">
        <v>85</v>
      </c>
      <c r="AV6652" s="13" t="s">
        <v>85</v>
      </c>
      <c r="AW6652" s="13" t="s">
        <v>29</v>
      </c>
      <c r="AX6652" s="13" t="s">
        <v>72</v>
      </c>
      <c r="AY6652" s="189" t="s">
        <v>360</v>
      </c>
    </row>
    <row r="6653" spans="1:65" s="14" customFormat="1">
      <c r="B6653" s="196"/>
      <c r="D6653" s="188" t="s">
        <v>369</v>
      </c>
      <c r="E6653" s="197" t="s">
        <v>1</v>
      </c>
      <c r="F6653" s="198" t="s">
        <v>787</v>
      </c>
      <c r="H6653" s="197" t="s">
        <v>1</v>
      </c>
      <c r="I6653" s="199"/>
      <c r="L6653" s="196"/>
      <c r="M6653" s="200"/>
      <c r="N6653" s="201"/>
      <c r="O6653" s="201"/>
      <c r="P6653" s="201"/>
      <c r="Q6653" s="201"/>
      <c r="R6653" s="201"/>
      <c r="S6653" s="201"/>
      <c r="T6653" s="202"/>
      <c r="AT6653" s="197" t="s">
        <v>369</v>
      </c>
      <c r="AU6653" s="197" t="s">
        <v>85</v>
      </c>
      <c r="AV6653" s="14" t="s">
        <v>79</v>
      </c>
      <c r="AW6653" s="14" t="s">
        <v>29</v>
      </c>
      <c r="AX6653" s="14" t="s">
        <v>72</v>
      </c>
      <c r="AY6653" s="197" t="s">
        <v>360</v>
      </c>
    </row>
    <row r="6654" spans="1:65" s="13" customFormat="1">
      <c r="B6654" s="187"/>
      <c r="D6654" s="188" t="s">
        <v>369</v>
      </c>
      <c r="E6654" s="189" t="s">
        <v>1</v>
      </c>
      <c r="F6654" s="190" t="s">
        <v>6418</v>
      </c>
      <c r="H6654" s="191">
        <v>7.3840000000000003</v>
      </c>
      <c r="I6654" s="192"/>
      <c r="L6654" s="187"/>
      <c r="M6654" s="193"/>
      <c r="N6654" s="194"/>
      <c r="O6654" s="194"/>
      <c r="P6654" s="194"/>
      <c r="Q6654" s="194"/>
      <c r="R6654" s="194"/>
      <c r="S6654" s="194"/>
      <c r="T6654" s="195"/>
      <c r="AT6654" s="189" t="s">
        <v>369</v>
      </c>
      <c r="AU6654" s="189" t="s">
        <v>85</v>
      </c>
      <c r="AV6654" s="13" t="s">
        <v>85</v>
      </c>
      <c r="AW6654" s="13" t="s">
        <v>29</v>
      </c>
      <c r="AX6654" s="13" t="s">
        <v>72</v>
      </c>
      <c r="AY6654" s="189" t="s">
        <v>360</v>
      </c>
    </row>
    <row r="6655" spans="1:65" s="16" customFormat="1">
      <c r="B6655" s="211"/>
      <c r="D6655" s="188" t="s">
        <v>369</v>
      </c>
      <c r="E6655" s="212" t="s">
        <v>1</v>
      </c>
      <c r="F6655" s="213" t="s">
        <v>581</v>
      </c>
      <c r="H6655" s="214">
        <v>22.106000000000002</v>
      </c>
      <c r="I6655" s="215"/>
      <c r="L6655" s="211"/>
      <c r="M6655" s="216"/>
      <c r="N6655" s="217"/>
      <c r="O6655" s="217"/>
      <c r="P6655" s="217"/>
      <c r="Q6655" s="217"/>
      <c r="R6655" s="217"/>
      <c r="S6655" s="217"/>
      <c r="T6655" s="218"/>
      <c r="AT6655" s="212" t="s">
        <v>369</v>
      </c>
      <c r="AU6655" s="212" t="s">
        <v>85</v>
      </c>
      <c r="AV6655" s="16" t="s">
        <v>282</v>
      </c>
      <c r="AW6655" s="16" t="s">
        <v>29</v>
      </c>
      <c r="AX6655" s="16" t="s">
        <v>72</v>
      </c>
      <c r="AY6655" s="212" t="s">
        <v>360</v>
      </c>
    </row>
    <row r="6656" spans="1:65" s="14" customFormat="1">
      <c r="B6656" s="196"/>
      <c r="D6656" s="188" t="s">
        <v>369</v>
      </c>
      <c r="E6656" s="197" t="s">
        <v>1</v>
      </c>
      <c r="F6656" s="198" t="s">
        <v>6419</v>
      </c>
      <c r="H6656" s="197" t="s">
        <v>1</v>
      </c>
      <c r="I6656" s="199"/>
      <c r="L6656" s="196"/>
      <c r="M6656" s="200"/>
      <c r="N6656" s="201"/>
      <c r="O6656" s="201"/>
      <c r="P6656" s="201"/>
      <c r="Q6656" s="201"/>
      <c r="R6656" s="201"/>
      <c r="S6656" s="201"/>
      <c r="T6656" s="202"/>
      <c r="AT6656" s="197" t="s">
        <v>369</v>
      </c>
      <c r="AU6656" s="197" t="s">
        <v>85</v>
      </c>
      <c r="AV6656" s="14" t="s">
        <v>79</v>
      </c>
      <c r="AW6656" s="14" t="s">
        <v>29</v>
      </c>
      <c r="AX6656" s="14" t="s">
        <v>72</v>
      </c>
      <c r="AY6656" s="197" t="s">
        <v>360</v>
      </c>
    </row>
    <row r="6657" spans="2:51" s="14" customFormat="1">
      <c r="B6657" s="196"/>
      <c r="D6657" s="188" t="s">
        <v>369</v>
      </c>
      <c r="E6657" s="197" t="s">
        <v>1</v>
      </c>
      <c r="F6657" s="198" t="s">
        <v>762</v>
      </c>
      <c r="H6657" s="197" t="s">
        <v>1</v>
      </c>
      <c r="I6657" s="199"/>
      <c r="L6657" s="196"/>
      <c r="M6657" s="200"/>
      <c r="N6657" s="201"/>
      <c r="O6657" s="201"/>
      <c r="P6657" s="201"/>
      <c r="Q6657" s="201"/>
      <c r="R6657" s="201"/>
      <c r="S6657" s="201"/>
      <c r="T6657" s="202"/>
      <c r="AT6657" s="197" t="s">
        <v>369</v>
      </c>
      <c r="AU6657" s="197" t="s">
        <v>85</v>
      </c>
      <c r="AV6657" s="14" t="s">
        <v>79</v>
      </c>
      <c r="AW6657" s="14" t="s">
        <v>29</v>
      </c>
      <c r="AX6657" s="14" t="s">
        <v>72</v>
      </c>
      <c r="AY6657" s="197" t="s">
        <v>360</v>
      </c>
    </row>
    <row r="6658" spans="2:51" s="13" customFormat="1">
      <c r="B6658" s="187"/>
      <c r="D6658" s="188" t="s">
        <v>369</v>
      </c>
      <c r="E6658" s="189" t="s">
        <v>1</v>
      </c>
      <c r="F6658" s="190" t="s">
        <v>6420</v>
      </c>
      <c r="H6658" s="191">
        <v>102.426</v>
      </c>
      <c r="I6658" s="192"/>
      <c r="L6658" s="187"/>
      <c r="M6658" s="193"/>
      <c r="N6658" s="194"/>
      <c r="O6658" s="194"/>
      <c r="P6658" s="194"/>
      <c r="Q6658" s="194"/>
      <c r="R6658" s="194"/>
      <c r="S6658" s="194"/>
      <c r="T6658" s="195"/>
      <c r="AT6658" s="189" t="s">
        <v>369</v>
      </c>
      <c r="AU6658" s="189" t="s">
        <v>85</v>
      </c>
      <c r="AV6658" s="13" t="s">
        <v>85</v>
      </c>
      <c r="AW6658" s="13" t="s">
        <v>29</v>
      </c>
      <c r="AX6658" s="13" t="s">
        <v>72</v>
      </c>
      <c r="AY6658" s="189" t="s">
        <v>360</v>
      </c>
    </row>
    <row r="6659" spans="2:51" s="13" customFormat="1">
      <c r="B6659" s="187"/>
      <c r="D6659" s="188" t="s">
        <v>369</v>
      </c>
      <c r="E6659" s="189" t="s">
        <v>1</v>
      </c>
      <c r="F6659" s="190" t="s">
        <v>6421</v>
      </c>
      <c r="H6659" s="191">
        <v>-3.6360000000000001</v>
      </c>
      <c r="I6659" s="192"/>
      <c r="L6659" s="187"/>
      <c r="M6659" s="193"/>
      <c r="N6659" s="194"/>
      <c r="O6659" s="194"/>
      <c r="P6659" s="194"/>
      <c r="Q6659" s="194"/>
      <c r="R6659" s="194"/>
      <c r="S6659" s="194"/>
      <c r="T6659" s="195"/>
      <c r="AT6659" s="189" t="s">
        <v>369</v>
      </c>
      <c r="AU6659" s="189" t="s">
        <v>85</v>
      </c>
      <c r="AV6659" s="13" t="s">
        <v>85</v>
      </c>
      <c r="AW6659" s="13" t="s">
        <v>29</v>
      </c>
      <c r="AX6659" s="13" t="s">
        <v>72</v>
      </c>
      <c r="AY6659" s="189" t="s">
        <v>360</v>
      </c>
    </row>
    <row r="6660" spans="2:51" s="13" customFormat="1">
      <c r="B6660" s="187"/>
      <c r="D6660" s="188" t="s">
        <v>369</v>
      </c>
      <c r="E6660" s="189" t="s">
        <v>1</v>
      </c>
      <c r="F6660" s="190" t="s">
        <v>6422</v>
      </c>
      <c r="H6660" s="191">
        <v>51.6</v>
      </c>
      <c r="I6660" s="192"/>
      <c r="L6660" s="187"/>
      <c r="M6660" s="193"/>
      <c r="N6660" s="194"/>
      <c r="O6660" s="194"/>
      <c r="P6660" s="194"/>
      <c r="Q6660" s="194"/>
      <c r="R6660" s="194"/>
      <c r="S6660" s="194"/>
      <c r="T6660" s="195"/>
      <c r="AT6660" s="189" t="s">
        <v>369</v>
      </c>
      <c r="AU6660" s="189" t="s">
        <v>85</v>
      </c>
      <c r="AV6660" s="13" t="s">
        <v>85</v>
      </c>
      <c r="AW6660" s="13" t="s">
        <v>29</v>
      </c>
      <c r="AX6660" s="13" t="s">
        <v>72</v>
      </c>
      <c r="AY6660" s="189" t="s">
        <v>360</v>
      </c>
    </row>
    <row r="6661" spans="2:51" s="13" customFormat="1">
      <c r="B6661" s="187"/>
      <c r="D6661" s="188" t="s">
        <v>369</v>
      </c>
      <c r="E6661" s="189" t="s">
        <v>1</v>
      </c>
      <c r="F6661" s="190" t="s">
        <v>6421</v>
      </c>
      <c r="H6661" s="191">
        <v>-3.6360000000000001</v>
      </c>
      <c r="I6661" s="192"/>
      <c r="L6661" s="187"/>
      <c r="M6661" s="193"/>
      <c r="N6661" s="194"/>
      <c r="O6661" s="194"/>
      <c r="P6661" s="194"/>
      <c r="Q6661" s="194"/>
      <c r="R6661" s="194"/>
      <c r="S6661" s="194"/>
      <c r="T6661" s="195"/>
      <c r="AT6661" s="189" t="s">
        <v>369</v>
      </c>
      <c r="AU6661" s="189" t="s">
        <v>85</v>
      </c>
      <c r="AV6661" s="13" t="s">
        <v>85</v>
      </c>
      <c r="AW6661" s="13" t="s">
        <v>29</v>
      </c>
      <c r="AX6661" s="13" t="s">
        <v>72</v>
      </c>
      <c r="AY6661" s="189" t="s">
        <v>360</v>
      </c>
    </row>
    <row r="6662" spans="2:51" s="14" customFormat="1">
      <c r="B6662" s="196"/>
      <c r="D6662" s="188" t="s">
        <v>369</v>
      </c>
      <c r="E6662" s="197" t="s">
        <v>1</v>
      </c>
      <c r="F6662" s="198" t="s">
        <v>787</v>
      </c>
      <c r="H6662" s="197" t="s">
        <v>1</v>
      </c>
      <c r="I6662" s="199"/>
      <c r="L6662" s="196"/>
      <c r="M6662" s="200"/>
      <c r="N6662" s="201"/>
      <c r="O6662" s="201"/>
      <c r="P6662" s="201"/>
      <c r="Q6662" s="201"/>
      <c r="R6662" s="201"/>
      <c r="S6662" s="201"/>
      <c r="T6662" s="202"/>
      <c r="AT6662" s="197" t="s">
        <v>369</v>
      </c>
      <c r="AU6662" s="197" t="s">
        <v>85</v>
      </c>
      <c r="AV6662" s="14" t="s">
        <v>79</v>
      </c>
      <c r="AW6662" s="14" t="s">
        <v>29</v>
      </c>
      <c r="AX6662" s="14" t="s">
        <v>72</v>
      </c>
      <c r="AY6662" s="197" t="s">
        <v>360</v>
      </c>
    </row>
    <row r="6663" spans="2:51" s="13" customFormat="1">
      <c r="B6663" s="187"/>
      <c r="D6663" s="188" t="s">
        <v>369</v>
      </c>
      <c r="E6663" s="189" t="s">
        <v>1</v>
      </c>
      <c r="F6663" s="190" t="s">
        <v>6423</v>
      </c>
      <c r="H6663" s="191">
        <v>51.084000000000003</v>
      </c>
      <c r="I6663" s="192"/>
      <c r="L6663" s="187"/>
      <c r="M6663" s="193"/>
      <c r="N6663" s="194"/>
      <c r="O6663" s="194"/>
      <c r="P6663" s="194"/>
      <c r="Q6663" s="194"/>
      <c r="R6663" s="194"/>
      <c r="S6663" s="194"/>
      <c r="T6663" s="195"/>
      <c r="AT6663" s="189" t="s">
        <v>369</v>
      </c>
      <c r="AU6663" s="189" t="s">
        <v>85</v>
      </c>
      <c r="AV6663" s="13" t="s">
        <v>85</v>
      </c>
      <c r="AW6663" s="13" t="s">
        <v>29</v>
      </c>
      <c r="AX6663" s="13" t="s">
        <v>72</v>
      </c>
      <c r="AY6663" s="189" t="s">
        <v>360</v>
      </c>
    </row>
    <row r="6664" spans="2:51" s="16" customFormat="1">
      <c r="B6664" s="211"/>
      <c r="D6664" s="188" t="s">
        <v>369</v>
      </c>
      <c r="E6664" s="212" t="s">
        <v>1</v>
      </c>
      <c r="F6664" s="213" t="s">
        <v>581</v>
      </c>
      <c r="H6664" s="214">
        <v>197.83799999999999</v>
      </c>
      <c r="I6664" s="215"/>
      <c r="L6664" s="211"/>
      <c r="M6664" s="216"/>
      <c r="N6664" s="217"/>
      <c r="O6664" s="217"/>
      <c r="P6664" s="217"/>
      <c r="Q6664" s="217"/>
      <c r="R6664" s="217"/>
      <c r="S6664" s="217"/>
      <c r="T6664" s="218"/>
      <c r="AT6664" s="212" t="s">
        <v>369</v>
      </c>
      <c r="AU6664" s="212" t="s">
        <v>85</v>
      </c>
      <c r="AV6664" s="16" t="s">
        <v>282</v>
      </c>
      <c r="AW6664" s="16" t="s">
        <v>29</v>
      </c>
      <c r="AX6664" s="16" t="s">
        <v>72</v>
      </c>
      <c r="AY6664" s="212" t="s">
        <v>360</v>
      </c>
    </row>
    <row r="6665" spans="2:51" s="14" customFormat="1">
      <c r="B6665" s="196"/>
      <c r="D6665" s="188" t="s">
        <v>369</v>
      </c>
      <c r="E6665" s="197" t="s">
        <v>1</v>
      </c>
      <c r="F6665" s="198" t="s">
        <v>6424</v>
      </c>
      <c r="H6665" s="197" t="s">
        <v>1</v>
      </c>
      <c r="I6665" s="199"/>
      <c r="L6665" s="196"/>
      <c r="M6665" s="200"/>
      <c r="N6665" s="201"/>
      <c r="O6665" s="201"/>
      <c r="P6665" s="201"/>
      <c r="Q6665" s="201"/>
      <c r="R6665" s="201"/>
      <c r="S6665" s="201"/>
      <c r="T6665" s="202"/>
      <c r="AT6665" s="197" t="s">
        <v>369</v>
      </c>
      <c r="AU6665" s="197" t="s">
        <v>85</v>
      </c>
      <c r="AV6665" s="14" t="s">
        <v>79</v>
      </c>
      <c r="AW6665" s="14" t="s">
        <v>29</v>
      </c>
      <c r="AX6665" s="14" t="s">
        <v>72</v>
      </c>
      <c r="AY6665" s="197" t="s">
        <v>360</v>
      </c>
    </row>
    <row r="6666" spans="2:51" s="14" customFormat="1">
      <c r="B6666" s="196"/>
      <c r="D6666" s="188" t="s">
        <v>369</v>
      </c>
      <c r="E6666" s="197" t="s">
        <v>1</v>
      </c>
      <c r="F6666" s="198" t="s">
        <v>758</v>
      </c>
      <c r="H6666" s="197" t="s">
        <v>1</v>
      </c>
      <c r="I6666" s="199"/>
      <c r="L6666" s="196"/>
      <c r="M6666" s="200"/>
      <c r="N6666" s="201"/>
      <c r="O6666" s="201"/>
      <c r="P6666" s="201"/>
      <c r="Q6666" s="201"/>
      <c r="R6666" s="201"/>
      <c r="S6666" s="201"/>
      <c r="T6666" s="202"/>
      <c r="AT6666" s="197" t="s">
        <v>369</v>
      </c>
      <c r="AU6666" s="197" t="s">
        <v>85</v>
      </c>
      <c r="AV6666" s="14" t="s">
        <v>79</v>
      </c>
      <c r="AW6666" s="14" t="s">
        <v>29</v>
      </c>
      <c r="AX6666" s="14" t="s">
        <v>72</v>
      </c>
      <c r="AY6666" s="197" t="s">
        <v>360</v>
      </c>
    </row>
    <row r="6667" spans="2:51" s="13" customFormat="1">
      <c r="B6667" s="187"/>
      <c r="D6667" s="188" t="s">
        <v>369</v>
      </c>
      <c r="E6667" s="189" t="s">
        <v>1</v>
      </c>
      <c r="F6667" s="190" t="s">
        <v>6425</v>
      </c>
      <c r="H6667" s="191">
        <v>25.567</v>
      </c>
      <c r="I6667" s="192"/>
      <c r="L6667" s="187"/>
      <c r="M6667" s="193"/>
      <c r="N6667" s="194"/>
      <c r="O6667" s="194"/>
      <c r="P6667" s="194"/>
      <c r="Q6667" s="194"/>
      <c r="R6667" s="194"/>
      <c r="S6667" s="194"/>
      <c r="T6667" s="195"/>
      <c r="AT6667" s="189" t="s">
        <v>369</v>
      </c>
      <c r="AU6667" s="189" t="s">
        <v>85</v>
      </c>
      <c r="AV6667" s="13" t="s">
        <v>85</v>
      </c>
      <c r="AW6667" s="13" t="s">
        <v>29</v>
      </c>
      <c r="AX6667" s="13" t="s">
        <v>72</v>
      </c>
      <c r="AY6667" s="189" t="s">
        <v>360</v>
      </c>
    </row>
    <row r="6668" spans="2:51" s="16" customFormat="1">
      <c r="B6668" s="211"/>
      <c r="D6668" s="188" t="s">
        <v>369</v>
      </c>
      <c r="E6668" s="212" t="s">
        <v>1</v>
      </c>
      <c r="F6668" s="213" t="s">
        <v>581</v>
      </c>
      <c r="H6668" s="214">
        <v>25.567</v>
      </c>
      <c r="I6668" s="215"/>
      <c r="L6668" s="211"/>
      <c r="M6668" s="216"/>
      <c r="N6668" s="217"/>
      <c r="O6668" s="217"/>
      <c r="P6668" s="217"/>
      <c r="Q6668" s="217"/>
      <c r="R6668" s="217"/>
      <c r="S6668" s="217"/>
      <c r="T6668" s="218"/>
      <c r="AT6668" s="212" t="s">
        <v>369</v>
      </c>
      <c r="AU6668" s="212" t="s">
        <v>85</v>
      </c>
      <c r="AV6668" s="16" t="s">
        <v>282</v>
      </c>
      <c r="AW6668" s="16" t="s">
        <v>29</v>
      </c>
      <c r="AX6668" s="16" t="s">
        <v>72</v>
      </c>
      <c r="AY6668" s="212" t="s">
        <v>360</v>
      </c>
    </row>
    <row r="6669" spans="2:51" s="14" customFormat="1">
      <c r="B6669" s="196"/>
      <c r="D6669" s="188" t="s">
        <v>369</v>
      </c>
      <c r="E6669" s="197" t="s">
        <v>1</v>
      </c>
      <c r="F6669" s="198" t="s">
        <v>6426</v>
      </c>
      <c r="H6669" s="197" t="s">
        <v>1</v>
      </c>
      <c r="I6669" s="199"/>
      <c r="L6669" s="196"/>
      <c r="M6669" s="200"/>
      <c r="N6669" s="201"/>
      <c r="O6669" s="201"/>
      <c r="P6669" s="201"/>
      <c r="Q6669" s="201"/>
      <c r="R6669" s="201"/>
      <c r="S6669" s="201"/>
      <c r="T6669" s="202"/>
      <c r="AT6669" s="197" t="s">
        <v>369</v>
      </c>
      <c r="AU6669" s="197" t="s">
        <v>85</v>
      </c>
      <c r="AV6669" s="14" t="s">
        <v>79</v>
      </c>
      <c r="AW6669" s="14" t="s">
        <v>29</v>
      </c>
      <c r="AX6669" s="14" t="s">
        <v>72</v>
      </c>
      <c r="AY6669" s="197" t="s">
        <v>360</v>
      </c>
    </row>
    <row r="6670" spans="2:51" s="14" customFormat="1">
      <c r="B6670" s="196"/>
      <c r="D6670" s="188" t="s">
        <v>369</v>
      </c>
      <c r="E6670" s="197" t="s">
        <v>1</v>
      </c>
      <c r="F6670" s="198" t="s">
        <v>758</v>
      </c>
      <c r="H6670" s="197" t="s">
        <v>1</v>
      </c>
      <c r="I6670" s="199"/>
      <c r="L6670" s="196"/>
      <c r="M6670" s="200"/>
      <c r="N6670" s="201"/>
      <c r="O6670" s="201"/>
      <c r="P6670" s="201"/>
      <c r="Q6670" s="201"/>
      <c r="R6670" s="201"/>
      <c r="S6670" s="201"/>
      <c r="T6670" s="202"/>
      <c r="AT6670" s="197" t="s">
        <v>369</v>
      </c>
      <c r="AU6670" s="197" t="s">
        <v>85</v>
      </c>
      <c r="AV6670" s="14" t="s">
        <v>79</v>
      </c>
      <c r="AW6670" s="14" t="s">
        <v>29</v>
      </c>
      <c r="AX6670" s="14" t="s">
        <v>72</v>
      </c>
      <c r="AY6670" s="197" t="s">
        <v>360</v>
      </c>
    </row>
    <row r="6671" spans="2:51" s="13" customFormat="1">
      <c r="B6671" s="187"/>
      <c r="D6671" s="188" t="s">
        <v>369</v>
      </c>
      <c r="E6671" s="189" t="s">
        <v>1</v>
      </c>
      <c r="F6671" s="190" t="s">
        <v>6427</v>
      </c>
      <c r="H6671" s="191">
        <v>50.496000000000002</v>
      </c>
      <c r="I6671" s="192"/>
      <c r="L6671" s="187"/>
      <c r="M6671" s="193"/>
      <c r="N6671" s="194"/>
      <c r="O6671" s="194"/>
      <c r="P6671" s="194"/>
      <c r="Q6671" s="194"/>
      <c r="R6671" s="194"/>
      <c r="S6671" s="194"/>
      <c r="T6671" s="195"/>
      <c r="AT6671" s="189" t="s">
        <v>369</v>
      </c>
      <c r="AU6671" s="189" t="s">
        <v>85</v>
      </c>
      <c r="AV6671" s="13" t="s">
        <v>85</v>
      </c>
      <c r="AW6671" s="13" t="s">
        <v>29</v>
      </c>
      <c r="AX6671" s="13" t="s">
        <v>72</v>
      </c>
      <c r="AY6671" s="189" t="s">
        <v>360</v>
      </c>
    </row>
    <row r="6672" spans="2:51" s="14" customFormat="1">
      <c r="B6672" s="196"/>
      <c r="D6672" s="188" t="s">
        <v>369</v>
      </c>
      <c r="E6672" s="197" t="s">
        <v>1</v>
      </c>
      <c r="F6672" s="198" t="s">
        <v>762</v>
      </c>
      <c r="H6672" s="197" t="s">
        <v>1</v>
      </c>
      <c r="I6672" s="199"/>
      <c r="L6672" s="196"/>
      <c r="M6672" s="200"/>
      <c r="N6672" s="201"/>
      <c r="O6672" s="201"/>
      <c r="P6672" s="201"/>
      <c r="Q6672" s="201"/>
      <c r="R6672" s="201"/>
      <c r="S6672" s="201"/>
      <c r="T6672" s="202"/>
      <c r="AT6672" s="197" t="s">
        <v>369</v>
      </c>
      <c r="AU6672" s="197" t="s">
        <v>85</v>
      </c>
      <c r="AV6672" s="14" t="s">
        <v>79</v>
      </c>
      <c r="AW6672" s="14" t="s">
        <v>29</v>
      </c>
      <c r="AX6672" s="14" t="s">
        <v>72</v>
      </c>
      <c r="AY6672" s="197" t="s">
        <v>360</v>
      </c>
    </row>
    <row r="6673" spans="2:51" s="13" customFormat="1">
      <c r="B6673" s="187"/>
      <c r="D6673" s="188" t="s">
        <v>369</v>
      </c>
      <c r="E6673" s="189" t="s">
        <v>1</v>
      </c>
      <c r="F6673" s="190" t="s">
        <v>6428</v>
      </c>
      <c r="H6673" s="191">
        <v>26.96</v>
      </c>
      <c r="I6673" s="192"/>
      <c r="L6673" s="187"/>
      <c r="M6673" s="193"/>
      <c r="N6673" s="194"/>
      <c r="O6673" s="194"/>
      <c r="P6673" s="194"/>
      <c r="Q6673" s="194"/>
      <c r="R6673" s="194"/>
      <c r="S6673" s="194"/>
      <c r="T6673" s="195"/>
      <c r="AT6673" s="189" t="s">
        <v>369</v>
      </c>
      <c r="AU6673" s="189" t="s">
        <v>85</v>
      </c>
      <c r="AV6673" s="13" t="s">
        <v>85</v>
      </c>
      <c r="AW6673" s="13" t="s">
        <v>29</v>
      </c>
      <c r="AX6673" s="13" t="s">
        <v>72</v>
      </c>
      <c r="AY6673" s="189" t="s">
        <v>360</v>
      </c>
    </row>
    <row r="6674" spans="2:51" s="13" customFormat="1">
      <c r="B6674" s="187"/>
      <c r="D6674" s="188" t="s">
        <v>369</v>
      </c>
      <c r="E6674" s="189" t="s">
        <v>1</v>
      </c>
      <c r="F6674" s="190" t="s">
        <v>6429</v>
      </c>
      <c r="H6674" s="191">
        <v>53.198</v>
      </c>
      <c r="I6674" s="192"/>
      <c r="L6674" s="187"/>
      <c r="M6674" s="193"/>
      <c r="N6674" s="194"/>
      <c r="O6674" s="194"/>
      <c r="P6674" s="194"/>
      <c r="Q6674" s="194"/>
      <c r="R6674" s="194"/>
      <c r="S6674" s="194"/>
      <c r="T6674" s="195"/>
      <c r="AT6674" s="189" t="s">
        <v>369</v>
      </c>
      <c r="AU6674" s="189" t="s">
        <v>85</v>
      </c>
      <c r="AV6674" s="13" t="s">
        <v>85</v>
      </c>
      <c r="AW6674" s="13" t="s">
        <v>29</v>
      </c>
      <c r="AX6674" s="13" t="s">
        <v>72</v>
      </c>
      <c r="AY6674" s="189" t="s">
        <v>360</v>
      </c>
    </row>
    <row r="6675" spans="2:51" s="14" customFormat="1">
      <c r="B6675" s="196"/>
      <c r="D6675" s="188" t="s">
        <v>369</v>
      </c>
      <c r="E6675" s="197" t="s">
        <v>1</v>
      </c>
      <c r="F6675" s="198" t="s">
        <v>787</v>
      </c>
      <c r="H6675" s="197" t="s">
        <v>1</v>
      </c>
      <c r="I6675" s="199"/>
      <c r="L6675" s="196"/>
      <c r="M6675" s="200"/>
      <c r="N6675" s="201"/>
      <c r="O6675" s="201"/>
      <c r="P6675" s="201"/>
      <c r="Q6675" s="201"/>
      <c r="R6675" s="201"/>
      <c r="S6675" s="201"/>
      <c r="T6675" s="202"/>
      <c r="AT6675" s="197" t="s">
        <v>369</v>
      </c>
      <c r="AU6675" s="197" t="s">
        <v>85</v>
      </c>
      <c r="AV6675" s="14" t="s">
        <v>79</v>
      </c>
      <c r="AW6675" s="14" t="s">
        <v>29</v>
      </c>
      <c r="AX6675" s="14" t="s">
        <v>72</v>
      </c>
      <c r="AY6675" s="197" t="s">
        <v>360</v>
      </c>
    </row>
    <row r="6676" spans="2:51" s="13" customFormat="1">
      <c r="B6676" s="187"/>
      <c r="D6676" s="188" t="s">
        <v>369</v>
      </c>
      <c r="E6676" s="189" t="s">
        <v>1</v>
      </c>
      <c r="F6676" s="190" t="s">
        <v>6430</v>
      </c>
      <c r="H6676" s="191">
        <v>26.96</v>
      </c>
      <c r="I6676" s="192"/>
      <c r="L6676" s="187"/>
      <c r="M6676" s="193"/>
      <c r="N6676" s="194"/>
      <c r="O6676" s="194"/>
      <c r="P6676" s="194"/>
      <c r="Q6676" s="194"/>
      <c r="R6676" s="194"/>
      <c r="S6676" s="194"/>
      <c r="T6676" s="195"/>
      <c r="AT6676" s="189" t="s">
        <v>369</v>
      </c>
      <c r="AU6676" s="189" t="s">
        <v>85</v>
      </c>
      <c r="AV6676" s="13" t="s">
        <v>85</v>
      </c>
      <c r="AW6676" s="13" t="s">
        <v>29</v>
      </c>
      <c r="AX6676" s="13" t="s">
        <v>72</v>
      </c>
      <c r="AY6676" s="189" t="s">
        <v>360</v>
      </c>
    </row>
    <row r="6677" spans="2:51" s="13" customFormat="1">
      <c r="B6677" s="187"/>
      <c r="D6677" s="188" t="s">
        <v>369</v>
      </c>
      <c r="E6677" s="189" t="s">
        <v>1</v>
      </c>
      <c r="F6677" s="190" t="s">
        <v>6431</v>
      </c>
      <c r="H6677" s="191">
        <v>53.198</v>
      </c>
      <c r="I6677" s="192"/>
      <c r="L6677" s="187"/>
      <c r="M6677" s="193"/>
      <c r="N6677" s="194"/>
      <c r="O6677" s="194"/>
      <c r="P6677" s="194"/>
      <c r="Q6677" s="194"/>
      <c r="R6677" s="194"/>
      <c r="S6677" s="194"/>
      <c r="T6677" s="195"/>
      <c r="AT6677" s="189" t="s">
        <v>369</v>
      </c>
      <c r="AU6677" s="189" t="s">
        <v>85</v>
      </c>
      <c r="AV6677" s="13" t="s">
        <v>85</v>
      </c>
      <c r="AW6677" s="13" t="s">
        <v>29</v>
      </c>
      <c r="AX6677" s="13" t="s">
        <v>72</v>
      </c>
      <c r="AY6677" s="189" t="s">
        <v>360</v>
      </c>
    </row>
    <row r="6678" spans="2:51" s="16" customFormat="1">
      <c r="B6678" s="211"/>
      <c r="D6678" s="188" t="s">
        <v>369</v>
      </c>
      <c r="E6678" s="212" t="s">
        <v>1</v>
      </c>
      <c r="F6678" s="213" t="s">
        <v>581</v>
      </c>
      <c r="H6678" s="214">
        <v>210.81200000000001</v>
      </c>
      <c r="I6678" s="215"/>
      <c r="L6678" s="211"/>
      <c r="M6678" s="216"/>
      <c r="N6678" s="217"/>
      <c r="O6678" s="217"/>
      <c r="P6678" s="217"/>
      <c r="Q6678" s="217"/>
      <c r="R6678" s="217"/>
      <c r="S6678" s="217"/>
      <c r="T6678" s="218"/>
      <c r="AT6678" s="212" t="s">
        <v>369</v>
      </c>
      <c r="AU6678" s="212" t="s">
        <v>85</v>
      </c>
      <c r="AV6678" s="16" t="s">
        <v>282</v>
      </c>
      <c r="AW6678" s="16" t="s">
        <v>29</v>
      </c>
      <c r="AX6678" s="16" t="s">
        <v>72</v>
      </c>
      <c r="AY6678" s="212" t="s">
        <v>360</v>
      </c>
    </row>
    <row r="6679" spans="2:51" s="14" customFormat="1">
      <c r="B6679" s="196"/>
      <c r="D6679" s="188" t="s">
        <v>369</v>
      </c>
      <c r="E6679" s="197" t="s">
        <v>1</v>
      </c>
      <c r="F6679" s="198" t="s">
        <v>6432</v>
      </c>
      <c r="H6679" s="197" t="s">
        <v>1</v>
      </c>
      <c r="I6679" s="199"/>
      <c r="L6679" s="196"/>
      <c r="M6679" s="200"/>
      <c r="N6679" s="201"/>
      <c r="O6679" s="201"/>
      <c r="P6679" s="201"/>
      <c r="Q6679" s="201"/>
      <c r="R6679" s="201"/>
      <c r="S6679" s="201"/>
      <c r="T6679" s="202"/>
      <c r="AT6679" s="197" t="s">
        <v>369</v>
      </c>
      <c r="AU6679" s="197" t="s">
        <v>85</v>
      </c>
      <c r="AV6679" s="14" t="s">
        <v>79</v>
      </c>
      <c r="AW6679" s="14" t="s">
        <v>29</v>
      </c>
      <c r="AX6679" s="14" t="s">
        <v>72</v>
      </c>
      <c r="AY6679" s="197" t="s">
        <v>360</v>
      </c>
    </row>
    <row r="6680" spans="2:51" s="14" customFormat="1">
      <c r="B6680" s="196"/>
      <c r="D6680" s="188" t="s">
        <v>369</v>
      </c>
      <c r="E6680" s="197" t="s">
        <v>1</v>
      </c>
      <c r="F6680" s="198" t="s">
        <v>762</v>
      </c>
      <c r="H6680" s="197" t="s">
        <v>1</v>
      </c>
      <c r="I6680" s="199"/>
      <c r="L6680" s="196"/>
      <c r="M6680" s="200"/>
      <c r="N6680" s="201"/>
      <c r="O6680" s="201"/>
      <c r="P6680" s="201"/>
      <c r="Q6680" s="201"/>
      <c r="R6680" s="201"/>
      <c r="S6680" s="201"/>
      <c r="T6680" s="202"/>
      <c r="AT6680" s="197" t="s">
        <v>369</v>
      </c>
      <c r="AU6680" s="197" t="s">
        <v>85</v>
      </c>
      <c r="AV6680" s="14" t="s">
        <v>79</v>
      </c>
      <c r="AW6680" s="14" t="s">
        <v>29</v>
      </c>
      <c r="AX6680" s="14" t="s">
        <v>72</v>
      </c>
      <c r="AY6680" s="197" t="s">
        <v>360</v>
      </c>
    </row>
    <row r="6681" spans="2:51" s="13" customFormat="1">
      <c r="B6681" s="187"/>
      <c r="D6681" s="188" t="s">
        <v>369</v>
      </c>
      <c r="E6681" s="189" t="s">
        <v>1</v>
      </c>
      <c r="F6681" s="190" t="s">
        <v>6433</v>
      </c>
      <c r="H6681" s="191">
        <v>50.954999999999998</v>
      </c>
      <c r="I6681" s="192"/>
      <c r="L6681" s="187"/>
      <c r="M6681" s="193"/>
      <c r="N6681" s="194"/>
      <c r="O6681" s="194"/>
      <c r="P6681" s="194"/>
      <c r="Q6681" s="194"/>
      <c r="R6681" s="194"/>
      <c r="S6681" s="194"/>
      <c r="T6681" s="195"/>
      <c r="AT6681" s="189" t="s">
        <v>369</v>
      </c>
      <c r="AU6681" s="189" t="s">
        <v>85</v>
      </c>
      <c r="AV6681" s="13" t="s">
        <v>85</v>
      </c>
      <c r="AW6681" s="13" t="s">
        <v>29</v>
      </c>
      <c r="AX6681" s="13" t="s">
        <v>72</v>
      </c>
      <c r="AY6681" s="189" t="s">
        <v>360</v>
      </c>
    </row>
    <row r="6682" spans="2:51" s="16" customFormat="1">
      <c r="B6682" s="211"/>
      <c r="D6682" s="188" t="s">
        <v>369</v>
      </c>
      <c r="E6682" s="212" t="s">
        <v>1</v>
      </c>
      <c r="F6682" s="213" t="s">
        <v>581</v>
      </c>
      <c r="H6682" s="214">
        <v>50.954999999999998</v>
      </c>
      <c r="I6682" s="215"/>
      <c r="L6682" s="211"/>
      <c r="M6682" s="216"/>
      <c r="N6682" s="217"/>
      <c r="O6682" s="217"/>
      <c r="P6682" s="217"/>
      <c r="Q6682" s="217"/>
      <c r="R6682" s="217"/>
      <c r="S6682" s="217"/>
      <c r="T6682" s="218"/>
      <c r="AT6682" s="212" t="s">
        <v>369</v>
      </c>
      <c r="AU6682" s="212" t="s">
        <v>85</v>
      </c>
      <c r="AV6682" s="16" t="s">
        <v>282</v>
      </c>
      <c r="AW6682" s="16" t="s">
        <v>29</v>
      </c>
      <c r="AX6682" s="16" t="s">
        <v>72</v>
      </c>
      <c r="AY6682" s="212" t="s">
        <v>360</v>
      </c>
    </row>
    <row r="6683" spans="2:51" s="14" customFormat="1">
      <c r="B6683" s="196"/>
      <c r="D6683" s="188" t="s">
        <v>369</v>
      </c>
      <c r="E6683" s="197" t="s">
        <v>1</v>
      </c>
      <c r="F6683" s="198" t="s">
        <v>6434</v>
      </c>
      <c r="H6683" s="197" t="s">
        <v>1</v>
      </c>
      <c r="I6683" s="199"/>
      <c r="L6683" s="196"/>
      <c r="M6683" s="200"/>
      <c r="N6683" s="201"/>
      <c r="O6683" s="201"/>
      <c r="P6683" s="201"/>
      <c r="Q6683" s="201"/>
      <c r="R6683" s="201"/>
      <c r="S6683" s="201"/>
      <c r="T6683" s="202"/>
      <c r="AT6683" s="197" t="s">
        <v>369</v>
      </c>
      <c r="AU6683" s="197" t="s">
        <v>85</v>
      </c>
      <c r="AV6683" s="14" t="s">
        <v>79</v>
      </c>
      <c r="AW6683" s="14" t="s">
        <v>29</v>
      </c>
      <c r="AX6683" s="14" t="s">
        <v>72</v>
      </c>
      <c r="AY6683" s="197" t="s">
        <v>360</v>
      </c>
    </row>
    <row r="6684" spans="2:51" s="14" customFormat="1">
      <c r="B6684" s="196"/>
      <c r="D6684" s="188" t="s">
        <v>369</v>
      </c>
      <c r="E6684" s="197" t="s">
        <v>1</v>
      </c>
      <c r="F6684" s="198" t="s">
        <v>758</v>
      </c>
      <c r="H6684" s="197" t="s">
        <v>1</v>
      </c>
      <c r="I6684" s="199"/>
      <c r="L6684" s="196"/>
      <c r="M6684" s="200"/>
      <c r="N6684" s="201"/>
      <c r="O6684" s="201"/>
      <c r="P6684" s="201"/>
      <c r="Q6684" s="201"/>
      <c r="R6684" s="201"/>
      <c r="S6684" s="201"/>
      <c r="T6684" s="202"/>
      <c r="AT6684" s="197" t="s">
        <v>369</v>
      </c>
      <c r="AU6684" s="197" t="s">
        <v>85</v>
      </c>
      <c r="AV6684" s="14" t="s">
        <v>79</v>
      </c>
      <c r="AW6684" s="14" t="s">
        <v>29</v>
      </c>
      <c r="AX6684" s="14" t="s">
        <v>72</v>
      </c>
      <c r="AY6684" s="197" t="s">
        <v>360</v>
      </c>
    </row>
    <row r="6685" spans="2:51" s="13" customFormat="1">
      <c r="B6685" s="187"/>
      <c r="D6685" s="188" t="s">
        <v>369</v>
      </c>
      <c r="E6685" s="189" t="s">
        <v>1</v>
      </c>
      <c r="F6685" s="190" t="s">
        <v>4770</v>
      </c>
      <c r="H6685" s="191">
        <v>25.52</v>
      </c>
      <c r="I6685" s="192"/>
      <c r="L6685" s="187"/>
      <c r="M6685" s="193"/>
      <c r="N6685" s="194"/>
      <c r="O6685" s="194"/>
      <c r="P6685" s="194"/>
      <c r="Q6685" s="194"/>
      <c r="R6685" s="194"/>
      <c r="S6685" s="194"/>
      <c r="T6685" s="195"/>
      <c r="AT6685" s="189" t="s">
        <v>369</v>
      </c>
      <c r="AU6685" s="189" t="s">
        <v>85</v>
      </c>
      <c r="AV6685" s="13" t="s">
        <v>85</v>
      </c>
      <c r="AW6685" s="13" t="s">
        <v>29</v>
      </c>
      <c r="AX6685" s="13" t="s">
        <v>72</v>
      </c>
      <c r="AY6685" s="189" t="s">
        <v>360</v>
      </c>
    </row>
    <row r="6686" spans="2:51" s="13" customFormat="1">
      <c r="B6686" s="187"/>
      <c r="D6686" s="188" t="s">
        <v>369</v>
      </c>
      <c r="E6686" s="189" t="s">
        <v>1</v>
      </c>
      <c r="F6686" s="190" t="s">
        <v>4754</v>
      </c>
      <c r="H6686" s="191">
        <v>2.1120000000000001</v>
      </c>
      <c r="I6686" s="192"/>
      <c r="L6686" s="187"/>
      <c r="M6686" s="193"/>
      <c r="N6686" s="194"/>
      <c r="O6686" s="194"/>
      <c r="P6686" s="194"/>
      <c r="Q6686" s="194"/>
      <c r="R6686" s="194"/>
      <c r="S6686" s="194"/>
      <c r="T6686" s="195"/>
      <c r="AT6686" s="189" t="s">
        <v>369</v>
      </c>
      <c r="AU6686" s="189" t="s">
        <v>85</v>
      </c>
      <c r="AV6686" s="13" t="s">
        <v>85</v>
      </c>
      <c r="AW6686" s="13" t="s">
        <v>29</v>
      </c>
      <c r="AX6686" s="13" t="s">
        <v>72</v>
      </c>
      <c r="AY6686" s="189" t="s">
        <v>360</v>
      </c>
    </row>
    <row r="6687" spans="2:51" s="13" customFormat="1">
      <c r="B6687" s="187"/>
      <c r="D6687" s="188" t="s">
        <v>369</v>
      </c>
      <c r="E6687" s="189" t="s">
        <v>1</v>
      </c>
      <c r="F6687" s="190" t="s">
        <v>4755</v>
      </c>
      <c r="H6687" s="191">
        <v>2.6269999999999998</v>
      </c>
      <c r="I6687" s="192"/>
      <c r="L6687" s="187"/>
      <c r="M6687" s="193"/>
      <c r="N6687" s="194"/>
      <c r="O6687" s="194"/>
      <c r="P6687" s="194"/>
      <c r="Q6687" s="194"/>
      <c r="R6687" s="194"/>
      <c r="S6687" s="194"/>
      <c r="T6687" s="195"/>
      <c r="AT6687" s="189" t="s">
        <v>369</v>
      </c>
      <c r="AU6687" s="189" t="s">
        <v>85</v>
      </c>
      <c r="AV6687" s="13" t="s">
        <v>85</v>
      </c>
      <c r="AW6687" s="13" t="s">
        <v>29</v>
      </c>
      <c r="AX6687" s="13" t="s">
        <v>72</v>
      </c>
      <c r="AY6687" s="189" t="s">
        <v>360</v>
      </c>
    </row>
    <row r="6688" spans="2:51" s="13" customFormat="1">
      <c r="B6688" s="187"/>
      <c r="D6688" s="188" t="s">
        <v>369</v>
      </c>
      <c r="E6688" s="189" t="s">
        <v>1</v>
      </c>
      <c r="F6688" s="190" t="s">
        <v>4756</v>
      </c>
      <c r="H6688" s="191">
        <v>2.62</v>
      </c>
      <c r="I6688" s="192"/>
      <c r="L6688" s="187"/>
      <c r="M6688" s="193"/>
      <c r="N6688" s="194"/>
      <c r="O6688" s="194"/>
      <c r="P6688" s="194"/>
      <c r="Q6688" s="194"/>
      <c r="R6688" s="194"/>
      <c r="S6688" s="194"/>
      <c r="T6688" s="195"/>
      <c r="AT6688" s="189" t="s">
        <v>369</v>
      </c>
      <c r="AU6688" s="189" t="s">
        <v>85</v>
      </c>
      <c r="AV6688" s="13" t="s">
        <v>85</v>
      </c>
      <c r="AW6688" s="13" t="s">
        <v>29</v>
      </c>
      <c r="AX6688" s="13" t="s">
        <v>72</v>
      </c>
      <c r="AY6688" s="189" t="s">
        <v>360</v>
      </c>
    </row>
    <row r="6689" spans="2:51" s="13" customFormat="1">
      <c r="B6689" s="187"/>
      <c r="D6689" s="188" t="s">
        <v>369</v>
      </c>
      <c r="E6689" s="189" t="s">
        <v>1</v>
      </c>
      <c r="F6689" s="190" t="s">
        <v>4757</v>
      </c>
      <c r="H6689" s="191">
        <v>2.48</v>
      </c>
      <c r="I6689" s="192"/>
      <c r="L6689" s="187"/>
      <c r="M6689" s="193"/>
      <c r="N6689" s="194"/>
      <c r="O6689" s="194"/>
      <c r="P6689" s="194"/>
      <c r="Q6689" s="194"/>
      <c r="R6689" s="194"/>
      <c r="S6689" s="194"/>
      <c r="T6689" s="195"/>
      <c r="AT6689" s="189" t="s">
        <v>369</v>
      </c>
      <c r="AU6689" s="189" t="s">
        <v>85</v>
      </c>
      <c r="AV6689" s="13" t="s">
        <v>85</v>
      </c>
      <c r="AW6689" s="13" t="s">
        <v>29</v>
      </c>
      <c r="AX6689" s="13" t="s">
        <v>72</v>
      </c>
      <c r="AY6689" s="189" t="s">
        <v>360</v>
      </c>
    </row>
    <row r="6690" spans="2:51" s="13" customFormat="1">
      <c r="B6690" s="187"/>
      <c r="D6690" s="188" t="s">
        <v>369</v>
      </c>
      <c r="E6690" s="189" t="s">
        <v>1</v>
      </c>
      <c r="F6690" s="190" t="s">
        <v>4758</v>
      </c>
      <c r="H6690" s="191">
        <v>3.7719999999999998</v>
      </c>
      <c r="I6690" s="192"/>
      <c r="L6690" s="187"/>
      <c r="M6690" s="193"/>
      <c r="N6690" s="194"/>
      <c r="O6690" s="194"/>
      <c r="P6690" s="194"/>
      <c r="Q6690" s="194"/>
      <c r="R6690" s="194"/>
      <c r="S6690" s="194"/>
      <c r="T6690" s="195"/>
      <c r="AT6690" s="189" t="s">
        <v>369</v>
      </c>
      <c r="AU6690" s="189" t="s">
        <v>85</v>
      </c>
      <c r="AV6690" s="13" t="s">
        <v>85</v>
      </c>
      <c r="AW6690" s="13" t="s">
        <v>29</v>
      </c>
      <c r="AX6690" s="13" t="s">
        <v>72</v>
      </c>
      <c r="AY6690" s="189" t="s">
        <v>360</v>
      </c>
    </row>
    <row r="6691" spans="2:51" s="13" customFormat="1">
      <c r="B6691" s="187"/>
      <c r="D6691" s="188" t="s">
        <v>369</v>
      </c>
      <c r="E6691" s="189" t="s">
        <v>1</v>
      </c>
      <c r="F6691" s="190" t="s">
        <v>4759</v>
      </c>
      <c r="H6691" s="191">
        <v>2.4609999999999999</v>
      </c>
      <c r="I6691" s="192"/>
      <c r="L6691" s="187"/>
      <c r="M6691" s="193"/>
      <c r="N6691" s="194"/>
      <c r="O6691" s="194"/>
      <c r="P6691" s="194"/>
      <c r="Q6691" s="194"/>
      <c r="R6691" s="194"/>
      <c r="S6691" s="194"/>
      <c r="T6691" s="195"/>
      <c r="AT6691" s="189" t="s">
        <v>369</v>
      </c>
      <c r="AU6691" s="189" t="s">
        <v>85</v>
      </c>
      <c r="AV6691" s="13" t="s">
        <v>85</v>
      </c>
      <c r="AW6691" s="13" t="s">
        <v>29</v>
      </c>
      <c r="AX6691" s="13" t="s">
        <v>72</v>
      </c>
      <c r="AY6691" s="189" t="s">
        <v>360</v>
      </c>
    </row>
    <row r="6692" spans="2:51" s="14" customFormat="1">
      <c r="B6692" s="196"/>
      <c r="D6692" s="188" t="s">
        <v>369</v>
      </c>
      <c r="E6692" s="197" t="s">
        <v>1</v>
      </c>
      <c r="F6692" s="198" t="s">
        <v>6435</v>
      </c>
      <c r="H6692" s="197" t="s">
        <v>1</v>
      </c>
      <c r="I6692" s="199"/>
      <c r="L6692" s="196"/>
      <c r="M6692" s="200"/>
      <c r="N6692" s="201"/>
      <c r="O6692" s="201"/>
      <c r="P6692" s="201"/>
      <c r="Q6692" s="201"/>
      <c r="R6692" s="201"/>
      <c r="S6692" s="201"/>
      <c r="T6692" s="202"/>
      <c r="AT6692" s="197" t="s">
        <v>369</v>
      </c>
      <c r="AU6692" s="197" t="s">
        <v>85</v>
      </c>
      <c r="AV6692" s="14" t="s">
        <v>79</v>
      </c>
      <c r="AW6692" s="14" t="s">
        <v>29</v>
      </c>
      <c r="AX6692" s="14" t="s">
        <v>72</v>
      </c>
      <c r="AY6692" s="197" t="s">
        <v>360</v>
      </c>
    </row>
    <row r="6693" spans="2:51" s="13" customFormat="1">
      <c r="B6693" s="187"/>
      <c r="D6693" s="188" t="s">
        <v>369</v>
      </c>
      <c r="E6693" s="189" t="s">
        <v>1</v>
      </c>
      <c r="F6693" s="190" t="s">
        <v>4794</v>
      </c>
      <c r="H6693" s="191">
        <v>0.54</v>
      </c>
      <c r="I6693" s="192"/>
      <c r="L6693" s="187"/>
      <c r="M6693" s="193"/>
      <c r="N6693" s="194"/>
      <c r="O6693" s="194"/>
      <c r="P6693" s="194"/>
      <c r="Q6693" s="194"/>
      <c r="R6693" s="194"/>
      <c r="S6693" s="194"/>
      <c r="T6693" s="195"/>
      <c r="AT6693" s="189" t="s">
        <v>369</v>
      </c>
      <c r="AU6693" s="189" t="s">
        <v>85</v>
      </c>
      <c r="AV6693" s="13" t="s">
        <v>85</v>
      </c>
      <c r="AW6693" s="13" t="s">
        <v>29</v>
      </c>
      <c r="AX6693" s="13" t="s">
        <v>72</v>
      </c>
      <c r="AY6693" s="189" t="s">
        <v>360</v>
      </c>
    </row>
    <row r="6694" spans="2:51" s="13" customFormat="1">
      <c r="B6694" s="187"/>
      <c r="D6694" s="188" t="s">
        <v>369</v>
      </c>
      <c r="E6694" s="189" t="s">
        <v>1</v>
      </c>
      <c r="F6694" s="190" t="s">
        <v>4795</v>
      </c>
      <c r="H6694" s="191">
        <v>0.245</v>
      </c>
      <c r="I6694" s="192"/>
      <c r="L6694" s="187"/>
      <c r="M6694" s="193"/>
      <c r="N6694" s="194"/>
      <c r="O6694" s="194"/>
      <c r="P6694" s="194"/>
      <c r="Q6694" s="194"/>
      <c r="R6694" s="194"/>
      <c r="S6694" s="194"/>
      <c r="T6694" s="195"/>
      <c r="AT6694" s="189" t="s">
        <v>369</v>
      </c>
      <c r="AU6694" s="189" t="s">
        <v>85</v>
      </c>
      <c r="AV6694" s="13" t="s">
        <v>85</v>
      </c>
      <c r="AW6694" s="13" t="s">
        <v>29</v>
      </c>
      <c r="AX6694" s="13" t="s">
        <v>72</v>
      </c>
      <c r="AY6694" s="189" t="s">
        <v>360</v>
      </c>
    </row>
    <row r="6695" spans="2:51" s="13" customFormat="1">
      <c r="B6695" s="187"/>
      <c r="D6695" s="188" t="s">
        <v>369</v>
      </c>
      <c r="E6695" s="189" t="s">
        <v>1</v>
      </c>
      <c r="F6695" s="190" t="s">
        <v>4796</v>
      </c>
      <c r="H6695" s="191">
        <v>0.128</v>
      </c>
      <c r="I6695" s="192"/>
      <c r="L6695" s="187"/>
      <c r="M6695" s="193"/>
      <c r="N6695" s="194"/>
      <c r="O6695" s="194"/>
      <c r="P6695" s="194"/>
      <c r="Q6695" s="194"/>
      <c r="R6695" s="194"/>
      <c r="S6695" s="194"/>
      <c r="T6695" s="195"/>
      <c r="AT6695" s="189" t="s">
        <v>369</v>
      </c>
      <c r="AU6695" s="189" t="s">
        <v>85</v>
      </c>
      <c r="AV6695" s="13" t="s">
        <v>85</v>
      </c>
      <c r="AW6695" s="13" t="s">
        <v>29</v>
      </c>
      <c r="AX6695" s="13" t="s">
        <v>72</v>
      </c>
      <c r="AY6695" s="189" t="s">
        <v>360</v>
      </c>
    </row>
    <row r="6696" spans="2:51" s="13" customFormat="1">
      <c r="B6696" s="187"/>
      <c r="D6696" s="188" t="s">
        <v>369</v>
      </c>
      <c r="E6696" s="189" t="s">
        <v>1</v>
      </c>
      <c r="F6696" s="190" t="s">
        <v>4797</v>
      </c>
      <c r="H6696" s="191">
        <v>0.49399999999999999</v>
      </c>
      <c r="I6696" s="192"/>
      <c r="L6696" s="187"/>
      <c r="M6696" s="193"/>
      <c r="N6696" s="194"/>
      <c r="O6696" s="194"/>
      <c r="P6696" s="194"/>
      <c r="Q6696" s="194"/>
      <c r="R6696" s="194"/>
      <c r="S6696" s="194"/>
      <c r="T6696" s="195"/>
      <c r="AT6696" s="189" t="s">
        <v>369</v>
      </c>
      <c r="AU6696" s="189" t="s">
        <v>85</v>
      </c>
      <c r="AV6696" s="13" t="s">
        <v>85</v>
      </c>
      <c r="AW6696" s="13" t="s">
        <v>29</v>
      </c>
      <c r="AX6696" s="13" t="s">
        <v>72</v>
      </c>
      <c r="AY6696" s="189" t="s">
        <v>360</v>
      </c>
    </row>
    <row r="6697" spans="2:51" s="13" customFormat="1">
      <c r="B6697" s="187"/>
      <c r="D6697" s="188" t="s">
        <v>369</v>
      </c>
      <c r="E6697" s="189" t="s">
        <v>1</v>
      </c>
      <c r="F6697" s="190" t="s">
        <v>4798</v>
      </c>
      <c r="H6697" s="191">
        <v>2.181</v>
      </c>
      <c r="I6697" s="192"/>
      <c r="L6697" s="187"/>
      <c r="M6697" s="193"/>
      <c r="N6697" s="194"/>
      <c r="O6697" s="194"/>
      <c r="P6697" s="194"/>
      <c r="Q6697" s="194"/>
      <c r="R6697" s="194"/>
      <c r="S6697" s="194"/>
      <c r="T6697" s="195"/>
      <c r="AT6697" s="189" t="s">
        <v>369</v>
      </c>
      <c r="AU6697" s="189" t="s">
        <v>85</v>
      </c>
      <c r="AV6697" s="13" t="s">
        <v>85</v>
      </c>
      <c r="AW6697" s="13" t="s">
        <v>29</v>
      </c>
      <c r="AX6697" s="13" t="s">
        <v>72</v>
      </c>
      <c r="AY6697" s="189" t="s">
        <v>360</v>
      </c>
    </row>
    <row r="6698" spans="2:51" s="13" customFormat="1">
      <c r="B6698" s="187"/>
      <c r="D6698" s="188" t="s">
        <v>369</v>
      </c>
      <c r="E6698" s="189" t="s">
        <v>1</v>
      </c>
      <c r="F6698" s="190" t="s">
        <v>4799</v>
      </c>
      <c r="H6698" s="191">
        <v>0.13400000000000001</v>
      </c>
      <c r="I6698" s="192"/>
      <c r="L6698" s="187"/>
      <c r="M6698" s="193"/>
      <c r="N6698" s="194"/>
      <c r="O6698" s="194"/>
      <c r="P6698" s="194"/>
      <c r="Q6698" s="194"/>
      <c r="R6698" s="194"/>
      <c r="S6698" s="194"/>
      <c r="T6698" s="195"/>
      <c r="AT6698" s="189" t="s">
        <v>369</v>
      </c>
      <c r="AU6698" s="189" t="s">
        <v>85</v>
      </c>
      <c r="AV6698" s="13" t="s">
        <v>85</v>
      </c>
      <c r="AW6698" s="13" t="s">
        <v>29</v>
      </c>
      <c r="AX6698" s="13" t="s">
        <v>72</v>
      </c>
      <c r="AY6698" s="189" t="s">
        <v>360</v>
      </c>
    </row>
    <row r="6699" spans="2:51" s="13" customFormat="1">
      <c r="B6699" s="187"/>
      <c r="D6699" s="188" t="s">
        <v>369</v>
      </c>
      <c r="E6699" s="189" t="s">
        <v>1</v>
      </c>
      <c r="F6699" s="190" t="s">
        <v>4800</v>
      </c>
      <c r="H6699" s="191">
        <v>0.125</v>
      </c>
      <c r="I6699" s="192"/>
      <c r="L6699" s="187"/>
      <c r="M6699" s="193"/>
      <c r="N6699" s="194"/>
      <c r="O6699" s="194"/>
      <c r="P6699" s="194"/>
      <c r="Q6699" s="194"/>
      <c r="R6699" s="194"/>
      <c r="S6699" s="194"/>
      <c r="T6699" s="195"/>
      <c r="AT6699" s="189" t="s">
        <v>369</v>
      </c>
      <c r="AU6699" s="189" t="s">
        <v>85</v>
      </c>
      <c r="AV6699" s="13" t="s">
        <v>85</v>
      </c>
      <c r="AW6699" s="13" t="s">
        <v>29</v>
      </c>
      <c r="AX6699" s="13" t="s">
        <v>72</v>
      </c>
      <c r="AY6699" s="189" t="s">
        <v>360</v>
      </c>
    </row>
    <row r="6700" spans="2:51" s="13" customFormat="1">
      <c r="B6700" s="187"/>
      <c r="D6700" s="188" t="s">
        <v>369</v>
      </c>
      <c r="E6700" s="189" t="s">
        <v>1</v>
      </c>
      <c r="F6700" s="190" t="s">
        <v>4801</v>
      </c>
      <c r="H6700" s="191">
        <v>0.55500000000000005</v>
      </c>
      <c r="I6700" s="192"/>
      <c r="L6700" s="187"/>
      <c r="M6700" s="193"/>
      <c r="N6700" s="194"/>
      <c r="O6700" s="194"/>
      <c r="P6700" s="194"/>
      <c r="Q6700" s="194"/>
      <c r="R6700" s="194"/>
      <c r="S6700" s="194"/>
      <c r="T6700" s="195"/>
      <c r="AT6700" s="189" t="s">
        <v>369</v>
      </c>
      <c r="AU6700" s="189" t="s">
        <v>85</v>
      </c>
      <c r="AV6700" s="13" t="s">
        <v>85</v>
      </c>
      <c r="AW6700" s="13" t="s">
        <v>29</v>
      </c>
      <c r="AX6700" s="13" t="s">
        <v>72</v>
      </c>
      <c r="AY6700" s="189" t="s">
        <v>360</v>
      </c>
    </row>
    <row r="6701" spans="2:51" s="13" customFormat="1">
      <c r="B6701" s="187"/>
      <c r="D6701" s="188" t="s">
        <v>369</v>
      </c>
      <c r="E6701" s="189" t="s">
        <v>1</v>
      </c>
      <c r="F6701" s="190" t="s">
        <v>4802</v>
      </c>
      <c r="H6701" s="191">
        <v>0.246</v>
      </c>
      <c r="I6701" s="192"/>
      <c r="L6701" s="187"/>
      <c r="M6701" s="193"/>
      <c r="N6701" s="194"/>
      <c r="O6701" s="194"/>
      <c r="P6701" s="194"/>
      <c r="Q6701" s="194"/>
      <c r="R6701" s="194"/>
      <c r="S6701" s="194"/>
      <c r="T6701" s="195"/>
      <c r="AT6701" s="189" t="s">
        <v>369</v>
      </c>
      <c r="AU6701" s="189" t="s">
        <v>85</v>
      </c>
      <c r="AV6701" s="13" t="s">
        <v>85</v>
      </c>
      <c r="AW6701" s="13" t="s">
        <v>29</v>
      </c>
      <c r="AX6701" s="13" t="s">
        <v>72</v>
      </c>
      <c r="AY6701" s="189" t="s">
        <v>360</v>
      </c>
    </row>
    <row r="6702" spans="2:51" s="13" customFormat="1">
      <c r="B6702" s="187"/>
      <c r="D6702" s="188" t="s">
        <v>369</v>
      </c>
      <c r="E6702" s="189" t="s">
        <v>1</v>
      </c>
      <c r="F6702" s="190" t="s">
        <v>4803</v>
      </c>
      <c r="H6702" s="191">
        <v>0.13500000000000001</v>
      </c>
      <c r="I6702" s="192"/>
      <c r="L6702" s="187"/>
      <c r="M6702" s="193"/>
      <c r="N6702" s="194"/>
      <c r="O6702" s="194"/>
      <c r="P6702" s="194"/>
      <c r="Q6702" s="194"/>
      <c r="R6702" s="194"/>
      <c r="S6702" s="194"/>
      <c r="T6702" s="195"/>
      <c r="AT6702" s="189" t="s">
        <v>369</v>
      </c>
      <c r="AU6702" s="189" t="s">
        <v>85</v>
      </c>
      <c r="AV6702" s="13" t="s">
        <v>85</v>
      </c>
      <c r="AW6702" s="13" t="s">
        <v>29</v>
      </c>
      <c r="AX6702" s="13" t="s">
        <v>72</v>
      </c>
      <c r="AY6702" s="189" t="s">
        <v>360</v>
      </c>
    </row>
    <row r="6703" spans="2:51" s="13" customFormat="1">
      <c r="B6703" s="187"/>
      <c r="D6703" s="188" t="s">
        <v>369</v>
      </c>
      <c r="E6703" s="189" t="s">
        <v>1</v>
      </c>
      <c r="F6703" s="190" t="s">
        <v>4804</v>
      </c>
      <c r="H6703" s="191">
        <v>0.55500000000000005</v>
      </c>
      <c r="I6703" s="192"/>
      <c r="L6703" s="187"/>
      <c r="M6703" s="193"/>
      <c r="N6703" s="194"/>
      <c r="O6703" s="194"/>
      <c r="P6703" s="194"/>
      <c r="Q6703" s="194"/>
      <c r="R6703" s="194"/>
      <c r="S6703" s="194"/>
      <c r="T6703" s="195"/>
      <c r="AT6703" s="189" t="s">
        <v>369</v>
      </c>
      <c r="AU6703" s="189" t="s">
        <v>85</v>
      </c>
      <c r="AV6703" s="13" t="s">
        <v>85</v>
      </c>
      <c r="AW6703" s="13" t="s">
        <v>29</v>
      </c>
      <c r="AX6703" s="13" t="s">
        <v>72</v>
      </c>
      <c r="AY6703" s="189" t="s">
        <v>360</v>
      </c>
    </row>
    <row r="6704" spans="2:51" s="13" customFormat="1">
      <c r="B6704" s="187"/>
      <c r="D6704" s="188" t="s">
        <v>369</v>
      </c>
      <c r="E6704" s="189" t="s">
        <v>1</v>
      </c>
      <c r="F6704" s="190" t="s">
        <v>4805</v>
      </c>
      <c r="H6704" s="191">
        <v>0.246</v>
      </c>
      <c r="I6704" s="192"/>
      <c r="L6704" s="187"/>
      <c r="M6704" s="193"/>
      <c r="N6704" s="194"/>
      <c r="O6704" s="194"/>
      <c r="P6704" s="194"/>
      <c r="Q6704" s="194"/>
      <c r="R6704" s="194"/>
      <c r="S6704" s="194"/>
      <c r="T6704" s="195"/>
      <c r="AT6704" s="189" t="s">
        <v>369</v>
      </c>
      <c r="AU6704" s="189" t="s">
        <v>85</v>
      </c>
      <c r="AV6704" s="13" t="s">
        <v>85</v>
      </c>
      <c r="AW6704" s="13" t="s">
        <v>29</v>
      </c>
      <c r="AX6704" s="13" t="s">
        <v>72</v>
      </c>
      <c r="AY6704" s="189" t="s">
        <v>360</v>
      </c>
    </row>
    <row r="6705" spans="2:51" s="13" customFormat="1">
      <c r="B6705" s="187"/>
      <c r="D6705" s="188" t="s">
        <v>369</v>
      </c>
      <c r="E6705" s="189" t="s">
        <v>1</v>
      </c>
      <c r="F6705" s="190" t="s">
        <v>4806</v>
      </c>
      <c r="H6705" s="191">
        <v>0.55500000000000005</v>
      </c>
      <c r="I6705" s="192"/>
      <c r="L6705" s="187"/>
      <c r="M6705" s="193"/>
      <c r="N6705" s="194"/>
      <c r="O6705" s="194"/>
      <c r="P6705" s="194"/>
      <c r="Q6705" s="194"/>
      <c r="R6705" s="194"/>
      <c r="S6705" s="194"/>
      <c r="T6705" s="195"/>
      <c r="AT6705" s="189" t="s">
        <v>369</v>
      </c>
      <c r="AU6705" s="189" t="s">
        <v>85</v>
      </c>
      <c r="AV6705" s="13" t="s">
        <v>85</v>
      </c>
      <c r="AW6705" s="13" t="s">
        <v>29</v>
      </c>
      <c r="AX6705" s="13" t="s">
        <v>72</v>
      </c>
      <c r="AY6705" s="189" t="s">
        <v>360</v>
      </c>
    </row>
    <row r="6706" spans="2:51" s="13" customFormat="1">
      <c r="B6706" s="187"/>
      <c r="D6706" s="188" t="s">
        <v>369</v>
      </c>
      <c r="E6706" s="189" t="s">
        <v>1</v>
      </c>
      <c r="F6706" s="190" t="s">
        <v>4807</v>
      </c>
      <c r="H6706" s="191">
        <v>0.246</v>
      </c>
      <c r="I6706" s="192"/>
      <c r="L6706" s="187"/>
      <c r="M6706" s="193"/>
      <c r="N6706" s="194"/>
      <c r="O6706" s="194"/>
      <c r="P6706" s="194"/>
      <c r="Q6706" s="194"/>
      <c r="R6706" s="194"/>
      <c r="S6706" s="194"/>
      <c r="T6706" s="195"/>
      <c r="AT6706" s="189" t="s">
        <v>369</v>
      </c>
      <c r="AU6706" s="189" t="s">
        <v>85</v>
      </c>
      <c r="AV6706" s="13" t="s">
        <v>85</v>
      </c>
      <c r="AW6706" s="13" t="s">
        <v>29</v>
      </c>
      <c r="AX6706" s="13" t="s">
        <v>72</v>
      </c>
      <c r="AY6706" s="189" t="s">
        <v>360</v>
      </c>
    </row>
    <row r="6707" spans="2:51" s="16" customFormat="1">
      <c r="B6707" s="211"/>
      <c r="D6707" s="188" t="s">
        <v>369</v>
      </c>
      <c r="E6707" s="212" t="s">
        <v>1</v>
      </c>
      <c r="F6707" s="213" t="s">
        <v>581</v>
      </c>
      <c r="H6707" s="214">
        <v>47.976999999999997</v>
      </c>
      <c r="I6707" s="215"/>
      <c r="L6707" s="211"/>
      <c r="M6707" s="216"/>
      <c r="N6707" s="217"/>
      <c r="O6707" s="217"/>
      <c r="P6707" s="217"/>
      <c r="Q6707" s="217"/>
      <c r="R6707" s="217"/>
      <c r="S6707" s="217"/>
      <c r="T6707" s="218"/>
      <c r="AT6707" s="212" t="s">
        <v>369</v>
      </c>
      <c r="AU6707" s="212" t="s">
        <v>85</v>
      </c>
      <c r="AV6707" s="16" t="s">
        <v>282</v>
      </c>
      <c r="AW6707" s="16" t="s">
        <v>29</v>
      </c>
      <c r="AX6707" s="16" t="s">
        <v>72</v>
      </c>
      <c r="AY6707" s="212" t="s">
        <v>360</v>
      </c>
    </row>
    <row r="6708" spans="2:51" s="14" customFormat="1">
      <c r="B6708" s="196"/>
      <c r="D6708" s="188" t="s">
        <v>369</v>
      </c>
      <c r="E6708" s="197" t="s">
        <v>1</v>
      </c>
      <c r="F6708" s="198" t="s">
        <v>6436</v>
      </c>
      <c r="H6708" s="197" t="s">
        <v>1</v>
      </c>
      <c r="I6708" s="199"/>
      <c r="L6708" s="196"/>
      <c r="M6708" s="200"/>
      <c r="N6708" s="201"/>
      <c r="O6708" s="201"/>
      <c r="P6708" s="201"/>
      <c r="Q6708" s="201"/>
      <c r="R6708" s="201"/>
      <c r="S6708" s="201"/>
      <c r="T6708" s="202"/>
      <c r="AT6708" s="197" t="s">
        <v>369</v>
      </c>
      <c r="AU6708" s="197" t="s">
        <v>85</v>
      </c>
      <c r="AV6708" s="14" t="s">
        <v>79</v>
      </c>
      <c r="AW6708" s="14" t="s">
        <v>29</v>
      </c>
      <c r="AX6708" s="14" t="s">
        <v>72</v>
      </c>
      <c r="AY6708" s="197" t="s">
        <v>360</v>
      </c>
    </row>
    <row r="6709" spans="2:51" s="13" customFormat="1">
      <c r="B6709" s="187"/>
      <c r="D6709" s="188" t="s">
        <v>369</v>
      </c>
      <c r="E6709" s="189" t="s">
        <v>1</v>
      </c>
      <c r="F6709" s="190" t="s">
        <v>1288</v>
      </c>
      <c r="H6709" s="191">
        <v>-6.4320000000000004</v>
      </c>
      <c r="I6709" s="192"/>
      <c r="L6709" s="187"/>
      <c r="M6709" s="193"/>
      <c r="N6709" s="194"/>
      <c r="O6709" s="194"/>
      <c r="P6709" s="194"/>
      <c r="Q6709" s="194"/>
      <c r="R6709" s="194"/>
      <c r="S6709" s="194"/>
      <c r="T6709" s="195"/>
      <c r="AT6709" s="189" t="s">
        <v>369</v>
      </c>
      <c r="AU6709" s="189" t="s">
        <v>85</v>
      </c>
      <c r="AV6709" s="13" t="s">
        <v>85</v>
      </c>
      <c r="AW6709" s="13" t="s">
        <v>29</v>
      </c>
      <c r="AX6709" s="13" t="s">
        <v>72</v>
      </c>
      <c r="AY6709" s="189" t="s">
        <v>360</v>
      </c>
    </row>
    <row r="6710" spans="2:51" s="13" customFormat="1">
      <c r="B6710" s="187"/>
      <c r="D6710" s="188" t="s">
        <v>369</v>
      </c>
      <c r="E6710" s="189" t="s">
        <v>1</v>
      </c>
      <c r="F6710" s="190" t="s">
        <v>6437</v>
      </c>
      <c r="H6710" s="191">
        <v>-1.02</v>
      </c>
      <c r="I6710" s="192"/>
      <c r="L6710" s="187"/>
      <c r="M6710" s="193"/>
      <c r="N6710" s="194"/>
      <c r="O6710" s="194"/>
      <c r="P6710" s="194"/>
      <c r="Q6710" s="194"/>
      <c r="R6710" s="194"/>
      <c r="S6710" s="194"/>
      <c r="T6710" s="195"/>
      <c r="AT6710" s="189" t="s">
        <v>369</v>
      </c>
      <c r="AU6710" s="189" t="s">
        <v>85</v>
      </c>
      <c r="AV6710" s="13" t="s">
        <v>85</v>
      </c>
      <c r="AW6710" s="13" t="s">
        <v>29</v>
      </c>
      <c r="AX6710" s="13" t="s">
        <v>72</v>
      </c>
      <c r="AY6710" s="189" t="s">
        <v>360</v>
      </c>
    </row>
    <row r="6711" spans="2:51" s="13" customFormat="1">
      <c r="B6711" s="187"/>
      <c r="D6711" s="188" t="s">
        <v>369</v>
      </c>
      <c r="E6711" s="189" t="s">
        <v>1</v>
      </c>
      <c r="F6711" s="190" t="s">
        <v>1289</v>
      </c>
      <c r="H6711" s="191">
        <v>-21.396000000000001</v>
      </c>
      <c r="I6711" s="192"/>
      <c r="L6711" s="187"/>
      <c r="M6711" s="193"/>
      <c r="N6711" s="194"/>
      <c r="O6711" s="194"/>
      <c r="P6711" s="194"/>
      <c r="Q6711" s="194"/>
      <c r="R6711" s="194"/>
      <c r="S6711" s="194"/>
      <c r="T6711" s="195"/>
      <c r="AT6711" s="189" t="s">
        <v>369</v>
      </c>
      <c r="AU6711" s="189" t="s">
        <v>85</v>
      </c>
      <c r="AV6711" s="13" t="s">
        <v>85</v>
      </c>
      <c r="AW6711" s="13" t="s">
        <v>29</v>
      </c>
      <c r="AX6711" s="13" t="s">
        <v>72</v>
      </c>
      <c r="AY6711" s="189" t="s">
        <v>360</v>
      </c>
    </row>
    <row r="6712" spans="2:51" s="13" customFormat="1">
      <c r="B6712" s="187"/>
      <c r="D6712" s="188" t="s">
        <v>369</v>
      </c>
      <c r="E6712" s="189" t="s">
        <v>1</v>
      </c>
      <c r="F6712" s="190" t="s">
        <v>1290</v>
      </c>
      <c r="H6712" s="191">
        <v>-1.08</v>
      </c>
      <c r="I6712" s="192"/>
      <c r="L6712" s="187"/>
      <c r="M6712" s="193"/>
      <c r="N6712" s="194"/>
      <c r="O6712" s="194"/>
      <c r="P6712" s="194"/>
      <c r="Q6712" s="194"/>
      <c r="R6712" s="194"/>
      <c r="S6712" s="194"/>
      <c r="T6712" s="195"/>
      <c r="AT6712" s="189" t="s">
        <v>369</v>
      </c>
      <c r="AU6712" s="189" t="s">
        <v>85</v>
      </c>
      <c r="AV6712" s="13" t="s">
        <v>85</v>
      </c>
      <c r="AW6712" s="13" t="s">
        <v>29</v>
      </c>
      <c r="AX6712" s="13" t="s">
        <v>72</v>
      </c>
      <c r="AY6712" s="189" t="s">
        <v>360</v>
      </c>
    </row>
    <row r="6713" spans="2:51" s="13" customFormat="1">
      <c r="B6713" s="187"/>
      <c r="D6713" s="188" t="s">
        <v>369</v>
      </c>
      <c r="E6713" s="189" t="s">
        <v>1</v>
      </c>
      <c r="F6713" s="190" t="s">
        <v>1292</v>
      </c>
      <c r="H6713" s="191">
        <v>-7.6680000000000001</v>
      </c>
      <c r="I6713" s="192"/>
      <c r="L6713" s="187"/>
      <c r="M6713" s="193"/>
      <c r="N6713" s="194"/>
      <c r="O6713" s="194"/>
      <c r="P6713" s="194"/>
      <c r="Q6713" s="194"/>
      <c r="R6713" s="194"/>
      <c r="S6713" s="194"/>
      <c r="T6713" s="195"/>
      <c r="AT6713" s="189" t="s">
        <v>369</v>
      </c>
      <c r="AU6713" s="189" t="s">
        <v>85</v>
      </c>
      <c r="AV6713" s="13" t="s">
        <v>85</v>
      </c>
      <c r="AW6713" s="13" t="s">
        <v>29</v>
      </c>
      <c r="AX6713" s="13" t="s">
        <v>72</v>
      </c>
      <c r="AY6713" s="189" t="s">
        <v>360</v>
      </c>
    </row>
    <row r="6714" spans="2:51" s="13" customFormat="1">
      <c r="B6714" s="187"/>
      <c r="D6714" s="188" t="s">
        <v>369</v>
      </c>
      <c r="E6714" s="189" t="s">
        <v>1</v>
      </c>
      <c r="F6714" s="190" t="s">
        <v>1293</v>
      </c>
      <c r="H6714" s="191">
        <v>-34.460999999999999</v>
      </c>
      <c r="I6714" s="192"/>
      <c r="L6714" s="187"/>
      <c r="M6714" s="193"/>
      <c r="N6714" s="194"/>
      <c r="O6714" s="194"/>
      <c r="P6714" s="194"/>
      <c r="Q6714" s="194"/>
      <c r="R6714" s="194"/>
      <c r="S6714" s="194"/>
      <c r="T6714" s="195"/>
      <c r="AT6714" s="189" t="s">
        <v>369</v>
      </c>
      <c r="AU6714" s="189" t="s">
        <v>85</v>
      </c>
      <c r="AV6714" s="13" t="s">
        <v>85</v>
      </c>
      <c r="AW6714" s="13" t="s">
        <v>29</v>
      </c>
      <c r="AX6714" s="13" t="s">
        <v>72</v>
      </c>
      <c r="AY6714" s="189" t="s">
        <v>360</v>
      </c>
    </row>
    <row r="6715" spans="2:51" s="13" customFormat="1">
      <c r="B6715" s="187"/>
      <c r="D6715" s="188" t="s">
        <v>369</v>
      </c>
      <c r="E6715" s="189" t="s">
        <v>1</v>
      </c>
      <c r="F6715" s="190" t="s">
        <v>1294</v>
      </c>
      <c r="H6715" s="191">
        <v>-6.4320000000000004</v>
      </c>
      <c r="I6715" s="192"/>
      <c r="L6715" s="187"/>
      <c r="M6715" s="193"/>
      <c r="N6715" s="194"/>
      <c r="O6715" s="194"/>
      <c r="P6715" s="194"/>
      <c r="Q6715" s="194"/>
      <c r="R6715" s="194"/>
      <c r="S6715" s="194"/>
      <c r="T6715" s="195"/>
      <c r="AT6715" s="189" t="s">
        <v>369</v>
      </c>
      <c r="AU6715" s="189" t="s">
        <v>85</v>
      </c>
      <c r="AV6715" s="13" t="s">
        <v>85</v>
      </c>
      <c r="AW6715" s="13" t="s">
        <v>29</v>
      </c>
      <c r="AX6715" s="13" t="s">
        <v>72</v>
      </c>
      <c r="AY6715" s="189" t="s">
        <v>360</v>
      </c>
    </row>
    <row r="6716" spans="2:51" s="13" customFormat="1">
      <c r="B6716" s="187"/>
      <c r="D6716" s="188" t="s">
        <v>369</v>
      </c>
      <c r="E6716" s="189" t="s">
        <v>1</v>
      </c>
      <c r="F6716" s="190" t="s">
        <v>1295</v>
      </c>
      <c r="H6716" s="191">
        <v>-6.5039999999999996</v>
      </c>
      <c r="I6716" s="192"/>
      <c r="L6716" s="187"/>
      <c r="M6716" s="193"/>
      <c r="N6716" s="194"/>
      <c r="O6716" s="194"/>
      <c r="P6716" s="194"/>
      <c r="Q6716" s="194"/>
      <c r="R6716" s="194"/>
      <c r="S6716" s="194"/>
      <c r="T6716" s="195"/>
      <c r="AT6716" s="189" t="s">
        <v>369</v>
      </c>
      <c r="AU6716" s="189" t="s">
        <v>85</v>
      </c>
      <c r="AV6716" s="13" t="s">
        <v>85</v>
      </c>
      <c r="AW6716" s="13" t="s">
        <v>29</v>
      </c>
      <c r="AX6716" s="13" t="s">
        <v>72</v>
      </c>
      <c r="AY6716" s="189" t="s">
        <v>360</v>
      </c>
    </row>
    <row r="6717" spans="2:51" s="13" customFormat="1">
      <c r="B6717" s="187"/>
      <c r="D6717" s="188" t="s">
        <v>369</v>
      </c>
      <c r="E6717" s="189" t="s">
        <v>1</v>
      </c>
      <c r="F6717" s="190" t="s">
        <v>1296</v>
      </c>
      <c r="H6717" s="191">
        <v>-1.1040000000000001</v>
      </c>
      <c r="I6717" s="192"/>
      <c r="L6717" s="187"/>
      <c r="M6717" s="193"/>
      <c r="N6717" s="194"/>
      <c r="O6717" s="194"/>
      <c r="P6717" s="194"/>
      <c r="Q6717" s="194"/>
      <c r="R6717" s="194"/>
      <c r="S6717" s="194"/>
      <c r="T6717" s="195"/>
      <c r="AT6717" s="189" t="s">
        <v>369</v>
      </c>
      <c r="AU6717" s="189" t="s">
        <v>85</v>
      </c>
      <c r="AV6717" s="13" t="s">
        <v>85</v>
      </c>
      <c r="AW6717" s="13" t="s">
        <v>29</v>
      </c>
      <c r="AX6717" s="13" t="s">
        <v>72</v>
      </c>
      <c r="AY6717" s="189" t="s">
        <v>360</v>
      </c>
    </row>
    <row r="6718" spans="2:51" s="13" customFormat="1">
      <c r="B6718" s="187"/>
      <c r="D6718" s="188" t="s">
        <v>369</v>
      </c>
      <c r="E6718" s="189" t="s">
        <v>1</v>
      </c>
      <c r="F6718" s="190" t="s">
        <v>1298</v>
      </c>
      <c r="H6718" s="191">
        <v>-34.460999999999999</v>
      </c>
      <c r="I6718" s="192"/>
      <c r="L6718" s="187"/>
      <c r="M6718" s="193"/>
      <c r="N6718" s="194"/>
      <c r="O6718" s="194"/>
      <c r="P6718" s="194"/>
      <c r="Q6718" s="194"/>
      <c r="R6718" s="194"/>
      <c r="S6718" s="194"/>
      <c r="T6718" s="195"/>
      <c r="AT6718" s="189" t="s">
        <v>369</v>
      </c>
      <c r="AU6718" s="189" t="s">
        <v>85</v>
      </c>
      <c r="AV6718" s="13" t="s">
        <v>85</v>
      </c>
      <c r="AW6718" s="13" t="s">
        <v>29</v>
      </c>
      <c r="AX6718" s="13" t="s">
        <v>72</v>
      </c>
      <c r="AY6718" s="189" t="s">
        <v>360</v>
      </c>
    </row>
    <row r="6719" spans="2:51" s="13" customFormat="1">
      <c r="B6719" s="187"/>
      <c r="D6719" s="188" t="s">
        <v>369</v>
      </c>
      <c r="E6719" s="189" t="s">
        <v>1</v>
      </c>
      <c r="F6719" s="190" t="s">
        <v>1299</v>
      </c>
      <c r="H6719" s="191">
        <v>-6.4320000000000004</v>
      </c>
      <c r="I6719" s="192"/>
      <c r="L6719" s="187"/>
      <c r="M6719" s="193"/>
      <c r="N6719" s="194"/>
      <c r="O6719" s="194"/>
      <c r="P6719" s="194"/>
      <c r="Q6719" s="194"/>
      <c r="R6719" s="194"/>
      <c r="S6719" s="194"/>
      <c r="T6719" s="195"/>
      <c r="AT6719" s="189" t="s">
        <v>369</v>
      </c>
      <c r="AU6719" s="189" t="s">
        <v>85</v>
      </c>
      <c r="AV6719" s="13" t="s">
        <v>85</v>
      </c>
      <c r="AW6719" s="13" t="s">
        <v>29</v>
      </c>
      <c r="AX6719" s="13" t="s">
        <v>72</v>
      </c>
      <c r="AY6719" s="189" t="s">
        <v>360</v>
      </c>
    </row>
    <row r="6720" spans="2:51" s="13" customFormat="1">
      <c r="B6720" s="187"/>
      <c r="D6720" s="188" t="s">
        <v>369</v>
      </c>
      <c r="E6720" s="189" t="s">
        <v>1</v>
      </c>
      <c r="F6720" s="190" t="s">
        <v>1300</v>
      </c>
      <c r="H6720" s="191">
        <v>-1.8480000000000001</v>
      </c>
      <c r="I6720" s="192"/>
      <c r="L6720" s="187"/>
      <c r="M6720" s="193"/>
      <c r="N6720" s="194"/>
      <c r="O6720" s="194"/>
      <c r="P6720" s="194"/>
      <c r="Q6720" s="194"/>
      <c r="R6720" s="194"/>
      <c r="S6720" s="194"/>
      <c r="T6720" s="195"/>
      <c r="AT6720" s="189" t="s">
        <v>369</v>
      </c>
      <c r="AU6720" s="189" t="s">
        <v>85</v>
      </c>
      <c r="AV6720" s="13" t="s">
        <v>85</v>
      </c>
      <c r="AW6720" s="13" t="s">
        <v>29</v>
      </c>
      <c r="AX6720" s="13" t="s">
        <v>72</v>
      </c>
      <c r="AY6720" s="189" t="s">
        <v>360</v>
      </c>
    </row>
    <row r="6721" spans="1:65" s="13" customFormat="1">
      <c r="B6721" s="187"/>
      <c r="D6721" s="188" t="s">
        <v>369</v>
      </c>
      <c r="E6721" s="189" t="s">
        <v>1</v>
      </c>
      <c r="F6721" s="190" t="s">
        <v>1301</v>
      </c>
      <c r="H6721" s="191">
        <v>-13.615</v>
      </c>
      <c r="I6721" s="192"/>
      <c r="L6721" s="187"/>
      <c r="M6721" s="193"/>
      <c r="N6721" s="194"/>
      <c r="O6721" s="194"/>
      <c r="P6721" s="194"/>
      <c r="Q6721" s="194"/>
      <c r="R6721" s="194"/>
      <c r="S6721" s="194"/>
      <c r="T6721" s="195"/>
      <c r="AT6721" s="189" t="s">
        <v>369</v>
      </c>
      <c r="AU6721" s="189" t="s">
        <v>85</v>
      </c>
      <c r="AV6721" s="13" t="s">
        <v>85</v>
      </c>
      <c r="AW6721" s="13" t="s">
        <v>29</v>
      </c>
      <c r="AX6721" s="13" t="s">
        <v>72</v>
      </c>
      <c r="AY6721" s="189" t="s">
        <v>360</v>
      </c>
    </row>
    <row r="6722" spans="1:65" s="13" customFormat="1">
      <c r="B6722" s="187"/>
      <c r="D6722" s="188" t="s">
        <v>369</v>
      </c>
      <c r="E6722" s="189" t="s">
        <v>1</v>
      </c>
      <c r="F6722" s="190" t="s">
        <v>1303</v>
      </c>
      <c r="H6722" s="191">
        <v>-34.460999999999999</v>
      </c>
      <c r="I6722" s="192"/>
      <c r="L6722" s="187"/>
      <c r="M6722" s="193"/>
      <c r="N6722" s="194"/>
      <c r="O6722" s="194"/>
      <c r="P6722" s="194"/>
      <c r="Q6722" s="194"/>
      <c r="R6722" s="194"/>
      <c r="S6722" s="194"/>
      <c r="T6722" s="195"/>
      <c r="AT6722" s="189" t="s">
        <v>369</v>
      </c>
      <c r="AU6722" s="189" t="s">
        <v>85</v>
      </c>
      <c r="AV6722" s="13" t="s">
        <v>85</v>
      </c>
      <c r="AW6722" s="13" t="s">
        <v>29</v>
      </c>
      <c r="AX6722" s="13" t="s">
        <v>72</v>
      </c>
      <c r="AY6722" s="189" t="s">
        <v>360</v>
      </c>
    </row>
    <row r="6723" spans="1:65" s="13" customFormat="1">
      <c r="B6723" s="187"/>
      <c r="D6723" s="188" t="s">
        <v>369</v>
      </c>
      <c r="E6723" s="189" t="s">
        <v>1</v>
      </c>
      <c r="F6723" s="190" t="s">
        <v>1304</v>
      </c>
      <c r="H6723" s="191">
        <v>-6.4320000000000004</v>
      </c>
      <c r="I6723" s="192"/>
      <c r="L6723" s="187"/>
      <c r="M6723" s="193"/>
      <c r="N6723" s="194"/>
      <c r="O6723" s="194"/>
      <c r="P6723" s="194"/>
      <c r="Q6723" s="194"/>
      <c r="R6723" s="194"/>
      <c r="S6723" s="194"/>
      <c r="T6723" s="195"/>
      <c r="AT6723" s="189" t="s">
        <v>369</v>
      </c>
      <c r="AU6723" s="189" t="s">
        <v>85</v>
      </c>
      <c r="AV6723" s="13" t="s">
        <v>85</v>
      </c>
      <c r="AW6723" s="13" t="s">
        <v>29</v>
      </c>
      <c r="AX6723" s="13" t="s">
        <v>72</v>
      </c>
      <c r="AY6723" s="189" t="s">
        <v>360</v>
      </c>
    </row>
    <row r="6724" spans="1:65" s="13" customFormat="1">
      <c r="B6724" s="187"/>
      <c r="D6724" s="188" t="s">
        <v>369</v>
      </c>
      <c r="E6724" s="189" t="s">
        <v>1</v>
      </c>
      <c r="F6724" s="190" t="s">
        <v>1305</v>
      </c>
      <c r="H6724" s="191">
        <v>-13.615</v>
      </c>
      <c r="I6724" s="192"/>
      <c r="L6724" s="187"/>
      <c r="M6724" s="193"/>
      <c r="N6724" s="194"/>
      <c r="O6724" s="194"/>
      <c r="P6724" s="194"/>
      <c r="Q6724" s="194"/>
      <c r="R6724" s="194"/>
      <c r="S6724" s="194"/>
      <c r="T6724" s="195"/>
      <c r="AT6724" s="189" t="s">
        <v>369</v>
      </c>
      <c r="AU6724" s="189" t="s">
        <v>85</v>
      </c>
      <c r="AV6724" s="13" t="s">
        <v>85</v>
      </c>
      <c r="AW6724" s="13" t="s">
        <v>29</v>
      </c>
      <c r="AX6724" s="13" t="s">
        <v>72</v>
      </c>
      <c r="AY6724" s="189" t="s">
        <v>360</v>
      </c>
    </row>
    <row r="6725" spans="1:65" s="13" customFormat="1">
      <c r="B6725" s="187"/>
      <c r="D6725" s="188" t="s">
        <v>369</v>
      </c>
      <c r="E6725" s="189" t="s">
        <v>1</v>
      </c>
      <c r="F6725" s="190" t="s">
        <v>1306</v>
      </c>
      <c r="H6725" s="191">
        <v>-16.071999999999999</v>
      </c>
      <c r="I6725" s="192"/>
      <c r="L6725" s="187"/>
      <c r="M6725" s="193"/>
      <c r="N6725" s="194"/>
      <c r="O6725" s="194"/>
      <c r="P6725" s="194"/>
      <c r="Q6725" s="194"/>
      <c r="R6725" s="194"/>
      <c r="S6725" s="194"/>
      <c r="T6725" s="195"/>
      <c r="AT6725" s="189" t="s">
        <v>369</v>
      </c>
      <c r="AU6725" s="189" t="s">
        <v>85</v>
      </c>
      <c r="AV6725" s="13" t="s">
        <v>85</v>
      </c>
      <c r="AW6725" s="13" t="s">
        <v>29</v>
      </c>
      <c r="AX6725" s="13" t="s">
        <v>72</v>
      </c>
      <c r="AY6725" s="189" t="s">
        <v>360</v>
      </c>
    </row>
    <row r="6726" spans="1:65" s="16" customFormat="1">
      <c r="B6726" s="211"/>
      <c r="D6726" s="188" t="s">
        <v>369</v>
      </c>
      <c r="E6726" s="212" t="s">
        <v>1</v>
      </c>
      <c r="F6726" s="213" t="s">
        <v>581</v>
      </c>
      <c r="H6726" s="214">
        <v>-213.03299999999999</v>
      </c>
      <c r="I6726" s="215"/>
      <c r="L6726" s="211"/>
      <c r="M6726" s="216"/>
      <c r="N6726" s="217"/>
      <c r="O6726" s="217"/>
      <c r="P6726" s="217"/>
      <c r="Q6726" s="217"/>
      <c r="R6726" s="217"/>
      <c r="S6726" s="217"/>
      <c r="T6726" s="218"/>
      <c r="AT6726" s="212" t="s">
        <v>369</v>
      </c>
      <c r="AU6726" s="212" t="s">
        <v>85</v>
      </c>
      <c r="AV6726" s="16" t="s">
        <v>282</v>
      </c>
      <c r="AW6726" s="16" t="s">
        <v>29</v>
      </c>
      <c r="AX6726" s="16" t="s">
        <v>72</v>
      </c>
      <c r="AY6726" s="212" t="s">
        <v>360</v>
      </c>
    </row>
    <row r="6727" spans="1:65" s="15" customFormat="1">
      <c r="B6727" s="203"/>
      <c r="D6727" s="188" t="s">
        <v>369</v>
      </c>
      <c r="E6727" s="204" t="s">
        <v>230</v>
      </c>
      <c r="F6727" s="205" t="s">
        <v>386</v>
      </c>
      <c r="H6727" s="206">
        <v>376.65</v>
      </c>
      <c r="I6727" s="207"/>
      <c r="L6727" s="203"/>
      <c r="M6727" s="208"/>
      <c r="N6727" s="209"/>
      <c r="O6727" s="209"/>
      <c r="P6727" s="209"/>
      <c r="Q6727" s="209"/>
      <c r="R6727" s="209"/>
      <c r="S6727" s="209"/>
      <c r="T6727" s="210"/>
      <c r="AT6727" s="204" t="s">
        <v>369</v>
      </c>
      <c r="AU6727" s="204" t="s">
        <v>85</v>
      </c>
      <c r="AV6727" s="15" t="s">
        <v>367</v>
      </c>
      <c r="AW6727" s="15" t="s">
        <v>29</v>
      </c>
      <c r="AX6727" s="15" t="s">
        <v>79</v>
      </c>
      <c r="AY6727" s="204" t="s">
        <v>360</v>
      </c>
    </row>
    <row r="6728" spans="1:65" s="2" customFormat="1" ht="24.2" customHeight="1">
      <c r="A6728" s="33"/>
      <c r="B6728" s="139"/>
      <c r="C6728" s="173" t="s">
        <v>6438</v>
      </c>
      <c r="D6728" s="173" t="s">
        <v>363</v>
      </c>
      <c r="E6728" s="174" t="s">
        <v>6439</v>
      </c>
      <c r="F6728" s="175" t="s">
        <v>6440</v>
      </c>
      <c r="G6728" s="176" t="s">
        <v>366</v>
      </c>
      <c r="H6728" s="177">
        <v>1860.5630000000001</v>
      </c>
      <c r="I6728" s="178"/>
      <c r="J6728" s="179">
        <f>ROUND(I6728*H6728,2)</f>
        <v>0</v>
      </c>
      <c r="K6728" s="180"/>
      <c r="L6728" s="34"/>
      <c r="M6728" s="181" t="s">
        <v>1</v>
      </c>
      <c r="N6728" s="182" t="s">
        <v>38</v>
      </c>
      <c r="O6728" s="60"/>
      <c r="P6728" s="183">
        <f>O6728*H6728</f>
        <v>0</v>
      </c>
      <c r="Q6728" s="183">
        <v>3.31E-3</v>
      </c>
      <c r="R6728" s="183">
        <f>Q6728*H6728</f>
        <v>6.1584635300000006</v>
      </c>
      <c r="S6728" s="183">
        <v>0</v>
      </c>
      <c r="T6728" s="184">
        <f>S6728*H6728</f>
        <v>0</v>
      </c>
      <c r="U6728" s="33"/>
      <c r="V6728" s="33"/>
      <c r="W6728" s="33"/>
      <c r="X6728" s="33"/>
      <c r="Y6728" s="33"/>
      <c r="Z6728" s="33"/>
      <c r="AA6728" s="33"/>
      <c r="AB6728" s="33"/>
      <c r="AC6728" s="33"/>
      <c r="AD6728" s="33"/>
      <c r="AE6728" s="33"/>
      <c r="AR6728" s="185" t="s">
        <v>507</v>
      </c>
      <c r="AT6728" s="185" t="s">
        <v>363</v>
      </c>
      <c r="AU6728" s="185" t="s">
        <v>85</v>
      </c>
      <c r="AY6728" s="18" t="s">
        <v>360</v>
      </c>
      <c r="BE6728" s="186">
        <f>IF(N6728="základná",J6728,0)</f>
        <v>0</v>
      </c>
      <c r="BF6728" s="186">
        <f>IF(N6728="znížená",J6728,0)</f>
        <v>0</v>
      </c>
      <c r="BG6728" s="186">
        <f>IF(N6728="zákl. prenesená",J6728,0)</f>
        <v>0</v>
      </c>
      <c r="BH6728" s="186">
        <f>IF(N6728="zníž. prenesená",J6728,0)</f>
        <v>0</v>
      </c>
      <c r="BI6728" s="186">
        <f>IF(N6728="nulová",J6728,0)</f>
        <v>0</v>
      </c>
      <c r="BJ6728" s="18" t="s">
        <v>85</v>
      </c>
      <c r="BK6728" s="186">
        <f>ROUND(I6728*H6728,2)</f>
        <v>0</v>
      </c>
      <c r="BL6728" s="18" t="s">
        <v>507</v>
      </c>
      <c r="BM6728" s="185" t="s">
        <v>6441</v>
      </c>
    </row>
    <row r="6729" spans="1:65" s="14" customFormat="1">
      <c r="B6729" s="196"/>
      <c r="D6729" s="188" t="s">
        <v>369</v>
      </c>
      <c r="E6729" s="197" t="s">
        <v>1</v>
      </c>
      <c r="F6729" s="198" t="s">
        <v>6442</v>
      </c>
      <c r="H6729" s="197" t="s">
        <v>1</v>
      </c>
      <c r="I6729" s="199"/>
      <c r="L6729" s="196"/>
      <c r="M6729" s="200"/>
      <c r="N6729" s="201"/>
      <c r="O6729" s="201"/>
      <c r="P6729" s="201"/>
      <c r="Q6729" s="201"/>
      <c r="R6729" s="201"/>
      <c r="S6729" s="201"/>
      <c r="T6729" s="202"/>
      <c r="AT6729" s="197" t="s">
        <v>369</v>
      </c>
      <c r="AU6729" s="197" t="s">
        <v>85</v>
      </c>
      <c r="AV6729" s="14" t="s">
        <v>79</v>
      </c>
      <c r="AW6729" s="14" t="s">
        <v>29</v>
      </c>
      <c r="AX6729" s="14" t="s">
        <v>72</v>
      </c>
      <c r="AY6729" s="197" t="s">
        <v>360</v>
      </c>
    </row>
    <row r="6730" spans="1:65" s="13" customFormat="1">
      <c r="B6730" s="187"/>
      <c r="D6730" s="188" t="s">
        <v>369</v>
      </c>
      <c r="E6730" s="189" t="s">
        <v>1</v>
      </c>
      <c r="F6730" s="190" t="s">
        <v>6394</v>
      </c>
      <c r="H6730" s="191">
        <v>1860.5630000000001</v>
      </c>
      <c r="I6730" s="192"/>
      <c r="L6730" s="187"/>
      <c r="M6730" s="193"/>
      <c r="N6730" s="194"/>
      <c r="O6730" s="194"/>
      <c r="P6730" s="194"/>
      <c r="Q6730" s="194"/>
      <c r="R6730" s="194"/>
      <c r="S6730" s="194"/>
      <c r="T6730" s="195"/>
      <c r="AT6730" s="189" t="s">
        <v>369</v>
      </c>
      <c r="AU6730" s="189" t="s">
        <v>85</v>
      </c>
      <c r="AV6730" s="13" t="s">
        <v>85</v>
      </c>
      <c r="AW6730" s="13" t="s">
        <v>29</v>
      </c>
      <c r="AX6730" s="13" t="s">
        <v>72</v>
      </c>
      <c r="AY6730" s="189" t="s">
        <v>360</v>
      </c>
    </row>
    <row r="6731" spans="1:65" s="15" customFormat="1">
      <c r="B6731" s="203"/>
      <c r="D6731" s="188" t="s">
        <v>369</v>
      </c>
      <c r="E6731" s="204" t="s">
        <v>1</v>
      </c>
      <c r="F6731" s="205" t="s">
        <v>386</v>
      </c>
      <c r="H6731" s="206">
        <v>1860.5630000000001</v>
      </c>
      <c r="I6731" s="207"/>
      <c r="L6731" s="203"/>
      <c r="M6731" s="208"/>
      <c r="N6731" s="209"/>
      <c r="O6731" s="209"/>
      <c r="P6731" s="209"/>
      <c r="Q6731" s="209"/>
      <c r="R6731" s="209"/>
      <c r="S6731" s="209"/>
      <c r="T6731" s="210"/>
      <c r="AT6731" s="204" t="s">
        <v>369</v>
      </c>
      <c r="AU6731" s="204" t="s">
        <v>85</v>
      </c>
      <c r="AV6731" s="15" t="s">
        <v>367</v>
      </c>
      <c r="AW6731" s="15" t="s">
        <v>29</v>
      </c>
      <c r="AX6731" s="15" t="s">
        <v>79</v>
      </c>
      <c r="AY6731" s="204" t="s">
        <v>360</v>
      </c>
    </row>
    <row r="6732" spans="1:65" s="12" customFormat="1" ht="25.9" customHeight="1">
      <c r="B6732" s="161"/>
      <c r="D6732" s="162" t="s">
        <v>71</v>
      </c>
      <c r="E6732" s="163" t="s">
        <v>6443</v>
      </c>
      <c r="F6732" s="163" t="s">
        <v>6444</v>
      </c>
      <c r="I6732" s="164"/>
      <c r="J6732" s="136">
        <f>BK6732</f>
        <v>0</v>
      </c>
      <c r="L6732" s="161"/>
      <c r="M6732" s="165"/>
      <c r="N6732" s="166"/>
      <c r="O6732" s="166"/>
      <c r="P6732" s="167">
        <f>SUM(P6733:P6856)</f>
        <v>0</v>
      </c>
      <c r="Q6732" s="166"/>
      <c r="R6732" s="167">
        <f>SUM(R6733:R6856)</f>
        <v>0</v>
      </c>
      <c r="S6732" s="166"/>
      <c r="T6732" s="168">
        <f>SUM(T6733:T6856)</f>
        <v>0</v>
      </c>
      <c r="AR6732" s="162" t="s">
        <v>367</v>
      </c>
      <c r="AT6732" s="169" t="s">
        <v>71</v>
      </c>
      <c r="AU6732" s="169" t="s">
        <v>72</v>
      </c>
      <c r="AY6732" s="162" t="s">
        <v>360</v>
      </c>
      <c r="BK6732" s="170">
        <f>SUM(BK6733:BK6856)</f>
        <v>0</v>
      </c>
    </row>
    <row r="6733" spans="1:65" s="2" customFormat="1" ht="16.5" customHeight="1">
      <c r="A6733" s="33"/>
      <c r="B6733" s="139"/>
      <c r="C6733" s="261" t="s">
        <v>6445</v>
      </c>
      <c r="D6733" s="261" t="s">
        <v>363</v>
      </c>
      <c r="E6733" s="262" t="s">
        <v>6446</v>
      </c>
      <c r="F6733" s="263" t="s">
        <v>6447</v>
      </c>
      <c r="G6733" s="264" t="s">
        <v>366</v>
      </c>
      <c r="H6733" s="265">
        <v>5067.0540000000001</v>
      </c>
      <c r="I6733" s="266"/>
      <c r="J6733" s="266">
        <f>ROUND(I6733*H6733,2)</f>
        <v>0</v>
      </c>
      <c r="K6733" s="180"/>
      <c r="L6733" s="34"/>
      <c r="M6733" s="181" t="s">
        <v>1</v>
      </c>
      <c r="N6733" s="182" t="s">
        <v>38</v>
      </c>
      <c r="O6733" s="60"/>
      <c r="P6733" s="183">
        <f>O6733*H6733</f>
        <v>0</v>
      </c>
      <c r="Q6733" s="183">
        <v>0</v>
      </c>
      <c r="R6733" s="183">
        <f>Q6733*H6733</f>
        <v>0</v>
      </c>
      <c r="S6733" s="183">
        <v>0</v>
      </c>
      <c r="T6733" s="184">
        <f>S6733*H6733</f>
        <v>0</v>
      </c>
      <c r="U6733" s="33"/>
      <c r="V6733" s="33"/>
      <c r="W6733" s="33"/>
      <c r="X6733" s="33"/>
      <c r="Y6733" s="33"/>
      <c r="Z6733" s="33"/>
      <c r="AA6733" s="33"/>
      <c r="AB6733" s="33"/>
      <c r="AC6733" s="33"/>
      <c r="AD6733" s="33"/>
      <c r="AE6733" s="33"/>
      <c r="AR6733" s="185" t="s">
        <v>5458</v>
      </c>
      <c r="AT6733" s="185" t="s">
        <v>363</v>
      </c>
      <c r="AU6733" s="185" t="s">
        <v>79</v>
      </c>
      <c r="AY6733" s="18" t="s">
        <v>360</v>
      </c>
      <c r="BE6733" s="186">
        <f>IF(N6733="základná",J6733,0)</f>
        <v>0</v>
      </c>
      <c r="BF6733" s="186">
        <f>IF(N6733="znížená",J6733,0)</f>
        <v>0</v>
      </c>
      <c r="BG6733" s="186">
        <f>IF(N6733="zákl. prenesená",J6733,0)</f>
        <v>0</v>
      </c>
      <c r="BH6733" s="186">
        <f>IF(N6733="zníž. prenesená",J6733,0)</f>
        <v>0</v>
      </c>
      <c r="BI6733" s="186">
        <f>IF(N6733="nulová",J6733,0)</f>
        <v>0</v>
      </c>
      <c r="BJ6733" s="18" t="s">
        <v>85</v>
      </c>
      <c r="BK6733" s="186">
        <f>ROUND(I6733*H6733,2)</f>
        <v>0</v>
      </c>
      <c r="BL6733" s="18" t="s">
        <v>5458</v>
      </c>
      <c r="BM6733" s="185" t="s">
        <v>6448</v>
      </c>
    </row>
    <row r="6734" spans="1:65" s="14" customFormat="1">
      <c r="B6734" s="196"/>
      <c r="D6734" s="188" t="s">
        <v>369</v>
      </c>
      <c r="E6734" s="197" t="s">
        <v>1</v>
      </c>
      <c r="F6734" s="198" t="s">
        <v>6449</v>
      </c>
      <c r="H6734" s="197" t="s">
        <v>1</v>
      </c>
      <c r="I6734" s="199"/>
      <c r="L6734" s="196"/>
      <c r="M6734" s="200"/>
      <c r="N6734" s="201"/>
      <c r="O6734" s="201"/>
      <c r="P6734" s="201"/>
      <c r="Q6734" s="201"/>
      <c r="R6734" s="201"/>
      <c r="S6734" s="201"/>
      <c r="T6734" s="202"/>
      <c r="AT6734" s="197" t="s">
        <v>369</v>
      </c>
      <c r="AU6734" s="197" t="s">
        <v>79</v>
      </c>
      <c r="AV6734" s="14" t="s">
        <v>79</v>
      </c>
      <c r="AW6734" s="14" t="s">
        <v>29</v>
      </c>
      <c r="AX6734" s="14" t="s">
        <v>72</v>
      </c>
      <c r="AY6734" s="197" t="s">
        <v>360</v>
      </c>
    </row>
    <row r="6735" spans="1:65" s="14" customFormat="1">
      <c r="B6735" s="196"/>
      <c r="D6735" s="188" t="s">
        <v>369</v>
      </c>
      <c r="E6735" s="197" t="s">
        <v>1</v>
      </c>
      <c r="F6735" s="198" t="s">
        <v>754</v>
      </c>
      <c r="H6735" s="197" t="s">
        <v>1</v>
      </c>
      <c r="I6735" s="199"/>
      <c r="L6735" s="196"/>
      <c r="M6735" s="200"/>
      <c r="N6735" s="201"/>
      <c r="O6735" s="201"/>
      <c r="P6735" s="201"/>
      <c r="Q6735" s="201"/>
      <c r="R6735" s="201"/>
      <c r="S6735" s="201"/>
      <c r="T6735" s="202"/>
      <c r="AT6735" s="197" t="s">
        <v>369</v>
      </c>
      <c r="AU6735" s="197" t="s">
        <v>79</v>
      </c>
      <c r="AV6735" s="14" t="s">
        <v>79</v>
      </c>
      <c r="AW6735" s="14" t="s">
        <v>29</v>
      </c>
      <c r="AX6735" s="14" t="s">
        <v>72</v>
      </c>
      <c r="AY6735" s="197" t="s">
        <v>360</v>
      </c>
    </row>
    <row r="6736" spans="1:65" s="13" customFormat="1">
      <c r="B6736" s="187"/>
      <c r="D6736" s="188" t="s">
        <v>369</v>
      </c>
      <c r="E6736" s="189" t="s">
        <v>1</v>
      </c>
      <c r="F6736" s="190" t="s">
        <v>6450</v>
      </c>
      <c r="H6736" s="191">
        <v>27.806000000000001</v>
      </c>
      <c r="I6736" s="192"/>
      <c r="L6736" s="187"/>
      <c r="M6736" s="193"/>
      <c r="N6736" s="194"/>
      <c r="O6736" s="194"/>
      <c r="P6736" s="194"/>
      <c r="Q6736" s="194"/>
      <c r="R6736" s="194"/>
      <c r="S6736" s="194"/>
      <c r="T6736" s="195"/>
      <c r="AT6736" s="189" t="s">
        <v>369</v>
      </c>
      <c r="AU6736" s="189" t="s">
        <v>79</v>
      </c>
      <c r="AV6736" s="13" t="s">
        <v>85</v>
      </c>
      <c r="AW6736" s="13" t="s">
        <v>29</v>
      </c>
      <c r="AX6736" s="13" t="s">
        <v>72</v>
      </c>
      <c r="AY6736" s="189" t="s">
        <v>360</v>
      </c>
    </row>
    <row r="6737" spans="2:51" s="13" customFormat="1">
      <c r="B6737" s="187"/>
      <c r="D6737" s="188" t="s">
        <v>369</v>
      </c>
      <c r="E6737" s="189" t="s">
        <v>1</v>
      </c>
      <c r="F6737" s="190" t="s">
        <v>6451</v>
      </c>
      <c r="H6737" s="191">
        <v>179.27</v>
      </c>
      <c r="I6737" s="192"/>
      <c r="L6737" s="187"/>
      <c r="M6737" s="193"/>
      <c r="N6737" s="194"/>
      <c r="O6737" s="194"/>
      <c r="P6737" s="194"/>
      <c r="Q6737" s="194"/>
      <c r="R6737" s="194"/>
      <c r="S6737" s="194"/>
      <c r="T6737" s="195"/>
      <c r="AT6737" s="189" t="s">
        <v>369</v>
      </c>
      <c r="AU6737" s="189" t="s">
        <v>79</v>
      </c>
      <c r="AV6737" s="13" t="s">
        <v>85</v>
      </c>
      <c r="AW6737" s="13" t="s">
        <v>29</v>
      </c>
      <c r="AX6737" s="13" t="s">
        <v>72</v>
      </c>
      <c r="AY6737" s="189" t="s">
        <v>360</v>
      </c>
    </row>
    <row r="6738" spans="2:51" s="13" customFormat="1">
      <c r="B6738" s="187"/>
      <c r="D6738" s="188" t="s">
        <v>369</v>
      </c>
      <c r="E6738" s="189" t="s">
        <v>1</v>
      </c>
      <c r="F6738" s="190" t="s">
        <v>6452</v>
      </c>
      <c r="H6738" s="191">
        <v>10.654</v>
      </c>
      <c r="I6738" s="192"/>
      <c r="L6738" s="187"/>
      <c r="M6738" s="193"/>
      <c r="N6738" s="194"/>
      <c r="O6738" s="194"/>
      <c r="P6738" s="194"/>
      <c r="Q6738" s="194"/>
      <c r="R6738" s="194"/>
      <c r="S6738" s="194"/>
      <c r="T6738" s="195"/>
      <c r="AT6738" s="189" t="s">
        <v>369</v>
      </c>
      <c r="AU6738" s="189" t="s">
        <v>79</v>
      </c>
      <c r="AV6738" s="13" t="s">
        <v>85</v>
      </c>
      <c r="AW6738" s="13" t="s">
        <v>29</v>
      </c>
      <c r="AX6738" s="13" t="s">
        <v>72</v>
      </c>
      <c r="AY6738" s="189" t="s">
        <v>360</v>
      </c>
    </row>
    <row r="6739" spans="2:51" s="13" customFormat="1">
      <c r="B6739" s="187"/>
      <c r="D6739" s="188" t="s">
        <v>369</v>
      </c>
      <c r="E6739" s="189" t="s">
        <v>1</v>
      </c>
      <c r="F6739" s="190" t="s">
        <v>6453</v>
      </c>
      <c r="H6739" s="191">
        <v>11.54</v>
      </c>
      <c r="I6739" s="192"/>
      <c r="L6739" s="187"/>
      <c r="M6739" s="193"/>
      <c r="N6739" s="194"/>
      <c r="O6739" s="194"/>
      <c r="P6739" s="194"/>
      <c r="Q6739" s="194"/>
      <c r="R6739" s="194"/>
      <c r="S6739" s="194"/>
      <c r="T6739" s="195"/>
      <c r="AT6739" s="189" t="s">
        <v>369</v>
      </c>
      <c r="AU6739" s="189" t="s">
        <v>79</v>
      </c>
      <c r="AV6739" s="13" t="s">
        <v>85</v>
      </c>
      <c r="AW6739" s="13" t="s">
        <v>29</v>
      </c>
      <c r="AX6739" s="13" t="s">
        <v>72</v>
      </c>
      <c r="AY6739" s="189" t="s">
        <v>360</v>
      </c>
    </row>
    <row r="6740" spans="2:51" s="13" customFormat="1">
      <c r="B6740" s="187"/>
      <c r="D6740" s="188" t="s">
        <v>369</v>
      </c>
      <c r="E6740" s="189" t="s">
        <v>1</v>
      </c>
      <c r="F6740" s="190" t="s">
        <v>6454</v>
      </c>
      <c r="H6740" s="191">
        <v>21.52</v>
      </c>
      <c r="I6740" s="192"/>
      <c r="L6740" s="187"/>
      <c r="M6740" s="193"/>
      <c r="N6740" s="194"/>
      <c r="O6740" s="194"/>
      <c r="P6740" s="194"/>
      <c r="Q6740" s="194"/>
      <c r="R6740" s="194"/>
      <c r="S6740" s="194"/>
      <c r="T6740" s="195"/>
      <c r="AT6740" s="189" t="s">
        <v>369</v>
      </c>
      <c r="AU6740" s="189" t="s">
        <v>79</v>
      </c>
      <c r="AV6740" s="13" t="s">
        <v>85</v>
      </c>
      <c r="AW6740" s="13" t="s">
        <v>29</v>
      </c>
      <c r="AX6740" s="13" t="s">
        <v>72</v>
      </c>
      <c r="AY6740" s="189" t="s">
        <v>360</v>
      </c>
    </row>
    <row r="6741" spans="2:51" s="16" customFormat="1">
      <c r="B6741" s="211"/>
      <c r="D6741" s="188" t="s">
        <v>369</v>
      </c>
      <c r="E6741" s="212" t="s">
        <v>179</v>
      </c>
      <c r="F6741" s="213" t="s">
        <v>581</v>
      </c>
      <c r="H6741" s="214">
        <v>250.79</v>
      </c>
      <c r="I6741" s="215"/>
      <c r="L6741" s="211"/>
      <c r="M6741" s="216"/>
      <c r="N6741" s="217"/>
      <c r="O6741" s="217"/>
      <c r="P6741" s="217"/>
      <c r="Q6741" s="217"/>
      <c r="R6741" s="217"/>
      <c r="S6741" s="217"/>
      <c r="T6741" s="218"/>
      <c r="AT6741" s="212" t="s">
        <v>369</v>
      </c>
      <c r="AU6741" s="212" t="s">
        <v>79</v>
      </c>
      <c r="AV6741" s="16" t="s">
        <v>282</v>
      </c>
      <c r="AW6741" s="16" t="s">
        <v>29</v>
      </c>
      <c r="AX6741" s="16" t="s">
        <v>72</v>
      </c>
      <c r="AY6741" s="212" t="s">
        <v>360</v>
      </c>
    </row>
    <row r="6742" spans="2:51" s="14" customFormat="1">
      <c r="B6742" s="196"/>
      <c r="D6742" s="188" t="s">
        <v>369</v>
      </c>
      <c r="E6742" s="197" t="s">
        <v>1</v>
      </c>
      <c r="F6742" s="198" t="s">
        <v>6455</v>
      </c>
      <c r="H6742" s="197" t="s">
        <v>1</v>
      </c>
      <c r="I6742" s="199"/>
      <c r="L6742" s="196"/>
      <c r="M6742" s="200"/>
      <c r="N6742" s="201"/>
      <c r="O6742" s="201"/>
      <c r="P6742" s="201"/>
      <c r="Q6742" s="201"/>
      <c r="R6742" s="201"/>
      <c r="S6742" s="201"/>
      <c r="T6742" s="202"/>
      <c r="AT6742" s="197" t="s">
        <v>369</v>
      </c>
      <c r="AU6742" s="197" t="s">
        <v>79</v>
      </c>
      <c r="AV6742" s="14" t="s">
        <v>79</v>
      </c>
      <c r="AW6742" s="14" t="s">
        <v>29</v>
      </c>
      <c r="AX6742" s="14" t="s">
        <v>72</v>
      </c>
      <c r="AY6742" s="197" t="s">
        <v>360</v>
      </c>
    </row>
    <row r="6743" spans="2:51" s="14" customFormat="1">
      <c r="B6743" s="196"/>
      <c r="D6743" s="188" t="s">
        <v>369</v>
      </c>
      <c r="E6743" s="197" t="s">
        <v>1</v>
      </c>
      <c r="F6743" s="198" t="s">
        <v>754</v>
      </c>
      <c r="H6743" s="197" t="s">
        <v>1</v>
      </c>
      <c r="I6743" s="199"/>
      <c r="L6743" s="196"/>
      <c r="M6743" s="200"/>
      <c r="N6743" s="201"/>
      <c r="O6743" s="201"/>
      <c r="P6743" s="201"/>
      <c r="Q6743" s="201"/>
      <c r="R6743" s="201"/>
      <c r="S6743" s="201"/>
      <c r="T6743" s="202"/>
      <c r="AT6743" s="197" t="s">
        <v>369</v>
      </c>
      <c r="AU6743" s="197" t="s">
        <v>79</v>
      </c>
      <c r="AV6743" s="14" t="s">
        <v>79</v>
      </c>
      <c r="AW6743" s="14" t="s">
        <v>29</v>
      </c>
      <c r="AX6743" s="14" t="s">
        <v>72</v>
      </c>
      <c r="AY6743" s="197" t="s">
        <v>360</v>
      </c>
    </row>
    <row r="6744" spans="2:51" s="13" customFormat="1" ht="22.5">
      <c r="B6744" s="187"/>
      <c r="D6744" s="188" t="s">
        <v>369</v>
      </c>
      <c r="E6744" s="189" t="s">
        <v>1</v>
      </c>
      <c r="F6744" s="190" t="s">
        <v>6456</v>
      </c>
      <c r="H6744" s="191">
        <v>298.02</v>
      </c>
      <c r="I6744" s="192"/>
      <c r="L6744" s="187"/>
      <c r="M6744" s="193"/>
      <c r="N6744" s="194"/>
      <c r="O6744" s="194"/>
      <c r="P6744" s="194"/>
      <c r="Q6744" s="194"/>
      <c r="R6744" s="194"/>
      <c r="S6744" s="194"/>
      <c r="T6744" s="195"/>
      <c r="AT6744" s="189" t="s">
        <v>369</v>
      </c>
      <c r="AU6744" s="189" t="s">
        <v>79</v>
      </c>
      <c r="AV6744" s="13" t="s">
        <v>85</v>
      </c>
      <c r="AW6744" s="13" t="s">
        <v>29</v>
      </c>
      <c r="AX6744" s="13" t="s">
        <v>72</v>
      </c>
      <c r="AY6744" s="189" t="s">
        <v>360</v>
      </c>
    </row>
    <row r="6745" spans="2:51" s="14" customFormat="1">
      <c r="B6745" s="196"/>
      <c r="D6745" s="188" t="s">
        <v>369</v>
      </c>
      <c r="E6745" s="197" t="s">
        <v>1</v>
      </c>
      <c r="F6745" s="198" t="s">
        <v>6457</v>
      </c>
      <c r="H6745" s="197" t="s">
        <v>1</v>
      </c>
      <c r="I6745" s="199"/>
      <c r="L6745" s="196"/>
      <c r="M6745" s="200"/>
      <c r="N6745" s="201"/>
      <c r="O6745" s="201"/>
      <c r="P6745" s="201"/>
      <c r="Q6745" s="201"/>
      <c r="R6745" s="201"/>
      <c r="S6745" s="201"/>
      <c r="T6745" s="202"/>
      <c r="AT6745" s="197" t="s">
        <v>369</v>
      </c>
      <c r="AU6745" s="197" t="s">
        <v>79</v>
      </c>
      <c r="AV6745" s="14" t="s">
        <v>79</v>
      </c>
      <c r="AW6745" s="14" t="s">
        <v>29</v>
      </c>
      <c r="AX6745" s="14" t="s">
        <v>72</v>
      </c>
      <c r="AY6745" s="197" t="s">
        <v>360</v>
      </c>
    </row>
    <row r="6746" spans="2:51" s="13" customFormat="1">
      <c r="B6746" s="187"/>
      <c r="D6746" s="188" t="s">
        <v>369</v>
      </c>
      <c r="E6746" s="189" t="s">
        <v>1</v>
      </c>
      <c r="F6746" s="190" t="s">
        <v>6458</v>
      </c>
      <c r="H6746" s="191">
        <v>6.5019999999999998</v>
      </c>
      <c r="I6746" s="192"/>
      <c r="L6746" s="187"/>
      <c r="M6746" s="193"/>
      <c r="N6746" s="194"/>
      <c r="O6746" s="194"/>
      <c r="P6746" s="194"/>
      <c r="Q6746" s="194"/>
      <c r="R6746" s="194"/>
      <c r="S6746" s="194"/>
      <c r="T6746" s="195"/>
      <c r="AT6746" s="189" t="s">
        <v>369</v>
      </c>
      <c r="AU6746" s="189" t="s">
        <v>79</v>
      </c>
      <c r="AV6746" s="13" t="s">
        <v>85</v>
      </c>
      <c r="AW6746" s="13" t="s">
        <v>29</v>
      </c>
      <c r="AX6746" s="13" t="s">
        <v>72</v>
      </c>
      <c r="AY6746" s="189" t="s">
        <v>360</v>
      </c>
    </row>
    <row r="6747" spans="2:51" s="16" customFormat="1">
      <c r="B6747" s="211"/>
      <c r="D6747" s="188" t="s">
        <v>369</v>
      </c>
      <c r="E6747" s="212" t="s">
        <v>198</v>
      </c>
      <c r="F6747" s="213" t="s">
        <v>581</v>
      </c>
      <c r="H6747" s="214">
        <v>304.52199999999999</v>
      </c>
      <c r="I6747" s="215"/>
      <c r="L6747" s="211"/>
      <c r="M6747" s="216"/>
      <c r="N6747" s="217"/>
      <c r="O6747" s="217"/>
      <c r="P6747" s="217"/>
      <c r="Q6747" s="217"/>
      <c r="R6747" s="217"/>
      <c r="S6747" s="217"/>
      <c r="T6747" s="218"/>
      <c r="AT6747" s="212" t="s">
        <v>369</v>
      </c>
      <c r="AU6747" s="212" t="s">
        <v>79</v>
      </c>
      <c r="AV6747" s="16" t="s">
        <v>282</v>
      </c>
      <c r="AW6747" s="16" t="s">
        <v>29</v>
      </c>
      <c r="AX6747" s="16" t="s">
        <v>72</v>
      </c>
      <c r="AY6747" s="212" t="s">
        <v>360</v>
      </c>
    </row>
    <row r="6748" spans="2:51" s="14" customFormat="1">
      <c r="B6748" s="196"/>
      <c r="D6748" s="188" t="s">
        <v>369</v>
      </c>
      <c r="E6748" s="197" t="s">
        <v>1</v>
      </c>
      <c r="F6748" s="198" t="s">
        <v>6459</v>
      </c>
      <c r="H6748" s="197" t="s">
        <v>1</v>
      </c>
      <c r="I6748" s="199"/>
      <c r="L6748" s="196"/>
      <c r="M6748" s="200"/>
      <c r="N6748" s="201"/>
      <c r="O6748" s="201"/>
      <c r="P6748" s="201"/>
      <c r="Q6748" s="201"/>
      <c r="R6748" s="201"/>
      <c r="S6748" s="201"/>
      <c r="T6748" s="202"/>
      <c r="AT6748" s="197" t="s">
        <v>369</v>
      </c>
      <c r="AU6748" s="197" t="s">
        <v>79</v>
      </c>
      <c r="AV6748" s="14" t="s">
        <v>79</v>
      </c>
      <c r="AW6748" s="14" t="s">
        <v>29</v>
      </c>
      <c r="AX6748" s="14" t="s">
        <v>72</v>
      </c>
      <c r="AY6748" s="197" t="s">
        <v>360</v>
      </c>
    </row>
    <row r="6749" spans="2:51" s="14" customFormat="1">
      <c r="B6749" s="196"/>
      <c r="D6749" s="188" t="s">
        <v>369</v>
      </c>
      <c r="E6749" s="197" t="s">
        <v>1</v>
      </c>
      <c r="F6749" s="198" t="s">
        <v>754</v>
      </c>
      <c r="H6749" s="197" t="s">
        <v>1</v>
      </c>
      <c r="I6749" s="199"/>
      <c r="L6749" s="196"/>
      <c r="M6749" s="200"/>
      <c r="N6749" s="201"/>
      <c r="O6749" s="201"/>
      <c r="P6749" s="201"/>
      <c r="Q6749" s="201"/>
      <c r="R6749" s="201"/>
      <c r="S6749" s="201"/>
      <c r="T6749" s="202"/>
      <c r="AT6749" s="197" t="s">
        <v>369</v>
      </c>
      <c r="AU6749" s="197" t="s">
        <v>79</v>
      </c>
      <c r="AV6749" s="14" t="s">
        <v>79</v>
      </c>
      <c r="AW6749" s="14" t="s">
        <v>29</v>
      </c>
      <c r="AX6749" s="14" t="s">
        <v>72</v>
      </c>
      <c r="AY6749" s="197" t="s">
        <v>360</v>
      </c>
    </row>
    <row r="6750" spans="2:51" s="13" customFormat="1">
      <c r="B6750" s="187"/>
      <c r="D6750" s="188" t="s">
        <v>369</v>
      </c>
      <c r="E6750" s="189" t="s">
        <v>1</v>
      </c>
      <c r="F6750" s="190" t="s">
        <v>6460</v>
      </c>
      <c r="H6750" s="191">
        <v>109.05</v>
      </c>
      <c r="I6750" s="192"/>
      <c r="L6750" s="187"/>
      <c r="M6750" s="193"/>
      <c r="N6750" s="194"/>
      <c r="O6750" s="194"/>
      <c r="P6750" s="194"/>
      <c r="Q6750" s="194"/>
      <c r="R6750" s="194"/>
      <c r="S6750" s="194"/>
      <c r="T6750" s="195"/>
      <c r="AT6750" s="189" t="s">
        <v>369</v>
      </c>
      <c r="AU6750" s="189" t="s">
        <v>79</v>
      </c>
      <c r="AV6750" s="13" t="s">
        <v>85</v>
      </c>
      <c r="AW6750" s="13" t="s">
        <v>29</v>
      </c>
      <c r="AX6750" s="13" t="s">
        <v>72</v>
      </c>
      <c r="AY6750" s="189" t="s">
        <v>360</v>
      </c>
    </row>
    <row r="6751" spans="2:51" s="16" customFormat="1">
      <c r="B6751" s="211"/>
      <c r="D6751" s="188" t="s">
        <v>369</v>
      </c>
      <c r="E6751" s="212" t="s">
        <v>204</v>
      </c>
      <c r="F6751" s="213" t="s">
        <v>581</v>
      </c>
      <c r="H6751" s="214">
        <v>109.05</v>
      </c>
      <c r="I6751" s="215"/>
      <c r="L6751" s="211"/>
      <c r="M6751" s="216"/>
      <c r="N6751" s="217"/>
      <c r="O6751" s="217"/>
      <c r="P6751" s="217"/>
      <c r="Q6751" s="217"/>
      <c r="R6751" s="217"/>
      <c r="S6751" s="217"/>
      <c r="T6751" s="218"/>
      <c r="AT6751" s="212" t="s">
        <v>369</v>
      </c>
      <c r="AU6751" s="212" t="s">
        <v>79</v>
      </c>
      <c r="AV6751" s="16" t="s">
        <v>282</v>
      </c>
      <c r="AW6751" s="16" t="s">
        <v>29</v>
      </c>
      <c r="AX6751" s="16" t="s">
        <v>72</v>
      </c>
      <c r="AY6751" s="212" t="s">
        <v>360</v>
      </c>
    </row>
    <row r="6752" spans="2:51" s="14" customFormat="1">
      <c r="B6752" s="196"/>
      <c r="D6752" s="188" t="s">
        <v>369</v>
      </c>
      <c r="E6752" s="197" t="s">
        <v>1</v>
      </c>
      <c r="F6752" s="198" t="s">
        <v>6461</v>
      </c>
      <c r="H6752" s="197" t="s">
        <v>1</v>
      </c>
      <c r="I6752" s="199"/>
      <c r="L6752" s="196"/>
      <c r="M6752" s="200"/>
      <c r="N6752" s="201"/>
      <c r="O6752" s="201"/>
      <c r="P6752" s="201"/>
      <c r="Q6752" s="201"/>
      <c r="R6752" s="201"/>
      <c r="S6752" s="201"/>
      <c r="T6752" s="202"/>
      <c r="AT6752" s="197" t="s">
        <v>369</v>
      </c>
      <c r="AU6752" s="197" t="s">
        <v>79</v>
      </c>
      <c r="AV6752" s="14" t="s">
        <v>79</v>
      </c>
      <c r="AW6752" s="14" t="s">
        <v>29</v>
      </c>
      <c r="AX6752" s="14" t="s">
        <v>72</v>
      </c>
      <c r="AY6752" s="197" t="s">
        <v>360</v>
      </c>
    </row>
    <row r="6753" spans="2:51" s="14" customFormat="1">
      <c r="B6753" s="196"/>
      <c r="D6753" s="188" t="s">
        <v>369</v>
      </c>
      <c r="E6753" s="197" t="s">
        <v>1</v>
      </c>
      <c r="F6753" s="198" t="s">
        <v>754</v>
      </c>
      <c r="H6753" s="197" t="s">
        <v>1</v>
      </c>
      <c r="I6753" s="199"/>
      <c r="L6753" s="196"/>
      <c r="M6753" s="200"/>
      <c r="N6753" s="201"/>
      <c r="O6753" s="201"/>
      <c r="P6753" s="201"/>
      <c r="Q6753" s="201"/>
      <c r="R6753" s="201"/>
      <c r="S6753" s="201"/>
      <c r="T6753" s="202"/>
      <c r="AT6753" s="197" t="s">
        <v>369</v>
      </c>
      <c r="AU6753" s="197" t="s">
        <v>79</v>
      </c>
      <c r="AV6753" s="14" t="s">
        <v>79</v>
      </c>
      <c r="AW6753" s="14" t="s">
        <v>29</v>
      </c>
      <c r="AX6753" s="14" t="s">
        <v>72</v>
      </c>
      <c r="AY6753" s="197" t="s">
        <v>360</v>
      </c>
    </row>
    <row r="6754" spans="2:51" s="13" customFormat="1">
      <c r="B6754" s="187"/>
      <c r="D6754" s="188" t="s">
        <v>369</v>
      </c>
      <c r="E6754" s="189" t="s">
        <v>1</v>
      </c>
      <c r="F6754" s="190" t="s">
        <v>6462</v>
      </c>
      <c r="H6754" s="191">
        <v>41.13</v>
      </c>
      <c r="I6754" s="192"/>
      <c r="L6754" s="187"/>
      <c r="M6754" s="193"/>
      <c r="N6754" s="194"/>
      <c r="O6754" s="194"/>
      <c r="P6754" s="194"/>
      <c r="Q6754" s="194"/>
      <c r="R6754" s="194"/>
      <c r="S6754" s="194"/>
      <c r="T6754" s="195"/>
      <c r="AT6754" s="189" t="s">
        <v>369</v>
      </c>
      <c r="AU6754" s="189" t="s">
        <v>79</v>
      </c>
      <c r="AV6754" s="13" t="s">
        <v>85</v>
      </c>
      <c r="AW6754" s="13" t="s">
        <v>29</v>
      </c>
      <c r="AX6754" s="13" t="s">
        <v>72</v>
      </c>
      <c r="AY6754" s="189" t="s">
        <v>360</v>
      </c>
    </row>
    <row r="6755" spans="2:51" s="16" customFormat="1">
      <c r="B6755" s="211"/>
      <c r="D6755" s="188" t="s">
        <v>369</v>
      </c>
      <c r="E6755" s="212" t="s">
        <v>206</v>
      </c>
      <c r="F6755" s="213" t="s">
        <v>581</v>
      </c>
      <c r="H6755" s="214">
        <v>41.13</v>
      </c>
      <c r="I6755" s="215"/>
      <c r="L6755" s="211"/>
      <c r="M6755" s="216"/>
      <c r="N6755" s="217"/>
      <c r="O6755" s="217"/>
      <c r="P6755" s="217"/>
      <c r="Q6755" s="217"/>
      <c r="R6755" s="217"/>
      <c r="S6755" s="217"/>
      <c r="T6755" s="218"/>
      <c r="AT6755" s="212" t="s">
        <v>369</v>
      </c>
      <c r="AU6755" s="212" t="s">
        <v>79</v>
      </c>
      <c r="AV6755" s="16" t="s">
        <v>282</v>
      </c>
      <c r="AW6755" s="16" t="s">
        <v>29</v>
      </c>
      <c r="AX6755" s="16" t="s">
        <v>72</v>
      </c>
      <c r="AY6755" s="212" t="s">
        <v>360</v>
      </c>
    </row>
    <row r="6756" spans="2:51" s="14" customFormat="1">
      <c r="B6756" s="196"/>
      <c r="D6756" s="188" t="s">
        <v>369</v>
      </c>
      <c r="E6756" s="197" t="s">
        <v>1</v>
      </c>
      <c r="F6756" s="198" t="s">
        <v>6463</v>
      </c>
      <c r="H6756" s="197" t="s">
        <v>1</v>
      </c>
      <c r="I6756" s="199"/>
      <c r="L6756" s="196"/>
      <c r="M6756" s="200"/>
      <c r="N6756" s="201"/>
      <c r="O6756" s="201"/>
      <c r="P6756" s="201"/>
      <c r="Q6756" s="201"/>
      <c r="R6756" s="201"/>
      <c r="S6756" s="201"/>
      <c r="T6756" s="202"/>
      <c r="AT6756" s="197" t="s">
        <v>369</v>
      </c>
      <c r="AU6756" s="197" t="s">
        <v>79</v>
      </c>
      <c r="AV6756" s="14" t="s">
        <v>79</v>
      </c>
      <c r="AW6756" s="14" t="s">
        <v>29</v>
      </c>
      <c r="AX6756" s="14" t="s">
        <v>72</v>
      </c>
      <c r="AY6756" s="197" t="s">
        <v>360</v>
      </c>
    </row>
    <row r="6757" spans="2:51" s="14" customFormat="1">
      <c r="B6757" s="196"/>
      <c r="D6757" s="188" t="s">
        <v>369</v>
      </c>
      <c r="E6757" s="197" t="s">
        <v>1</v>
      </c>
      <c r="F6757" s="198" t="s">
        <v>754</v>
      </c>
      <c r="H6757" s="197" t="s">
        <v>1</v>
      </c>
      <c r="I6757" s="199"/>
      <c r="L6757" s="196"/>
      <c r="M6757" s="200"/>
      <c r="N6757" s="201"/>
      <c r="O6757" s="201"/>
      <c r="P6757" s="201"/>
      <c r="Q6757" s="201"/>
      <c r="R6757" s="201"/>
      <c r="S6757" s="201"/>
      <c r="T6757" s="202"/>
      <c r="AT6757" s="197" t="s">
        <v>369</v>
      </c>
      <c r="AU6757" s="197" t="s">
        <v>79</v>
      </c>
      <c r="AV6757" s="14" t="s">
        <v>79</v>
      </c>
      <c r="AW6757" s="14" t="s">
        <v>29</v>
      </c>
      <c r="AX6757" s="14" t="s">
        <v>72</v>
      </c>
      <c r="AY6757" s="197" t="s">
        <v>360</v>
      </c>
    </row>
    <row r="6758" spans="2:51" s="13" customFormat="1">
      <c r="B6758" s="187"/>
      <c r="D6758" s="188" t="s">
        <v>369</v>
      </c>
      <c r="E6758" s="189" t="s">
        <v>1</v>
      </c>
      <c r="F6758" s="190" t="s">
        <v>6464</v>
      </c>
      <c r="H6758" s="191">
        <v>238.57</v>
      </c>
      <c r="I6758" s="192"/>
      <c r="L6758" s="187"/>
      <c r="M6758" s="193"/>
      <c r="N6758" s="194"/>
      <c r="O6758" s="194"/>
      <c r="P6758" s="194"/>
      <c r="Q6758" s="194"/>
      <c r="R6758" s="194"/>
      <c r="S6758" s="194"/>
      <c r="T6758" s="195"/>
      <c r="AT6758" s="189" t="s">
        <v>369</v>
      </c>
      <c r="AU6758" s="189" t="s">
        <v>79</v>
      </c>
      <c r="AV6758" s="13" t="s">
        <v>85</v>
      </c>
      <c r="AW6758" s="13" t="s">
        <v>29</v>
      </c>
      <c r="AX6758" s="13" t="s">
        <v>72</v>
      </c>
      <c r="AY6758" s="189" t="s">
        <v>360</v>
      </c>
    </row>
    <row r="6759" spans="2:51" s="16" customFormat="1">
      <c r="B6759" s="211"/>
      <c r="D6759" s="188" t="s">
        <v>369</v>
      </c>
      <c r="E6759" s="212" t="s">
        <v>208</v>
      </c>
      <c r="F6759" s="213" t="s">
        <v>581</v>
      </c>
      <c r="H6759" s="214">
        <v>238.57</v>
      </c>
      <c r="I6759" s="215"/>
      <c r="L6759" s="211"/>
      <c r="M6759" s="216"/>
      <c r="N6759" s="217"/>
      <c r="O6759" s="217"/>
      <c r="P6759" s="217"/>
      <c r="Q6759" s="217"/>
      <c r="R6759" s="217"/>
      <c r="S6759" s="217"/>
      <c r="T6759" s="218"/>
      <c r="AT6759" s="212" t="s">
        <v>369</v>
      </c>
      <c r="AU6759" s="212" t="s">
        <v>79</v>
      </c>
      <c r="AV6759" s="16" t="s">
        <v>282</v>
      </c>
      <c r="AW6759" s="16" t="s">
        <v>29</v>
      </c>
      <c r="AX6759" s="16" t="s">
        <v>72</v>
      </c>
      <c r="AY6759" s="212" t="s">
        <v>360</v>
      </c>
    </row>
    <row r="6760" spans="2:51" s="14" customFormat="1">
      <c r="B6760" s="196"/>
      <c r="D6760" s="188" t="s">
        <v>369</v>
      </c>
      <c r="E6760" s="197" t="s">
        <v>1</v>
      </c>
      <c r="F6760" s="198" t="s">
        <v>6465</v>
      </c>
      <c r="H6760" s="197" t="s">
        <v>1</v>
      </c>
      <c r="I6760" s="199"/>
      <c r="L6760" s="196"/>
      <c r="M6760" s="200"/>
      <c r="N6760" s="201"/>
      <c r="O6760" s="201"/>
      <c r="P6760" s="201"/>
      <c r="Q6760" s="201"/>
      <c r="R6760" s="201"/>
      <c r="S6760" s="201"/>
      <c r="T6760" s="202"/>
      <c r="AT6760" s="197" t="s">
        <v>369</v>
      </c>
      <c r="AU6760" s="197" t="s">
        <v>79</v>
      </c>
      <c r="AV6760" s="14" t="s">
        <v>79</v>
      </c>
      <c r="AW6760" s="14" t="s">
        <v>29</v>
      </c>
      <c r="AX6760" s="14" t="s">
        <v>72</v>
      </c>
      <c r="AY6760" s="197" t="s">
        <v>360</v>
      </c>
    </row>
    <row r="6761" spans="2:51" s="14" customFormat="1">
      <c r="B6761" s="196"/>
      <c r="D6761" s="188" t="s">
        <v>369</v>
      </c>
      <c r="E6761" s="197" t="s">
        <v>1</v>
      </c>
      <c r="F6761" s="198" t="s">
        <v>754</v>
      </c>
      <c r="H6761" s="197" t="s">
        <v>1</v>
      </c>
      <c r="I6761" s="199"/>
      <c r="L6761" s="196"/>
      <c r="M6761" s="200"/>
      <c r="N6761" s="201"/>
      <c r="O6761" s="201"/>
      <c r="P6761" s="201"/>
      <c r="Q6761" s="201"/>
      <c r="R6761" s="201"/>
      <c r="S6761" s="201"/>
      <c r="T6761" s="202"/>
      <c r="AT6761" s="197" t="s">
        <v>369</v>
      </c>
      <c r="AU6761" s="197" t="s">
        <v>79</v>
      </c>
      <c r="AV6761" s="14" t="s">
        <v>79</v>
      </c>
      <c r="AW6761" s="14" t="s">
        <v>29</v>
      </c>
      <c r="AX6761" s="14" t="s">
        <v>72</v>
      </c>
      <c r="AY6761" s="197" t="s">
        <v>360</v>
      </c>
    </row>
    <row r="6762" spans="2:51" s="13" customFormat="1">
      <c r="B6762" s="187"/>
      <c r="D6762" s="188" t="s">
        <v>369</v>
      </c>
      <c r="E6762" s="189" t="s">
        <v>1</v>
      </c>
      <c r="F6762" s="190" t="s">
        <v>6466</v>
      </c>
      <c r="H6762" s="191">
        <v>66.84</v>
      </c>
      <c r="I6762" s="192"/>
      <c r="L6762" s="187"/>
      <c r="M6762" s="193"/>
      <c r="N6762" s="194"/>
      <c r="O6762" s="194"/>
      <c r="P6762" s="194"/>
      <c r="Q6762" s="194"/>
      <c r="R6762" s="194"/>
      <c r="S6762" s="194"/>
      <c r="T6762" s="195"/>
      <c r="AT6762" s="189" t="s">
        <v>369</v>
      </c>
      <c r="AU6762" s="189" t="s">
        <v>79</v>
      </c>
      <c r="AV6762" s="13" t="s">
        <v>85</v>
      </c>
      <c r="AW6762" s="13" t="s">
        <v>29</v>
      </c>
      <c r="AX6762" s="13" t="s">
        <v>72</v>
      </c>
      <c r="AY6762" s="189" t="s">
        <v>360</v>
      </c>
    </row>
    <row r="6763" spans="2:51" s="16" customFormat="1">
      <c r="B6763" s="211"/>
      <c r="D6763" s="188" t="s">
        <v>369</v>
      </c>
      <c r="E6763" s="212" t="s">
        <v>210</v>
      </c>
      <c r="F6763" s="213" t="s">
        <v>581</v>
      </c>
      <c r="H6763" s="214">
        <v>66.84</v>
      </c>
      <c r="I6763" s="215"/>
      <c r="L6763" s="211"/>
      <c r="M6763" s="216"/>
      <c r="N6763" s="217"/>
      <c r="O6763" s="217"/>
      <c r="P6763" s="217"/>
      <c r="Q6763" s="217"/>
      <c r="R6763" s="217"/>
      <c r="S6763" s="217"/>
      <c r="T6763" s="218"/>
      <c r="AT6763" s="212" t="s">
        <v>369</v>
      </c>
      <c r="AU6763" s="212" t="s">
        <v>79</v>
      </c>
      <c r="AV6763" s="16" t="s">
        <v>282</v>
      </c>
      <c r="AW6763" s="16" t="s">
        <v>29</v>
      </c>
      <c r="AX6763" s="16" t="s">
        <v>72</v>
      </c>
      <c r="AY6763" s="212" t="s">
        <v>360</v>
      </c>
    </row>
    <row r="6764" spans="2:51" s="14" customFormat="1">
      <c r="B6764" s="196"/>
      <c r="D6764" s="188" t="s">
        <v>369</v>
      </c>
      <c r="E6764" s="197" t="s">
        <v>1</v>
      </c>
      <c r="F6764" s="198" t="s">
        <v>6467</v>
      </c>
      <c r="H6764" s="197" t="s">
        <v>1</v>
      </c>
      <c r="I6764" s="199"/>
      <c r="L6764" s="196"/>
      <c r="M6764" s="200"/>
      <c r="N6764" s="201"/>
      <c r="O6764" s="201"/>
      <c r="P6764" s="201"/>
      <c r="Q6764" s="201"/>
      <c r="R6764" s="201"/>
      <c r="S6764" s="201"/>
      <c r="T6764" s="202"/>
      <c r="AT6764" s="197" t="s">
        <v>369</v>
      </c>
      <c r="AU6764" s="197" t="s">
        <v>79</v>
      </c>
      <c r="AV6764" s="14" t="s">
        <v>79</v>
      </c>
      <c r="AW6764" s="14" t="s">
        <v>29</v>
      </c>
      <c r="AX6764" s="14" t="s">
        <v>72</v>
      </c>
      <c r="AY6764" s="197" t="s">
        <v>360</v>
      </c>
    </row>
    <row r="6765" spans="2:51" s="14" customFormat="1">
      <c r="B6765" s="196"/>
      <c r="D6765" s="188" t="s">
        <v>369</v>
      </c>
      <c r="E6765" s="197" t="s">
        <v>1</v>
      </c>
      <c r="F6765" s="198" t="s">
        <v>787</v>
      </c>
      <c r="H6765" s="197" t="s">
        <v>1</v>
      </c>
      <c r="I6765" s="199"/>
      <c r="L6765" s="196"/>
      <c r="M6765" s="200"/>
      <c r="N6765" s="201"/>
      <c r="O6765" s="201"/>
      <c r="P6765" s="201"/>
      <c r="Q6765" s="201"/>
      <c r="R6765" s="201"/>
      <c r="S6765" s="201"/>
      <c r="T6765" s="202"/>
      <c r="AT6765" s="197" t="s">
        <v>369</v>
      </c>
      <c r="AU6765" s="197" t="s">
        <v>79</v>
      </c>
      <c r="AV6765" s="14" t="s">
        <v>79</v>
      </c>
      <c r="AW6765" s="14" t="s">
        <v>29</v>
      </c>
      <c r="AX6765" s="14" t="s">
        <v>72</v>
      </c>
      <c r="AY6765" s="197" t="s">
        <v>360</v>
      </c>
    </row>
    <row r="6766" spans="2:51" s="13" customFormat="1" ht="22.5">
      <c r="B6766" s="187"/>
      <c r="D6766" s="188" t="s">
        <v>369</v>
      </c>
      <c r="E6766" s="189" t="s">
        <v>1</v>
      </c>
      <c r="F6766" s="190" t="s">
        <v>6468</v>
      </c>
      <c r="H6766" s="191">
        <v>719.51</v>
      </c>
      <c r="I6766" s="192"/>
      <c r="L6766" s="187"/>
      <c r="M6766" s="193"/>
      <c r="N6766" s="194"/>
      <c r="O6766" s="194"/>
      <c r="P6766" s="194"/>
      <c r="Q6766" s="194"/>
      <c r="R6766" s="194"/>
      <c r="S6766" s="194"/>
      <c r="T6766" s="195"/>
      <c r="AT6766" s="189" t="s">
        <v>369</v>
      </c>
      <c r="AU6766" s="189" t="s">
        <v>79</v>
      </c>
      <c r="AV6766" s="13" t="s">
        <v>85</v>
      </c>
      <c r="AW6766" s="13" t="s">
        <v>29</v>
      </c>
      <c r="AX6766" s="13" t="s">
        <v>72</v>
      </c>
      <c r="AY6766" s="189" t="s">
        <v>360</v>
      </c>
    </row>
    <row r="6767" spans="2:51" s="16" customFormat="1">
      <c r="B6767" s="211"/>
      <c r="D6767" s="188" t="s">
        <v>369</v>
      </c>
      <c r="E6767" s="212" t="s">
        <v>212</v>
      </c>
      <c r="F6767" s="213" t="s">
        <v>581</v>
      </c>
      <c r="H6767" s="214">
        <v>719.51</v>
      </c>
      <c r="I6767" s="215"/>
      <c r="L6767" s="211"/>
      <c r="M6767" s="216"/>
      <c r="N6767" s="217"/>
      <c r="O6767" s="217"/>
      <c r="P6767" s="217"/>
      <c r="Q6767" s="217"/>
      <c r="R6767" s="217"/>
      <c r="S6767" s="217"/>
      <c r="T6767" s="218"/>
      <c r="AT6767" s="212" t="s">
        <v>369</v>
      </c>
      <c r="AU6767" s="212" t="s">
        <v>79</v>
      </c>
      <c r="AV6767" s="16" t="s">
        <v>282</v>
      </c>
      <c r="AW6767" s="16" t="s">
        <v>29</v>
      </c>
      <c r="AX6767" s="16" t="s">
        <v>72</v>
      </c>
      <c r="AY6767" s="212" t="s">
        <v>360</v>
      </c>
    </row>
    <row r="6768" spans="2:51" s="14" customFormat="1">
      <c r="B6768" s="196"/>
      <c r="D6768" s="188" t="s">
        <v>369</v>
      </c>
      <c r="E6768" s="197" t="s">
        <v>1</v>
      </c>
      <c r="F6768" s="198" t="s">
        <v>6469</v>
      </c>
      <c r="H6768" s="197" t="s">
        <v>1</v>
      </c>
      <c r="I6768" s="199"/>
      <c r="L6768" s="196"/>
      <c r="M6768" s="200"/>
      <c r="N6768" s="201"/>
      <c r="O6768" s="201"/>
      <c r="P6768" s="201"/>
      <c r="Q6768" s="201"/>
      <c r="R6768" s="201"/>
      <c r="S6768" s="201"/>
      <c r="T6768" s="202"/>
      <c r="AT6768" s="197" t="s">
        <v>369</v>
      </c>
      <c r="AU6768" s="197" t="s">
        <v>79</v>
      </c>
      <c r="AV6768" s="14" t="s">
        <v>79</v>
      </c>
      <c r="AW6768" s="14" t="s">
        <v>29</v>
      </c>
      <c r="AX6768" s="14" t="s">
        <v>72</v>
      </c>
      <c r="AY6768" s="197" t="s">
        <v>360</v>
      </c>
    </row>
    <row r="6769" spans="2:51" s="14" customFormat="1">
      <c r="B6769" s="196"/>
      <c r="D6769" s="188" t="s">
        <v>369</v>
      </c>
      <c r="E6769" s="197" t="s">
        <v>1</v>
      </c>
      <c r="F6769" s="198" t="s">
        <v>754</v>
      </c>
      <c r="H6769" s="197" t="s">
        <v>1</v>
      </c>
      <c r="I6769" s="199"/>
      <c r="L6769" s="196"/>
      <c r="M6769" s="200"/>
      <c r="N6769" s="201"/>
      <c r="O6769" s="201"/>
      <c r="P6769" s="201"/>
      <c r="Q6769" s="201"/>
      <c r="R6769" s="201"/>
      <c r="S6769" s="201"/>
      <c r="T6769" s="202"/>
      <c r="AT6769" s="197" t="s">
        <v>369</v>
      </c>
      <c r="AU6769" s="197" t="s">
        <v>79</v>
      </c>
      <c r="AV6769" s="14" t="s">
        <v>79</v>
      </c>
      <c r="AW6769" s="14" t="s">
        <v>29</v>
      </c>
      <c r="AX6769" s="14" t="s">
        <v>72</v>
      </c>
      <c r="AY6769" s="197" t="s">
        <v>360</v>
      </c>
    </row>
    <row r="6770" spans="2:51" s="13" customFormat="1">
      <c r="B6770" s="187"/>
      <c r="D6770" s="188" t="s">
        <v>369</v>
      </c>
      <c r="E6770" s="189" t="s">
        <v>1</v>
      </c>
      <c r="F6770" s="190" t="s">
        <v>6470</v>
      </c>
      <c r="H6770" s="191">
        <v>363.68</v>
      </c>
      <c r="I6770" s="192"/>
      <c r="L6770" s="187"/>
      <c r="M6770" s="193"/>
      <c r="N6770" s="194"/>
      <c r="O6770" s="194"/>
      <c r="P6770" s="194"/>
      <c r="Q6770" s="194"/>
      <c r="R6770" s="194"/>
      <c r="S6770" s="194"/>
      <c r="T6770" s="195"/>
      <c r="AT6770" s="189" t="s">
        <v>369</v>
      </c>
      <c r="AU6770" s="189" t="s">
        <v>79</v>
      </c>
      <c r="AV6770" s="13" t="s">
        <v>85</v>
      </c>
      <c r="AW6770" s="13" t="s">
        <v>29</v>
      </c>
      <c r="AX6770" s="13" t="s">
        <v>72</v>
      </c>
      <c r="AY6770" s="189" t="s">
        <v>360</v>
      </c>
    </row>
    <row r="6771" spans="2:51" s="16" customFormat="1">
      <c r="B6771" s="211"/>
      <c r="D6771" s="188" t="s">
        <v>369</v>
      </c>
      <c r="E6771" s="212" t="s">
        <v>214</v>
      </c>
      <c r="F6771" s="213" t="s">
        <v>581</v>
      </c>
      <c r="H6771" s="214">
        <v>363.68</v>
      </c>
      <c r="I6771" s="215"/>
      <c r="L6771" s="211"/>
      <c r="M6771" s="216"/>
      <c r="N6771" s="217"/>
      <c r="O6771" s="217"/>
      <c r="P6771" s="217"/>
      <c r="Q6771" s="217"/>
      <c r="R6771" s="217"/>
      <c r="S6771" s="217"/>
      <c r="T6771" s="218"/>
      <c r="AT6771" s="212" t="s">
        <v>369</v>
      </c>
      <c r="AU6771" s="212" t="s">
        <v>79</v>
      </c>
      <c r="AV6771" s="16" t="s">
        <v>282</v>
      </c>
      <c r="AW6771" s="16" t="s">
        <v>29</v>
      </c>
      <c r="AX6771" s="16" t="s">
        <v>72</v>
      </c>
      <c r="AY6771" s="212" t="s">
        <v>360</v>
      </c>
    </row>
    <row r="6772" spans="2:51" s="14" customFormat="1">
      <c r="B6772" s="196"/>
      <c r="D6772" s="188" t="s">
        <v>369</v>
      </c>
      <c r="E6772" s="197" t="s">
        <v>1</v>
      </c>
      <c r="F6772" s="198" t="s">
        <v>6471</v>
      </c>
      <c r="H6772" s="197" t="s">
        <v>1</v>
      </c>
      <c r="I6772" s="199"/>
      <c r="L6772" s="196"/>
      <c r="M6772" s="200"/>
      <c r="N6772" s="201"/>
      <c r="O6772" s="201"/>
      <c r="P6772" s="201"/>
      <c r="Q6772" s="201"/>
      <c r="R6772" s="201"/>
      <c r="S6772" s="201"/>
      <c r="T6772" s="202"/>
      <c r="AT6772" s="197" t="s">
        <v>369</v>
      </c>
      <c r="AU6772" s="197" t="s">
        <v>79</v>
      </c>
      <c r="AV6772" s="14" t="s">
        <v>79</v>
      </c>
      <c r="AW6772" s="14" t="s">
        <v>29</v>
      </c>
      <c r="AX6772" s="14" t="s">
        <v>72</v>
      </c>
      <c r="AY6772" s="197" t="s">
        <v>360</v>
      </c>
    </row>
    <row r="6773" spans="2:51" s="14" customFormat="1">
      <c r="B6773" s="196"/>
      <c r="D6773" s="188" t="s">
        <v>369</v>
      </c>
      <c r="E6773" s="197" t="s">
        <v>1</v>
      </c>
      <c r="F6773" s="198" t="s">
        <v>6472</v>
      </c>
      <c r="H6773" s="197" t="s">
        <v>1</v>
      </c>
      <c r="I6773" s="199"/>
      <c r="L6773" s="196"/>
      <c r="M6773" s="200"/>
      <c r="N6773" s="201"/>
      <c r="O6773" s="201"/>
      <c r="P6773" s="201"/>
      <c r="Q6773" s="201"/>
      <c r="R6773" s="201"/>
      <c r="S6773" s="201"/>
      <c r="T6773" s="202"/>
      <c r="AT6773" s="197" t="s">
        <v>369</v>
      </c>
      <c r="AU6773" s="197" t="s">
        <v>79</v>
      </c>
      <c r="AV6773" s="14" t="s">
        <v>79</v>
      </c>
      <c r="AW6773" s="14" t="s">
        <v>29</v>
      </c>
      <c r="AX6773" s="14" t="s">
        <v>72</v>
      </c>
      <c r="AY6773" s="197" t="s">
        <v>360</v>
      </c>
    </row>
    <row r="6774" spans="2:51" s="13" customFormat="1">
      <c r="B6774" s="187"/>
      <c r="D6774" s="188" t="s">
        <v>369</v>
      </c>
      <c r="E6774" s="189" t="s">
        <v>1</v>
      </c>
      <c r="F6774" s="190" t="s">
        <v>6473</v>
      </c>
      <c r="H6774" s="191">
        <v>33.353999999999999</v>
      </c>
      <c r="I6774" s="192"/>
      <c r="L6774" s="187"/>
      <c r="M6774" s="193"/>
      <c r="N6774" s="194"/>
      <c r="O6774" s="194"/>
      <c r="P6774" s="194"/>
      <c r="Q6774" s="194"/>
      <c r="R6774" s="194"/>
      <c r="S6774" s="194"/>
      <c r="T6774" s="195"/>
      <c r="AT6774" s="189" t="s">
        <v>369</v>
      </c>
      <c r="AU6774" s="189" t="s">
        <v>79</v>
      </c>
      <c r="AV6774" s="13" t="s">
        <v>85</v>
      </c>
      <c r="AW6774" s="13" t="s">
        <v>29</v>
      </c>
      <c r="AX6774" s="13" t="s">
        <v>72</v>
      </c>
      <c r="AY6774" s="189" t="s">
        <v>360</v>
      </c>
    </row>
    <row r="6775" spans="2:51" s="13" customFormat="1">
      <c r="B6775" s="187"/>
      <c r="D6775" s="188" t="s">
        <v>369</v>
      </c>
      <c r="E6775" s="189" t="s">
        <v>1</v>
      </c>
      <c r="F6775" s="190" t="s">
        <v>6474</v>
      </c>
      <c r="H6775" s="191">
        <v>15.134</v>
      </c>
      <c r="I6775" s="192"/>
      <c r="L6775" s="187"/>
      <c r="M6775" s="193"/>
      <c r="N6775" s="194"/>
      <c r="O6775" s="194"/>
      <c r="P6775" s="194"/>
      <c r="Q6775" s="194"/>
      <c r="R6775" s="194"/>
      <c r="S6775" s="194"/>
      <c r="T6775" s="195"/>
      <c r="AT6775" s="189" t="s">
        <v>369</v>
      </c>
      <c r="AU6775" s="189" t="s">
        <v>79</v>
      </c>
      <c r="AV6775" s="13" t="s">
        <v>85</v>
      </c>
      <c r="AW6775" s="13" t="s">
        <v>29</v>
      </c>
      <c r="AX6775" s="13" t="s">
        <v>72</v>
      </c>
      <c r="AY6775" s="189" t="s">
        <v>360</v>
      </c>
    </row>
    <row r="6776" spans="2:51" s="13" customFormat="1">
      <c r="B6776" s="187"/>
      <c r="D6776" s="188" t="s">
        <v>369</v>
      </c>
      <c r="E6776" s="189" t="s">
        <v>1</v>
      </c>
      <c r="F6776" s="190" t="s">
        <v>6475</v>
      </c>
      <c r="H6776" s="191">
        <v>40.704999999999998</v>
      </c>
      <c r="I6776" s="192"/>
      <c r="L6776" s="187"/>
      <c r="M6776" s="193"/>
      <c r="N6776" s="194"/>
      <c r="O6776" s="194"/>
      <c r="P6776" s="194"/>
      <c r="Q6776" s="194"/>
      <c r="R6776" s="194"/>
      <c r="S6776" s="194"/>
      <c r="T6776" s="195"/>
      <c r="AT6776" s="189" t="s">
        <v>369</v>
      </c>
      <c r="AU6776" s="189" t="s">
        <v>79</v>
      </c>
      <c r="AV6776" s="13" t="s">
        <v>85</v>
      </c>
      <c r="AW6776" s="13" t="s">
        <v>29</v>
      </c>
      <c r="AX6776" s="13" t="s">
        <v>72</v>
      </c>
      <c r="AY6776" s="189" t="s">
        <v>360</v>
      </c>
    </row>
    <row r="6777" spans="2:51" s="13" customFormat="1" ht="22.5">
      <c r="B6777" s="187"/>
      <c r="D6777" s="188" t="s">
        <v>369</v>
      </c>
      <c r="E6777" s="189" t="s">
        <v>1</v>
      </c>
      <c r="F6777" s="190" t="s">
        <v>6476</v>
      </c>
      <c r="H6777" s="191">
        <v>17.577999999999999</v>
      </c>
      <c r="I6777" s="192"/>
      <c r="L6777" s="187"/>
      <c r="M6777" s="193"/>
      <c r="N6777" s="194"/>
      <c r="O6777" s="194"/>
      <c r="P6777" s="194"/>
      <c r="Q6777" s="194"/>
      <c r="R6777" s="194"/>
      <c r="S6777" s="194"/>
      <c r="T6777" s="195"/>
      <c r="AT6777" s="189" t="s">
        <v>369</v>
      </c>
      <c r="AU6777" s="189" t="s">
        <v>79</v>
      </c>
      <c r="AV6777" s="13" t="s">
        <v>85</v>
      </c>
      <c r="AW6777" s="13" t="s">
        <v>29</v>
      </c>
      <c r="AX6777" s="13" t="s">
        <v>72</v>
      </c>
      <c r="AY6777" s="189" t="s">
        <v>360</v>
      </c>
    </row>
    <row r="6778" spans="2:51" s="13" customFormat="1">
      <c r="B6778" s="187"/>
      <c r="D6778" s="188" t="s">
        <v>369</v>
      </c>
      <c r="E6778" s="189" t="s">
        <v>1</v>
      </c>
      <c r="F6778" s="190" t="s">
        <v>6477</v>
      </c>
      <c r="H6778" s="191">
        <v>40.56</v>
      </c>
      <c r="I6778" s="192"/>
      <c r="L6778" s="187"/>
      <c r="M6778" s="193"/>
      <c r="N6778" s="194"/>
      <c r="O6778" s="194"/>
      <c r="P6778" s="194"/>
      <c r="Q6778" s="194"/>
      <c r="R6778" s="194"/>
      <c r="S6778" s="194"/>
      <c r="T6778" s="195"/>
      <c r="AT6778" s="189" t="s">
        <v>369</v>
      </c>
      <c r="AU6778" s="189" t="s">
        <v>79</v>
      </c>
      <c r="AV6778" s="13" t="s">
        <v>85</v>
      </c>
      <c r="AW6778" s="13" t="s">
        <v>29</v>
      </c>
      <c r="AX6778" s="13" t="s">
        <v>72</v>
      </c>
      <c r="AY6778" s="189" t="s">
        <v>360</v>
      </c>
    </row>
    <row r="6779" spans="2:51" s="13" customFormat="1" ht="22.5">
      <c r="B6779" s="187"/>
      <c r="D6779" s="188" t="s">
        <v>369</v>
      </c>
      <c r="E6779" s="189" t="s">
        <v>1</v>
      </c>
      <c r="F6779" s="190" t="s">
        <v>6478</v>
      </c>
      <c r="H6779" s="191">
        <v>17.577999999999999</v>
      </c>
      <c r="I6779" s="192"/>
      <c r="L6779" s="187"/>
      <c r="M6779" s="193"/>
      <c r="N6779" s="194"/>
      <c r="O6779" s="194"/>
      <c r="P6779" s="194"/>
      <c r="Q6779" s="194"/>
      <c r="R6779" s="194"/>
      <c r="S6779" s="194"/>
      <c r="T6779" s="195"/>
      <c r="AT6779" s="189" t="s">
        <v>369</v>
      </c>
      <c r="AU6779" s="189" t="s">
        <v>79</v>
      </c>
      <c r="AV6779" s="13" t="s">
        <v>85</v>
      </c>
      <c r="AW6779" s="13" t="s">
        <v>29</v>
      </c>
      <c r="AX6779" s="13" t="s">
        <v>72</v>
      </c>
      <c r="AY6779" s="189" t="s">
        <v>360</v>
      </c>
    </row>
    <row r="6780" spans="2:51" s="14" customFormat="1">
      <c r="B6780" s="196"/>
      <c r="D6780" s="188" t="s">
        <v>369</v>
      </c>
      <c r="E6780" s="197" t="s">
        <v>1</v>
      </c>
      <c r="F6780" s="198" t="s">
        <v>6479</v>
      </c>
      <c r="H6780" s="197" t="s">
        <v>1</v>
      </c>
      <c r="I6780" s="199"/>
      <c r="L6780" s="196"/>
      <c r="M6780" s="200"/>
      <c r="N6780" s="201"/>
      <c r="O6780" s="201"/>
      <c r="P6780" s="201"/>
      <c r="Q6780" s="201"/>
      <c r="R6780" s="201"/>
      <c r="S6780" s="201"/>
      <c r="T6780" s="202"/>
      <c r="AT6780" s="197" t="s">
        <v>369</v>
      </c>
      <c r="AU6780" s="197" t="s">
        <v>79</v>
      </c>
      <c r="AV6780" s="14" t="s">
        <v>79</v>
      </c>
      <c r="AW6780" s="14" t="s">
        <v>29</v>
      </c>
      <c r="AX6780" s="14" t="s">
        <v>72</v>
      </c>
      <c r="AY6780" s="197" t="s">
        <v>360</v>
      </c>
    </row>
    <row r="6781" spans="2:51" s="13" customFormat="1">
      <c r="B6781" s="187"/>
      <c r="D6781" s="188" t="s">
        <v>369</v>
      </c>
      <c r="E6781" s="189" t="s">
        <v>1</v>
      </c>
      <c r="F6781" s="190" t="s">
        <v>6480</v>
      </c>
      <c r="H6781" s="191">
        <v>5.76</v>
      </c>
      <c r="I6781" s="192"/>
      <c r="L6781" s="187"/>
      <c r="M6781" s="193"/>
      <c r="N6781" s="194"/>
      <c r="O6781" s="194"/>
      <c r="P6781" s="194"/>
      <c r="Q6781" s="194"/>
      <c r="R6781" s="194"/>
      <c r="S6781" s="194"/>
      <c r="T6781" s="195"/>
      <c r="AT6781" s="189" t="s">
        <v>369</v>
      </c>
      <c r="AU6781" s="189" t="s">
        <v>79</v>
      </c>
      <c r="AV6781" s="13" t="s">
        <v>85</v>
      </c>
      <c r="AW6781" s="13" t="s">
        <v>29</v>
      </c>
      <c r="AX6781" s="13" t="s">
        <v>72</v>
      </c>
      <c r="AY6781" s="189" t="s">
        <v>360</v>
      </c>
    </row>
    <row r="6782" spans="2:51" s="13" customFormat="1">
      <c r="B6782" s="187"/>
      <c r="D6782" s="188" t="s">
        <v>369</v>
      </c>
      <c r="E6782" s="189" t="s">
        <v>1</v>
      </c>
      <c r="F6782" s="190" t="s">
        <v>6481</v>
      </c>
      <c r="H6782" s="191">
        <v>4.32</v>
      </c>
      <c r="I6782" s="192"/>
      <c r="L6782" s="187"/>
      <c r="M6782" s="193"/>
      <c r="N6782" s="194"/>
      <c r="O6782" s="194"/>
      <c r="P6782" s="194"/>
      <c r="Q6782" s="194"/>
      <c r="R6782" s="194"/>
      <c r="S6782" s="194"/>
      <c r="T6782" s="195"/>
      <c r="AT6782" s="189" t="s">
        <v>369</v>
      </c>
      <c r="AU6782" s="189" t="s">
        <v>79</v>
      </c>
      <c r="AV6782" s="13" t="s">
        <v>85</v>
      </c>
      <c r="AW6782" s="13" t="s">
        <v>29</v>
      </c>
      <c r="AX6782" s="13" t="s">
        <v>72</v>
      </c>
      <c r="AY6782" s="189" t="s">
        <v>360</v>
      </c>
    </row>
    <row r="6783" spans="2:51" s="13" customFormat="1">
      <c r="B6783" s="187"/>
      <c r="D6783" s="188" t="s">
        <v>369</v>
      </c>
      <c r="E6783" s="189" t="s">
        <v>1</v>
      </c>
      <c r="F6783" s="190" t="s">
        <v>6482</v>
      </c>
      <c r="H6783" s="191">
        <v>9.36</v>
      </c>
      <c r="I6783" s="192"/>
      <c r="L6783" s="187"/>
      <c r="M6783" s="193"/>
      <c r="N6783" s="194"/>
      <c r="O6783" s="194"/>
      <c r="P6783" s="194"/>
      <c r="Q6783" s="194"/>
      <c r="R6783" s="194"/>
      <c r="S6783" s="194"/>
      <c r="T6783" s="195"/>
      <c r="AT6783" s="189" t="s">
        <v>369</v>
      </c>
      <c r="AU6783" s="189" t="s">
        <v>79</v>
      </c>
      <c r="AV6783" s="13" t="s">
        <v>85</v>
      </c>
      <c r="AW6783" s="13" t="s">
        <v>29</v>
      </c>
      <c r="AX6783" s="13" t="s">
        <v>72</v>
      </c>
      <c r="AY6783" s="189" t="s">
        <v>360</v>
      </c>
    </row>
    <row r="6784" spans="2:51" s="13" customFormat="1">
      <c r="B6784" s="187"/>
      <c r="D6784" s="188" t="s">
        <v>369</v>
      </c>
      <c r="E6784" s="189" t="s">
        <v>1</v>
      </c>
      <c r="F6784" s="190" t="s">
        <v>6483</v>
      </c>
      <c r="H6784" s="191">
        <v>5.28</v>
      </c>
      <c r="I6784" s="192"/>
      <c r="L6784" s="187"/>
      <c r="M6784" s="193"/>
      <c r="N6784" s="194"/>
      <c r="O6784" s="194"/>
      <c r="P6784" s="194"/>
      <c r="Q6784" s="194"/>
      <c r="R6784" s="194"/>
      <c r="S6784" s="194"/>
      <c r="T6784" s="195"/>
      <c r="AT6784" s="189" t="s">
        <v>369</v>
      </c>
      <c r="AU6784" s="189" t="s">
        <v>79</v>
      </c>
      <c r="AV6784" s="13" t="s">
        <v>85</v>
      </c>
      <c r="AW6784" s="13" t="s">
        <v>29</v>
      </c>
      <c r="AX6784" s="13" t="s">
        <v>72</v>
      </c>
      <c r="AY6784" s="189" t="s">
        <v>360</v>
      </c>
    </row>
    <row r="6785" spans="2:51" s="13" customFormat="1">
      <c r="B6785" s="187"/>
      <c r="D6785" s="188" t="s">
        <v>369</v>
      </c>
      <c r="E6785" s="189" t="s">
        <v>1</v>
      </c>
      <c r="F6785" s="190" t="s">
        <v>6484</v>
      </c>
      <c r="H6785" s="191">
        <v>9.36</v>
      </c>
      <c r="I6785" s="192"/>
      <c r="L6785" s="187"/>
      <c r="M6785" s="193"/>
      <c r="N6785" s="194"/>
      <c r="O6785" s="194"/>
      <c r="P6785" s="194"/>
      <c r="Q6785" s="194"/>
      <c r="R6785" s="194"/>
      <c r="S6785" s="194"/>
      <c r="T6785" s="195"/>
      <c r="AT6785" s="189" t="s">
        <v>369</v>
      </c>
      <c r="AU6785" s="189" t="s">
        <v>79</v>
      </c>
      <c r="AV6785" s="13" t="s">
        <v>85</v>
      </c>
      <c r="AW6785" s="13" t="s">
        <v>29</v>
      </c>
      <c r="AX6785" s="13" t="s">
        <v>72</v>
      </c>
      <c r="AY6785" s="189" t="s">
        <v>360</v>
      </c>
    </row>
    <row r="6786" spans="2:51" s="13" customFormat="1">
      <c r="B6786" s="187"/>
      <c r="D6786" s="188" t="s">
        <v>369</v>
      </c>
      <c r="E6786" s="189" t="s">
        <v>1</v>
      </c>
      <c r="F6786" s="190" t="s">
        <v>6485</v>
      </c>
      <c r="H6786" s="191">
        <v>5.28</v>
      </c>
      <c r="I6786" s="192"/>
      <c r="L6786" s="187"/>
      <c r="M6786" s="193"/>
      <c r="N6786" s="194"/>
      <c r="O6786" s="194"/>
      <c r="P6786" s="194"/>
      <c r="Q6786" s="194"/>
      <c r="R6786" s="194"/>
      <c r="S6786" s="194"/>
      <c r="T6786" s="195"/>
      <c r="AT6786" s="189" t="s">
        <v>369</v>
      </c>
      <c r="AU6786" s="189" t="s">
        <v>79</v>
      </c>
      <c r="AV6786" s="13" t="s">
        <v>85</v>
      </c>
      <c r="AW6786" s="13" t="s">
        <v>29</v>
      </c>
      <c r="AX6786" s="13" t="s">
        <v>72</v>
      </c>
      <c r="AY6786" s="189" t="s">
        <v>360</v>
      </c>
    </row>
    <row r="6787" spans="2:51" s="13" customFormat="1">
      <c r="B6787" s="187"/>
      <c r="D6787" s="188" t="s">
        <v>369</v>
      </c>
      <c r="E6787" s="189" t="s">
        <v>1</v>
      </c>
      <c r="F6787" s="190" t="s">
        <v>6486</v>
      </c>
      <c r="H6787" s="191">
        <v>9.36</v>
      </c>
      <c r="I6787" s="192"/>
      <c r="L6787" s="187"/>
      <c r="M6787" s="193"/>
      <c r="N6787" s="194"/>
      <c r="O6787" s="194"/>
      <c r="P6787" s="194"/>
      <c r="Q6787" s="194"/>
      <c r="R6787" s="194"/>
      <c r="S6787" s="194"/>
      <c r="T6787" s="195"/>
      <c r="AT6787" s="189" t="s">
        <v>369</v>
      </c>
      <c r="AU6787" s="189" t="s">
        <v>79</v>
      </c>
      <c r="AV6787" s="13" t="s">
        <v>85</v>
      </c>
      <c r="AW6787" s="13" t="s">
        <v>29</v>
      </c>
      <c r="AX6787" s="13" t="s">
        <v>72</v>
      </c>
      <c r="AY6787" s="189" t="s">
        <v>360</v>
      </c>
    </row>
    <row r="6788" spans="2:51" s="13" customFormat="1">
      <c r="B6788" s="187"/>
      <c r="D6788" s="188" t="s">
        <v>369</v>
      </c>
      <c r="E6788" s="189" t="s">
        <v>1</v>
      </c>
      <c r="F6788" s="190" t="s">
        <v>6487</v>
      </c>
      <c r="H6788" s="191">
        <v>5.28</v>
      </c>
      <c r="I6788" s="192"/>
      <c r="L6788" s="187"/>
      <c r="M6788" s="193"/>
      <c r="N6788" s="194"/>
      <c r="O6788" s="194"/>
      <c r="P6788" s="194"/>
      <c r="Q6788" s="194"/>
      <c r="R6788" s="194"/>
      <c r="S6788" s="194"/>
      <c r="T6788" s="195"/>
      <c r="AT6788" s="189" t="s">
        <v>369</v>
      </c>
      <c r="AU6788" s="189" t="s">
        <v>79</v>
      </c>
      <c r="AV6788" s="13" t="s">
        <v>85</v>
      </c>
      <c r="AW6788" s="13" t="s">
        <v>29</v>
      </c>
      <c r="AX6788" s="13" t="s">
        <v>72</v>
      </c>
      <c r="AY6788" s="189" t="s">
        <v>360</v>
      </c>
    </row>
    <row r="6789" spans="2:51" s="13" customFormat="1">
      <c r="B6789" s="187"/>
      <c r="D6789" s="188" t="s">
        <v>369</v>
      </c>
      <c r="E6789" s="189" t="s">
        <v>1</v>
      </c>
      <c r="F6789" s="190" t="s">
        <v>6488</v>
      </c>
      <c r="H6789" s="191">
        <v>14.64</v>
      </c>
      <c r="I6789" s="192"/>
      <c r="L6789" s="187"/>
      <c r="M6789" s="193"/>
      <c r="N6789" s="194"/>
      <c r="O6789" s="194"/>
      <c r="P6789" s="194"/>
      <c r="Q6789" s="194"/>
      <c r="R6789" s="194"/>
      <c r="S6789" s="194"/>
      <c r="T6789" s="195"/>
      <c r="AT6789" s="189" t="s">
        <v>369</v>
      </c>
      <c r="AU6789" s="189" t="s">
        <v>79</v>
      </c>
      <c r="AV6789" s="13" t="s">
        <v>85</v>
      </c>
      <c r="AW6789" s="13" t="s">
        <v>29</v>
      </c>
      <c r="AX6789" s="13" t="s">
        <v>72</v>
      </c>
      <c r="AY6789" s="189" t="s">
        <v>360</v>
      </c>
    </row>
    <row r="6790" spans="2:51" s="14" customFormat="1">
      <c r="B6790" s="196"/>
      <c r="D6790" s="188" t="s">
        <v>369</v>
      </c>
      <c r="E6790" s="197" t="s">
        <v>1</v>
      </c>
      <c r="F6790" s="198" t="s">
        <v>3340</v>
      </c>
      <c r="H6790" s="197" t="s">
        <v>1</v>
      </c>
      <c r="I6790" s="199"/>
      <c r="L6790" s="196"/>
      <c r="M6790" s="200"/>
      <c r="N6790" s="201"/>
      <c r="O6790" s="201"/>
      <c r="P6790" s="201"/>
      <c r="Q6790" s="201"/>
      <c r="R6790" s="201"/>
      <c r="S6790" s="201"/>
      <c r="T6790" s="202"/>
      <c r="AT6790" s="197" t="s">
        <v>369</v>
      </c>
      <c r="AU6790" s="197" t="s">
        <v>79</v>
      </c>
      <c r="AV6790" s="14" t="s">
        <v>79</v>
      </c>
      <c r="AW6790" s="14" t="s">
        <v>29</v>
      </c>
      <c r="AX6790" s="14" t="s">
        <v>72</v>
      </c>
      <c r="AY6790" s="197" t="s">
        <v>360</v>
      </c>
    </row>
    <row r="6791" spans="2:51" s="13" customFormat="1">
      <c r="B6791" s="187"/>
      <c r="D6791" s="188" t="s">
        <v>369</v>
      </c>
      <c r="E6791" s="189" t="s">
        <v>1</v>
      </c>
      <c r="F6791" s="190" t="s">
        <v>6489</v>
      </c>
      <c r="H6791" s="191">
        <v>14.4</v>
      </c>
      <c r="I6791" s="192"/>
      <c r="L6791" s="187"/>
      <c r="M6791" s="193"/>
      <c r="N6791" s="194"/>
      <c r="O6791" s="194"/>
      <c r="P6791" s="194"/>
      <c r="Q6791" s="194"/>
      <c r="R6791" s="194"/>
      <c r="S6791" s="194"/>
      <c r="T6791" s="195"/>
      <c r="AT6791" s="189" t="s">
        <v>369</v>
      </c>
      <c r="AU6791" s="189" t="s">
        <v>79</v>
      </c>
      <c r="AV6791" s="13" t="s">
        <v>85</v>
      </c>
      <c r="AW6791" s="13" t="s">
        <v>29</v>
      </c>
      <c r="AX6791" s="13" t="s">
        <v>72</v>
      </c>
      <c r="AY6791" s="189" t="s">
        <v>360</v>
      </c>
    </row>
    <row r="6792" spans="2:51" s="13" customFormat="1">
      <c r="B6792" s="187"/>
      <c r="D6792" s="188" t="s">
        <v>369</v>
      </c>
      <c r="E6792" s="189" t="s">
        <v>1</v>
      </c>
      <c r="F6792" s="190" t="s">
        <v>6490</v>
      </c>
      <c r="H6792" s="191">
        <v>7.8</v>
      </c>
      <c r="I6792" s="192"/>
      <c r="L6792" s="187"/>
      <c r="M6792" s="193"/>
      <c r="N6792" s="194"/>
      <c r="O6792" s="194"/>
      <c r="P6792" s="194"/>
      <c r="Q6792" s="194"/>
      <c r="R6792" s="194"/>
      <c r="S6792" s="194"/>
      <c r="T6792" s="195"/>
      <c r="AT6792" s="189" t="s">
        <v>369</v>
      </c>
      <c r="AU6792" s="189" t="s">
        <v>79</v>
      </c>
      <c r="AV6792" s="13" t="s">
        <v>85</v>
      </c>
      <c r="AW6792" s="13" t="s">
        <v>29</v>
      </c>
      <c r="AX6792" s="13" t="s">
        <v>72</v>
      </c>
      <c r="AY6792" s="189" t="s">
        <v>360</v>
      </c>
    </row>
    <row r="6793" spans="2:51" s="14" customFormat="1">
      <c r="B6793" s="196"/>
      <c r="D6793" s="188" t="s">
        <v>369</v>
      </c>
      <c r="E6793" s="197" t="s">
        <v>1</v>
      </c>
      <c r="F6793" s="198" t="s">
        <v>3358</v>
      </c>
      <c r="H6793" s="197" t="s">
        <v>1</v>
      </c>
      <c r="I6793" s="199"/>
      <c r="L6793" s="196"/>
      <c r="M6793" s="200"/>
      <c r="N6793" s="201"/>
      <c r="O6793" s="201"/>
      <c r="P6793" s="201"/>
      <c r="Q6793" s="201"/>
      <c r="R6793" s="201"/>
      <c r="S6793" s="201"/>
      <c r="T6793" s="202"/>
      <c r="AT6793" s="197" t="s">
        <v>369</v>
      </c>
      <c r="AU6793" s="197" t="s">
        <v>79</v>
      </c>
      <c r="AV6793" s="14" t="s">
        <v>79</v>
      </c>
      <c r="AW6793" s="14" t="s">
        <v>29</v>
      </c>
      <c r="AX6793" s="14" t="s">
        <v>72</v>
      </c>
      <c r="AY6793" s="197" t="s">
        <v>360</v>
      </c>
    </row>
    <row r="6794" spans="2:51" s="13" customFormat="1">
      <c r="B6794" s="187"/>
      <c r="D6794" s="188" t="s">
        <v>369</v>
      </c>
      <c r="E6794" s="189" t="s">
        <v>1</v>
      </c>
      <c r="F6794" s="190" t="s">
        <v>6491</v>
      </c>
      <c r="H6794" s="191">
        <v>11.34</v>
      </c>
      <c r="I6794" s="192"/>
      <c r="L6794" s="187"/>
      <c r="M6794" s="193"/>
      <c r="N6794" s="194"/>
      <c r="O6794" s="194"/>
      <c r="P6794" s="194"/>
      <c r="Q6794" s="194"/>
      <c r="R6794" s="194"/>
      <c r="S6794" s="194"/>
      <c r="T6794" s="195"/>
      <c r="AT6794" s="189" t="s">
        <v>369</v>
      </c>
      <c r="AU6794" s="189" t="s">
        <v>79</v>
      </c>
      <c r="AV6794" s="13" t="s">
        <v>85</v>
      </c>
      <c r="AW6794" s="13" t="s">
        <v>29</v>
      </c>
      <c r="AX6794" s="13" t="s">
        <v>72</v>
      </c>
      <c r="AY6794" s="189" t="s">
        <v>360</v>
      </c>
    </row>
    <row r="6795" spans="2:51" s="13" customFormat="1">
      <c r="B6795" s="187"/>
      <c r="D6795" s="188" t="s">
        <v>369</v>
      </c>
      <c r="E6795" s="189" t="s">
        <v>1</v>
      </c>
      <c r="F6795" s="190" t="s">
        <v>6492</v>
      </c>
      <c r="H6795" s="191">
        <v>5.3460000000000001</v>
      </c>
      <c r="I6795" s="192"/>
      <c r="L6795" s="187"/>
      <c r="M6795" s="193"/>
      <c r="N6795" s="194"/>
      <c r="O6795" s="194"/>
      <c r="P6795" s="194"/>
      <c r="Q6795" s="194"/>
      <c r="R6795" s="194"/>
      <c r="S6795" s="194"/>
      <c r="T6795" s="195"/>
      <c r="AT6795" s="189" t="s">
        <v>369</v>
      </c>
      <c r="AU6795" s="189" t="s">
        <v>79</v>
      </c>
      <c r="AV6795" s="13" t="s">
        <v>85</v>
      </c>
      <c r="AW6795" s="13" t="s">
        <v>29</v>
      </c>
      <c r="AX6795" s="13" t="s">
        <v>72</v>
      </c>
      <c r="AY6795" s="189" t="s">
        <v>360</v>
      </c>
    </row>
    <row r="6796" spans="2:51" s="16" customFormat="1">
      <c r="B6796" s="211"/>
      <c r="D6796" s="188" t="s">
        <v>369</v>
      </c>
      <c r="E6796" s="212" t="s">
        <v>216</v>
      </c>
      <c r="F6796" s="213" t="s">
        <v>581</v>
      </c>
      <c r="H6796" s="214">
        <v>272.435</v>
      </c>
      <c r="I6796" s="215"/>
      <c r="L6796" s="211"/>
      <c r="M6796" s="216"/>
      <c r="N6796" s="217"/>
      <c r="O6796" s="217"/>
      <c r="P6796" s="217"/>
      <c r="Q6796" s="217"/>
      <c r="R6796" s="217"/>
      <c r="S6796" s="217"/>
      <c r="T6796" s="218"/>
      <c r="AT6796" s="212" t="s">
        <v>369</v>
      </c>
      <c r="AU6796" s="212" t="s">
        <v>79</v>
      </c>
      <c r="AV6796" s="16" t="s">
        <v>282</v>
      </c>
      <c r="AW6796" s="16" t="s">
        <v>29</v>
      </c>
      <c r="AX6796" s="16" t="s">
        <v>72</v>
      </c>
      <c r="AY6796" s="212" t="s">
        <v>360</v>
      </c>
    </row>
    <row r="6797" spans="2:51" s="14" customFormat="1">
      <c r="B6797" s="196"/>
      <c r="D6797" s="188" t="s">
        <v>369</v>
      </c>
      <c r="E6797" s="197" t="s">
        <v>1</v>
      </c>
      <c r="F6797" s="198" t="s">
        <v>6493</v>
      </c>
      <c r="H6797" s="197" t="s">
        <v>1</v>
      </c>
      <c r="I6797" s="199"/>
      <c r="L6797" s="196"/>
      <c r="M6797" s="200"/>
      <c r="N6797" s="201"/>
      <c r="O6797" s="201"/>
      <c r="P6797" s="201"/>
      <c r="Q6797" s="201"/>
      <c r="R6797" s="201"/>
      <c r="S6797" s="201"/>
      <c r="T6797" s="202"/>
      <c r="AT6797" s="197" t="s">
        <v>369</v>
      </c>
      <c r="AU6797" s="197" t="s">
        <v>79</v>
      </c>
      <c r="AV6797" s="14" t="s">
        <v>79</v>
      </c>
      <c r="AW6797" s="14" t="s">
        <v>29</v>
      </c>
      <c r="AX6797" s="14" t="s">
        <v>72</v>
      </c>
      <c r="AY6797" s="197" t="s">
        <v>360</v>
      </c>
    </row>
    <row r="6798" spans="2:51" s="14" customFormat="1">
      <c r="B6798" s="196"/>
      <c r="D6798" s="188" t="s">
        <v>369</v>
      </c>
      <c r="E6798" s="197" t="s">
        <v>1</v>
      </c>
      <c r="F6798" s="198" t="s">
        <v>758</v>
      </c>
      <c r="H6798" s="197" t="s">
        <v>1</v>
      </c>
      <c r="I6798" s="199"/>
      <c r="L6798" s="196"/>
      <c r="M6798" s="200"/>
      <c r="N6798" s="201"/>
      <c r="O6798" s="201"/>
      <c r="P6798" s="201"/>
      <c r="Q6798" s="201"/>
      <c r="R6798" s="201"/>
      <c r="S6798" s="201"/>
      <c r="T6798" s="202"/>
      <c r="AT6798" s="197" t="s">
        <v>369</v>
      </c>
      <c r="AU6798" s="197" t="s">
        <v>79</v>
      </c>
      <c r="AV6798" s="14" t="s">
        <v>79</v>
      </c>
      <c r="AW6798" s="14" t="s">
        <v>29</v>
      </c>
      <c r="AX6798" s="14" t="s">
        <v>72</v>
      </c>
      <c r="AY6798" s="197" t="s">
        <v>360</v>
      </c>
    </row>
    <row r="6799" spans="2:51" s="13" customFormat="1">
      <c r="B6799" s="187"/>
      <c r="D6799" s="188" t="s">
        <v>369</v>
      </c>
      <c r="E6799" s="189" t="s">
        <v>1</v>
      </c>
      <c r="F6799" s="190" t="s">
        <v>6494</v>
      </c>
      <c r="H6799" s="191">
        <v>9.9600000000000009</v>
      </c>
      <c r="I6799" s="192"/>
      <c r="L6799" s="187"/>
      <c r="M6799" s="193"/>
      <c r="N6799" s="194"/>
      <c r="O6799" s="194"/>
      <c r="P6799" s="194"/>
      <c r="Q6799" s="194"/>
      <c r="R6799" s="194"/>
      <c r="S6799" s="194"/>
      <c r="T6799" s="195"/>
      <c r="AT6799" s="189" t="s">
        <v>369</v>
      </c>
      <c r="AU6799" s="189" t="s">
        <v>79</v>
      </c>
      <c r="AV6799" s="13" t="s">
        <v>85</v>
      </c>
      <c r="AW6799" s="13" t="s">
        <v>29</v>
      </c>
      <c r="AX6799" s="13" t="s">
        <v>72</v>
      </c>
      <c r="AY6799" s="189" t="s">
        <v>360</v>
      </c>
    </row>
    <row r="6800" spans="2:51" s="13" customFormat="1">
      <c r="B6800" s="187"/>
      <c r="D6800" s="188" t="s">
        <v>369</v>
      </c>
      <c r="E6800" s="189" t="s">
        <v>1</v>
      </c>
      <c r="F6800" s="190" t="s">
        <v>6495</v>
      </c>
      <c r="H6800" s="191">
        <v>134.46</v>
      </c>
      <c r="I6800" s="192"/>
      <c r="L6800" s="187"/>
      <c r="M6800" s="193"/>
      <c r="N6800" s="194"/>
      <c r="O6800" s="194"/>
      <c r="P6800" s="194"/>
      <c r="Q6800" s="194"/>
      <c r="R6800" s="194"/>
      <c r="S6800" s="194"/>
      <c r="T6800" s="195"/>
      <c r="AT6800" s="189" t="s">
        <v>369</v>
      </c>
      <c r="AU6800" s="189" t="s">
        <v>79</v>
      </c>
      <c r="AV6800" s="13" t="s">
        <v>85</v>
      </c>
      <c r="AW6800" s="13" t="s">
        <v>29</v>
      </c>
      <c r="AX6800" s="13" t="s">
        <v>72</v>
      </c>
      <c r="AY6800" s="189" t="s">
        <v>360</v>
      </c>
    </row>
    <row r="6801" spans="2:51" s="13" customFormat="1">
      <c r="B6801" s="187"/>
      <c r="D6801" s="188" t="s">
        <v>369</v>
      </c>
      <c r="E6801" s="189" t="s">
        <v>1</v>
      </c>
      <c r="F6801" s="190" t="s">
        <v>6496</v>
      </c>
      <c r="H6801" s="191">
        <v>27.843</v>
      </c>
      <c r="I6801" s="192"/>
      <c r="L6801" s="187"/>
      <c r="M6801" s="193"/>
      <c r="N6801" s="194"/>
      <c r="O6801" s="194"/>
      <c r="P6801" s="194"/>
      <c r="Q6801" s="194"/>
      <c r="R6801" s="194"/>
      <c r="S6801" s="194"/>
      <c r="T6801" s="195"/>
      <c r="AT6801" s="189" t="s">
        <v>369</v>
      </c>
      <c r="AU6801" s="189" t="s">
        <v>79</v>
      </c>
      <c r="AV6801" s="13" t="s">
        <v>85</v>
      </c>
      <c r="AW6801" s="13" t="s">
        <v>29</v>
      </c>
      <c r="AX6801" s="13" t="s">
        <v>72</v>
      </c>
      <c r="AY6801" s="189" t="s">
        <v>360</v>
      </c>
    </row>
    <row r="6802" spans="2:51" s="13" customFormat="1">
      <c r="B6802" s="187"/>
      <c r="D6802" s="188" t="s">
        <v>369</v>
      </c>
      <c r="E6802" s="189" t="s">
        <v>1</v>
      </c>
      <c r="F6802" s="190" t="s">
        <v>6497</v>
      </c>
      <c r="H6802" s="191">
        <v>82.55</v>
      </c>
      <c r="I6802" s="192"/>
      <c r="L6802" s="187"/>
      <c r="M6802" s="193"/>
      <c r="N6802" s="194"/>
      <c r="O6802" s="194"/>
      <c r="P6802" s="194"/>
      <c r="Q6802" s="194"/>
      <c r="R6802" s="194"/>
      <c r="S6802" s="194"/>
      <c r="T6802" s="195"/>
      <c r="AT6802" s="189" t="s">
        <v>369</v>
      </c>
      <c r="AU6802" s="189" t="s">
        <v>79</v>
      </c>
      <c r="AV6802" s="13" t="s">
        <v>85</v>
      </c>
      <c r="AW6802" s="13" t="s">
        <v>29</v>
      </c>
      <c r="AX6802" s="13" t="s">
        <v>72</v>
      </c>
      <c r="AY6802" s="189" t="s">
        <v>360</v>
      </c>
    </row>
    <row r="6803" spans="2:51" s="13" customFormat="1">
      <c r="B6803" s="187"/>
      <c r="D6803" s="188" t="s">
        <v>369</v>
      </c>
      <c r="E6803" s="189" t="s">
        <v>1</v>
      </c>
      <c r="F6803" s="190" t="s">
        <v>6498</v>
      </c>
      <c r="H6803" s="191">
        <v>88.959000000000003</v>
      </c>
      <c r="I6803" s="192"/>
      <c r="L6803" s="187"/>
      <c r="M6803" s="193"/>
      <c r="N6803" s="194"/>
      <c r="O6803" s="194"/>
      <c r="P6803" s="194"/>
      <c r="Q6803" s="194"/>
      <c r="R6803" s="194"/>
      <c r="S6803" s="194"/>
      <c r="T6803" s="195"/>
      <c r="AT6803" s="189" t="s">
        <v>369</v>
      </c>
      <c r="AU6803" s="189" t="s">
        <v>79</v>
      </c>
      <c r="AV6803" s="13" t="s">
        <v>85</v>
      </c>
      <c r="AW6803" s="13" t="s">
        <v>29</v>
      </c>
      <c r="AX6803" s="13" t="s">
        <v>72</v>
      </c>
      <c r="AY6803" s="189" t="s">
        <v>360</v>
      </c>
    </row>
    <row r="6804" spans="2:51" s="14" customFormat="1">
      <c r="B6804" s="196"/>
      <c r="D6804" s="188" t="s">
        <v>369</v>
      </c>
      <c r="E6804" s="197" t="s">
        <v>1</v>
      </c>
      <c r="F6804" s="198" t="s">
        <v>762</v>
      </c>
      <c r="H6804" s="197" t="s">
        <v>1</v>
      </c>
      <c r="I6804" s="199"/>
      <c r="L6804" s="196"/>
      <c r="M6804" s="200"/>
      <c r="N6804" s="201"/>
      <c r="O6804" s="201"/>
      <c r="P6804" s="201"/>
      <c r="Q6804" s="201"/>
      <c r="R6804" s="201"/>
      <c r="S6804" s="201"/>
      <c r="T6804" s="202"/>
      <c r="AT6804" s="197" t="s">
        <v>369</v>
      </c>
      <c r="AU6804" s="197" t="s">
        <v>79</v>
      </c>
      <c r="AV6804" s="14" t="s">
        <v>79</v>
      </c>
      <c r="AW6804" s="14" t="s">
        <v>29</v>
      </c>
      <c r="AX6804" s="14" t="s">
        <v>72</v>
      </c>
      <c r="AY6804" s="197" t="s">
        <v>360</v>
      </c>
    </row>
    <row r="6805" spans="2:51" s="13" customFormat="1">
      <c r="B6805" s="187"/>
      <c r="D6805" s="188" t="s">
        <v>369</v>
      </c>
      <c r="E6805" s="189" t="s">
        <v>1</v>
      </c>
      <c r="F6805" s="190" t="s">
        <v>6499</v>
      </c>
      <c r="H6805" s="191">
        <v>27.776</v>
      </c>
      <c r="I6805" s="192"/>
      <c r="L6805" s="187"/>
      <c r="M6805" s="193"/>
      <c r="N6805" s="194"/>
      <c r="O6805" s="194"/>
      <c r="P6805" s="194"/>
      <c r="Q6805" s="194"/>
      <c r="R6805" s="194"/>
      <c r="S6805" s="194"/>
      <c r="T6805" s="195"/>
      <c r="AT6805" s="189" t="s">
        <v>369</v>
      </c>
      <c r="AU6805" s="189" t="s">
        <v>79</v>
      </c>
      <c r="AV6805" s="13" t="s">
        <v>85</v>
      </c>
      <c r="AW6805" s="13" t="s">
        <v>29</v>
      </c>
      <c r="AX6805" s="13" t="s">
        <v>72</v>
      </c>
      <c r="AY6805" s="189" t="s">
        <v>360</v>
      </c>
    </row>
    <row r="6806" spans="2:51" s="13" customFormat="1">
      <c r="B6806" s="187"/>
      <c r="D6806" s="188" t="s">
        <v>369</v>
      </c>
      <c r="E6806" s="189" t="s">
        <v>1</v>
      </c>
      <c r="F6806" s="190" t="s">
        <v>6500</v>
      </c>
      <c r="H6806" s="191">
        <v>239.02</v>
      </c>
      <c r="I6806" s="192"/>
      <c r="L6806" s="187"/>
      <c r="M6806" s="193"/>
      <c r="N6806" s="194"/>
      <c r="O6806" s="194"/>
      <c r="P6806" s="194"/>
      <c r="Q6806" s="194"/>
      <c r="R6806" s="194"/>
      <c r="S6806" s="194"/>
      <c r="T6806" s="195"/>
      <c r="AT6806" s="189" t="s">
        <v>369</v>
      </c>
      <c r="AU6806" s="189" t="s">
        <v>79</v>
      </c>
      <c r="AV6806" s="13" t="s">
        <v>85</v>
      </c>
      <c r="AW6806" s="13" t="s">
        <v>29</v>
      </c>
      <c r="AX6806" s="13" t="s">
        <v>72</v>
      </c>
      <c r="AY6806" s="189" t="s">
        <v>360</v>
      </c>
    </row>
    <row r="6807" spans="2:51" s="13" customFormat="1">
      <c r="B6807" s="187"/>
      <c r="D6807" s="188" t="s">
        <v>369</v>
      </c>
      <c r="E6807" s="189" t="s">
        <v>1</v>
      </c>
      <c r="F6807" s="190" t="s">
        <v>6501</v>
      </c>
      <c r="H6807" s="191">
        <v>97.79</v>
      </c>
      <c r="I6807" s="192"/>
      <c r="L6807" s="187"/>
      <c r="M6807" s="193"/>
      <c r="N6807" s="194"/>
      <c r="O6807" s="194"/>
      <c r="P6807" s="194"/>
      <c r="Q6807" s="194"/>
      <c r="R6807" s="194"/>
      <c r="S6807" s="194"/>
      <c r="T6807" s="195"/>
      <c r="AT6807" s="189" t="s">
        <v>369</v>
      </c>
      <c r="AU6807" s="189" t="s">
        <v>79</v>
      </c>
      <c r="AV6807" s="13" t="s">
        <v>85</v>
      </c>
      <c r="AW6807" s="13" t="s">
        <v>29</v>
      </c>
      <c r="AX6807" s="13" t="s">
        <v>72</v>
      </c>
      <c r="AY6807" s="189" t="s">
        <v>360</v>
      </c>
    </row>
    <row r="6808" spans="2:51" s="13" customFormat="1">
      <c r="B6808" s="187"/>
      <c r="D6808" s="188" t="s">
        <v>369</v>
      </c>
      <c r="E6808" s="189" t="s">
        <v>1</v>
      </c>
      <c r="F6808" s="190" t="s">
        <v>6502</v>
      </c>
      <c r="H6808" s="191">
        <v>7.94</v>
      </c>
      <c r="I6808" s="192"/>
      <c r="L6808" s="187"/>
      <c r="M6808" s="193"/>
      <c r="N6808" s="194"/>
      <c r="O6808" s="194"/>
      <c r="P6808" s="194"/>
      <c r="Q6808" s="194"/>
      <c r="R6808" s="194"/>
      <c r="S6808" s="194"/>
      <c r="T6808" s="195"/>
      <c r="AT6808" s="189" t="s">
        <v>369</v>
      </c>
      <c r="AU6808" s="189" t="s">
        <v>79</v>
      </c>
      <c r="AV6808" s="13" t="s">
        <v>85</v>
      </c>
      <c r="AW6808" s="13" t="s">
        <v>29</v>
      </c>
      <c r="AX6808" s="13" t="s">
        <v>72</v>
      </c>
      <c r="AY6808" s="189" t="s">
        <v>360</v>
      </c>
    </row>
    <row r="6809" spans="2:51" s="13" customFormat="1">
      <c r="B6809" s="187"/>
      <c r="D6809" s="188" t="s">
        <v>369</v>
      </c>
      <c r="E6809" s="189" t="s">
        <v>1</v>
      </c>
      <c r="F6809" s="190" t="s">
        <v>6503</v>
      </c>
      <c r="H6809" s="191">
        <v>6.5830000000000002</v>
      </c>
      <c r="I6809" s="192"/>
      <c r="L6809" s="187"/>
      <c r="M6809" s="193"/>
      <c r="N6809" s="194"/>
      <c r="O6809" s="194"/>
      <c r="P6809" s="194"/>
      <c r="Q6809" s="194"/>
      <c r="R6809" s="194"/>
      <c r="S6809" s="194"/>
      <c r="T6809" s="195"/>
      <c r="AT6809" s="189" t="s">
        <v>369</v>
      </c>
      <c r="AU6809" s="189" t="s">
        <v>79</v>
      </c>
      <c r="AV6809" s="13" t="s">
        <v>85</v>
      </c>
      <c r="AW6809" s="13" t="s">
        <v>29</v>
      </c>
      <c r="AX6809" s="13" t="s">
        <v>72</v>
      </c>
      <c r="AY6809" s="189" t="s">
        <v>360</v>
      </c>
    </row>
    <row r="6810" spans="2:51" s="14" customFormat="1">
      <c r="B6810" s="196"/>
      <c r="D6810" s="188" t="s">
        <v>369</v>
      </c>
      <c r="E6810" s="197" t="s">
        <v>1</v>
      </c>
      <c r="F6810" s="198" t="s">
        <v>787</v>
      </c>
      <c r="H6810" s="197" t="s">
        <v>1</v>
      </c>
      <c r="I6810" s="199"/>
      <c r="L6810" s="196"/>
      <c r="M6810" s="200"/>
      <c r="N6810" s="201"/>
      <c r="O6810" s="201"/>
      <c r="P6810" s="201"/>
      <c r="Q6810" s="201"/>
      <c r="R6810" s="201"/>
      <c r="S6810" s="201"/>
      <c r="T6810" s="202"/>
      <c r="AT6810" s="197" t="s">
        <v>369</v>
      </c>
      <c r="AU6810" s="197" t="s">
        <v>79</v>
      </c>
      <c r="AV6810" s="14" t="s">
        <v>79</v>
      </c>
      <c r="AW6810" s="14" t="s">
        <v>29</v>
      </c>
      <c r="AX6810" s="14" t="s">
        <v>72</v>
      </c>
      <c r="AY6810" s="197" t="s">
        <v>360</v>
      </c>
    </row>
    <row r="6811" spans="2:51" s="13" customFormat="1">
      <c r="B6811" s="187"/>
      <c r="D6811" s="188" t="s">
        <v>369</v>
      </c>
      <c r="E6811" s="189" t="s">
        <v>1</v>
      </c>
      <c r="F6811" s="190" t="s">
        <v>6504</v>
      </c>
      <c r="H6811" s="191">
        <v>27.776</v>
      </c>
      <c r="I6811" s="192"/>
      <c r="L6811" s="187"/>
      <c r="M6811" s="193"/>
      <c r="N6811" s="194"/>
      <c r="O6811" s="194"/>
      <c r="P6811" s="194"/>
      <c r="Q6811" s="194"/>
      <c r="R6811" s="194"/>
      <c r="S6811" s="194"/>
      <c r="T6811" s="195"/>
      <c r="AT6811" s="189" t="s">
        <v>369</v>
      </c>
      <c r="AU6811" s="189" t="s">
        <v>79</v>
      </c>
      <c r="AV6811" s="13" t="s">
        <v>85</v>
      </c>
      <c r="AW6811" s="13" t="s">
        <v>29</v>
      </c>
      <c r="AX6811" s="13" t="s">
        <v>72</v>
      </c>
      <c r="AY6811" s="189" t="s">
        <v>360</v>
      </c>
    </row>
    <row r="6812" spans="2:51" s="13" customFormat="1">
      <c r="B6812" s="187"/>
      <c r="D6812" s="188" t="s">
        <v>369</v>
      </c>
      <c r="E6812" s="189" t="s">
        <v>1</v>
      </c>
      <c r="F6812" s="190" t="s">
        <v>6505</v>
      </c>
      <c r="H6812" s="191">
        <v>198.68</v>
      </c>
      <c r="I6812" s="192"/>
      <c r="L6812" s="187"/>
      <c r="M6812" s="193"/>
      <c r="N6812" s="194"/>
      <c r="O6812" s="194"/>
      <c r="P6812" s="194"/>
      <c r="Q6812" s="194"/>
      <c r="R6812" s="194"/>
      <c r="S6812" s="194"/>
      <c r="T6812" s="195"/>
      <c r="AT6812" s="189" t="s">
        <v>369</v>
      </c>
      <c r="AU6812" s="189" t="s">
        <v>79</v>
      </c>
      <c r="AV6812" s="13" t="s">
        <v>85</v>
      </c>
      <c r="AW6812" s="13" t="s">
        <v>29</v>
      </c>
      <c r="AX6812" s="13" t="s">
        <v>72</v>
      </c>
      <c r="AY6812" s="189" t="s">
        <v>360</v>
      </c>
    </row>
    <row r="6813" spans="2:51" s="13" customFormat="1">
      <c r="B6813" s="187"/>
      <c r="D6813" s="188" t="s">
        <v>369</v>
      </c>
      <c r="E6813" s="189" t="s">
        <v>1</v>
      </c>
      <c r="F6813" s="190" t="s">
        <v>6506</v>
      </c>
      <c r="H6813" s="191">
        <v>135.82</v>
      </c>
      <c r="I6813" s="192"/>
      <c r="L6813" s="187"/>
      <c r="M6813" s="193"/>
      <c r="N6813" s="194"/>
      <c r="O6813" s="194"/>
      <c r="P6813" s="194"/>
      <c r="Q6813" s="194"/>
      <c r="R6813" s="194"/>
      <c r="S6813" s="194"/>
      <c r="T6813" s="195"/>
      <c r="AT6813" s="189" t="s">
        <v>369</v>
      </c>
      <c r="AU6813" s="189" t="s">
        <v>79</v>
      </c>
      <c r="AV6813" s="13" t="s">
        <v>85</v>
      </c>
      <c r="AW6813" s="13" t="s">
        <v>29</v>
      </c>
      <c r="AX6813" s="13" t="s">
        <v>72</v>
      </c>
      <c r="AY6813" s="189" t="s">
        <v>360</v>
      </c>
    </row>
    <row r="6814" spans="2:51" s="13" customFormat="1">
      <c r="B6814" s="187"/>
      <c r="D6814" s="188" t="s">
        <v>369</v>
      </c>
      <c r="E6814" s="189" t="s">
        <v>1</v>
      </c>
      <c r="F6814" s="190" t="s">
        <v>6507</v>
      </c>
      <c r="H6814" s="191">
        <v>6.5830000000000002</v>
      </c>
      <c r="I6814" s="192"/>
      <c r="L6814" s="187"/>
      <c r="M6814" s="193"/>
      <c r="N6814" s="194"/>
      <c r="O6814" s="194"/>
      <c r="P6814" s="194"/>
      <c r="Q6814" s="194"/>
      <c r="R6814" s="194"/>
      <c r="S6814" s="194"/>
      <c r="T6814" s="195"/>
      <c r="AT6814" s="189" t="s">
        <v>369</v>
      </c>
      <c r="AU6814" s="189" t="s">
        <v>79</v>
      </c>
      <c r="AV6814" s="13" t="s">
        <v>85</v>
      </c>
      <c r="AW6814" s="13" t="s">
        <v>29</v>
      </c>
      <c r="AX6814" s="13" t="s">
        <v>72</v>
      </c>
      <c r="AY6814" s="189" t="s">
        <v>360</v>
      </c>
    </row>
    <row r="6815" spans="2:51" s="14" customFormat="1">
      <c r="B6815" s="196"/>
      <c r="D6815" s="188" t="s">
        <v>369</v>
      </c>
      <c r="E6815" s="197" t="s">
        <v>1</v>
      </c>
      <c r="F6815" s="198" t="s">
        <v>6508</v>
      </c>
      <c r="H6815" s="197" t="s">
        <v>1</v>
      </c>
      <c r="I6815" s="199"/>
      <c r="L6815" s="196"/>
      <c r="M6815" s="200"/>
      <c r="N6815" s="201"/>
      <c r="O6815" s="201"/>
      <c r="P6815" s="201"/>
      <c r="Q6815" s="201"/>
      <c r="R6815" s="201"/>
      <c r="S6815" s="201"/>
      <c r="T6815" s="202"/>
      <c r="AT6815" s="197" t="s">
        <v>369</v>
      </c>
      <c r="AU6815" s="197" t="s">
        <v>79</v>
      </c>
      <c r="AV6815" s="14" t="s">
        <v>79</v>
      </c>
      <c r="AW6815" s="14" t="s">
        <v>29</v>
      </c>
      <c r="AX6815" s="14" t="s">
        <v>72</v>
      </c>
      <c r="AY6815" s="197" t="s">
        <v>360</v>
      </c>
    </row>
    <row r="6816" spans="2:51" s="13" customFormat="1">
      <c r="B6816" s="187"/>
      <c r="D6816" s="188" t="s">
        <v>369</v>
      </c>
      <c r="E6816" s="189" t="s">
        <v>1</v>
      </c>
      <c r="F6816" s="190" t="s">
        <v>6509</v>
      </c>
      <c r="H6816" s="191">
        <v>6.5830000000000002</v>
      </c>
      <c r="I6816" s="192"/>
      <c r="L6816" s="187"/>
      <c r="M6816" s="193"/>
      <c r="N6816" s="194"/>
      <c r="O6816" s="194"/>
      <c r="P6816" s="194"/>
      <c r="Q6816" s="194"/>
      <c r="R6816" s="194"/>
      <c r="S6816" s="194"/>
      <c r="T6816" s="195"/>
      <c r="AT6816" s="189" t="s">
        <v>369</v>
      </c>
      <c r="AU6816" s="189" t="s">
        <v>79</v>
      </c>
      <c r="AV6816" s="13" t="s">
        <v>85</v>
      </c>
      <c r="AW6816" s="13" t="s">
        <v>29</v>
      </c>
      <c r="AX6816" s="13" t="s">
        <v>72</v>
      </c>
      <c r="AY6816" s="189" t="s">
        <v>360</v>
      </c>
    </row>
    <row r="6817" spans="2:51" s="16" customFormat="1">
      <c r="B6817" s="211"/>
      <c r="D6817" s="188" t="s">
        <v>369</v>
      </c>
      <c r="E6817" s="212" t="s">
        <v>181</v>
      </c>
      <c r="F6817" s="213" t="s">
        <v>581</v>
      </c>
      <c r="H6817" s="214">
        <v>1098.3230000000001</v>
      </c>
      <c r="I6817" s="215"/>
      <c r="L6817" s="211"/>
      <c r="M6817" s="216"/>
      <c r="N6817" s="217"/>
      <c r="O6817" s="217"/>
      <c r="P6817" s="217"/>
      <c r="Q6817" s="217"/>
      <c r="R6817" s="217"/>
      <c r="S6817" s="217"/>
      <c r="T6817" s="218"/>
      <c r="AT6817" s="212" t="s">
        <v>369</v>
      </c>
      <c r="AU6817" s="212" t="s">
        <v>79</v>
      </c>
      <c r="AV6817" s="16" t="s">
        <v>282</v>
      </c>
      <c r="AW6817" s="16" t="s">
        <v>29</v>
      </c>
      <c r="AX6817" s="16" t="s">
        <v>72</v>
      </c>
      <c r="AY6817" s="212" t="s">
        <v>360</v>
      </c>
    </row>
    <row r="6818" spans="2:51" s="14" customFormat="1">
      <c r="B6818" s="196"/>
      <c r="D6818" s="188" t="s">
        <v>369</v>
      </c>
      <c r="E6818" s="197" t="s">
        <v>1</v>
      </c>
      <c r="F6818" s="198" t="s">
        <v>6510</v>
      </c>
      <c r="H6818" s="197" t="s">
        <v>1</v>
      </c>
      <c r="I6818" s="199"/>
      <c r="L6818" s="196"/>
      <c r="M6818" s="200"/>
      <c r="N6818" s="201"/>
      <c r="O6818" s="201"/>
      <c r="P6818" s="201"/>
      <c r="Q6818" s="201"/>
      <c r="R6818" s="201"/>
      <c r="S6818" s="201"/>
      <c r="T6818" s="202"/>
      <c r="AT6818" s="197" t="s">
        <v>369</v>
      </c>
      <c r="AU6818" s="197" t="s">
        <v>79</v>
      </c>
      <c r="AV6818" s="14" t="s">
        <v>79</v>
      </c>
      <c r="AW6818" s="14" t="s">
        <v>29</v>
      </c>
      <c r="AX6818" s="14" t="s">
        <v>72</v>
      </c>
      <c r="AY6818" s="197" t="s">
        <v>360</v>
      </c>
    </row>
    <row r="6819" spans="2:51" s="13" customFormat="1" ht="22.5">
      <c r="B6819" s="187"/>
      <c r="D6819" s="188" t="s">
        <v>369</v>
      </c>
      <c r="E6819" s="189" t="s">
        <v>1</v>
      </c>
      <c r="F6819" s="190" t="s">
        <v>6511</v>
      </c>
      <c r="H6819" s="191">
        <v>635.1</v>
      </c>
      <c r="I6819" s="192"/>
      <c r="L6819" s="187"/>
      <c r="M6819" s="193"/>
      <c r="N6819" s="194"/>
      <c r="O6819" s="194"/>
      <c r="P6819" s="194"/>
      <c r="Q6819" s="194"/>
      <c r="R6819" s="194"/>
      <c r="S6819" s="194"/>
      <c r="T6819" s="195"/>
      <c r="AT6819" s="189" t="s">
        <v>369</v>
      </c>
      <c r="AU6819" s="189" t="s">
        <v>79</v>
      </c>
      <c r="AV6819" s="13" t="s">
        <v>85</v>
      </c>
      <c r="AW6819" s="13" t="s">
        <v>29</v>
      </c>
      <c r="AX6819" s="13" t="s">
        <v>72</v>
      </c>
      <c r="AY6819" s="189" t="s">
        <v>360</v>
      </c>
    </row>
    <row r="6820" spans="2:51" s="13" customFormat="1" ht="22.5">
      <c r="B6820" s="187"/>
      <c r="D6820" s="188" t="s">
        <v>369</v>
      </c>
      <c r="E6820" s="189" t="s">
        <v>1</v>
      </c>
      <c r="F6820" s="190" t="s">
        <v>6512</v>
      </c>
      <c r="H6820" s="191">
        <v>710.26</v>
      </c>
      <c r="I6820" s="192"/>
      <c r="L6820" s="187"/>
      <c r="M6820" s="193"/>
      <c r="N6820" s="194"/>
      <c r="O6820" s="194"/>
      <c r="P6820" s="194"/>
      <c r="Q6820" s="194"/>
      <c r="R6820" s="194"/>
      <c r="S6820" s="194"/>
      <c r="T6820" s="195"/>
      <c r="AT6820" s="189" t="s">
        <v>369</v>
      </c>
      <c r="AU6820" s="189" t="s">
        <v>79</v>
      </c>
      <c r="AV6820" s="13" t="s">
        <v>85</v>
      </c>
      <c r="AW6820" s="13" t="s">
        <v>29</v>
      </c>
      <c r="AX6820" s="13" t="s">
        <v>72</v>
      </c>
      <c r="AY6820" s="189" t="s">
        <v>360</v>
      </c>
    </row>
    <row r="6821" spans="2:51" s="13" customFormat="1">
      <c r="B6821" s="187"/>
      <c r="D6821" s="188" t="s">
        <v>369</v>
      </c>
      <c r="E6821" s="189" t="s">
        <v>1</v>
      </c>
      <c r="F6821" s="190" t="s">
        <v>6513</v>
      </c>
      <c r="H6821" s="191">
        <v>8.7200000000000006</v>
      </c>
      <c r="I6821" s="192"/>
      <c r="L6821" s="187"/>
      <c r="M6821" s="193"/>
      <c r="N6821" s="194"/>
      <c r="O6821" s="194"/>
      <c r="P6821" s="194"/>
      <c r="Q6821" s="194"/>
      <c r="R6821" s="194"/>
      <c r="S6821" s="194"/>
      <c r="T6821" s="195"/>
      <c r="AT6821" s="189" t="s">
        <v>369</v>
      </c>
      <c r="AU6821" s="189" t="s">
        <v>79</v>
      </c>
      <c r="AV6821" s="13" t="s">
        <v>85</v>
      </c>
      <c r="AW6821" s="13" t="s">
        <v>29</v>
      </c>
      <c r="AX6821" s="13" t="s">
        <v>72</v>
      </c>
      <c r="AY6821" s="189" t="s">
        <v>360</v>
      </c>
    </row>
    <row r="6822" spans="2:51" s="16" customFormat="1">
      <c r="B6822" s="211"/>
      <c r="D6822" s="188" t="s">
        <v>369</v>
      </c>
      <c r="E6822" s="212" t="s">
        <v>183</v>
      </c>
      <c r="F6822" s="213" t="s">
        <v>581</v>
      </c>
      <c r="H6822" s="214">
        <v>1354.08</v>
      </c>
      <c r="I6822" s="215"/>
      <c r="L6822" s="211"/>
      <c r="M6822" s="216"/>
      <c r="N6822" s="217"/>
      <c r="O6822" s="217"/>
      <c r="P6822" s="217"/>
      <c r="Q6822" s="217"/>
      <c r="R6822" s="217"/>
      <c r="S6822" s="217"/>
      <c r="T6822" s="218"/>
      <c r="AT6822" s="212" t="s">
        <v>369</v>
      </c>
      <c r="AU6822" s="212" t="s">
        <v>79</v>
      </c>
      <c r="AV6822" s="16" t="s">
        <v>282</v>
      </c>
      <c r="AW6822" s="16" t="s">
        <v>29</v>
      </c>
      <c r="AX6822" s="16" t="s">
        <v>72</v>
      </c>
      <c r="AY6822" s="212" t="s">
        <v>360</v>
      </c>
    </row>
    <row r="6823" spans="2:51" s="14" customFormat="1">
      <c r="B6823" s="196"/>
      <c r="D6823" s="188" t="s">
        <v>369</v>
      </c>
      <c r="E6823" s="197" t="s">
        <v>1</v>
      </c>
      <c r="F6823" s="198" t="s">
        <v>6514</v>
      </c>
      <c r="H6823" s="197" t="s">
        <v>1</v>
      </c>
      <c r="I6823" s="199"/>
      <c r="L6823" s="196"/>
      <c r="M6823" s="200"/>
      <c r="N6823" s="201"/>
      <c r="O6823" s="201"/>
      <c r="P6823" s="201"/>
      <c r="Q6823" s="201"/>
      <c r="R6823" s="201"/>
      <c r="S6823" s="201"/>
      <c r="T6823" s="202"/>
      <c r="AT6823" s="197" t="s">
        <v>369</v>
      </c>
      <c r="AU6823" s="197" t="s">
        <v>79</v>
      </c>
      <c r="AV6823" s="14" t="s">
        <v>79</v>
      </c>
      <c r="AW6823" s="14" t="s">
        <v>29</v>
      </c>
      <c r="AX6823" s="14" t="s">
        <v>72</v>
      </c>
      <c r="AY6823" s="197" t="s">
        <v>360</v>
      </c>
    </row>
    <row r="6824" spans="2:51" s="13" customFormat="1">
      <c r="B6824" s="187"/>
      <c r="D6824" s="188" t="s">
        <v>369</v>
      </c>
      <c r="E6824" s="189" t="s">
        <v>1</v>
      </c>
      <c r="F6824" s="190" t="s">
        <v>6515</v>
      </c>
      <c r="H6824" s="191">
        <v>67.8</v>
      </c>
      <c r="I6824" s="192"/>
      <c r="L6824" s="187"/>
      <c r="M6824" s="193"/>
      <c r="N6824" s="194"/>
      <c r="O6824" s="194"/>
      <c r="P6824" s="194"/>
      <c r="Q6824" s="194"/>
      <c r="R6824" s="194"/>
      <c r="S6824" s="194"/>
      <c r="T6824" s="195"/>
      <c r="AT6824" s="189" t="s">
        <v>369</v>
      </c>
      <c r="AU6824" s="189" t="s">
        <v>79</v>
      </c>
      <c r="AV6824" s="13" t="s">
        <v>85</v>
      </c>
      <c r="AW6824" s="13" t="s">
        <v>29</v>
      </c>
      <c r="AX6824" s="13" t="s">
        <v>72</v>
      </c>
      <c r="AY6824" s="189" t="s">
        <v>360</v>
      </c>
    </row>
    <row r="6825" spans="2:51" s="13" customFormat="1">
      <c r="B6825" s="187"/>
      <c r="D6825" s="188" t="s">
        <v>369</v>
      </c>
      <c r="E6825" s="189" t="s">
        <v>1</v>
      </c>
      <c r="F6825" s="190" t="s">
        <v>6516</v>
      </c>
      <c r="H6825" s="191">
        <v>30.14</v>
      </c>
      <c r="I6825" s="192"/>
      <c r="L6825" s="187"/>
      <c r="M6825" s="193"/>
      <c r="N6825" s="194"/>
      <c r="O6825" s="194"/>
      <c r="P6825" s="194"/>
      <c r="Q6825" s="194"/>
      <c r="R6825" s="194"/>
      <c r="S6825" s="194"/>
      <c r="T6825" s="195"/>
      <c r="AT6825" s="189" t="s">
        <v>369</v>
      </c>
      <c r="AU6825" s="189" t="s">
        <v>79</v>
      </c>
      <c r="AV6825" s="13" t="s">
        <v>85</v>
      </c>
      <c r="AW6825" s="13" t="s">
        <v>29</v>
      </c>
      <c r="AX6825" s="13" t="s">
        <v>72</v>
      </c>
      <c r="AY6825" s="189" t="s">
        <v>360</v>
      </c>
    </row>
    <row r="6826" spans="2:51" s="13" customFormat="1">
      <c r="B6826" s="187"/>
      <c r="D6826" s="188" t="s">
        <v>369</v>
      </c>
      <c r="E6826" s="189" t="s">
        <v>1</v>
      </c>
      <c r="F6826" s="190" t="s">
        <v>6517</v>
      </c>
      <c r="H6826" s="191">
        <v>38.020000000000003</v>
      </c>
      <c r="I6826" s="192"/>
      <c r="L6826" s="187"/>
      <c r="M6826" s="193"/>
      <c r="N6826" s="194"/>
      <c r="O6826" s="194"/>
      <c r="P6826" s="194"/>
      <c r="Q6826" s="194"/>
      <c r="R6826" s="194"/>
      <c r="S6826" s="194"/>
      <c r="T6826" s="195"/>
      <c r="AT6826" s="189" t="s">
        <v>369</v>
      </c>
      <c r="AU6826" s="189" t="s">
        <v>79</v>
      </c>
      <c r="AV6826" s="13" t="s">
        <v>85</v>
      </c>
      <c r="AW6826" s="13" t="s">
        <v>29</v>
      </c>
      <c r="AX6826" s="13" t="s">
        <v>72</v>
      </c>
      <c r="AY6826" s="189" t="s">
        <v>360</v>
      </c>
    </row>
    <row r="6827" spans="2:51" s="16" customFormat="1">
      <c r="B6827" s="211"/>
      <c r="D6827" s="188" t="s">
        <v>369</v>
      </c>
      <c r="E6827" s="212" t="s">
        <v>185</v>
      </c>
      <c r="F6827" s="213" t="s">
        <v>581</v>
      </c>
      <c r="H6827" s="214">
        <v>135.96</v>
      </c>
      <c r="I6827" s="215"/>
      <c r="L6827" s="211"/>
      <c r="M6827" s="216"/>
      <c r="N6827" s="217"/>
      <c r="O6827" s="217"/>
      <c r="P6827" s="217"/>
      <c r="Q6827" s="217"/>
      <c r="R6827" s="217"/>
      <c r="S6827" s="217"/>
      <c r="T6827" s="218"/>
      <c r="AT6827" s="212" t="s">
        <v>369</v>
      </c>
      <c r="AU6827" s="212" t="s">
        <v>79</v>
      </c>
      <c r="AV6827" s="16" t="s">
        <v>282</v>
      </c>
      <c r="AW6827" s="16" t="s">
        <v>29</v>
      </c>
      <c r="AX6827" s="16" t="s">
        <v>72</v>
      </c>
      <c r="AY6827" s="212" t="s">
        <v>360</v>
      </c>
    </row>
    <row r="6828" spans="2:51" s="14" customFormat="1">
      <c r="B6828" s="196"/>
      <c r="D6828" s="188" t="s">
        <v>369</v>
      </c>
      <c r="E6828" s="197" t="s">
        <v>1</v>
      </c>
      <c r="F6828" s="198" t="s">
        <v>6518</v>
      </c>
      <c r="H6828" s="197" t="s">
        <v>1</v>
      </c>
      <c r="I6828" s="199"/>
      <c r="L6828" s="196"/>
      <c r="M6828" s="200"/>
      <c r="N6828" s="201"/>
      <c r="O6828" s="201"/>
      <c r="P6828" s="201"/>
      <c r="Q6828" s="201"/>
      <c r="R6828" s="201"/>
      <c r="S6828" s="201"/>
      <c r="T6828" s="202"/>
      <c r="AT6828" s="197" t="s">
        <v>369</v>
      </c>
      <c r="AU6828" s="197" t="s">
        <v>79</v>
      </c>
      <c r="AV6828" s="14" t="s">
        <v>79</v>
      </c>
      <c r="AW6828" s="14" t="s">
        <v>29</v>
      </c>
      <c r="AX6828" s="14" t="s">
        <v>72</v>
      </c>
      <c r="AY6828" s="197" t="s">
        <v>360</v>
      </c>
    </row>
    <row r="6829" spans="2:51" s="14" customFormat="1">
      <c r="B6829" s="196"/>
      <c r="D6829" s="188" t="s">
        <v>369</v>
      </c>
      <c r="E6829" s="197" t="s">
        <v>1</v>
      </c>
      <c r="F6829" s="198" t="s">
        <v>6519</v>
      </c>
      <c r="H6829" s="197" t="s">
        <v>1</v>
      </c>
      <c r="I6829" s="199"/>
      <c r="L6829" s="196"/>
      <c r="M6829" s="200"/>
      <c r="N6829" s="201"/>
      <c r="O6829" s="201"/>
      <c r="P6829" s="201"/>
      <c r="Q6829" s="201"/>
      <c r="R6829" s="201"/>
      <c r="S6829" s="201"/>
      <c r="T6829" s="202"/>
      <c r="AT6829" s="197" t="s">
        <v>369</v>
      </c>
      <c r="AU6829" s="197" t="s">
        <v>79</v>
      </c>
      <c r="AV6829" s="14" t="s">
        <v>79</v>
      </c>
      <c r="AW6829" s="14" t="s">
        <v>29</v>
      </c>
      <c r="AX6829" s="14" t="s">
        <v>72</v>
      </c>
      <c r="AY6829" s="197" t="s">
        <v>360</v>
      </c>
    </row>
    <row r="6830" spans="2:51" s="14" customFormat="1">
      <c r="B6830" s="196"/>
      <c r="D6830" s="188" t="s">
        <v>369</v>
      </c>
      <c r="E6830" s="197" t="s">
        <v>1</v>
      </c>
      <c r="F6830" s="198" t="s">
        <v>6520</v>
      </c>
      <c r="H6830" s="197" t="s">
        <v>1</v>
      </c>
      <c r="I6830" s="199"/>
      <c r="L6830" s="196"/>
      <c r="M6830" s="200"/>
      <c r="N6830" s="201"/>
      <c r="O6830" s="201"/>
      <c r="P6830" s="201"/>
      <c r="Q6830" s="201"/>
      <c r="R6830" s="201"/>
      <c r="S6830" s="201"/>
      <c r="T6830" s="202"/>
      <c r="AT6830" s="197" t="s">
        <v>369</v>
      </c>
      <c r="AU6830" s="197" t="s">
        <v>79</v>
      </c>
      <c r="AV6830" s="14" t="s">
        <v>79</v>
      </c>
      <c r="AW6830" s="14" t="s">
        <v>29</v>
      </c>
      <c r="AX6830" s="14" t="s">
        <v>72</v>
      </c>
      <c r="AY6830" s="197" t="s">
        <v>360</v>
      </c>
    </row>
    <row r="6831" spans="2:51" s="13" customFormat="1">
      <c r="B6831" s="187"/>
      <c r="D6831" s="188" t="s">
        <v>369</v>
      </c>
      <c r="E6831" s="189" t="s">
        <v>1</v>
      </c>
      <c r="F6831" s="190" t="s">
        <v>6521</v>
      </c>
      <c r="H6831" s="191">
        <v>8.91</v>
      </c>
      <c r="I6831" s="192"/>
      <c r="L6831" s="187"/>
      <c r="M6831" s="193"/>
      <c r="N6831" s="194"/>
      <c r="O6831" s="194"/>
      <c r="P6831" s="194"/>
      <c r="Q6831" s="194"/>
      <c r="R6831" s="194"/>
      <c r="S6831" s="194"/>
      <c r="T6831" s="195"/>
      <c r="AT6831" s="189" t="s">
        <v>369</v>
      </c>
      <c r="AU6831" s="189" t="s">
        <v>79</v>
      </c>
      <c r="AV6831" s="13" t="s">
        <v>85</v>
      </c>
      <c r="AW6831" s="13" t="s">
        <v>29</v>
      </c>
      <c r="AX6831" s="13" t="s">
        <v>72</v>
      </c>
      <c r="AY6831" s="189" t="s">
        <v>360</v>
      </c>
    </row>
    <row r="6832" spans="2:51" s="16" customFormat="1">
      <c r="B6832" s="211"/>
      <c r="D6832" s="188" t="s">
        <v>369</v>
      </c>
      <c r="E6832" s="212" t="s">
        <v>187</v>
      </c>
      <c r="F6832" s="213" t="s">
        <v>581</v>
      </c>
      <c r="H6832" s="214">
        <v>8.91</v>
      </c>
      <c r="I6832" s="215"/>
      <c r="L6832" s="211"/>
      <c r="M6832" s="216"/>
      <c r="N6832" s="217"/>
      <c r="O6832" s="217"/>
      <c r="P6832" s="217"/>
      <c r="Q6832" s="217"/>
      <c r="R6832" s="217"/>
      <c r="S6832" s="217"/>
      <c r="T6832" s="218"/>
      <c r="AT6832" s="212" t="s">
        <v>369</v>
      </c>
      <c r="AU6832" s="212" t="s">
        <v>79</v>
      </c>
      <c r="AV6832" s="16" t="s">
        <v>282</v>
      </c>
      <c r="AW6832" s="16" t="s">
        <v>29</v>
      </c>
      <c r="AX6832" s="16" t="s">
        <v>72</v>
      </c>
      <c r="AY6832" s="212" t="s">
        <v>360</v>
      </c>
    </row>
    <row r="6833" spans="2:51" s="14" customFormat="1">
      <c r="B6833" s="196"/>
      <c r="D6833" s="188" t="s">
        <v>369</v>
      </c>
      <c r="E6833" s="197" t="s">
        <v>1</v>
      </c>
      <c r="F6833" s="198" t="s">
        <v>6522</v>
      </c>
      <c r="H6833" s="197" t="s">
        <v>1</v>
      </c>
      <c r="I6833" s="199"/>
      <c r="L6833" s="196"/>
      <c r="M6833" s="200"/>
      <c r="N6833" s="201"/>
      <c r="O6833" s="201"/>
      <c r="P6833" s="201"/>
      <c r="Q6833" s="201"/>
      <c r="R6833" s="201"/>
      <c r="S6833" s="201"/>
      <c r="T6833" s="202"/>
      <c r="AT6833" s="197" t="s">
        <v>369</v>
      </c>
      <c r="AU6833" s="197" t="s">
        <v>79</v>
      </c>
      <c r="AV6833" s="14" t="s">
        <v>79</v>
      </c>
      <c r="AW6833" s="14" t="s">
        <v>29</v>
      </c>
      <c r="AX6833" s="14" t="s">
        <v>72</v>
      </c>
      <c r="AY6833" s="197" t="s">
        <v>360</v>
      </c>
    </row>
    <row r="6834" spans="2:51" s="13" customFormat="1">
      <c r="B6834" s="187"/>
      <c r="D6834" s="188" t="s">
        <v>369</v>
      </c>
      <c r="E6834" s="189" t="s">
        <v>1</v>
      </c>
      <c r="F6834" s="190" t="s">
        <v>190</v>
      </c>
      <c r="H6834" s="191">
        <v>55.33</v>
      </c>
      <c r="I6834" s="192"/>
      <c r="L6834" s="187"/>
      <c r="M6834" s="193"/>
      <c r="N6834" s="194"/>
      <c r="O6834" s="194"/>
      <c r="P6834" s="194"/>
      <c r="Q6834" s="194"/>
      <c r="R6834" s="194"/>
      <c r="S6834" s="194"/>
      <c r="T6834" s="195"/>
      <c r="AT6834" s="189" t="s">
        <v>369</v>
      </c>
      <c r="AU6834" s="189" t="s">
        <v>79</v>
      </c>
      <c r="AV6834" s="13" t="s">
        <v>85</v>
      </c>
      <c r="AW6834" s="13" t="s">
        <v>29</v>
      </c>
      <c r="AX6834" s="13" t="s">
        <v>72</v>
      </c>
      <c r="AY6834" s="189" t="s">
        <v>360</v>
      </c>
    </row>
    <row r="6835" spans="2:51" s="16" customFormat="1">
      <c r="B6835" s="211"/>
      <c r="D6835" s="188" t="s">
        <v>369</v>
      </c>
      <c r="E6835" s="212" t="s">
        <v>189</v>
      </c>
      <c r="F6835" s="213" t="s">
        <v>581</v>
      </c>
      <c r="H6835" s="214">
        <v>55.33</v>
      </c>
      <c r="I6835" s="215"/>
      <c r="L6835" s="211"/>
      <c r="M6835" s="216"/>
      <c r="N6835" s="217"/>
      <c r="O6835" s="217"/>
      <c r="P6835" s="217"/>
      <c r="Q6835" s="217"/>
      <c r="R6835" s="217"/>
      <c r="S6835" s="217"/>
      <c r="T6835" s="218"/>
      <c r="AT6835" s="212" t="s">
        <v>369</v>
      </c>
      <c r="AU6835" s="212" t="s">
        <v>79</v>
      </c>
      <c r="AV6835" s="16" t="s">
        <v>282</v>
      </c>
      <c r="AW6835" s="16" t="s">
        <v>29</v>
      </c>
      <c r="AX6835" s="16" t="s">
        <v>72</v>
      </c>
      <c r="AY6835" s="212" t="s">
        <v>360</v>
      </c>
    </row>
    <row r="6836" spans="2:51" s="14" customFormat="1">
      <c r="B6836" s="196"/>
      <c r="D6836" s="188" t="s">
        <v>369</v>
      </c>
      <c r="E6836" s="197" t="s">
        <v>1</v>
      </c>
      <c r="F6836" s="198" t="s">
        <v>6523</v>
      </c>
      <c r="H6836" s="197" t="s">
        <v>1</v>
      </c>
      <c r="I6836" s="199"/>
      <c r="L6836" s="196"/>
      <c r="M6836" s="200"/>
      <c r="N6836" s="201"/>
      <c r="O6836" s="201"/>
      <c r="P6836" s="201"/>
      <c r="Q6836" s="201"/>
      <c r="R6836" s="201"/>
      <c r="S6836" s="201"/>
      <c r="T6836" s="202"/>
      <c r="AT6836" s="197" t="s">
        <v>369</v>
      </c>
      <c r="AU6836" s="197" t="s">
        <v>79</v>
      </c>
      <c r="AV6836" s="14" t="s">
        <v>79</v>
      </c>
      <c r="AW6836" s="14" t="s">
        <v>29</v>
      </c>
      <c r="AX6836" s="14" t="s">
        <v>72</v>
      </c>
      <c r="AY6836" s="197" t="s">
        <v>360</v>
      </c>
    </row>
    <row r="6837" spans="2:51" s="13" customFormat="1">
      <c r="B6837" s="187"/>
      <c r="D6837" s="188" t="s">
        <v>369</v>
      </c>
      <c r="E6837" s="189" t="s">
        <v>1</v>
      </c>
      <c r="F6837" s="190" t="s">
        <v>6524</v>
      </c>
      <c r="H6837" s="191">
        <v>8.2850000000000001</v>
      </c>
      <c r="I6837" s="192"/>
      <c r="L6837" s="187"/>
      <c r="M6837" s="193"/>
      <c r="N6837" s="194"/>
      <c r="O6837" s="194"/>
      <c r="P6837" s="194"/>
      <c r="Q6837" s="194"/>
      <c r="R6837" s="194"/>
      <c r="S6837" s="194"/>
      <c r="T6837" s="195"/>
      <c r="AT6837" s="189" t="s">
        <v>369</v>
      </c>
      <c r="AU6837" s="189" t="s">
        <v>79</v>
      </c>
      <c r="AV6837" s="13" t="s">
        <v>85</v>
      </c>
      <c r="AW6837" s="13" t="s">
        <v>29</v>
      </c>
      <c r="AX6837" s="13" t="s">
        <v>72</v>
      </c>
      <c r="AY6837" s="189" t="s">
        <v>360</v>
      </c>
    </row>
    <row r="6838" spans="2:51" s="16" customFormat="1">
      <c r="B6838" s="211"/>
      <c r="D6838" s="188" t="s">
        <v>369</v>
      </c>
      <c r="E6838" s="212" t="s">
        <v>191</v>
      </c>
      <c r="F6838" s="213" t="s">
        <v>581</v>
      </c>
      <c r="H6838" s="214">
        <v>8.2850000000000001</v>
      </c>
      <c r="I6838" s="215"/>
      <c r="L6838" s="211"/>
      <c r="M6838" s="216"/>
      <c r="N6838" s="217"/>
      <c r="O6838" s="217"/>
      <c r="P6838" s="217"/>
      <c r="Q6838" s="217"/>
      <c r="R6838" s="217"/>
      <c r="S6838" s="217"/>
      <c r="T6838" s="218"/>
      <c r="AT6838" s="212" t="s">
        <v>369</v>
      </c>
      <c r="AU6838" s="212" t="s">
        <v>79</v>
      </c>
      <c r="AV6838" s="16" t="s">
        <v>282</v>
      </c>
      <c r="AW6838" s="16" t="s">
        <v>29</v>
      </c>
      <c r="AX6838" s="16" t="s">
        <v>72</v>
      </c>
      <c r="AY6838" s="212" t="s">
        <v>360</v>
      </c>
    </row>
    <row r="6839" spans="2:51" s="14" customFormat="1">
      <c r="B6839" s="196"/>
      <c r="D6839" s="188" t="s">
        <v>369</v>
      </c>
      <c r="E6839" s="197" t="s">
        <v>1</v>
      </c>
      <c r="F6839" s="198" t="s">
        <v>6525</v>
      </c>
      <c r="H6839" s="197" t="s">
        <v>1</v>
      </c>
      <c r="I6839" s="199"/>
      <c r="L6839" s="196"/>
      <c r="M6839" s="200"/>
      <c r="N6839" s="201"/>
      <c r="O6839" s="201"/>
      <c r="P6839" s="201"/>
      <c r="Q6839" s="201"/>
      <c r="R6839" s="201"/>
      <c r="S6839" s="201"/>
      <c r="T6839" s="202"/>
      <c r="AT6839" s="197" t="s">
        <v>369</v>
      </c>
      <c r="AU6839" s="197" t="s">
        <v>79</v>
      </c>
      <c r="AV6839" s="14" t="s">
        <v>79</v>
      </c>
      <c r="AW6839" s="14" t="s">
        <v>29</v>
      </c>
      <c r="AX6839" s="14" t="s">
        <v>72</v>
      </c>
      <c r="AY6839" s="197" t="s">
        <v>360</v>
      </c>
    </row>
    <row r="6840" spans="2:51" s="13" customFormat="1">
      <c r="B6840" s="187"/>
      <c r="D6840" s="188" t="s">
        <v>369</v>
      </c>
      <c r="E6840" s="189" t="s">
        <v>1</v>
      </c>
      <c r="F6840" s="190" t="s">
        <v>194</v>
      </c>
      <c r="H6840" s="191">
        <v>6.86</v>
      </c>
      <c r="I6840" s="192"/>
      <c r="L6840" s="187"/>
      <c r="M6840" s="193"/>
      <c r="N6840" s="194"/>
      <c r="O6840" s="194"/>
      <c r="P6840" s="194"/>
      <c r="Q6840" s="194"/>
      <c r="R6840" s="194"/>
      <c r="S6840" s="194"/>
      <c r="T6840" s="195"/>
      <c r="AT6840" s="189" t="s">
        <v>369</v>
      </c>
      <c r="AU6840" s="189" t="s">
        <v>79</v>
      </c>
      <c r="AV6840" s="13" t="s">
        <v>85</v>
      </c>
      <c r="AW6840" s="13" t="s">
        <v>29</v>
      </c>
      <c r="AX6840" s="13" t="s">
        <v>72</v>
      </c>
      <c r="AY6840" s="189" t="s">
        <v>360</v>
      </c>
    </row>
    <row r="6841" spans="2:51" s="16" customFormat="1">
      <c r="B6841" s="211"/>
      <c r="D6841" s="188" t="s">
        <v>369</v>
      </c>
      <c r="E6841" s="212" t="s">
        <v>193</v>
      </c>
      <c r="F6841" s="213" t="s">
        <v>581</v>
      </c>
      <c r="H6841" s="214">
        <v>6.86</v>
      </c>
      <c r="I6841" s="215"/>
      <c r="L6841" s="211"/>
      <c r="M6841" s="216"/>
      <c r="N6841" s="217"/>
      <c r="O6841" s="217"/>
      <c r="P6841" s="217"/>
      <c r="Q6841" s="217"/>
      <c r="R6841" s="217"/>
      <c r="S6841" s="217"/>
      <c r="T6841" s="218"/>
      <c r="AT6841" s="212" t="s">
        <v>369</v>
      </c>
      <c r="AU6841" s="212" t="s">
        <v>79</v>
      </c>
      <c r="AV6841" s="16" t="s">
        <v>282</v>
      </c>
      <c r="AW6841" s="16" t="s">
        <v>29</v>
      </c>
      <c r="AX6841" s="16" t="s">
        <v>72</v>
      </c>
      <c r="AY6841" s="212" t="s">
        <v>360</v>
      </c>
    </row>
    <row r="6842" spans="2:51" s="14" customFormat="1">
      <c r="B6842" s="196"/>
      <c r="D6842" s="188" t="s">
        <v>369</v>
      </c>
      <c r="E6842" s="197" t="s">
        <v>1</v>
      </c>
      <c r="F6842" s="198" t="s">
        <v>6526</v>
      </c>
      <c r="H6842" s="197" t="s">
        <v>1</v>
      </c>
      <c r="I6842" s="199"/>
      <c r="L6842" s="196"/>
      <c r="M6842" s="200"/>
      <c r="N6842" s="201"/>
      <c r="O6842" s="201"/>
      <c r="P6842" s="201"/>
      <c r="Q6842" s="201"/>
      <c r="R6842" s="201"/>
      <c r="S6842" s="201"/>
      <c r="T6842" s="202"/>
      <c r="AT6842" s="197" t="s">
        <v>369</v>
      </c>
      <c r="AU6842" s="197" t="s">
        <v>79</v>
      </c>
      <c r="AV6842" s="14" t="s">
        <v>79</v>
      </c>
      <c r="AW6842" s="14" t="s">
        <v>29</v>
      </c>
      <c r="AX6842" s="14" t="s">
        <v>72</v>
      </c>
      <c r="AY6842" s="197" t="s">
        <v>360</v>
      </c>
    </row>
    <row r="6843" spans="2:51" s="13" customFormat="1">
      <c r="B6843" s="187"/>
      <c r="D6843" s="188" t="s">
        <v>369</v>
      </c>
      <c r="E6843" s="189" t="s">
        <v>1</v>
      </c>
      <c r="F6843" s="190" t="s">
        <v>5712</v>
      </c>
      <c r="H6843" s="191">
        <v>8.09</v>
      </c>
      <c r="I6843" s="192"/>
      <c r="L6843" s="187"/>
      <c r="M6843" s="193"/>
      <c r="N6843" s="194"/>
      <c r="O6843" s="194"/>
      <c r="P6843" s="194"/>
      <c r="Q6843" s="194"/>
      <c r="R6843" s="194"/>
      <c r="S6843" s="194"/>
      <c r="T6843" s="195"/>
      <c r="AT6843" s="189" t="s">
        <v>369</v>
      </c>
      <c r="AU6843" s="189" t="s">
        <v>79</v>
      </c>
      <c r="AV6843" s="13" t="s">
        <v>85</v>
      </c>
      <c r="AW6843" s="13" t="s">
        <v>29</v>
      </c>
      <c r="AX6843" s="13" t="s">
        <v>72</v>
      </c>
      <c r="AY6843" s="189" t="s">
        <v>360</v>
      </c>
    </row>
    <row r="6844" spans="2:51" s="16" customFormat="1">
      <c r="B6844" s="211"/>
      <c r="D6844" s="188" t="s">
        <v>369</v>
      </c>
      <c r="E6844" s="212" t="s">
        <v>195</v>
      </c>
      <c r="F6844" s="213" t="s">
        <v>581</v>
      </c>
      <c r="H6844" s="214">
        <v>8.09</v>
      </c>
      <c r="I6844" s="215"/>
      <c r="L6844" s="211"/>
      <c r="M6844" s="216"/>
      <c r="N6844" s="217"/>
      <c r="O6844" s="217"/>
      <c r="P6844" s="217"/>
      <c r="Q6844" s="217"/>
      <c r="R6844" s="217"/>
      <c r="S6844" s="217"/>
      <c r="T6844" s="218"/>
      <c r="AT6844" s="212" t="s">
        <v>369</v>
      </c>
      <c r="AU6844" s="212" t="s">
        <v>79</v>
      </c>
      <c r="AV6844" s="16" t="s">
        <v>282</v>
      </c>
      <c r="AW6844" s="16" t="s">
        <v>29</v>
      </c>
      <c r="AX6844" s="16" t="s">
        <v>72</v>
      </c>
      <c r="AY6844" s="212" t="s">
        <v>360</v>
      </c>
    </row>
    <row r="6845" spans="2:51" s="14" customFormat="1">
      <c r="B6845" s="196"/>
      <c r="D6845" s="188" t="s">
        <v>369</v>
      </c>
      <c r="E6845" s="197" t="s">
        <v>1</v>
      </c>
      <c r="F6845" s="198" t="s">
        <v>6527</v>
      </c>
      <c r="H6845" s="197" t="s">
        <v>1</v>
      </c>
      <c r="I6845" s="199"/>
      <c r="L6845" s="196"/>
      <c r="M6845" s="200"/>
      <c r="N6845" s="201"/>
      <c r="O6845" s="201"/>
      <c r="P6845" s="201"/>
      <c r="Q6845" s="201"/>
      <c r="R6845" s="201"/>
      <c r="S6845" s="201"/>
      <c r="T6845" s="202"/>
      <c r="AT6845" s="197" t="s">
        <v>369</v>
      </c>
      <c r="AU6845" s="197" t="s">
        <v>79</v>
      </c>
      <c r="AV6845" s="14" t="s">
        <v>79</v>
      </c>
      <c r="AW6845" s="14" t="s">
        <v>29</v>
      </c>
      <c r="AX6845" s="14" t="s">
        <v>72</v>
      </c>
      <c r="AY6845" s="197" t="s">
        <v>360</v>
      </c>
    </row>
    <row r="6846" spans="2:51" s="13" customFormat="1">
      <c r="B6846" s="187"/>
      <c r="D6846" s="188" t="s">
        <v>369</v>
      </c>
      <c r="E6846" s="189" t="s">
        <v>1</v>
      </c>
      <c r="F6846" s="190" t="s">
        <v>197</v>
      </c>
      <c r="H6846" s="191">
        <v>4.68</v>
      </c>
      <c r="I6846" s="192"/>
      <c r="L6846" s="187"/>
      <c r="M6846" s="193"/>
      <c r="N6846" s="194"/>
      <c r="O6846" s="194"/>
      <c r="P6846" s="194"/>
      <c r="Q6846" s="194"/>
      <c r="R6846" s="194"/>
      <c r="S6846" s="194"/>
      <c r="T6846" s="195"/>
      <c r="AT6846" s="189" t="s">
        <v>369</v>
      </c>
      <c r="AU6846" s="189" t="s">
        <v>79</v>
      </c>
      <c r="AV6846" s="13" t="s">
        <v>85</v>
      </c>
      <c r="AW6846" s="13" t="s">
        <v>29</v>
      </c>
      <c r="AX6846" s="13" t="s">
        <v>72</v>
      </c>
      <c r="AY6846" s="189" t="s">
        <v>360</v>
      </c>
    </row>
    <row r="6847" spans="2:51" s="16" customFormat="1">
      <c r="B6847" s="211"/>
      <c r="D6847" s="188" t="s">
        <v>369</v>
      </c>
      <c r="E6847" s="212" t="s">
        <v>196</v>
      </c>
      <c r="F6847" s="213" t="s">
        <v>581</v>
      </c>
      <c r="H6847" s="214">
        <v>4.68</v>
      </c>
      <c r="I6847" s="215"/>
      <c r="L6847" s="211"/>
      <c r="M6847" s="216"/>
      <c r="N6847" s="217"/>
      <c r="O6847" s="217"/>
      <c r="P6847" s="217"/>
      <c r="Q6847" s="217"/>
      <c r="R6847" s="217"/>
      <c r="S6847" s="217"/>
      <c r="T6847" s="218"/>
      <c r="AT6847" s="212" t="s">
        <v>369</v>
      </c>
      <c r="AU6847" s="212" t="s">
        <v>79</v>
      </c>
      <c r="AV6847" s="16" t="s">
        <v>282</v>
      </c>
      <c r="AW6847" s="16" t="s">
        <v>29</v>
      </c>
      <c r="AX6847" s="16" t="s">
        <v>72</v>
      </c>
      <c r="AY6847" s="212" t="s">
        <v>360</v>
      </c>
    </row>
    <row r="6848" spans="2:51" s="14" customFormat="1">
      <c r="B6848" s="196"/>
      <c r="D6848" s="188" t="s">
        <v>369</v>
      </c>
      <c r="E6848" s="197" t="s">
        <v>1</v>
      </c>
      <c r="F6848" s="198" t="s">
        <v>6528</v>
      </c>
      <c r="H6848" s="197" t="s">
        <v>1</v>
      </c>
      <c r="I6848" s="199"/>
      <c r="L6848" s="196"/>
      <c r="M6848" s="200"/>
      <c r="N6848" s="201"/>
      <c r="O6848" s="201"/>
      <c r="P6848" s="201"/>
      <c r="Q6848" s="201"/>
      <c r="R6848" s="201"/>
      <c r="S6848" s="201"/>
      <c r="T6848" s="202"/>
      <c r="AT6848" s="197" t="s">
        <v>369</v>
      </c>
      <c r="AU6848" s="197" t="s">
        <v>79</v>
      </c>
      <c r="AV6848" s="14" t="s">
        <v>79</v>
      </c>
      <c r="AW6848" s="14" t="s">
        <v>29</v>
      </c>
      <c r="AX6848" s="14" t="s">
        <v>72</v>
      </c>
      <c r="AY6848" s="197" t="s">
        <v>360</v>
      </c>
    </row>
    <row r="6849" spans="2:51" s="16" customFormat="1">
      <c r="B6849" s="211"/>
      <c r="D6849" s="188" t="s">
        <v>369</v>
      </c>
      <c r="E6849" s="212" t="s">
        <v>1</v>
      </c>
      <c r="F6849" s="213" t="s">
        <v>581</v>
      </c>
      <c r="H6849" s="214">
        <v>0</v>
      </c>
      <c r="I6849" s="215"/>
      <c r="L6849" s="211"/>
      <c r="M6849" s="216"/>
      <c r="N6849" s="217"/>
      <c r="O6849" s="217"/>
      <c r="P6849" s="217"/>
      <c r="Q6849" s="217"/>
      <c r="R6849" s="217"/>
      <c r="S6849" s="217"/>
      <c r="T6849" s="218"/>
      <c r="AT6849" s="212" t="s">
        <v>369</v>
      </c>
      <c r="AU6849" s="212" t="s">
        <v>79</v>
      </c>
      <c r="AV6849" s="16" t="s">
        <v>282</v>
      </c>
      <c r="AW6849" s="16" t="s">
        <v>29</v>
      </c>
      <c r="AX6849" s="16" t="s">
        <v>72</v>
      </c>
      <c r="AY6849" s="212" t="s">
        <v>360</v>
      </c>
    </row>
    <row r="6850" spans="2:51" s="14" customFormat="1">
      <c r="B6850" s="196"/>
      <c r="D6850" s="188" t="s">
        <v>369</v>
      </c>
      <c r="E6850" s="197" t="s">
        <v>1</v>
      </c>
      <c r="F6850" s="198" t="s">
        <v>6529</v>
      </c>
      <c r="H6850" s="197" t="s">
        <v>1</v>
      </c>
      <c r="I6850" s="199"/>
      <c r="L6850" s="196"/>
      <c r="M6850" s="200"/>
      <c r="N6850" s="201"/>
      <c r="O6850" s="201"/>
      <c r="P6850" s="201"/>
      <c r="Q6850" s="201"/>
      <c r="R6850" s="201"/>
      <c r="S6850" s="201"/>
      <c r="T6850" s="202"/>
      <c r="AT6850" s="197" t="s">
        <v>369</v>
      </c>
      <c r="AU6850" s="197" t="s">
        <v>79</v>
      </c>
      <c r="AV6850" s="14" t="s">
        <v>79</v>
      </c>
      <c r="AW6850" s="14" t="s">
        <v>29</v>
      </c>
      <c r="AX6850" s="14" t="s">
        <v>72</v>
      </c>
      <c r="AY6850" s="197" t="s">
        <v>360</v>
      </c>
    </row>
    <row r="6851" spans="2:51" s="13" customFormat="1">
      <c r="B6851" s="187"/>
      <c r="D6851" s="188" t="s">
        <v>369</v>
      </c>
      <c r="E6851" s="189" t="s">
        <v>1</v>
      </c>
      <c r="F6851" s="190" t="s">
        <v>6530</v>
      </c>
      <c r="H6851" s="191">
        <v>1.9690000000000001</v>
      </c>
      <c r="I6851" s="192"/>
      <c r="L6851" s="187"/>
      <c r="M6851" s="193"/>
      <c r="N6851" s="194"/>
      <c r="O6851" s="194"/>
      <c r="P6851" s="194"/>
      <c r="Q6851" s="194"/>
      <c r="R6851" s="194"/>
      <c r="S6851" s="194"/>
      <c r="T6851" s="195"/>
      <c r="AT6851" s="189" t="s">
        <v>369</v>
      </c>
      <c r="AU6851" s="189" t="s">
        <v>79</v>
      </c>
      <c r="AV6851" s="13" t="s">
        <v>85</v>
      </c>
      <c r="AW6851" s="13" t="s">
        <v>29</v>
      </c>
      <c r="AX6851" s="13" t="s">
        <v>72</v>
      </c>
      <c r="AY6851" s="189" t="s">
        <v>360</v>
      </c>
    </row>
    <row r="6852" spans="2:51" s="16" customFormat="1">
      <c r="B6852" s="211"/>
      <c r="D6852" s="188" t="s">
        <v>369</v>
      </c>
      <c r="E6852" s="212" t="s">
        <v>200</v>
      </c>
      <c r="F6852" s="213" t="s">
        <v>581</v>
      </c>
      <c r="H6852" s="214">
        <v>1.9690000000000001</v>
      </c>
      <c r="I6852" s="215"/>
      <c r="L6852" s="211"/>
      <c r="M6852" s="216"/>
      <c r="N6852" s="217"/>
      <c r="O6852" s="217"/>
      <c r="P6852" s="217"/>
      <c r="Q6852" s="217"/>
      <c r="R6852" s="217"/>
      <c r="S6852" s="217"/>
      <c r="T6852" s="218"/>
      <c r="AT6852" s="212" t="s">
        <v>369</v>
      </c>
      <c r="AU6852" s="212" t="s">
        <v>79</v>
      </c>
      <c r="AV6852" s="16" t="s">
        <v>282</v>
      </c>
      <c r="AW6852" s="16" t="s">
        <v>29</v>
      </c>
      <c r="AX6852" s="16" t="s">
        <v>72</v>
      </c>
      <c r="AY6852" s="212" t="s">
        <v>360</v>
      </c>
    </row>
    <row r="6853" spans="2:51" s="14" customFormat="1">
      <c r="B6853" s="196"/>
      <c r="D6853" s="188" t="s">
        <v>369</v>
      </c>
      <c r="E6853" s="197" t="s">
        <v>1</v>
      </c>
      <c r="F6853" s="198" t="s">
        <v>6531</v>
      </c>
      <c r="H6853" s="197" t="s">
        <v>1</v>
      </c>
      <c r="I6853" s="199"/>
      <c r="L6853" s="196"/>
      <c r="M6853" s="200"/>
      <c r="N6853" s="201"/>
      <c r="O6853" s="201"/>
      <c r="P6853" s="201"/>
      <c r="Q6853" s="201"/>
      <c r="R6853" s="201"/>
      <c r="S6853" s="201"/>
      <c r="T6853" s="202"/>
      <c r="AT6853" s="197" t="s">
        <v>369</v>
      </c>
      <c r="AU6853" s="197" t="s">
        <v>79</v>
      </c>
      <c r="AV6853" s="14" t="s">
        <v>79</v>
      </c>
      <c r="AW6853" s="14" t="s">
        <v>29</v>
      </c>
      <c r="AX6853" s="14" t="s">
        <v>72</v>
      </c>
      <c r="AY6853" s="197" t="s">
        <v>360</v>
      </c>
    </row>
    <row r="6854" spans="2:51" s="13" customFormat="1">
      <c r="B6854" s="187"/>
      <c r="D6854" s="188" t="s">
        <v>369</v>
      </c>
      <c r="E6854" s="189" t="s">
        <v>1</v>
      </c>
      <c r="F6854" s="190" t="s">
        <v>203</v>
      </c>
      <c r="H6854" s="191">
        <v>18.04</v>
      </c>
      <c r="I6854" s="192"/>
      <c r="L6854" s="187"/>
      <c r="M6854" s="193"/>
      <c r="N6854" s="194"/>
      <c r="O6854" s="194"/>
      <c r="P6854" s="194"/>
      <c r="Q6854" s="194"/>
      <c r="R6854" s="194"/>
      <c r="S6854" s="194"/>
      <c r="T6854" s="195"/>
      <c r="AT6854" s="189" t="s">
        <v>369</v>
      </c>
      <c r="AU6854" s="189" t="s">
        <v>79</v>
      </c>
      <c r="AV6854" s="13" t="s">
        <v>85</v>
      </c>
      <c r="AW6854" s="13" t="s">
        <v>29</v>
      </c>
      <c r="AX6854" s="13" t="s">
        <v>72</v>
      </c>
      <c r="AY6854" s="189" t="s">
        <v>360</v>
      </c>
    </row>
    <row r="6855" spans="2:51" s="16" customFormat="1">
      <c r="B6855" s="211"/>
      <c r="D6855" s="188" t="s">
        <v>369</v>
      </c>
      <c r="E6855" s="212" t="s">
        <v>202</v>
      </c>
      <c r="F6855" s="213" t="s">
        <v>581</v>
      </c>
      <c r="H6855" s="214">
        <v>18.04</v>
      </c>
      <c r="I6855" s="215"/>
      <c r="L6855" s="211"/>
      <c r="M6855" s="216"/>
      <c r="N6855" s="217"/>
      <c r="O6855" s="217"/>
      <c r="P6855" s="217"/>
      <c r="Q6855" s="217"/>
      <c r="R6855" s="217"/>
      <c r="S6855" s="217"/>
      <c r="T6855" s="218"/>
      <c r="AT6855" s="212" t="s">
        <v>369</v>
      </c>
      <c r="AU6855" s="212" t="s">
        <v>79</v>
      </c>
      <c r="AV6855" s="16" t="s">
        <v>282</v>
      </c>
      <c r="AW6855" s="16" t="s">
        <v>29</v>
      </c>
      <c r="AX6855" s="16" t="s">
        <v>72</v>
      </c>
      <c r="AY6855" s="212" t="s">
        <v>360</v>
      </c>
    </row>
    <row r="6856" spans="2:51" s="15" customFormat="1">
      <c r="B6856" s="203"/>
      <c r="D6856" s="188" t="s">
        <v>369</v>
      </c>
      <c r="E6856" s="204" t="s">
        <v>1</v>
      </c>
      <c r="F6856" s="205" t="s">
        <v>386</v>
      </c>
      <c r="H6856" s="206">
        <v>5067.0540000000001</v>
      </c>
      <c r="I6856" s="207"/>
      <c r="L6856" s="203"/>
      <c r="M6856" s="208"/>
      <c r="N6856" s="209"/>
      <c r="O6856" s="209"/>
      <c r="P6856" s="209"/>
      <c r="Q6856" s="209"/>
      <c r="R6856" s="209"/>
      <c r="S6856" s="209"/>
      <c r="T6856" s="210"/>
      <c r="AT6856" s="204" t="s">
        <v>369</v>
      </c>
      <c r="AU6856" s="204" t="s">
        <v>79</v>
      </c>
      <c r="AV6856" s="15" t="s">
        <v>367</v>
      </c>
      <c r="AW6856" s="15" t="s">
        <v>29</v>
      </c>
      <c r="AX6856" s="15" t="s">
        <v>79</v>
      </c>
      <c r="AY6856" s="204" t="s">
        <v>360</v>
      </c>
    </row>
    <row r="6857" spans="2:51" s="15" customFormat="1">
      <c r="B6857" s="203"/>
      <c r="D6857" s="188"/>
      <c r="E6857" s="204"/>
      <c r="F6857" s="205"/>
      <c r="H6857" s="206"/>
      <c r="I6857" s="207"/>
      <c r="L6857" s="203"/>
      <c r="M6857" s="208"/>
      <c r="N6857" s="209"/>
      <c r="O6857" s="209"/>
      <c r="P6857" s="209"/>
      <c r="Q6857" s="209"/>
      <c r="R6857" s="209"/>
      <c r="S6857" s="209"/>
      <c r="T6857" s="210"/>
      <c r="AT6857" s="204"/>
      <c r="AU6857" s="204"/>
      <c r="AY6857" s="204"/>
    </row>
    <row r="6858" spans="2:51" s="15" customFormat="1">
      <c r="B6858" s="203"/>
      <c r="D6858" s="188"/>
      <c r="E6858" s="204"/>
      <c r="F6858" s="205"/>
      <c r="H6858" s="206"/>
      <c r="I6858" s="207"/>
      <c r="L6858" s="203"/>
      <c r="M6858" s="208"/>
      <c r="N6858" s="209"/>
      <c r="O6858" s="209"/>
      <c r="P6858" s="209"/>
      <c r="Q6858" s="209"/>
      <c r="R6858" s="209"/>
      <c r="S6858" s="209"/>
      <c r="T6858" s="210"/>
      <c r="AT6858" s="204"/>
      <c r="AU6858" s="204"/>
      <c r="AY6858" s="204"/>
    </row>
    <row r="6859" spans="2:51" s="15" customFormat="1">
      <c r="B6859" s="203"/>
      <c r="D6859" s="188"/>
      <c r="E6859" s="204"/>
      <c r="F6859" s="205"/>
      <c r="H6859" s="206"/>
      <c r="I6859" s="207"/>
      <c r="L6859" s="203"/>
      <c r="M6859" s="208"/>
      <c r="N6859" s="209"/>
      <c r="O6859" s="209"/>
      <c r="P6859" s="209"/>
      <c r="Q6859" s="209"/>
      <c r="R6859" s="209"/>
      <c r="S6859" s="209"/>
      <c r="T6859" s="210"/>
      <c r="AT6859" s="204"/>
      <c r="AU6859" s="204"/>
      <c r="AY6859" s="204"/>
    </row>
    <row r="6860" spans="2:51" s="15" customFormat="1">
      <c r="B6860" s="203"/>
      <c r="D6860" s="188"/>
      <c r="E6860" s="204"/>
      <c r="F6860" s="205"/>
      <c r="H6860" s="206"/>
      <c r="I6860" s="207"/>
      <c r="L6860" s="203"/>
      <c r="M6860" s="208"/>
      <c r="N6860" s="209"/>
      <c r="O6860" s="209"/>
      <c r="P6860" s="209"/>
      <c r="Q6860" s="209"/>
      <c r="R6860" s="209"/>
      <c r="S6860" s="209"/>
      <c r="T6860" s="210"/>
      <c r="AT6860" s="204"/>
      <c r="AU6860" s="204"/>
      <c r="AY6860" s="204"/>
    </row>
    <row r="6861" spans="2:51" s="15" customFormat="1">
      <c r="B6861" s="203"/>
      <c r="D6861" s="188"/>
      <c r="E6861" s="204"/>
      <c r="F6861" s="205"/>
      <c r="H6861" s="206"/>
      <c r="I6861" s="207"/>
      <c r="L6861" s="203"/>
      <c r="M6861" s="208"/>
      <c r="N6861" s="209"/>
      <c r="O6861" s="209"/>
      <c r="P6861" s="209"/>
      <c r="Q6861" s="209"/>
      <c r="R6861" s="209"/>
      <c r="S6861" s="209"/>
      <c r="T6861" s="210"/>
      <c r="AT6861" s="204"/>
      <c r="AU6861" s="204"/>
      <c r="AY6861" s="204"/>
    </row>
    <row r="6862" spans="2:51" s="15" customFormat="1">
      <c r="B6862" s="203"/>
      <c r="D6862" s="188"/>
      <c r="E6862" s="204"/>
      <c r="F6862" s="205"/>
      <c r="H6862" s="206"/>
      <c r="I6862" s="207"/>
      <c r="L6862" s="203"/>
      <c r="M6862" s="208"/>
      <c r="N6862" s="209"/>
      <c r="O6862" s="209"/>
      <c r="P6862" s="209"/>
      <c r="Q6862" s="209"/>
      <c r="R6862" s="209"/>
      <c r="S6862" s="209"/>
      <c r="T6862" s="210"/>
      <c r="AT6862" s="204"/>
      <c r="AU6862" s="204"/>
      <c r="AY6862" s="204"/>
    </row>
    <row r="6863" spans="2:51" s="15" customFormat="1">
      <c r="B6863" s="203"/>
      <c r="D6863" s="188"/>
      <c r="E6863" s="204"/>
      <c r="F6863" s="205"/>
      <c r="H6863" s="206"/>
      <c r="I6863" s="207"/>
      <c r="L6863" s="203"/>
      <c r="M6863" s="208"/>
      <c r="N6863" s="209"/>
      <c r="O6863" s="209"/>
      <c r="P6863" s="209"/>
      <c r="Q6863" s="209"/>
      <c r="R6863" s="209"/>
      <c r="S6863" s="209"/>
      <c r="T6863" s="210"/>
      <c r="AT6863" s="204"/>
      <c r="AU6863" s="204"/>
      <c r="AY6863" s="204"/>
    </row>
    <row r="6864" spans="2:51" s="15" customFormat="1">
      <c r="B6864" s="203"/>
      <c r="D6864" s="188"/>
      <c r="E6864" s="204"/>
      <c r="F6864" s="205"/>
      <c r="H6864" s="206"/>
      <c r="I6864" s="207"/>
      <c r="L6864" s="203"/>
      <c r="M6864" s="208"/>
      <c r="N6864" s="209"/>
      <c r="O6864" s="209"/>
      <c r="P6864" s="209"/>
      <c r="Q6864" s="209"/>
      <c r="R6864" s="209"/>
      <c r="S6864" s="209"/>
      <c r="T6864" s="210"/>
      <c r="AT6864" s="204"/>
      <c r="AU6864" s="204"/>
      <c r="AY6864" s="204"/>
    </row>
    <row r="6865" spans="1:63" s="15" customFormat="1">
      <c r="B6865" s="203"/>
      <c r="D6865" s="188"/>
      <c r="E6865" s="204"/>
      <c r="F6865" s="205"/>
      <c r="H6865" s="206"/>
      <c r="I6865" s="207"/>
      <c r="L6865" s="203"/>
      <c r="M6865" s="208"/>
      <c r="N6865" s="209"/>
      <c r="O6865" s="209"/>
      <c r="P6865" s="209"/>
      <c r="Q6865" s="209"/>
      <c r="R6865" s="209"/>
      <c r="S6865" s="209"/>
      <c r="T6865" s="210"/>
      <c r="AT6865" s="204"/>
      <c r="AU6865" s="204"/>
      <c r="AY6865" s="204"/>
    </row>
    <row r="6866" spans="1:63" s="15" customFormat="1">
      <c r="B6866" s="203"/>
      <c r="D6866" s="188"/>
      <c r="E6866" s="204"/>
      <c r="F6866" s="205"/>
      <c r="H6866" s="206"/>
      <c r="I6866" s="207"/>
      <c r="L6866" s="203"/>
      <c r="M6866" s="208"/>
      <c r="N6866" s="209"/>
      <c r="O6866" s="209"/>
      <c r="P6866" s="209"/>
      <c r="Q6866" s="209"/>
      <c r="R6866" s="209"/>
      <c r="S6866" s="209"/>
      <c r="T6866" s="210"/>
      <c r="AT6866" s="204"/>
      <c r="AU6866" s="204"/>
      <c r="AY6866" s="204"/>
    </row>
    <row r="6867" spans="1:63" s="15" customFormat="1">
      <c r="B6867" s="203"/>
      <c r="D6867" s="188"/>
      <c r="E6867" s="204"/>
      <c r="F6867" s="205"/>
      <c r="H6867" s="206"/>
      <c r="I6867" s="207"/>
      <c r="L6867" s="203"/>
      <c r="M6867" s="208"/>
      <c r="N6867" s="209"/>
      <c r="O6867" s="209"/>
      <c r="P6867" s="209"/>
      <c r="Q6867" s="209"/>
      <c r="R6867" s="209"/>
      <c r="S6867" s="209"/>
      <c r="T6867" s="210"/>
      <c r="AT6867" s="204"/>
      <c r="AU6867" s="204"/>
      <c r="AY6867" s="204"/>
    </row>
    <row r="6868" spans="1:63" s="15" customFormat="1">
      <c r="B6868" s="203"/>
      <c r="D6868" s="188"/>
      <c r="E6868" s="204"/>
      <c r="F6868" s="205"/>
      <c r="H6868" s="206"/>
      <c r="I6868" s="207"/>
      <c r="L6868" s="203"/>
      <c r="M6868" s="208"/>
      <c r="N6868" s="209"/>
      <c r="O6868" s="209"/>
      <c r="P6868" s="209"/>
      <c r="Q6868" s="209"/>
      <c r="R6868" s="209"/>
      <c r="S6868" s="209"/>
      <c r="T6868" s="210"/>
      <c r="AT6868" s="204"/>
      <c r="AU6868" s="204"/>
      <c r="AY6868" s="204"/>
    </row>
    <row r="6869" spans="1:63" s="15" customFormat="1">
      <c r="B6869" s="203"/>
      <c r="D6869" s="188"/>
      <c r="E6869" s="204"/>
      <c r="F6869" s="205"/>
      <c r="H6869" s="206"/>
      <c r="I6869" s="207"/>
      <c r="L6869" s="203"/>
      <c r="M6869" s="208"/>
      <c r="N6869" s="209"/>
      <c r="O6869" s="209"/>
      <c r="P6869" s="209"/>
      <c r="Q6869" s="209"/>
      <c r="R6869" s="209"/>
      <c r="S6869" s="209"/>
      <c r="T6869" s="210"/>
      <c r="AT6869" s="204"/>
      <c r="AU6869" s="204"/>
      <c r="AY6869" s="204"/>
    </row>
    <row r="6870" spans="1:63" s="15" customFormat="1">
      <c r="B6870" s="203"/>
      <c r="D6870" s="188"/>
      <c r="E6870" s="204"/>
      <c r="F6870" s="205"/>
      <c r="H6870" s="206"/>
      <c r="I6870" s="207"/>
      <c r="L6870" s="203"/>
      <c r="M6870" s="208"/>
      <c r="N6870" s="209"/>
      <c r="O6870" s="209"/>
      <c r="P6870" s="209"/>
      <c r="Q6870" s="209"/>
      <c r="R6870" s="209"/>
      <c r="S6870" s="209"/>
      <c r="T6870" s="210"/>
      <c r="AT6870" s="204"/>
      <c r="AU6870" s="204"/>
      <c r="AY6870" s="204"/>
    </row>
    <row r="6871" spans="1:63" s="15" customFormat="1">
      <c r="B6871" s="203"/>
      <c r="D6871" s="188"/>
      <c r="E6871" s="204"/>
      <c r="F6871" s="205"/>
      <c r="H6871" s="206"/>
      <c r="I6871" s="207"/>
      <c r="L6871" s="203"/>
      <c r="M6871" s="208"/>
      <c r="N6871" s="209"/>
      <c r="O6871" s="209"/>
      <c r="P6871" s="209"/>
      <c r="Q6871" s="209"/>
      <c r="R6871" s="209"/>
      <c r="S6871" s="209"/>
      <c r="T6871" s="210"/>
      <c r="AT6871" s="204"/>
      <c r="AU6871" s="204"/>
      <c r="AY6871" s="204"/>
    </row>
    <row r="6872" spans="1:63" s="15" customFormat="1">
      <c r="B6872" s="203"/>
      <c r="D6872" s="188"/>
      <c r="E6872" s="204"/>
      <c r="F6872" s="205"/>
      <c r="H6872" s="206"/>
      <c r="I6872" s="207"/>
      <c r="L6872" s="203"/>
      <c r="M6872" s="208"/>
      <c r="N6872" s="209"/>
      <c r="O6872" s="209"/>
      <c r="P6872" s="209"/>
      <c r="Q6872" s="209"/>
      <c r="R6872" s="209"/>
      <c r="S6872" s="209"/>
      <c r="T6872" s="210"/>
      <c r="AT6872" s="204"/>
      <c r="AU6872" s="204"/>
      <c r="AY6872" s="204"/>
    </row>
    <row r="6873" spans="1:63" s="15" customFormat="1">
      <c r="B6873" s="203"/>
      <c r="D6873" s="188"/>
      <c r="E6873" s="204"/>
      <c r="F6873" s="205"/>
      <c r="H6873" s="206"/>
      <c r="I6873" s="207"/>
      <c r="L6873" s="203"/>
      <c r="M6873" s="208"/>
      <c r="N6873" s="209"/>
      <c r="O6873" s="209"/>
      <c r="P6873" s="209"/>
      <c r="Q6873" s="209"/>
      <c r="R6873" s="209"/>
      <c r="S6873" s="209"/>
      <c r="T6873" s="210"/>
      <c r="AT6873" s="204"/>
      <c r="AU6873" s="204"/>
      <c r="AY6873" s="204"/>
    </row>
    <row r="6874" spans="1:63" s="15" customFormat="1">
      <c r="B6874" s="203"/>
      <c r="D6874" s="188"/>
      <c r="E6874" s="204"/>
      <c r="F6874" s="205"/>
      <c r="H6874" s="206"/>
      <c r="I6874" s="207"/>
      <c r="L6874" s="203"/>
      <c r="M6874" s="208"/>
      <c r="N6874" s="209"/>
      <c r="O6874" s="209"/>
      <c r="P6874" s="209"/>
      <c r="Q6874" s="209"/>
      <c r="R6874" s="209"/>
      <c r="S6874" s="209"/>
      <c r="T6874" s="210"/>
      <c r="AT6874" s="204"/>
      <c r="AU6874" s="204"/>
      <c r="AY6874" s="204"/>
    </row>
    <row r="6875" spans="1:63" s="15" customFormat="1">
      <c r="B6875" s="203"/>
      <c r="D6875" s="188"/>
      <c r="E6875" s="204"/>
      <c r="F6875" s="205"/>
      <c r="H6875" s="206"/>
      <c r="I6875" s="207"/>
      <c r="L6875" s="203"/>
      <c r="M6875" s="208"/>
      <c r="N6875" s="209"/>
      <c r="O6875" s="209"/>
      <c r="P6875" s="209"/>
      <c r="Q6875" s="209"/>
      <c r="R6875" s="209"/>
      <c r="S6875" s="209"/>
      <c r="T6875" s="210"/>
      <c r="AT6875" s="204"/>
      <c r="AU6875" s="204"/>
      <c r="AY6875" s="204"/>
    </row>
    <row r="6876" spans="1:63" s="15" customFormat="1">
      <c r="B6876" s="203"/>
      <c r="D6876" s="188"/>
      <c r="E6876" s="204"/>
      <c r="F6876" s="205"/>
      <c r="H6876" s="206"/>
      <c r="I6876" s="207"/>
      <c r="L6876" s="203"/>
      <c r="M6876" s="208"/>
      <c r="N6876" s="209"/>
      <c r="O6876" s="209"/>
      <c r="P6876" s="209"/>
      <c r="Q6876" s="209"/>
      <c r="R6876" s="209"/>
      <c r="S6876" s="209"/>
      <c r="T6876" s="210"/>
      <c r="AT6876" s="204"/>
      <c r="AU6876" s="204"/>
      <c r="AY6876" s="204"/>
    </row>
    <row r="6877" spans="1:63" s="15" customFormat="1">
      <c r="B6877" s="203"/>
      <c r="D6877" s="188"/>
      <c r="E6877" s="204"/>
      <c r="F6877" s="205"/>
      <c r="H6877" s="206"/>
      <c r="I6877" s="207"/>
      <c r="L6877" s="203"/>
      <c r="M6877" s="208"/>
      <c r="N6877" s="209"/>
      <c r="O6877" s="209"/>
      <c r="P6877" s="209"/>
      <c r="Q6877" s="209"/>
      <c r="R6877" s="209"/>
      <c r="S6877" s="209"/>
      <c r="T6877" s="210"/>
      <c r="AT6877" s="204"/>
      <c r="AU6877" s="204"/>
      <c r="AY6877" s="204"/>
    </row>
    <row r="6878" spans="1:63" s="2" customFormat="1" ht="49.9" hidden="1" customHeight="1">
      <c r="A6878" s="33"/>
      <c r="B6878" s="34"/>
      <c r="C6878" s="33"/>
      <c r="D6878" s="33"/>
      <c r="E6878" s="163"/>
      <c r="F6878" s="163"/>
      <c r="G6878" s="33"/>
      <c r="H6878" s="33"/>
      <c r="I6878" s="33"/>
      <c r="J6878" s="136">
        <f>BK6878</f>
        <v>0</v>
      </c>
      <c r="K6878" s="33"/>
      <c r="L6878" s="34"/>
      <c r="M6878" s="231"/>
      <c r="N6878" s="232"/>
      <c r="O6878" s="60"/>
      <c r="P6878" s="60"/>
      <c r="Q6878" s="60"/>
      <c r="R6878" s="60"/>
      <c r="S6878" s="60"/>
      <c r="T6878" s="61"/>
      <c r="U6878" s="33"/>
      <c r="V6878" s="33"/>
      <c r="W6878" s="33"/>
      <c r="X6878" s="33"/>
      <c r="Y6878" s="33"/>
      <c r="Z6878" s="33"/>
      <c r="AA6878" s="33"/>
      <c r="AB6878" s="33"/>
      <c r="AC6878" s="33"/>
      <c r="AD6878" s="33"/>
      <c r="AE6878" s="33"/>
      <c r="AT6878" s="18" t="s">
        <v>71</v>
      </c>
      <c r="AU6878" s="18" t="s">
        <v>72</v>
      </c>
      <c r="AY6878" s="18" t="s">
        <v>6532</v>
      </c>
      <c r="BK6878" s="186">
        <f>BK6879</f>
        <v>0</v>
      </c>
    </row>
    <row r="6879" spans="1:63" s="2" customFormat="1" ht="16.350000000000001" hidden="1" customHeight="1">
      <c r="A6879" s="33"/>
      <c r="B6879" s="34"/>
      <c r="C6879" s="233" t="s">
        <v>1</v>
      </c>
      <c r="D6879" s="233" t="s">
        <v>363</v>
      </c>
      <c r="E6879" s="234" t="s">
        <v>1</v>
      </c>
      <c r="F6879" s="235" t="s">
        <v>1</v>
      </c>
      <c r="G6879" s="236" t="s">
        <v>1</v>
      </c>
      <c r="H6879" s="237"/>
      <c r="I6879" s="238"/>
      <c r="J6879" s="239">
        <f>BK6879</f>
        <v>0</v>
      </c>
      <c r="K6879" s="240"/>
      <c r="L6879" s="34"/>
      <c r="M6879" s="241" t="s">
        <v>1</v>
      </c>
      <c r="N6879" s="242" t="s">
        <v>38</v>
      </c>
      <c r="O6879" s="243"/>
      <c r="P6879" s="243"/>
      <c r="Q6879" s="243"/>
      <c r="R6879" s="243"/>
      <c r="S6879" s="243"/>
      <c r="T6879" s="244"/>
      <c r="U6879" s="33"/>
      <c r="V6879" s="33"/>
      <c r="W6879" s="33"/>
      <c r="X6879" s="33"/>
      <c r="Y6879" s="33"/>
      <c r="Z6879" s="33"/>
      <c r="AA6879" s="33"/>
      <c r="AB6879" s="33"/>
      <c r="AC6879" s="33"/>
      <c r="AD6879" s="33"/>
      <c r="AE6879" s="33"/>
      <c r="AT6879" s="18" t="s">
        <v>6532</v>
      </c>
      <c r="AU6879" s="18" t="s">
        <v>79</v>
      </c>
      <c r="AY6879" s="18" t="s">
        <v>6532</v>
      </c>
      <c r="BE6879" s="186">
        <f>IF(N6879="základná",J6879,0)</f>
        <v>0</v>
      </c>
      <c r="BF6879" s="186">
        <f>IF(N6879="znížená",J6879,0)</f>
        <v>0</v>
      </c>
      <c r="BG6879" s="186">
        <f>IF(N6879="zákl. prenesená",J6879,0)</f>
        <v>0</v>
      </c>
      <c r="BH6879" s="186">
        <f>IF(N6879="zníž. prenesená",J6879,0)</f>
        <v>0</v>
      </c>
      <c r="BI6879" s="186">
        <f>IF(N6879="nulová",J6879,0)</f>
        <v>0</v>
      </c>
      <c r="BJ6879" s="18" t="s">
        <v>85</v>
      </c>
      <c r="BK6879" s="186">
        <f>I6879*H6879</f>
        <v>0</v>
      </c>
    </row>
    <row r="6880" spans="1:63" s="2" customFormat="1" ht="6.95" customHeight="1">
      <c r="A6880" s="33"/>
      <c r="B6880" s="49"/>
      <c r="C6880" s="50"/>
      <c r="D6880" s="50"/>
      <c r="E6880" s="50"/>
      <c r="F6880" s="50"/>
      <c r="G6880" s="50"/>
      <c r="H6880" s="50"/>
      <c r="I6880" s="50"/>
      <c r="J6880" s="50"/>
      <c r="K6880" s="50"/>
      <c r="L6880" s="34"/>
      <c r="M6880" s="33"/>
      <c r="O6880" s="33"/>
      <c r="P6880" s="33"/>
      <c r="Q6880" s="33"/>
      <c r="R6880" s="33"/>
      <c r="S6880" s="33"/>
      <c r="T6880" s="33"/>
      <c r="U6880" s="33"/>
      <c r="V6880" s="33"/>
      <c r="W6880" s="33"/>
      <c r="X6880" s="33"/>
      <c r="Y6880" s="33"/>
      <c r="Z6880" s="33"/>
      <c r="AA6880" s="33"/>
      <c r="AB6880" s="33"/>
      <c r="AC6880" s="33"/>
      <c r="AD6880" s="33"/>
      <c r="AE6880" s="33"/>
    </row>
  </sheetData>
  <autoFilter ref="C160:K6879"/>
  <mergeCells count="17">
    <mergeCell ref="E20:H20"/>
    <mergeCell ref="E29:H29"/>
    <mergeCell ref="E153:H153"/>
    <mergeCell ref="L2:V2"/>
    <mergeCell ref="D135:F135"/>
    <mergeCell ref="D136:F136"/>
    <mergeCell ref="D137:F137"/>
    <mergeCell ref="E149:H149"/>
    <mergeCell ref="E151:H151"/>
    <mergeCell ref="E85:H85"/>
    <mergeCell ref="E87:H87"/>
    <mergeCell ref="E89:H89"/>
    <mergeCell ref="D133:F133"/>
    <mergeCell ref="D134:F134"/>
    <mergeCell ref="E7:H7"/>
    <mergeCell ref="E9:H9"/>
    <mergeCell ref="E11:H11"/>
  </mergeCells>
  <dataValidations disablePrompts="1" count="2">
    <dataValidation type="list" allowBlank="1" showInputMessage="1" showErrorMessage="1" error="Povolené sú hodnoty K, M." sqref="D6879:D6880">
      <formula1>"K, M"</formula1>
    </dataValidation>
    <dataValidation type="list" allowBlank="1" showInputMessage="1" showErrorMessage="1" error="Povolené sú hodnoty základná, znížená, nulová." sqref="N6879:N6880">
      <formula1>"základná, znížená, nulová"</formula1>
    </dataValidation>
  </dataValidations>
  <pageMargins left="0.39370078740157483" right="0.39370078740157483" top="0.39370078740157483" bottom="0.39370078740157483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6533</v>
      </c>
      <c r="H4" s="21"/>
    </row>
    <row r="5" spans="1:8" s="1" customFormat="1" ht="12" customHeight="1">
      <c r="B5" s="21"/>
      <c r="C5" s="25" t="s">
        <v>12</v>
      </c>
      <c r="D5" s="298" t="s">
        <v>13</v>
      </c>
      <c r="E5" s="294"/>
      <c r="F5" s="294"/>
      <c r="H5" s="21"/>
    </row>
    <row r="6" spans="1:8" s="1" customFormat="1" ht="36.950000000000003" customHeight="1">
      <c r="B6" s="21"/>
      <c r="C6" s="27" t="s">
        <v>15</v>
      </c>
      <c r="D6" s="295" t="s">
        <v>16</v>
      </c>
      <c r="E6" s="294"/>
      <c r="F6" s="294"/>
      <c r="H6" s="21"/>
    </row>
    <row r="7" spans="1:8" s="1" customFormat="1" ht="16.5" customHeight="1">
      <c r="B7" s="21"/>
      <c r="C7" s="28" t="s">
        <v>21</v>
      </c>
      <c r="D7" s="57" t="str">
        <f>'Rekapitulácia stavby'!AN8</f>
        <v>22.11.2021</v>
      </c>
      <c r="H7" s="21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50"/>
      <c r="B9" s="151"/>
      <c r="C9" s="152" t="s">
        <v>53</v>
      </c>
      <c r="D9" s="153" t="s">
        <v>54</v>
      </c>
      <c r="E9" s="153" t="s">
        <v>348</v>
      </c>
      <c r="F9" s="154" t="s">
        <v>6534</v>
      </c>
      <c r="G9" s="150"/>
      <c r="H9" s="151"/>
    </row>
    <row r="10" spans="1:8" s="2" customFormat="1" ht="26.45" customHeight="1">
      <c r="A10" s="33"/>
      <c r="B10" s="34"/>
      <c r="C10" s="245" t="s">
        <v>6535</v>
      </c>
      <c r="D10" s="245" t="s">
        <v>83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246" t="s">
        <v>91</v>
      </c>
      <c r="D11" s="247" t="s">
        <v>1</v>
      </c>
      <c r="E11" s="248" t="s">
        <v>1</v>
      </c>
      <c r="F11" s="249">
        <v>2594.732</v>
      </c>
      <c r="G11" s="33"/>
      <c r="H11" s="34"/>
    </row>
    <row r="12" spans="1:8" s="2" customFormat="1" ht="16.899999999999999" customHeight="1">
      <c r="A12" s="33"/>
      <c r="B12" s="34"/>
      <c r="C12" s="250" t="s">
        <v>1</v>
      </c>
      <c r="D12" s="250" t="s">
        <v>1435</v>
      </c>
      <c r="E12" s="18" t="s">
        <v>1</v>
      </c>
      <c r="F12" s="251">
        <v>0</v>
      </c>
      <c r="G12" s="33"/>
      <c r="H12" s="34"/>
    </row>
    <row r="13" spans="1:8" s="2" customFormat="1" ht="16.899999999999999" customHeight="1">
      <c r="A13" s="33"/>
      <c r="B13" s="34"/>
      <c r="C13" s="250" t="s">
        <v>1</v>
      </c>
      <c r="D13" s="250" t="s">
        <v>1358</v>
      </c>
      <c r="E13" s="18" t="s">
        <v>1</v>
      </c>
      <c r="F13" s="251">
        <v>0</v>
      </c>
      <c r="G13" s="33"/>
      <c r="H13" s="34"/>
    </row>
    <row r="14" spans="1:8" s="2" customFormat="1" ht="16.899999999999999" customHeight="1">
      <c r="A14" s="33"/>
      <c r="B14" s="34"/>
      <c r="C14" s="250" t="s">
        <v>1</v>
      </c>
      <c r="D14" s="250" t="s">
        <v>1436</v>
      </c>
      <c r="E14" s="18" t="s">
        <v>1</v>
      </c>
      <c r="F14" s="251">
        <v>12.54</v>
      </c>
      <c r="G14" s="33"/>
      <c r="H14" s="34"/>
    </row>
    <row r="15" spans="1:8" s="2" customFormat="1" ht="16.899999999999999" customHeight="1">
      <c r="A15" s="33"/>
      <c r="B15" s="34"/>
      <c r="C15" s="250" t="s">
        <v>1</v>
      </c>
      <c r="D15" s="250" t="s">
        <v>1437</v>
      </c>
      <c r="E15" s="18" t="s">
        <v>1</v>
      </c>
      <c r="F15" s="251">
        <v>32.22</v>
      </c>
      <c r="G15" s="33"/>
      <c r="H15" s="34"/>
    </row>
    <row r="16" spans="1:8" s="2" customFormat="1" ht="16.899999999999999" customHeight="1">
      <c r="A16" s="33"/>
      <c r="B16" s="34"/>
      <c r="C16" s="250" t="s">
        <v>1</v>
      </c>
      <c r="D16" s="250" t="s">
        <v>1360</v>
      </c>
      <c r="E16" s="18" t="s">
        <v>1</v>
      </c>
      <c r="F16" s="251">
        <v>0</v>
      </c>
      <c r="G16" s="33"/>
      <c r="H16" s="34"/>
    </row>
    <row r="17" spans="1:8" s="2" customFormat="1" ht="16.899999999999999" customHeight="1">
      <c r="A17" s="33"/>
      <c r="B17" s="34"/>
      <c r="C17" s="250" t="s">
        <v>1</v>
      </c>
      <c r="D17" s="250" t="s">
        <v>1438</v>
      </c>
      <c r="E17" s="18" t="s">
        <v>1</v>
      </c>
      <c r="F17" s="251">
        <v>62.225999999999999</v>
      </c>
      <c r="G17" s="33"/>
      <c r="H17" s="34"/>
    </row>
    <row r="18" spans="1:8" s="2" customFormat="1" ht="16.899999999999999" customHeight="1">
      <c r="A18" s="33"/>
      <c r="B18" s="34"/>
      <c r="C18" s="250" t="s">
        <v>1</v>
      </c>
      <c r="D18" s="250" t="s">
        <v>1439</v>
      </c>
      <c r="E18" s="18" t="s">
        <v>1</v>
      </c>
      <c r="F18" s="251">
        <v>68.634</v>
      </c>
      <c r="G18" s="33"/>
      <c r="H18" s="34"/>
    </row>
    <row r="19" spans="1:8" s="2" customFormat="1" ht="16.899999999999999" customHeight="1">
      <c r="A19" s="33"/>
      <c r="B19" s="34"/>
      <c r="C19" s="250" t="s">
        <v>1</v>
      </c>
      <c r="D19" s="250" t="s">
        <v>1440</v>
      </c>
      <c r="E19" s="18" t="s">
        <v>1</v>
      </c>
      <c r="F19" s="251">
        <v>0</v>
      </c>
      <c r="G19" s="33"/>
      <c r="H19" s="34"/>
    </row>
    <row r="20" spans="1:8" s="2" customFormat="1" ht="16.899999999999999" customHeight="1">
      <c r="A20" s="33"/>
      <c r="B20" s="34"/>
      <c r="C20" s="250" t="s">
        <v>1</v>
      </c>
      <c r="D20" s="250" t="s">
        <v>1441</v>
      </c>
      <c r="E20" s="18" t="s">
        <v>1</v>
      </c>
      <c r="F20" s="251">
        <v>134.226</v>
      </c>
      <c r="G20" s="33"/>
      <c r="H20" s="34"/>
    </row>
    <row r="21" spans="1:8" s="2" customFormat="1" ht="16.899999999999999" customHeight="1">
      <c r="A21" s="33"/>
      <c r="B21" s="34"/>
      <c r="C21" s="250" t="s">
        <v>1</v>
      </c>
      <c r="D21" s="250" t="s">
        <v>1442</v>
      </c>
      <c r="E21" s="18" t="s">
        <v>1</v>
      </c>
      <c r="F21" s="251">
        <v>-29.646000000000001</v>
      </c>
      <c r="G21" s="33"/>
      <c r="H21" s="34"/>
    </row>
    <row r="22" spans="1:8" s="2" customFormat="1" ht="16.899999999999999" customHeight="1">
      <c r="A22" s="33"/>
      <c r="B22" s="34"/>
      <c r="C22" s="250" t="s">
        <v>1</v>
      </c>
      <c r="D22" s="250" t="s">
        <v>1367</v>
      </c>
      <c r="E22" s="18" t="s">
        <v>1</v>
      </c>
      <c r="F22" s="251">
        <v>0</v>
      </c>
      <c r="G22" s="33"/>
      <c r="H22" s="34"/>
    </row>
    <row r="23" spans="1:8" s="2" customFormat="1" ht="16.899999999999999" customHeight="1">
      <c r="A23" s="33"/>
      <c r="B23" s="34"/>
      <c r="C23" s="250" t="s">
        <v>1</v>
      </c>
      <c r="D23" s="250" t="s">
        <v>1443</v>
      </c>
      <c r="E23" s="18" t="s">
        <v>1</v>
      </c>
      <c r="F23" s="251">
        <v>34.631999999999998</v>
      </c>
      <c r="G23" s="33"/>
      <c r="H23" s="34"/>
    </row>
    <row r="24" spans="1:8" s="2" customFormat="1" ht="16.899999999999999" customHeight="1">
      <c r="A24" s="33"/>
      <c r="B24" s="34"/>
      <c r="C24" s="250" t="s">
        <v>1</v>
      </c>
      <c r="D24" s="250" t="s">
        <v>1444</v>
      </c>
      <c r="E24" s="18" t="s">
        <v>1</v>
      </c>
      <c r="F24" s="251">
        <v>0</v>
      </c>
      <c r="G24" s="33"/>
      <c r="H24" s="34"/>
    </row>
    <row r="25" spans="1:8" s="2" customFormat="1" ht="16.899999999999999" customHeight="1">
      <c r="A25" s="33"/>
      <c r="B25" s="34"/>
      <c r="C25" s="250" t="s">
        <v>1</v>
      </c>
      <c r="D25" s="250" t="s">
        <v>1445</v>
      </c>
      <c r="E25" s="18" t="s">
        <v>1</v>
      </c>
      <c r="F25" s="251">
        <v>33.911999999999999</v>
      </c>
      <c r="G25" s="33"/>
      <c r="H25" s="34"/>
    </row>
    <row r="26" spans="1:8" s="2" customFormat="1" ht="16.899999999999999" customHeight="1">
      <c r="A26" s="33"/>
      <c r="B26" s="34"/>
      <c r="C26" s="250" t="s">
        <v>1</v>
      </c>
      <c r="D26" s="250" t="s">
        <v>1446</v>
      </c>
      <c r="E26" s="18" t="s">
        <v>1</v>
      </c>
      <c r="F26" s="251">
        <v>0</v>
      </c>
      <c r="G26" s="33"/>
      <c r="H26" s="34"/>
    </row>
    <row r="27" spans="1:8" s="2" customFormat="1" ht="16.899999999999999" customHeight="1">
      <c r="A27" s="33"/>
      <c r="B27" s="34"/>
      <c r="C27" s="250" t="s">
        <v>1</v>
      </c>
      <c r="D27" s="250" t="s">
        <v>1447</v>
      </c>
      <c r="E27" s="18" t="s">
        <v>1</v>
      </c>
      <c r="F27" s="251">
        <v>26.315999999999999</v>
      </c>
      <c r="G27" s="33"/>
      <c r="H27" s="34"/>
    </row>
    <row r="28" spans="1:8" s="2" customFormat="1" ht="16.899999999999999" customHeight="1">
      <c r="A28" s="33"/>
      <c r="B28" s="34"/>
      <c r="C28" s="250" t="s">
        <v>1</v>
      </c>
      <c r="D28" s="250" t="s">
        <v>1448</v>
      </c>
      <c r="E28" s="18" t="s">
        <v>1</v>
      </c>
      <c r="F28" s="251">
        <v>0</v>
      </c>
      <c r="G28" s="33"/>
      <c r="H28" s="34"/>
    </row>
    <row r="29" spans="1:8" s="2" customFormat="1" ht="16.899999999999999" customHeight="1">
      <c r="A29" s="33"/>
      <c r="B29" s="34"/>
      <c r="C29" s="250" t="s">
        <v>1</v>
      </c>
      <c r="D29" s="250" t="s">
        <v>1449</v>
      </c>
      <c r="E29" s="18" t="s">
        <v>1</v>
      </c>
      <c r="F29" s="251">
        <v>5.3819999999999997</v>
      </c>
      <c r="G29" s="33"/>
      <c r="H29" s="34"/>
    </row>
    <row r="30" spans="1:8" s="2" customFormat="1" ht="16.899999999999999" customHeight="1">
      <c r="A30" s="33"/>
      <c r="B30" s="34"/>
      <c r="C30" s="250" t="s">
        <v>1</v>
      </c>
      <c r="D30" s="250" t="s">
        <v>1373</v>
      </c>
      <c r="E30" s="18" t="s">
        <v>1</v>
      </c>
      <c r="F30" s="251">
        <v>0</v>
      </c>
      <c r="G30" s="33"/>
      <c r="H30" s="34"/>
    </row>
    <row r="31" spans="1:8" s="2" customFormat="1" ht="16.899999999999999" customHeight="1">
      <c r="A31" s="33"/>
      <c r="B31" s="34"/>
      <c r="C31" s="250" t="s">
        <v>1</v>
      </c>
      <c r="D31" s="250" t="s">
        <v>1450</v>
      </c>
      <c r="E31" s="18" t="s">
        <v>1</v>
      </c>
      <c r="F31" s="251">
        <v>35.945999999999998</v>
      </c>
      <c r="G31" s="33"/>
      <c r="H31" s="34"/>
    </row>
    <row r="32" spans="1:8" s="2" customFormat="1" ht="16.899999999999999" customHeight="1">
      <c r="A32" s="33"/>
      <c r="B32" s="34"/>
      <c r="C32" s="250" t="s">
        <v>1</v>
      </c>
      <c r="D32" s="250" t="s">
        <v>1451</v>
      </c>
      <c r="E32" s="18" t="s">
        <v>1</v>
      </c>
      <c r="F32" s="251">
        <v>0</v>
      </c>
      <c r="G32" s="33"/>
      <c r="H32" s="34"/>
    </row>
    <row r="33" spans="1:8" s="2" customFormat="1" ht="16.899999999999999" customHeight="1">
      <c r="A33" s="33"/>
      <c r="B33" s="34"/>
      <c r="C33" s="250" t="s">
        <v>1</v>
      </c>
      <c r="D33" s="250" t="s">
        <v>1452</v>
      </c>
      <c r="E33" s="18" t="s">
        <v>1</v>
      </c>
      <c r="F33" s="251">
        <v>18.27</v>
      </c>
      <c r="G33" s="33"/>
      <c r="H33" s="34"/>
    </row>
    <row r="34" spans="1:8" s="2" customFormat="1" ht="16.899999999999999" customHeight="1">
      <c r="A34" s="33"/>
      <c r="B34" s="34"/>
      <c r="C34" s="250" t="s">
        <v>1</v>
      </c>
      <c r="D34" s="250" t="s">
        <v>1379</v>
      </c>
      <c r="E34" s="18" t="s">
        <v>1</v>
      </c>
      <c r="F34" s="251">
        <v>0</v>
      </c>
      <c r="G34" s="33"/>
      <c r="H34" s="34"/>
    </row>
    <row r="35" spans="1:8" s="2" customFormat="1" ht="16.899999999999999" customHeight="1">
      <c r="A35" s="33"/>
      <c r="B35" s="34"/>
      <c r="C35" s="250" t="s">
        <v>1</v>
      </c>
      <c r="D35" s="250" t="s">
        <v>1453</v>
      </c>
      <c r="E35" s="18" t="s">
        <v>1</v>
      </c>
      <c r="F35" s="251">
        <v>21.428999999999998</v>
      </c>
      <c r="G35" s="33"/>
      <c r="H35" s="34"/>
    </row>
    <row r="36" spans="1:8" s="2" customFormat="1" ht="16.899999999999999" customHeight="1">
      <c r="A36" s="33"/>
      <c r="B36" s="34"/>
      <c r="C36" s="250" t="s">
        <v>1</v>
      </c>
      <c r="D36" s="250" t="s">
        <v>1381</v>
      </c>
      <c r="E36" s="18" t="s">
        <v>1</v>
      </c>
      <c r="F36" s="251">
        <v>0</v>
      </c>
      <c r="G36" s="33"/>
      <c r="H36" s="34"/>
    </row>
    <row r="37" spans="1:8" s="2" customFormat="1" ht="16.899999999999999" customHeight="1">
      <c r="A37" s="33"/>
      <c r="B37" s="34"/>
      <c r="C37" s="250" t="s">
        <v>1</v>
      </c>
      <c r="D37" s="250" t="s">
        <v>1454</v>
      </c>
      <c r="E37" s="18" t="s">
        <v>1</v>
      </c>
      <c r="F37" s="251">
        <v>18.864000000000001</v>
      </c>
      <c r="G37" s="33"/>
      <c r="H37" s="34"/>
    </row>
    <row r="38" spans="1:8" s="2" customFormat="1" ht="16.899999999999999" customHeight="1">
      <c r="A38" s="33"/>
      <c r="B38" s="34"/>
      <c r="C38" s="250" t="s">
        <v>1</v>
      </c>
      <c r="D38" s="250" t="s">
        <v>1383</v>
      </c>
      <c r="E38" s="18" t="s">
        <v>1</v>
      </c>
      <c r="F38" s="251">
        <v>0</v>
      </c>
      <c r="G38" s="33"/>
      <c r="H38" s="34"/>
    </row>
    <row r="39" spans="1:8" s="2" customFormat="1" ht="16.899999999999999" customHeight="1">
      <c r="A39" s="33"/>
      <c r="B39" s="34"/>
      <c r="C39" s="250" t="s">
        <v>1</v>
      </c>
      <c r="D39" s="250" t="s">
        <v>1455</v>
      </c>
      <c r="E39" s="18" t="s">
        <v>1</v>
      </c>
      <c r="F39" s="251">
        <v>17.172000000000001</v>
      </c>
      <c r="G39" s="33"/>
      <c r="H39" s="34"/>
    </row>
    <row r="40" spans="1:8" s="2" customFormat="1" ht="16.899999999999999" customHeight="1">
      <c r="A40" s="33"/>
      <c r="B40" s="34"/>
      <c r="C40" s="250" t="s">
        <v>1</v>
      </c>
      <c r="D40" s="250" t="s">
        <v>1385</v>
      </c>
      <c r="E40" s="18" t="s">
        <v>1</v>
      </c>
      <c r="F40" s="251">
        <v>0</v>
      </c>
      <c r="G40" s="33"/>
      <c r="H40" s="34"/>
    </row>
    <row r="41" spans="1:8" s="2" customFormat="1" ht="16.899999999999999" customHeight="1">
      <c r="A41" s="33"/>
      <c r="B41" s="34"/>
      <c r="C41" s="250" t="s">
        <v>1</v>
      </c>
      <c r="D41" s="250" t="s">
        <v>1456</v>
      </c>
      <c r="E41" s="18" t="s">
        <v>1</v>
      </c>
      <c r="F41" s="251">
        <v>19.457999999999998</v>
      </c>
      <c r="G41" s="33"/>
      <c r="H41" s="34"/>
    </row>
    <row r="42" spans="1:8" s="2" customFormat="1" ht="16.899999999999999" customHeight="1">
      <c r="A42" s="33"/>
      <c r="B42" s="34"/>
      <c r="C42" s="250" t="s">
        <v>1</v>
      </c>
      <c r="D42" s="250" t="s">
        <v>1387</v>
      </c>
      <c r="E42" s="18" t="s">
        <v>1</v>
      </c>
      <c r="F42" s="251">
        <v>0</v>
      </c>
      <c r="G42" s="33"/>
      <c r="H42" s="34"/>
    </row>
    <row r="43" spans="1:8" s="2" customFormat="1" ht="16.899999999999999" customHeight="1">
      <c r="A43" s="33"/>
      <c r="B43" s="34"/>
      <c r="C43" s="250" t="s">
        <v>1</v>
      </c>
      <c r="D43" s="250" t="s">
        <v>1457</v>
      </c>
      <c r="E43" s="18" t="s">
        <v>1</v>
      </c>
      <c r="F43" s="251">
        <v>53.667000000000002</v>
      </c>
      <c r="G43" s="33"/>
      <c r="H43" s="34"/>
    </row>
    <row r="44" spans="1:8" s="2" customFormat="1" ht="16.899999999999999" customHeight="1">
      <c r="A44" s="33"/>
      <c r="B44" s="34"/>
      <c r="C44" s="250" t="s">
        <v>1</v>
      </c>
      <c r="D44" s="250" t="s">
        <v>1458</v>
      </c>
      <c r="E44" s="18" t="s">
        <v>1</v>
      </c>
      <c r="F44" s="251">
        <v>0</v>
      </c>
      <c r="G44" s="33"/>
      <c r="H44" s="34"/>
    </row>
    <row r="45" spans="1:8" s="2" customFormat="1" ht="16.899999999999999" customHeight="1">
      <c r="A45" s="33"/>
      <c r="B45" s="34"/>
      <c r="C45" s="250" t="s">
        <v>1</v>
      </c>
      <c r="D45" s="250" t="s">
        <v>1459</v>
      </c>
      <c r="E45" s="18" t="s">
        <v>1</v>
      </c>
      <c r="F45" s="251">
        <v>6.7320000000000002</v>
      </c>
      <c r="G45" s="33"/>
      <c r="H45" s="34"/>
    </row>
    <row r="46" spans="1:8" s="2" customFormat="1" ht="16.899999999999999" customHeight="1">
      <c r="A46" s="33"/>
      <c r="B46" s="34"/>
      <c r="C46" s="250" t="s">
        <v>1</v>
      </c>
      <c r="D46" s="250" t="s">
        <v>1391</v>
      </c>
      <c r="E46" s="18" t="s">
        <v>1</v>
      </c>
      <c r="F46" s="251">
        <v>0</v>
      </c>
      <c r="G46" s="33"/>
      <c r="H46" s="34"/>
    </row>
    <row r="47" spans="1:8" s="2" customFormat="1" ht="16.899999999999999" customHeight="1">
      <c r="A47" s="33"/>
      <c r="B47" s="34"/>
      <c r="C47" s="250" t="s">
        <v>1</v>
      </c>
      <c r="D47" s="250" t="s">
        <v>1460</v>
      </c>
      <c r="E47" s="18" t="s">
        <v>1</v>
      </c>
      <c r="F47" s="251">
        <v>45.756</v>
      </c>
      <c r="G47" s="33"/>
      <c r="H47" s="34"/>
    </row>
    <row r="48" spans="1:8" s="2" customFormat="1" ht="16.899999999999999" customHeight="1">
      <c r="A48" s="33"/>
      <c r="B48" s="34"/>
      <c r="C48" s="250" t="s">
        <v>1</v>
      </c>
      <c r="D48" s="250" t="s">
        <v>1393</v>
      </c>
      <c r="E48" s="18" t="s">
        <v>1</v>
      </c>
      <c r="F48" s="251">
        <v>0</v>
      </c>
      <c r="G48" s="33"/>
      <c r="H48" s="34"/>
    </row>
    <row r="49" spans="1:8" s="2" customFormat="1" ht="16.899999999999999" customHeight="1">
      <c r="A49" s="33"/>
      <c r="B49" s="34"/>
      <c r="C49" s="250" t="s">
        <v>1</v>
      </c>
      <c r="D49" s="250" t="s">
        <v>1461</v>
      </c>
      <c r="E49" s="18" t="s">
        <v>1</v>
      </c>
      <c r="F49" s="251">
        <v>13.86</v>
      </c>
      <c r="G49" s="33"/>
      <c r="H49" s="34"/>
    </row>
    <row r="50" spans="1:8" s="2" customFormat="1" ht="16.899999999999999" customHeight="1">
      <c r="A50" s="33"/>
      <c r="B50" s="34"/>
      <c r="C50" s="250" t="s">
        <v>1</v>
      </c>
      <c r="D50" s="250" t="s">
        <v>1395</v>
      </c>
      <c r="E50" s="18" t="s">
        <v>1</v>
      </c>
      <c r="F50" s="251">
        <v>0</v>
      </c>
      <c r="G50" s="33"/>
      <c r="H50" s="34"/>
    </row>
    <row r="51" spans="1:8" s="2" customFormat="1" ht="16.899999999999999" customHeight="1">
      <c r="A51" s="33"/>
      <c r="B51" s="34"/>
      <c r="C51" s="250" t="s">
        <v>1</v>
      </c>
      <c r="D51" s="250" t="s">
        <v>1462</v>
      </c>
      <c r="E51" s="18" t="s">
        <v>1</v>
      </c>
      <c r="F51" s="251">
        <v>20.556000000000001</v>
      </c>
      <c r="G51" s="33"/>
      <c r="H51" s="34"/>
    </row>
    <row r="52" spans="1:8" s="2" customFormat="1" ht="16.899999999999999" customHeight="1">
      <c r="A52" s="33"/>
      <c r="B52" s="34"/>
      <c r="C52" s="250" t="s">
        <v>1</v>
      </c>
      <c r="D52" s="250" t="s">
        <v>1397</v>
      </c>
      <c r="E52" s="18" t="s">
        <v>1</v>
      </c>
      <c r="F52" s="251">
        <v>0</v>
      </c>
      <c r="G52" s="33"/>
      <c r="H52" s="34"/>
    </row>
    <row r="53" spans="1:8" s="2" customFormat="1" ht="16.899999999999999" customHeight="1">
      <c r="A53" s="33"/>
      <c r="B53" s="34"/>
      <c r="C53" s="250" t="s">
        <v>1</v>
      </c>
      <c r="D53" s="250" t="s">
        <v>1463</v>
      </c>
      <c r="E53" s="18" t="s">
        <v>1</v>
      </c>
      <c r="F53" s="251">
        <v>5.6159999999999997</v>
      </c>
      <c r="G53" s="33"/>
      <c r="H53" s="34"/>
    </row>
    <row r="54" spans="1:8" s="2" customFormat="1" ht="16.899999999999999" customHeight="1">
      <c r="A54" s="33"/>
      <c r="B54" s="34"/>
      <c r="C54" s="250" t="s">
        <v>1</v>
      </c>
      <c r="D54" s="250" t="s">
        <v>1464</v>
      </c>
      <c r="E54" s="18" t="s">
        <v>1</v>
      </c>
      <c r="F54" s="251">
        <v>0</v>
      </c>
      <c r="G54" s="33"/>
      <c r="H54" s="34"/>
    </row>
    <row r="55" spans="1:8" s="2" customFormat="1" ht="16.899999999999999" customHeight="1">
      <c r="A55" s="33"/>
      <c r="B55" s="34"/>
      <c r="C55" s="250" t="s">
        <v>1</v>
      </c>
      <c r="D55" s="250" t="s">
        <v>1465</v>
      </c>
      <c r="E55" s="18" t="s">
        <v>1</v>
      </c>
      <c r="F55" s="251">
        <v>25.866</v>
      </c>
      <c r="G55" s="33"/>
      <c r="H55" s="34"/>
    </row>
    <row r="56" spans="1:8" s="2" customFormat="1" ht="16.899999999999999" customHeight="1">
      <c r="A56" s="33"/>
      <c r="B56" s="34"/>
      <c r="C56" s="250" t="s">
        <v>1</v>
      </c>
      <c r="D56" s="250" t="s">
        <v>1401</v>
      </c>
      <c r="E56" s="18" t="s">
        <v>1</v>
      </c>
      <c r="F56" s="251">
        <v>0</v>
      </c>
      <c r="G56" s="33"/>
      <c r="H56" s="34"/>
    </row>
    <row r="57" spans="1:8" s="2" customFormat="1" ht="16.899999999999999" customHeight="1">
      <c r="A57" s="33"/>
      <c r="B57" s="34"/>
      <c r="C57" s="250" t="s">
        <v>1</v>
      </c>
      <c r="D57" s="250" t="s">
        <v>1466</v>
      </c>
      <c r="E57" s="18" t="s">
        <v>1</v>
      </c>
      <c r="F57" s="251">
        <v>45.972000000000001</v>
      </c>
      <c r="G57" s="33"/>
      <c r="H57" s="34"/>
    </row>
    <row r="58" spans="1:8" s="2" customFormat="1" ht="16.899999999999999" customHeight="1">
      <c r="A58" s="33"/>
      <c r="B58" s="34"/>
      <c r="C58" s="250" t="s">
        <v>1</v>
      </c>
      <c r="D58" s="250" t="s">
        <v>1467</v>
      </c>
      <c r="E58" s="18" t="s">
        <v>1</v>
      </c>
      <c r="F58" s="251">
        <v>0</v>
      </c>
      <c r="G58" s="33"/>
      <c r="H58" s="34"/>
    </row>
    <row r="59" spans="1:8" s="2" customFormat="1" ht="16.899999999999999" customHeight="1">
      <c r="A59" s="33"/>
      <c r="B59" s="34"/>
      <c r="C59" s="250" t="s">
        <v>1</v>
      </c>
      <c r="D59" s="250" t="s">
        <v>1468</v>
      </c>
      <c r="E59" s="18" t="s">
        <v>1</v>
      </c>
      <c r="F59" s="251">
        <v>0</v>
      </c>
      <c r="G59" s="33"/>
      <c r="H59" s="34"/>
    </row>
    <row r="60" spans="1:8" s="2" customFormat="1" ht="16.899999999999999" customHeight="1">
      <c r="A60" s="33"/>
      <c r="B60" s="34"/>
      <c r="C60" s="250" t="s">
        <v>1</v>
      </c>
      <c r="D60" s="250" t="s">
        <v>1469</v>
      </c>
      <c r="E60" s="18" t="s">
        <v>1</v>
      </c>
      <c r="F60" s="251">
        <v>19.097999999999999</v>
      </c>
      <c r="G60" s="33"/>
      <c r="H60" s="34"/>
    </row>
    <row r="61" spans="1:8" s="2" customFormat="1" ht="16.899999999999999" customHeight="1">
      <c r="A61" s="33"/>
      <c r="B61" s="34"/>
      <c r="C61" s="250" t="s">
        <v>1</v>
      </c>
      <c r="D61" s="250" t="s">
        <v>1470</v>
      </c>
      <c r="E61" s="18" t="s">
        <v>1</v>
      </c>
      <c r="F61" s="251">
        <v>0</v>
      </c>
      <c r="G61" s="33"/>
      <c r="H61" s="34"/>
    </row>
    <row r="62" spans="1:8" s="2" customFormat="1" ht="16.899999999999999" customHeight="1">
      <c r="A62" s="33"/>
      <c r="B62" s="34"/>
      <c r="C62" s="250" t="s">
        <v>1</v>
      </c>
      <c r="D62" s="250" t="s">
        <v>1471</v>
      </c>
      <c r="E62" s="18" t="s">
        <v>1</v>
      </c>
      <c r="F62" s="251">
        <v>55.512</v>
      </c>
      <c r="G62" s="33"/>
      <c r="H62" s="34"/>
    </row>
    <row r="63" spans="1:8" s="2" customFormat="1" ht="16.899999999999999" customHeight="1">
      <c r="A63" s="33"/>
      <c r="B63" s="34"/>
      <c r="C63" s="250" t="s">
        <v>1</v>
      </c>
      <c r="D63" s="250" t="s">
        <v>1472</v>
      </c>
      <c r="E63" s="18" t="s">
        <v>1</v>
      </c>
      <c r="F63" s="251">
        <v>0</v>
      </c>
      <c r="G63" s="33"/>
      <c r="H63" s="34"/>
    </row>
    <row r="64" spans="1:8" s="2" customFormat="1" ht="16.899999999999999" customHeight="1">
      <c r="A64" s="33"/>
      <c r="B64" s="34"/>
      <c r="C64" s="250" t="s">
        <v>1</v>
      </c>
      <c r="D64" s="250" t="s">
        <v>1473</v>
      </c>
      <c r="E64" s="18" t="s">
        <v>1</v>
      </c>
      <c r="F64" s="251">
        <v>14.9</v>
      </c>
      <c r="G64" s="33"/>
      <c r="H64" s="34"/>
    </row>
    <row r="65" spans="1:8" s="2" customFormat="1" ht="16.899999999999999" customHeight="1">
      <c r="A65" s="33"/>
      <c r="B65" s="34"/>
      <c r="C65" s="250" t="s">
        <v>1</v>
      </c>
      <c r="D65" s="250" t="s">
        <v>1474</v>
      </c>
      <c r="E65" s="18" t="s">
        <v>1</v>
      </c>
      <c r="F65" s="251">
        <v>25.29</v>
      </c>
      <c r="G65" s="33"/>
      <c r="H65" s="34"/>
    </row>
    <row r="66" spans="1:8" s="2" customFormat="1" ht="16.899999999999999" customHeight="1">
      <c r="A66" s="33"/>
      <c r="B66" s="34"/>
      <c r="C66" s="250" t="s">
        <v>1</v>
      </c>
      <c r="D66" s="250" t="s">
        <v>1475</v>
      </c>
      <c r="E66" s="18" t="s">
        <v>1</v>
      </c>
      <c r="F66" s="251">
        <v>0</v>
      </c>
      <c r="G66" s="33"/>
      <c r="H66" s="34"/>
    </row>
    <row r="67" spans="1:8" s="2" customFormat="1" ht="16.899999999999999" customHeight="1">
      <c r="A67" s="33"/>
      <c r="B67" s="34"/>
      <c r="C67" s="250" t="s">
        <v>1</v>
      </c>
      <c r="D67" s="250" t="s">
        <v>1476</v>
      </c>
      <c r="E67" s="18" t="s">
        <v>1</v>
      </c>
      <c r="F67" s="251">
        <v>119.232</v>
      </c>
      <c r="G67" s="33"/>
      <c r="H67" s="34"/>
    </row>
    <row r="68" spans="1:8" s="2" customFormat="1" ht="16.899999999999999" customHeight="1">
      <c r="A68" s="33"/>
      <c r="B68" s="34"/>
      <c r="C68" s="250" t="s">
        <v>1</v>
      </c>
      <c r="D68" s="250" t="s">
        <v>1477</v>
      </c>
      <c r="E68" s="18" t="s">
        <v>1</v>
      </c>
      <c r="F68" s="251">
        <v>0</v>
      </c>
      <c r="G68" s="33"/>
      <c r="H68" s="34"/>
    </row>
    <row r="69" spans="1:8" s="2" customFormat="1" ht="16.899999999999999" customHeight="1">
      <c r="A69" s="33"/>
      <c r="B69" s="34"/>
      <c r="C69" s="250" t="s">
        <v>1</v>
      </c>
      <c r="D69" s="250" t="s">
        <v>1478</v>
      </c>
      <c r="E69" s="18" t="s">
        <v>1</v>
      </c>
      <c r="F69" s="251">
        <v>2.52</v>
      </c>
      <c r="G69" s="33"/>
      <c r="H69" s="34"/>
    </row>
    <row r="70" spans="1:8" s="2" customFormat="1" ht="16.899999999999999" customHeight="1">
      <c r="A70" s="33"/>
      <c r="B70" s="34"/>
      <c r="C70" s="250" t="s">
        <v>1</v>
      </c>
      <c r="D70" s="250" t="s">
        <v>1479</v>
      </c>
      <c r="E70" s="18" t="s">
        <v>1</v>
      </c>
      <c r="F70" s="251">
        <v>0</v>
      </c>
      <c r="G70" s="33"/>
      <c r="H70" s="34"/>
    </row>
    <row r="71" spans="1:8" s="2" customFormat="1" ht="16.899999999999999" customHeight="1">
      <c r="A71" s="33"/>
      <c r="B71" s="34"/>
      <c r="C71" s="250" t="s">
        <v>1</v>
      </c>
      <c r="D71" s="250" t="s">
        <v>1480</v>
      </c>
      <c r="E71" s="18" t="s">
        <v>1</v>
      </c>
      <c r="F71" s="251">
        <v>33.462000000000003</v>
      </c>
      <c r="G71" s="33"/>
      <c r="H71" s="34"/>
    </row>
    <row r="72" spans="1:8" s="2" customFormat="1" ht="16.899999999999999" customHeight="1">
      <c r="A72" s="33"/>
      <c r="B72" s="34"/>
      <c r="C72" s="250" t="s">
        <v>1</v>
      </c>
      <c r="D72" s="250" t="s">
        <v>1481</v>
      </c>
      <c r="E72" s="18" t="s">
        <v>1</v>
      </c>
      <c r="F72" s="251">
        <v>0</v>
      </c>
      <c r="G72" s="33"/>
      <c r="H72" s="34"/>
    </row>
    <row r="73" spans="1:8" s="2" customFormat="1" ht="16.899999999999999" customHeight="1">
      <c r="A73" s="33"/>
      <c r="B73" s="34"/>
      <c r="C73" s="250" t="s">
        <v>1</v>
      </c>
      <c r="D73" s="250" t="s">
        <v>1482</v>
      </c>
      <c r="E73" s="18" t="s">
        <v>1</v>
      </c>
      <c r="F73" s="251">
        <v>24.48</v>
      </c>
      <c r="G73" s="33"/>
      <c r="H73" s="34"/>
    </row>
    <row r="74" spans="1:8" s="2" customFormat="1" ht="16.899999999999999" customHeight="1">
      <c r="A74" s="33"/>
      <c r="B74" s="34"/>
      <c r="C74" s="250" t="s">
        <v>1</v>
      </c>
      <c r="D74" s="250" t="s">
        <v>1483</v>
      </c>
      <c r="E74" s="18" t="s">
        <v>1</v>
      </c>
      <c r="F74" s="251">
        <v>0</v>
      </c>
      <c r="G74" s="33"/>
      <c r="H74" s="34"/>
    </row>
    <row r="75" spans="1:8" s="2" customFormat="1" ht="16.899999999999999" customHeight="1">
      <c r="A75" s="33"/>
      <c r="B75" s="34"/>
      <c r="C75" s="250" t="s">
        <v>1</v>
      </c>
      <c r="D75" s="250" t="s">
        <v>1484</v>
      </c>
      <c r="E75" s="18" t="s">
        <v>1</v>
      </c>
      <c r="F75" s="251">
        <v>50.886000000000003</v>
      </c>
      <c r="G75" s="33"/>
      <c r="H75" s="34"/>
    </row>
    <row r="76" spans="1:8" s="2" customFormat="1" ht="16.899999999999999" customHeight="1">
      <c r="A76" s="33"/>
      <c r="B76" s="34"/>
      <c r="C76" s="250" t="s">
        <v>1</v>
      </c>
      <c r="D76" s="250" t="s">
        <v>1485</v>
      </c>
      <c r="E76" s="18" t="s">
        <v>1</v>
      </c>
      <c r="F76" s="251">
        <v>0</v>
      </c>
      <c r="G76" s="33"/>
      <c r="H76" s="34"/>
    </row>
    <row r="77" spans="1:8" s="2" customFormat="1" ht="16.899999999999999" customHeight="1">
      <c r="A77" s="33"/>
      <c r="B77" s="34"/>
      <c r="C77" s="250" t="s">
        <v>1</v>
      </c>
      <c r="D77" s="250" t="s">
        <v>1486</v>
      </c>
      <c r="E77" s="18" t="s">
        <v>1</v>
      </c>
      <c r="F77" s="251">
        <v>29.664000000000001</v>
      </c>
      <c r="G77" s="33"/>
      <c r="H77" s="34"/>
    </row>
    <row r="78" spans="1:8" s="2" customFormat="1" ht="16.899999999999999" customHeight="1">
      <c r="A78" s="33"/>
      <c r="B78" s="34"/>
      <c r="C78" s="250" t="s">
        <v>1</v>
      </c>
      <c r="D78" s="250" t="s">
        <v>1487</v>
      </c>
      <c r="E78" s="18" t="s">
        <v>1</v>
      </c>
      <c r="F78" s="251">
        <v>0</v>
      </c>
      <c r="G78" s="33"/>
      <c r="H78" s="34"/>
    </row>
    <row r="79" spans="1:8" s="2" customFormat="1" ht="16.899999999999999" customHeight="1">
      <c r="A79" s="33"/>
      <c r="B79" s="34"/>
      <c r="C79" s="250" t="s">
        <v>1</v>
      </c>
      <c r="D79" s="250" t="s">
        <v>1488</v>
      </c>
      <c r="E79" s="18" t="s">
        <v>1</v>
      </c>
      <c r="F79" s="251">
        <v>28.512</v>
      </c>
      <c r="G79" s="33"/>
      <c r="H79" s="34"/>
    </row>
    <row r="80" spans="1:8" s="2" customFormat="1" ht="16.899999999999999" customHeight="1">
      <c r="A80" s="33"/>
      <c r="B80" s="34"/>
      <c r="C80" s="250" t="s">
        <v>1</v>
      </c>
      <c r="D80" s="250" t="s">
        <v>1489</v>
      </c>
      <c r="E80" s="18" t="s">
        <v>1</v>
      </c>
      <c r="F80" s="251">
        <v>0</v>
      </c>
      <c r="G80" s="33"/>
      <c r="H80" s="34"/>
    </row>
    <row r="81" spans="1:8" s="2" customFormat="1" ht="16.899999999999999" customHeight="1">
      <c r="A81" s="33"/>
      <c r="B81" s="34"/>
      <c r="C81" s="250" t="s">
        <v>1</v>
      </c>
      <c r="D81" s="250" t="s">
        <v>1490</v>
      </c>
      <c r="E81" s="18" t="s">
        <v>1</v>
      </c>
      <c r="F81" s="251">
        <v>26.91</v>
      </c>
      <c r="G81" s="33"/>
      <c r="H81" s="34"/>
    </row>
    <row r="82" spans="1:8" s="2" customFormat="1" ht="16.899999999999999" customHeight="1">
      <c r="A82" s="33"/>
      <c r="B82" s="34"/>
      <c r="C82" s="250" t="s">
        <v>1</v>
      </c>
      <c r="D82" s="250" t="s">
        <v>1491</v>
      </c>
      <c r="E82" s="18" t="s">
        <v>1</v>
      </c>
      <c r="F82" s="251">
        <v>0</v>
      </c>
      <c r="G82" s="33"/>
      <c r="H82" s="34"/>
    </row>
    <row r="83" spans="1:8" s="2" customFormat="1" ht="16.899999999999999" customHeight="1">
      <c r="A83" s="33"/>
      <c r="B83" s="34"/>
      <c r="C83" s="250" t="s">
        <v>1</v>
      </c>
      <c r="D83" s="250" t="s">
        <v>1492</v>
      </c>
      <c r="E83" s="18" t="s">
        <v>1</v>
      </c>
      <c r="F83" s="251">
        <v>22.212</v>
      </c>
      <c r="G83" s="33"/>
      <c r="H83" s="34"/>
    </row>
    <row r="84" spans="1:8" s="2" customFormat="1" ht="16.899999999999999" customHeight="1">
      <c r="A84" s="33"/>
      <c r="B84" s="34"/>
      <c r="C84" s="250" t="s">
        <v>1</v>
      </c>
      <c r="D84" s="250" t="s">
        <v>1493</v>
      </c>
      <c r="E84" s="18" t="s">
        <v>1</v>
      </c>
      <c r="F84" s="251">
        <v>0</v>
      </c>
      <c r="G84" s="33"/>
      <c r="H84" s="34"/>
    </row>
    <row r="85" spans="1:8" s="2" customFormat="1" ht="16.899999999999999" customHeight="1">
      <c r="A85" s="33"/>
      <c r="B85" s="34"/>
      <c r="C85" s="250" t="s">
        <v>1</v>
      </c>
      <c r="D85" s="250" t="s">
        <v>1494</v>
      </c>
      <c r="E85" s="18" t="s">
        <v>1</v>
      </c>
      <c r="F85" s="251">
        <v>28.26</v>
      </c>
      <c r="G85" s="33"/>
      <c r="H85" s="34"/>
    </row>
    <row r="86" spans="1:8" s="2" customFormat="1" ht="16.899999999999999" customHeight="1">
      <c r="A86" s="33"/>
      <c r="B86" s="34"/>
      <c r="C86" s="250" t="s">
        <v>1</v>
      </c>
      <c r="D86" s="250" t="s">
        <v>1495</v>
      </c>
      <c r="E86" s="18" t="s">
        <v>1</v>
      </c>
      <c r="F86" s="251">
        <v>0</v>
      </c>
      <c r="G86" s="33"/>
      <c r="H86" s="34"/>
    </row>
    <row r="87" spans="1:8" s="2" customFormat="1" ht="16.899999999999999" customHeight="1">
      <c r="A87" s="33"/>
      <c r="B87" s="34"/>
      <c r="C87" s="250" t="s">
        <v>1</v>
      </c>
      <c r="D87" s="250" t="s">
        <v>1496</v>
      </c>
      <c r="E87" s="18" t="s">
        <v>1</v>
      </c>
      <c r="F87" s="251">
        <v>28.475999999999999</v>
      </c>
      <c r="G87" s="33"/>
      <c r="H87" s="34"/>
    </row>
    <row r="88" spans="1:8" s="2" customFormat="1" ht="16.899999999999999" customHeight="1">
      <c r="A88" s="33"/>
      <c r="B88" s="34"/>
      <c r="C88" s="250" t="s">
        <v>1</v>
      </c>
      <c r="D88" s="250" t="s">
        <v>1497</v>
      </c>
      <c r="E88" s="18" t="s">
        <v>1</v>
      </c>
      <c r="F88" s="251">
        <v>0</v>
      </c>
      <c r="G88" s="33"/>
      <c r="H88" s="34"/>
    </row>
    <row r="89" spans="1:8" s="2" customFormat="1" ht="16.899999999999999" customHeight="1">
      <c r="A89" s="33"/>
      <c r="B89" s="34"/>
      <c r="C89" s="250" t="s">
        <v>1</v>
      </c>
      <c r="D89" s="250" t="s">
        <v>1498</v>
      </c>
      <c r="E89" s="18" t="s">
        <v>1</v>
      </c>
      <c r="F89" s="251">
        <v>48.284999999999997</v>
      </c>
      <c r="G89" s="33"/>
      <c r="H89" s="34"/>
    </row>
    <row r="90" spans="1:8" s="2" customFormat="1" ht="16.899999999999999" customHeight="1">
      <c r="A90" s="33"/>
      <c r="B90" s="34"/>
      <c r="C90" s="250" t="s">
        <v>1</v>
      </c>
      <c r="D90" s="250" t="s">
        <v>1499</v>
      </c>
      <c r="E90" s="18" t="s">
        <v>1</v>
      </c>
      <c r="F90" s="251">
        <v>0</v>
      </c>
      <c r="G90" s="33"/>
      <c r="H90" s="34"/>
    </row>
    <row r="91" spans="1:8" s="2" customFormat="1" ht="16.899999999999999" customHeight="1">
      <c r="A91" s="33"/>
      <c r="B91" s="34"/>
      <c r="C91" s="250" t="s">
        <v>1</v>
      </c>
      <c r="D91" s="250" t="s">
        <v>1500</v>
      </c>
      <c r="E91" s="18" t="s">
        <v>1</v>
      </c>
      <c r="F91" s="251">
        <v>13.536</v>
      </c>
      <c r="G91" s="33"/>
      <c r="H91" s="34"/>
    </row>
    <row r="92" spans="1:8" s="2" customFormat="1" ht="16.899999999999999" customHeight="1">
      <c r="A92" s="33"/>
      <c r="B92" s="34"/>
      <c r="C92" s="250" t="s">
        <v>1</v>
      </c>
      <c r="D92" s="250" t="s">
        <v>1501</v>
      </c>
      <c r="E92" s="18" t="s">
        <v>1</v>
      </c>
      <c r="F92" s="251">
        <v>0</v>
      </c>
      <c r="G92" s="33"/>
      <c r="H92" s="34"/>
    </row>
    <row r="93" spans="1:8" s="2" customFormat="1" ht="16.899999999999999" customHeight="1">
      <c r="A93" s="33"/>
      <c r="B93" s="34"/>
      <c r="C93" s="250" t="s">
        <v>1</v>
      </c>
      <c r="D93" s="250" t="s">
        <v>1502</v>
      </c>
      <c r="E93" s="18" t="s">
        <v>1</v>
      </c>
      <c r="F93" s="251">
        <v>21.6</v>
      </c>
      <c r="G93" s="33"/>
      <c r="H93" s="34"/>
    </row>
    <row r="94" spans="1:8" s="2" customFormat="1" ht="16.899999999999999" customHeight="1">
      <c r="A94" s="33"/>
      <c r="B94" s="34"/>
      <c r="C94" s="250" t="s">
        <v>1</v>
      </c>
      <c r="D94" s="250" t="s">
        <v>1503</v>
      </c>
      <c r="E94" s="18" t="s">
        <v>1</v>
      </c>
      <c r="F94" s="251">
        <v>0</v>
      </c>
      <c r="G94" s="33"/>
      <c r="H94" s="34"/>
    </row>
    <row r="95" spans="1:8" s="2" customFormat="1" ht="16.899999999999999" customHeight="1">
      <c r="A95" s="33"/>
      <c r="B95" s="34"/>
      <c r="C95" s="250" t="s">
        <v>1</v>
      </c>
      <c r="D95" s="250" t="s">
        <v>1504</v>
      </c>
      <c r="E95" s="18" t="s">
        <v>1</v>
      </c>
      <c r="F95" s="251">
        <v>25.83</v>
      </c>
      <c r="G95" s="33"/>
      <c r="H95" s="34"/>
    </row>
    <row r="96" spans="1:8" s="2" customFormat="1" ht="16.899999999999999" customHeight="1">
      <c r="A96" s="33"/>
      <c r="B96" s="34"/>
      <c r="C96" s="250" t="s">
        <v>1</v>
      </c>
      <c r="D96" s="250" t="s">
        <v>1505</v>
      </c>
      <c r="E96" s="18" t="s">
        <v>1</v>
      </c>
      <c r="F96" s="251">
        <v>0</v>
      </c>
      <c r="G96" s="33"/>
      <c r="H96" s="34"/>
    </row>
    <row r="97" spans="1:8" s="2" customFormat="1" ht="16.899999999999999" customHeight="1">
      <c r="A97" s="33"/>
      <c r="B97" s="34"/>
      <c r="C97" s="250" t="s">
        <v>1</v>
      </c>
      <c r="D97" s="250" t="s">
        <v>1506</v>
      </c>
      <c r="E97" s="18" t="s">
        <v>1</v>
      </c>
      <c r="F97" s="251">
        <v>13.302</v>
      </c>
      <c r="G97" s="33"/>
      <c r="H97" s="34"/>
    </row>
    <row r="98" spans="1:8" s="2" customFormat="1" ht="16.899999999999999" customHeight="1">
      <c r="A98" s="33"/>
      <c r="B98" s="34"/>
      <c r="C98" s="250" t="s">
        <v>1</v>
      </c>
      <c r="D98" s="250" t="s">
        <v>1507</v>
      </c>
      <c r="E98" s="18" t="s">
        <v>1</v>
      </c>
      <c r="F98" s="251">
        <v>0</v>
      </c>
      <c r="G98" s="33"/>
      <c r="H98" s="34"/>
    </row>
    <row r="99" spans="1:8" s="2" customFormat="1" ht="16.899999999999999" customHeight="1">
      <c r="A99" s="33"/>
      <c r="B99" s="34"/>
      <c r="C99" s="250" t="s">
        <v>1</v>
      </c>
      <c r="D99" s="250" t="s">
        <v>1508</v>
      </c>
      <c r="E99" s="18" t="s">
        <v>1</v>
      </c>
      <c r="F99" s="251">
        <v>7.0019999999999998</v>
      </c>
      <c r="G99" s="33"/>
      <c r="H99" s="34"/>
    </row>
    <row r="100" spans="1:8" s="2" customFormat="1" ht="16.899999999999999" customHeight="1">
      <c r="A100" s="33"/>
      <c r="B100" s="34"/>
      <c r="C100" s="250" t="s">
        <v>1</v>
      </c>
      <c r="D100" s="250" t="s">
        <v>1509</v>
      </c>
      <c r="E100" s="18" t="s">
        <v>1</v>
      </c>
      <c r="F100" s="251">
        <v>0</v>
      </c>
      <c r="G100" s="33"/>
      <c r="H100" s="34"/>
    </row>
    <row r="101" spans="1:8" s="2" customFormat="1" ht="16.899999999999999" customHeight="1">
      <c r="A101" s="33"/>
      <c r="B101" s="34"/>
      <c r="C101" s="250" t="s">
        <v>1</v>
      </c>
      <c r="D101" s="250" t="s">
        <v>1510</v>
      </c>
      <c r="E101" s="18" t="s">
        <v>1</v>
      </c>
      <c r="F101" s="251">
        <v>14.58</v>
      </c>
      <c r="G101" s="33"/>
      <c r="H101" s="34"/>
    </row>
    <row r="102" spans="1:8" s="2" customFormat="1" ht="16.899999999999999" customHeight="1">
      <c r="A102" s="33"/>
      <c r="B102" s="34"/>
      <c r="C102" s="250" t="s">
        <v>1</v>
      </c>
      <c r="D102" s="250" t="s">
        <v>1511</v>
      </c>
      <c r="E102" s="18" t="s">
        <v>1</v>
      </c>
      <c r="F102" s="251">
        <v>0</v>
      </c>
      <c r="G102" s="33"/>
      <c r="H102" s="34"/>
    </row>
    <row r="103" spans="1:8" s="2" customFormat="1" ht="16.899999999999999" customHeight="1">
      <c r="A103" s="33"/>
      <c r="B103" s="34"/>
      <c r="C103" s="250" t="s">
        <v>1</v>
      </c>
      <c r="D103" s="250" t="s">
        <v>1358</v>
      </c>
      <c r="E103" s="18" t="s">
        <v>1</v>
      </c>
      <c r="F103" s="251">
        <v>0</v>
      </c>
      <c r="G103" s="33"/>
      <c r="H103" s="34"/>
    </row>
    <row r="104" spans="1:8" s="2" customFormat="1" ht="16.899999999999999" customHeight="1">
      <c r="A104" s="33"/>
      <c r="B104" s="34"/>
      <c r="C104" s="250" t="s">
        <v>1</v>
      </c>
      <c r="D104" s="250" t="s">
        <v>1512</v>
      </c>
      <c r="E104" s="18" t="s">
        <v>1</v>
      </c>
      <c r="F104" s="251">
        <v>47.033999999999999</v>
      </c>
      <c r="G104" s="33"/>
      <c r="H104" s="34"/>
    </row>
    <row r="105" spans="1:8" s="2" customFormat="1" ht="16.899999999999999" customHeight="1">
      <c r="A105" s="33"/>
      <c r="B105" s="34"/>
      <c r="C105" s="250" t="s">
        <v>1</v>
      </c>
      <c r="D105" s="250" t="s">
        <v>1513</v>
      </c>
      <c r="E105" s="18" t="s">
        <v>1</v>
      </c>
      <c r="F105" s="251">
        <v>16.8</v>
      </c>
      <c r="G105" s="33"/>
      <c r="H105" s="34"/>
    </row>
    <row r="106" spans="1:8" s="2" customFormat="1" ht="16.899999999999999" customHeight="1">
      <c r="A106" s="33"/>
      <c r="B106" s="34"/>
      <c r="C106" s="250" t="s">
        <v>1</v>
      </c>
      <c r="D106" s="250" t="s">
        <v>1514</v>
      </c>
      <c r="E106" s="18" t="s">
        <v>1</v>
      </c>
      <c r="F106" s="251">
        <v>-16.111999999999998</v>
      </c>
      <c r="G106" s="33"/>
      <c r="H106" s="34"/>
    </row>
    <row r="107" spans="1:8" s="2" customFormat="1" ht="16.899999999999999" customHeight="1">
      <c r="A107" s="33"/>
      <c r="B107" s="34"/>
      <c r="C107" s="250" t="s">
        <v>1</v>
      </c>
      <c r="D107" s="250" t="s">
        <v>1515</v>
      </c>
      <c r="E107" s="18" t="s">
        <v>1</v>
      </c>
      <c r="F107" s="251">
        <v>11.673</v>
      </c>
      <c r="G107" s="33"/>
      <c r="H107" s="34"/>
    </row>
    <row r="108" spans="1:8" s="2" customFormat="1" ht="16.899999999999999" customHeight="1">
      <c r="A108" s="33"/>
      <c r="B108" s="34"/>
      <c r="C108" s="250" t="s">
        <v>1</v>
      </c>
      <c r="D108" s="250" t="s">
        <v>1516</v>
      </c>
      <c r="E108" s="18" t="s">
        <v>1</v>
      </c>
      <c r="F108" s="251">
        <v>0</v>
      </c>
      <c r="G108" s="33"/>
      <c r="H108" s="34"/>
    </row>
    <row r="109" spans="1:8" s="2" customFormat="1" ht="16.899999999999999" customHeight="1">
      <c r="A109" s="33"/>
      <c r="B109" s="34"/>
      <c r="C109" s="250" t="s">
        <v>1</v>
      </c>
      <c r="D109" s="250" t="s">
        <v>1517</v>
      </c>
      <c r="E109" s="18" t="s">
        <v>1</v>
      </c>
      <c r="F109" s="251">
        <v>113.252</v>
      </c>
      <c r="G109" s="33"/>
      <c r="H109" s="34"/>
    </row>
    <row r="110" spans="1:8" s="2" customFormat="1" ht="16.899999999999999" customHeight="1">
      <c r="A110" s="33"/>
      <c r="B110" s="34"/>
      <c r="C110" s="250" t="s">
        <v>1</v>
      </c>
      <c r="D110" s="250" t="s">
        <v>1518</v>
      </c>
      <c r="E110" s="18" t="s">
        <v>1</v>
      </c>
      <c r="F110" s="251">
        <v>-16.431999999999999</v>
      </c>
      <c r="G110" s="33"/>
      <c r="H110" s="34"/>
    </row>
    <row r="111" spans="1:8" s="2" customFormat="1" ht="16.899999999999999" customHeight="1">
      <c r="A111" s="33"/>
      <c r="B111" s="34"/>
      <c r="C111" s="250" t="s">
        <v>1</v>
      </c>
      <c r="D111" s="250" t="s">
        <v>1519</v>
      </c>
      <c r="E111" s="18" t="s">
        <v>1</v>
      </c>
      <c r="F111" s="251">
        <v>17.587</v>
      </c>
      <c r="G111" s="33"/>
      <c r="H111" s="34"/>
    </row>
    <row r="112" spans="1:8" s="2" customFormat="1" ht="16.899999999999999" customHeight="1">
      <c r="A112" s="33"/>
      <c r="B112" s="34"/>
      <c r="C112" s="250" t="s">
        <v>1</v>
      </c>
      <c r="D112" s="250" t="s">
        <v>1520</v>
      </c>
      <c r="E112" s="18" t="s">
        <v>1</v>
      </c>
      <c r="F112" s="251">
        <v>0</v>
      </c>
      <c r="G112" s="33"/>
      <c r="H112" s="34"/>
    </row>
    <row r="113" spans="1:8" s="2" customFormat="1" ht="16.899999999999999" customHeight="1">
      <c r="A113" s="33"/>
      <c r="B113" s="34"/>
      <c r="C113" s="250" t="s">
        <v>1</v>
      </c>
      <c r="D113" s="250" t="s">
        <v>1521</v>
      </c>
      <c r="E113" s="18" t="s">
        <v>1</v>
      </c>
      <c r="F113" s="251">
        <v>25.475999999999999</v>
      </c>
      <c r="G113" s="33"/>
      <c r="H113" s="34"/>
    </row>
    <row r="114" spans="1:8" s="2" customFormat="1" ht="16.899999999999999" customHeight="1">
      <c r="A114" s="33"/>
      <c r="B114" s="34"/>
      <c r="C114" s="250" t="s">
        <v>1</v>
      </c>
      <c r="D114" s="250" t="s">
        <v>1522</v>
      </c>
      <c r="E114" s="18" t="s">
        <v>1</v>
      </c>
      <c r="F114" s="251">
        <v>-8.8109999999999999</v>
      </c>
      <c r="G114" s="33"/>
      <c r="H114" s="34"/>
    </row>
    <row r="115" spans="1:8" s="2" customFormat="1" ht="16.899999999999999" customHeight="1">
      <c r="A115" s="33"/>
      <c r="B115" s="34"/>
      <c r="C115" s="250" t="s">
        <v>1</v>
      </c>
      <c r="D115" s="250" t="s">
        <v>1523</v>
      </c>
      <c r="E115" s="18" t="s">
        <v>1</v>
      </c>
      <c r="F115" s="251">
        <v>5.84</v>
      </c>
      <c r="G115" s="33"/>
      <c r="H115" s="34"/>
    </row>
    <row r="116" spans="1:8" s="2" customFormat="1" ht="16.899999999999999" customHeight="1">
      <c r="A116" s="33"/>
      <c r="B116" s="34"/>
      <c r="C116" s="250" t="s">
        <v>1</v>
      </c>
      <c r="D116" s="250" t="s">
        <v>1367</v>
      </c>
      <c r="E116" s="18" t="s">
        <v>1</v>
      </c>
      <c r="F116" s="251">
        <v>0</v>
      </c>
      <c r="G116" s="33"/>
      <c r="H116" s="34"/>
    </row>
    <row r="117" spans="1:8" s="2" customFormat="1" ht="16.899999999999999" customHeight="1">
      <c r="A117" s="33"/>
      <c r="B117" s="34"/>
      <c r="C117" s="250" t="s">
        <v>1</v>
      </c>
      <c r="D117" s="250" t="s">
        <v>1524</v>
      </c>
      <c r="E117" s="18" t="s">
        <v>1</v>
      </c>
      <c r="F117" s="251">
        <v>20.256</v>
      </c>
      <c r="G117" s="33"/>
      <c r="H117" s="34"/>
    </row>
    <row r="118" spans="1:8" s="2" customFormat="1" ht="16.899999999999999" customHeight="1">
      <c r="A118" s="33"/>
      <c r="B118" s="34"/>
      <c r="C118" s="250" t="s">
        <v>1</v>
      </c>
      <c r="D118" s="250" t="s">
        <v>1525</v>
      </c>
      <c r="E118" s="18" t="s">
        <v>1</v>
      </c>
      <c r="F118" s="251">
        <v>-3.504</v>
      </c>
      <c r="G118" s="33"/>
      <c r="H118" s="34"/>
    </row>
    <row r="119" spans="1:8" s="2" customFormat="1" ht="16.899999999999999" customHeight="1">
      <c r="A119" s="33"/>
      <c r="B119" s="34"/>
      <c r="C119" s="250" t="s">
        <v>1</v>
      </c>
      <c r="D119" s="250" t="s">
        <v>1526</v>
      </c>
      <c r="E119" s="18" t="s">
        <v>1</v>
      </c>
      <c r="F119" s="251">
        <v>4.367</v>
      </c>
      <c r="G119" s="33"/>
      <c r="H119" s="34"/>
    </row>
    <row r="120" spans="1:8" s="2" customFormat="1" ht="16.899999999999999" customHeight="1">
      <c r="A120" s="33"/>
      <c r="B120" s="34"/>
      <c r="C120" s="250" t="s">
        <v>1</v>
      </c>
      <c r="D120" s="250" t="s">
        <v>1527</v>
      </c>
      <c r="E120" s="18" t="s">
        <v>1</v>
      </c>
      <c r="F120" s="251">
        <v>0</v>
      </c>
      <c r="G120" s="33"/>
      <c r="H120" s="34"/>
    </row>
    <row r="121" spans="1:8" s="2" customFormat="1" ht="22.5">
      <c r="A121" s="33"/>
      <c r="B121" s="34"/>
      <c r="C121" s="250" t="s">
        <v>1</v>
      </c>
      <c r="D121" s="250" t="s">
        <v>1528</v>
      </c>
      <c r="E121" s="18" t="s">
        <v>1</v>
      </c>
      <c r="F121" s="251">
        <v>424</v>
      </c>
      <c r="G121" s="33"/>
      <c r="H121" s="34"/>
    </row>
    <row r="122" spans="1:8" s="2" customFormat="1" ht="16.899999999999999" customHeight="1">
      <c r="A122" s="33"/>
      <c r="B122" s="34"/>
      <c r="C122" s="250" t="s">
        <v>1</v>
      </c>
      <c r="D122" s="250" t="s">
        <v>1529</v>
      </c>
      <c r="E122" s="18" t="s">
        <v>1</v>
      </c>
      <c r="F122" s="251">
        <v>-55.36</v>
      </c>
      <c r="G122" s="33"/>
      <c r="H122" s="34"/>
    </row>
    <row r="123" spans="1:8" s="2" customFormat="1" ht="16.899999999999999" customHeight="1">
      <c r="A123" s="33"/>
      <c r="B123" s="34"/>
      <c r="C123" s="250" t="s">
        <v>1</v>
      </c>
      <c r="D123" s="250" t="s">
        <v>1530</v>
      </c>
      <c r="E123" s="18" t="s">
        <v>1</v>
      </c>
      <c r="F123" s="251">
        <v>15.285</v>
      </c>
      <c r="G123" s="33"/>
      <c r="H123" s="34"/>
    </row>
    <row r="124" spans="1:8" s="2" customFormat="1" ht="16.899999999999999" customHeight="1">
      <c r="A124" s="33"/>
      <c r="B124" s="34"/>
      <c r="C124" s="250" t="s">
        <v>1</v>
      </c>
      <c r="D124" s="250" t="s">
        <v>1531</v>
      </c>
      <c r="E124" s="18" t="s">
        <v>1</v>
      </c>
      <c r="F124" s="251">
        <v>34.93</v>
      </c>
      <c r="G124" s="33"/>
      <c r="H124" s="34"/>
    </row>
    <row r="125" spans="1:8" s="2" customFormat="1" ht="16.899999999999999" customHeight="1">
      <c r="A125" s="33"/>
      <c r="B125" s="34"/>
      <c r="C125" s="250" t="s">
        <v>1</v>
      </c>
      <c r="D125" s="250" t="s">
        <v>1532</v>
      </c>
      <c r="E125" s="18" t="s">
        <v>1</v>
      </c>
      <c r="F125" s="251">
        <v>4.7789999999999999</v>
      </c>
      <c r="G125" s="33"/>
      <c r="H125" s="34"/>
    </row>
    <row r="126" spans="1:8" s="2" customFormat="1" ht="16.899999999999999" customHeight="1">
      <c r="A126" s="33"/>
      <c r="B126" s="34"/>
      <c r="C126" s="250" t="s">
        <v>1</v>
      </c>
      <c r="D126" s="250" t="s">
        <v>1533</v>
      </c>
      <c r="E126" s="18" t="s">
        <v>1</v>
      </c>
      <c r="F126" s="251">
        <v>0</v>
      </c>
      <c r="G126" s="33"/>
      <c r="H126" s="34"/>
    </row>
    <row r="127" spans="1:8" s="2" customFormat="1" ht="16.899999999999999" customHeight="1">
      <c r="A127" s="33"/>
      <c r="B127" s="34"/>
      <c r="C127" s="250" t="s">
        <v>1</v>
      </c>
      <c r="D127" s="250" t="s">
        <v>1534</v>
      </c>
      <c r="E127" s="18" t="s">
        <v>1</v>
      </c>
      <c r="F127" s="251">
        <v>163.84</v>
      </c>
      <c r="G127" s="33"/>
      <c r="H127" s="34"/>
    </row>
    <row r="128" spans="1:8" s="2" customFormat="1" ht="16.899999999999999" customHeight="1">
      <c r="A128" s="33"/>
      <c r="B128" s="34"/>
      <c r="C128" s="250" t="s">
        <v>1</v>
      </c>
      <c r="D128" s="250" t="s">
        <v>1535</v>
      </c>
      <c r="E128" s="18" t="s">
        <v>1</v>
      </c>
      <c r="F128" s="251">
        <v>-19.698</v>
      </c>
      <c r="G128" s="33"/>
      <c r="H128" s="34"/>
    </row>
    <row r="129" spans="1:8" s="2" customFormat="1" ht="16.899999999999999" customHeight="1">
      <c r="A129" s="33"/>
      <c r="B129" s="34"/>
      <c r="C129" s="250" t="s">
        <v>1</v>
      </c>
      <c r="D129" s="250" t="s">
        <v>1536</v>
      </c>
      <c r="E129" s="18" t="s">
        <v>1</v>
      </c>
      <c r="F129" s="251">
        <v>3.6309999999999998</v>
      </c>
      <c r="G129" s="33"/>
      <c r="H129" s="34"/>
    </row>
    <row r="130" spans="1:8" s="2" customFormat="1" ht="16.899999999999999" customHeight="1">
      <c r="A130" s="33"/>
      <c r="B130" s="34"/>
      <c r="C130" s="250" t="s">
        <v>1</v>
      </c>
      <c r="D130" s="250" t="s">
        <v>1537</v>
      </c>
      <c r="E130" s="18" t="s">
        <v>1</v>
      </c>
      <c r="F130" s="251">
        <v>13.102</v>
      </c>
      <c r="G130" s="33"/>
      <c r="H130" s="34"/>
    </row>
    <row r="131" spans="1:8" s="2" customFormat="1" ht="16.899999999999999" customHeight="1">
      <c r="A131" s="33"/>
      <c r="B131" s="34"/>
      <c r="C131" s="250" t="s">
        <v>1</v>
      </c>
      <c r="D131" s="250" t="s">
        <v>1538</v>
      </c>
      <c r="E131" s="18" t="s">
        <v>1</v>
      </c>
      <c r="F131" s="251">
        <v>4.8470000000000004</v>
      </c>
      <c r="G131" s="33"/>
      <c r="H131" s="34"/>
    </row>
    <row r="132" spans="1:8" s="2" customFormat="1" ht="16.899999999999999" customHeight="1">
      <c r="A132" s="33"/>
      <c r="B132" s="34"/>
      <c r="C132" s="250" t="s">
        <v>1</v>
      </c>
      <c r="D132" s="250" t="s">
        <v>1539</v>
      </c>
      <c r="E132" s="18" t="s">
        <v>1</v>
      </c>
      <c r="F132" s="251">
        <v>3.5840000000000001</v>
      </c>
      <c r="G132" s="33"/>
      <c r="H132" s="34"/>
    </row>
    <row r="133" spans="1:8" s="2" customFormat="1" ht="16.899999999999999" customHeight="1">
      <c r="A133" s="33"/>
      <c r="B133" s="34"/>
      <c r="C133" s="250" t="s">
        <v>1</v>
      </c>
      <c r="D133" s="250" t="s">
        <v>1464</v>
      </c>
      <c r="E133" s="18" t="s">
        <v>1</v>
      </c>
      <c r="F133" s="251">
        <v>0</v>
      </c>
      <c r="G133" s="33"/>
      <c r="H133" s="34"/>
    </row>
    <row r="134" spans="1:8" s="2" customFormat="1" ht="16.899999999999999" customHeight="1">
      <c r="A134" s="33"/>
      <c r="B134" s="34"/>
      <c r="C134" s="250" t="s">
        <v>1</v>
      </c>
      <c r="D134" s="250" t="s">
        <v>1540</v>
      </c>
      <c r="E134" s="18" t="s">
        <v>1</v>
      </c>
      <c r="F134" s="251">
        <v>127.673</v>
      </c>
      <c r="G134" s="33"/>
      <c r="H134" s="34"/>
    </row>
    <row r="135" spans="1:8" s="2" customFormat="1" ht="16.899999999999999" customHeight="1">
      <c r="A135" s="33"/>
      <c r="B135" s="34"/>
      <c r="C135" s="250" t="s">
        <v>1</v>
      </c>
      <c r="D135" s="250" t="s">
        <v>1541</v>
      </c>
      <c r="E135" s="18" t="s">
        <v>1</v>
      </c>
      <c r="F135" s="251">
        <v>-27.128</v>
      </c>
      <c r="G135" s="33"/>
      <c r="H135" s="34"/>
    </row>
    <row r="136" spans="1:8" s="2" customFormat="1" ht="16.899999999999999" customHeight="1">
      <c r="A136" s="33"/>
      <c r="B136" s="34"/>
      <c r="C136" s="250" t="s">
        <v>1</v>
      </c>
      <c r="D136" s="250" t="s">
        <v>1542</v>
      </c>
      <c r="E136" s="18" t="s">
        <v>1</v>
      </c>
      <c r="F136" s="251">
        <v>16.559999999999999</v>
      </c>
      <c r="G136" s="33"/>
      <c r="H136" s="34"/>
    </row>
    <row r="137" spans="1:8" s="2" customFormat="1" ht="16.899999999999999" customHeight="1">
      <c r="A137" s="33"/>
      <c r="B137" s="34"/>
      <c r="C137" s="250" t="s">
        <v>1</v>
      </c>
      <c r="D137" s="250" t="s">
        <v>1401</v>
      </c>
      <c r="E137" s="18" t="s">
        <v>1</v>
      </c>
      <c r="F137" s="251">
        <v>0</v>
      </c>
      <c r="G137" s="33"/>
      <c r="H137" s="34"/>
    </row>
    <row r="138" spans="1:8" s="2" customFormat="1" ht="16.899999999999999" customHeight="1">
      <c r="A138" s="33"/>
      <c r="B138" s="34"/>
      <c r="C138" s="250" t="s">
        <v>1</v>
      </c>
      <c r="D138" s="250" t="s">
        <v>1543</v>
      </c>
      <c r="E138" s="18" t="s">
        <v>1</v>
      </c>
      <c r="F138" s="251">
        <v>317.69600000000003</v>
      </c>
      <c r="G138" s="33"/>
      <c r="H138" s="34"/>
    </row>
    <row r="139" spans="1:8" s="2" customFormat="1" ht="16.899999999999999" customHeight="1">
      <c r="A139" s="33"/>
      <c r="B139" s="34"/>
      <c r="C139" s="250" t="s">
        <v>1</v>
      </c>
      <c r="D139" s="250" t="s">
        <v>1544</v>
      </c>
      <c r="E139" s="18" t="s">
        <v>1</v>
      </c>
      <c r="F139" s="251">
        <v>-58.1</v>
      </c>
      <c r="G139" s="33"/>
      <c r="H139" s="34"/>
    </row>
    <row r="140" spans="1:8" s="2" customFormat="1" ht="16.899999999999999" customHeight="1">
      <c r="A140" s="33"/>
      <c r="B140" s="34"/>
      <c r="C140" s="250" t="s">
        <v>1</v>
      </c>
      <c r="D140" s="250" t="s">
        <v>1545</v>
      </c>
      <c r="E140" s="18" t="s">
        <v>1</v>
      </c>
      <c r="F140" s="251">
        <v>24.51</v>
      </c>
      <c r="G140" s="33"/>
      <c r="H140" s="34"/>
    </row>
    <row r="141" spans="1:8" s="2" customFormat="1" ht="16.899999999999999" customHeight="1">
      <c r="A141" s="33"/>
      <c r="B141" s="34"/>
      <c r="C141" s="250" t="s">
        <v>91</v>
      </c>
      <c r="D141" s="250" t="s">
        <v>581</v>
      </c>
      <c r="E141" s="18" t="s">
        <v>1</v>
      </c>
      <c r="F141" s="251">
        <v>2594.732</v>
      </c>
      <c r="G141" s="33"/>
      <c r="H141" s="34"/>
    </row>
    <row r="142" spans="1:8" s="2" customFormat="1" ht="16.899999999999999" customHeight="1">
      <c r="A142" s="33"/>
      <c r="B142" s="34"/>
      <c r="C142" s="252" t="s">
        <v>6536</v>
      </c>
      <c r="D142" s="33"/>
      <c r="E142" s="33"/>
      <c r="F142" s="33"/>
      <c r="G142" s="33"/>
      <c r="H142" s="34"/>
    </row>
    <row r="143" spans="1:8" s="2" customFormat="1" ht="33.75">
      <c r="A143" s="33"/>
      <c r="B143" s="34"/>
      <c r="C143" s="250" t="s">
        <v>1404</v>
      </c>
      <c r="D143" s="250" t="s">
        <v>1405</v>
      </c>
      <c r="E143" s="18" t="s">
        <v>366</v>
      </c>
      <c r="F143" s="251">
        <v>3165.3939999999998</v>
      </c>
      <c r="G143" s="33"/>
      <c r="H143" s="34"/>
    </row>
    <row r="144" spans="1:8" s="2" customFormat="1" ht="33.75">
      <c r="A144" s="33"/>
      <c r="B144" s="34"/>
      <c r="C144" s="250" t="s">
        <v>1556</v>
      </c>
      <c r="D144" s="250" t="s">
        <v>1557</v>
      </c>
      <c r="E144" s="18" t="s">
        <v>366</v>
      </c>
      <c r="F144" s="251">
        <v>2594.732</v>
      </c>
      <c r="G144" s="33"/>
      <c r="H144" s="34"/>
    </row>
    <row r="145" spans="1:8" s="2" customFormat="1" ht="16.899999999999999" customHeight="1">
      <c r="A145" s="33"/>
      <c r="B145" s="34"/>
      <c r="C145" s="246" t="s">
        <v>93</v>
      </c>
      <c r="D145" s="247" t="s">
        <v>1</v>
      </c>
      <c r="E145" s="248" t="s">
        <v>1</v>
      </c>
      <c r="F145" s="249">
        <v>21.53</v>
      </c>
      <c r="G145" s="33"/>
      <c r="H145" s="34"/>
    </row>
    <row r="146" spans="1:8" s="2" customFormat="1" ht="16.899999999999999" customHeight="1">
      <c r="A146" s="33"/>
      <c r="B146" s="34"/>
      <c r="C146" s="250" t="s">
        <v>1</v>
      </c>
      <c r="D146" s="250" t="s">
        <v>2631</v>
      </c>
      <c r="E146" s="18" t="s">
        <v>1</v>
      </c>
      <c r="F146" s="251">
        <v>0</v>
      </c>
      <c r="G146" s="33"/>
      <c r="H146" s="34"/>
    </row>
    <row r="147" spans="1:8" s="2" customFormat="1" ht="16.899999999999999" customHeight="1">
      <c r="A147" s="33"/>
      <c r="B147" s="34"/>
      <c r="C147" s="250" t="s">
        <v>1</v>
      </c>
      <c r="D147" s="250" t="s">
        <v>94</v>
      </c>
      <c r="E147" s="18" t="s">
        <v>1</v>
      </c>
      <c r="F147" s="251">
        <v>21.53</v>
      </c>
      <c r="G147" s="33"/>
      <c r="H147" s="34"/>
    </row>
    <row r="148" spans="1:8" s="2" customFormat="1" ht="16.899999999999999" customHeight="1">
      <c r="A148" s="33"/>
      <c r="B148" s="34"/>
      <c r="C148" s="250" t="s">
        <v>93</v>
      </c>
      <c r="D148" s="250" t="s">
        <v>581</v>
      </c>
      <c r="E148" s="18" t="s">
        <v>1</v>
      </c>
      <c r="F148" s="251">
        <v>21.53</v>
      </c>
      <c r="G148" s="33"/>
      <c r="H148" s="34"/>
    </row>
    <row r="149" spans="1:8" s="2" customFormat="1" ht="16.899999999999999" customHeight="1">
      <c r="A149" s="33"/>
      <c r="B149" s="34"/>
      <c r="C149" s="252" t="s">
        <v>6536</v>
      </c>
      <c r="D149" s="33"/>
      <c r="E149" s="33"/>
      <c r="F149" s="33"/>
      <c r="G149" s="33"/>
      <c r="H149" s="34"/>
    </row>
    <row r="150" spans="1:8" s="2" customFormat="1" ht="22.5">
      <c r="A150" s="33"/>
      <c r="B150" s="34"/>
      <c r="C150" s="250" t="s">
        <v>5784</v>
      </c>
      <c r="D150" s="250" t="s">
        <v>5785</v>
      </c>
      <c r="E150" s="18" t="s">
        <v>366</v>
      </c>
      <c r="F150" s="251">
        <v>21.53</v>
      </c>
      <c r="G150" s="33"/>
      <c r="H150" s="34"/>
    </row>
    <row r="151" spans="1:8" s="2" customFormat="1" ht="16.899999999999999" customHeight="1">
      <c r="A151" s="33"/>
      <c r="B151" s="34"/>
      <c r="C151" s="250" t="s">
        <v>4266</v>
      </c>
      <c r="D151" s="250" t="s">
        <v>4267</v>
      </c>
      <c r="E151" s="18" t="s">
        <v>366</v>
      </c>
      <c r="F151" s="251">
        <v>539.58799999999997</v>
      </c>
      <c r="G151" s="33"/>
      <c r="H151" s="34"/>
    </row>
    <row r="152" spans="1:8" s="2" customFormat="1" ht="22.5">
      <c r="A152" s="33"/>
      <c r="B152" s="34"/>
      <c r="C152" s="250" t="s">
        <v>2469</v>
      </c>
      <c r="D152" s="250" t="s">
        <v>2470</v>
      </c>
      <c r="E152" s="18" t="s">
        <v>394</v>
      </c>
      <c r="F152" s="251">
        <v>81.974999999999994</v>
      </c>
      <c r="G152" s="33"/>
      <c r="H152" s="34"/>
    </row>
    <row r="153" spans="1:8" s="2" customFormat="1" ht="22.5">
      <c r="A153" s="33"/>
      <c r="B153" s="34"/>
      <c r="C153" s="250" t="s">
        <v>2625</v>
      </c>
      <c r="D153" s="250" t="s">
        <v>2626</v>
      </c>
      <c r="E153" s="18" t="s">
        <v>394</v>
      </c>
      <c r="F153" s="251">
        <v>105.208</v>
      </c>
      <c r="G153" s="33"/>
      <c r="H153" s="34"/>
    </row>
    <row r="154" spans="1:8" s="2" customFormat="1" ht="16.899999999999999" customHeight="1">
      <c r="A154" s="33"/>
      <c r="B154" s="34"/>
      <c r="C154" s="246" t="s">
        <v>6537</v>
      </c>
      <c r="D154" s="247" t="s">
        <v>1</v>
      </c>
      <c r="E154" s="248" t="s">
        <v>1</v>
      </c>
      <c r="F154" s="249">
        <v>0</v>
      </c>
      <c r="G154" s="33"/>
      <c r="H154" s="34"/>
    </row>
    <row r="155" spans="1:8" s="2" customFormat="1" ht="16.899999999999999" customHeight="1">
      <c r="A155" s="33"/>
      <c r="B155" s="34"/>
      <c r="C155" s="246" t="s">
        <v>95</v>
      </c>
      <c r="D155" s="247" t="s">
        <v>1</v>
      </c>
      <c r="E155" s="248" t="s">
        <v>1</v>
      </c>
      <c r="F155" s="249">
        <v>570.66200000000003</v>
      </c>
      <c r="G155" s="33"/>
      <c r="H155" s="34"/>
    </row>
    <row r="156" spans="1:8" s="2" customFormat="1" ht="16.899999999999999" customHeight="1">
      <c r="A156" s="33"/>
      <c r="B156" s="34"/>
      <c r="C156" s="250" t="s">
        <v>1</v>
      </c>
      <c r="D156" s="250" t="s">
        <v>1407</v>
      </c>
      <c r="E156" s="18" t="s">
        <v>1</v>
      </c>
      <c r="F156" s="251">
        <v>0</v>
      </c>
      <c r="G156" s="33"/>
      <c r="H156" s="34"/>
    </row>
    <row r="157" spans="1:8" s="2" customFormat="1" ht="16.899999999999999" customHeight="1">
      <c r="A157" s="33"/>
      <c r="B157" s="34"/>
      <c r="C157" s="250" t="s">
        <v>1</v>
      </c>
      <c r="D157" s="250" t="s">
        <v>1408</v>
      </c>
      <c r="E157" s="18" t="s">
        <v>1</v>
      </c>
      <c r="F157" s="251">
        <v>0</v>
      </c>
      <c r="G157" s="33"/>
      <c r="H157" s="34"/>
    </row>
    <row r="158" spans="1:8" s="2" customFormat="1" ht="16.899999999999999" customHeight="1">
      <c r="A158" s="33"/>
      <c r="B158" s="34"/>
      <c r="C158" s="250" t="s">
        <v>1</v>
      </c>
      <c r="D158" s="250" t="s">
        <v>1409</v>
      </c>
      <c r="E158" s="18" t="s">
        <v>1</v>
      </c>
      <c r="F158" s="251">
        <v>29.120999999999999</v>
      </c>
      <c r="G158" s="33"/>
      <c r="H158" s="34"/>
    </row>
    <row r="159" spans="1:8" s="2" customFormat="1" ht="16.899999999999999" customHeight="1">
      <c r="A159" s="33"/>
      <c r="B159" s="34"/>
      <c r="C159" s="250" t="s">
        <v>1</v>
      </c>
      <c r="D159" s="250" t="s">
        <v>1410</v>
      </c>
      <c r="E159" s="18" t="s">
        <v>1</v>
      </c>
      <c r="F159" s="251">
        <v>0</v>
      </c>
      <c r="G159" s="33"/>
      <c r="H159" s="34"/>
    </row>
    <row r="160" spans="1:8" s="2" customFormat="1" ht="16.899999999999999" customHeight="1">
      <c r="A160" s="33"/>
      <c r="B160" s="34"/>
      <c r="C160" s="250" t="s">
        <v>1</v>
      </c>
      <c r="D160" s="250" t="s">
        <v>1411</v>
      </c>
      <c r="E160" s="18" t="s">
        <v>1</v>
      </c>
      <c r="F160" s="251">
        <v>582.428</v>
      </c>
      <c r="G160" s="33"/>
      <c r="H160" s="34"/>
    </row>
    <row r="161" spans="1:8" s="2" customFormat="1" ht="16.899999999999999" customHeight="1">
      <c r="A161" s="33"/>
      <c r="B161" s="34"/>
      <c r="C161" s="250" t="s">
        <v>1</v>
      </c>
      <c r="D161" s="250" t="s">
        <v>1412</v>
      </c>
      <c r="E161" s="18" t="s">
        <v>1</v>
      </c>
      <c r="F161" s="251">
        <v>-7.7679999999999998</v>
      </c>
      <c r="G161" s="33"/>
      <c r="H161" s="34"/>
    </row>
    <row r="162" spans="1:8" s="2" customFormat="1" ht="16.899999999999999" customHeight="1">
      <c r="A162" s="33"/>
      <c r="B162" s="34"/>
      <c r="C162" s="250" t="s">
        <v>1</v>
      </c>
      <c r="D162" s="250" t="s">
        <v>1413</v>
      </c>
      <c r="E162" s="18" t="s">
        <v>1</v>
      </c>
      <c r="F162" s="251">
        <v>-0.625</v>
      </c>
      <c r="G162" s="33"/>
      <c r="H162" s="34"/>
    </row>
    <row r="163" spans="1:8" s="2" customFormat="1" ht="16.899999999999999" customHeight="1">
      <c r="A163" s="33"/>
      <c r="B163" s="34"/>
      <c r="C163" s="250" t="s">
        <v>1</v>
      </c>
      <c r="D163" s="250" t="s">
        <v>1414</v>
      </c>
      <c r="E163" s="18" t="s">
        <v>1</v>
      </c>
      <c r="F163" s="251">
        <v>0.6</v>
      </c>
      <c r="G163" s="33"/>
      <c r="H163" s="34"/>
    </row>
    <row r="164" spans="1:8" s="2" customFormat="1" ht="16.899999999999999" customHeight="1">
      <c r="A164" s="33"/>
      <c r="B164" s="34"/>
      <c r="C164" s="250" t="s">
        <v>1</v>
      </c>
      <c r="D164" s="250" t="s">
        <v>1415</v>
      </c>
      <c r="E164" s="18" t="s">
        <v>1</v>
      </c>
      <c r="F164" s="251">
        <v>-0.504</v>
      </c>
      <c r="G164" s="33"/>
      <c r="H164" s="34"/>
    </row>
    <row r="165" spans="1:8" s="2" customFormat="1" ht="16.899999999999999" customHeight="1">
      <c r="A165" s="33"/>
      <c r="B165" s="34"/>
      <c r="C165" s="250" t="s">
        <v>1</v>
      </c>
      <c r="D165" s="250" t="s">
        <v>1416</v>
      </c>
      <c r="E165" s="18" t="s">
        <v>1</v>
      </c>
      <c r="F165" s="251">
        <v>4.08</v>
      </c>
      <c r="G165" s="33"/>
      <c r="H165" s="34"/>
    </row>
    <row r="166" spans="1:8" s="2" customFormat="1" ht="16.899999999999999" customHeight="1">
      <c r="A166" s="33"/>
      <c r="B166" s="34"/>
      <c r="C166" s="250" t="s">
        <v>1</v>
      </c>
      <c r="D166" s="250" t="s">
        <v>1417</v>
      </c>
      <c r="E166" s="18" t="s">
        <v>1</v>
      </c>
      <c r="F166" s="251">
        <v>-7.5</v>
      </c>
      <c r="G166" s="33"/>
      <c r="H166" s="34"/>
    </row>
    <row r="167" spans="1:8" s="2" customFormat="1" ht="16.899999999999999" customHeight="1">
      <c r="A167" s="33"/>
      <c r="B167" s="34"/>
      <c r="C167" s="250" t="s">
        <v>1</v>
      </c>
      <c r="D167" s="250" t="s">
        <v>1418</v>
      </c>
      <c r="E167" s="18" t="s">
        <v>1</v>
      </c>
      <c r="F167" s="251">
        <v>4.2</v>
      </c>
      <c r="G167" s="33"/>
      <c r="H167" s="34"/>
    </row>
    <row r="168" spans="1:8" s="2" customFormat="1" ht="16.899999999999999" customHeight="1">
      <c r="A168" s="33"/>
      <c r="B168" s="34"/>
      <c r="C168" s="250" t="s">
        <v>1</v>
      </c>
      <c r="D168" s="250" t="s">
        <v>1419</v>
      </c>
      <c r="E168" s="18" t="s">
        <v>1</v>
      </c>
      <c r="F168" s="251">
        <v>-4.32</v>
      </c>
      <c r="G168" s="33"/>
      <c r="H168" s="34"/>
    </row>
    <row r="169" spans="1:8" s="2" customFormat="1" ht="16.899999999999999" customHeight="1">
      <c r="A169" s="33"/>
      <c r="B169" s="34"/>
      <c r="C169" s="250" t="s">
        <v>1</v>
      </c>
      <c r="D169" s="250" t="s">
        <v>1420</v>
      </c>
      <c r="E169" s="18" t="s">
        <v>1</v>
      </c>
      <c r="F169" s="251">
        <v>1.92</v>
      </c>
      <c r="G169" s="33"/>
      <c r="H169" s="34"/>
    </row>
    <row r="170" spans="1:8" s="2" customFormat="1" ht="16.899999999999999" customHeight="1">
      <c r="A170" s="33"/>
      <c r="B170" s="34"/>
      <c r="C170" s="250" t="s">
        <v>1</v>
      </c>
      <c r="D170" s="250" t="s">
        <v>1421</v>
      </c>
      <c r="E170" s="18" t="s">
        <v>1</v>
      </c>
      <c r="F170" s="251">
        <v>-16.25</v>
      </c>
      <c r="G170" s="33"/>
      <c r="H170" s="34"/>
    </row>
    <row r="171" spans="1:8" s="2" customFormat="1" ht="16.899999999999999" customHeight="1">
      <c r="A171" s="33"/>
      <c r="B171" s="34"/>
      <c r="C171" s="250" t="s">
        <v>1</v>
      </c>
      <c r="D171" s="250" t="s">
        <v>1422</v>
      </c>
      <c r="E171" s="18" t="s">
        <v>1</v>
      </c>
      <c r="F171" s="251">
        <v>9.1</v>
      </c>
      <c r="G171" s="33"/>
      <c r="H171" s="34"/>
    </row>
    <row r="172" spans="1:8" s="2" customFormat="1" ht="16.899999999999999" customHeight="1">
      <c r="A172" s="33"/>
      <c r="B172" s="34"/>
      <c r="C172" s="250" t="s">
        <v>1</v>
      </c>
      <c r="D172" s="250" t="s">
        <v>1423</v>
      </c>
      <c r="E172" s="18" t="s">
        <v>1</v>
      </c>
      <c r="F172" s="251">
        <v>-21.25</v>
      </c>
      <c r="G172" s="33"/>
      <c r="H172" s="34"/>
    </row>
    <row r="173" spans="1:8" s="2" customFormat="1" ht="16.899999999999999" customHeight="1">
      <c r="A173" s="33"/>
      <c r="B173" s="34"/>
      <c r="C173" s="250" t="s">
        <v>1</v>
      </c>
      <c r="D173" s="250" t="s">
        <v>1424</v>
      </c>
      <c r="E173" s="18" t="s">
        <v>1</v>
      </c>
      <c r="F173" s="251">
        <v>11.9</v>
      </c>
      <c r="G173" s="33"/>
      <c r="H173" s="34"/>
    </row>
    <row r="174" spans="1:8" s="2" customFormat="1" ht="16.899999999999999" customHeight="1">
      <c r="A174" s="33"/>
      <c r="B174" s="34"/>
      <c r="C174" s="250" t="s">
        <v>1</v>
      </c>
      <c r="D174" s="250" t="s">
        <v>1425</v>
      </c>
      <c r="E174" s="18" t="s">
        <v>1</v>
      </c>
      <c r="F174" s="251">
        <v>-1.25</v>
      </c>
      <c r="G174" s="33"/>
      <c r="H174" s="34"/>
    </row>
    <row r="175" spans="1:8" s="2" customFormat="1" ht="16.899999999999999" customHeight="1">
      <c r="A175" s="33"/>
      <c r="B175" s="34"/>
      <c r="C175" s="250" t="s">
        <v>1</v>
      </c>
      <c r="D175" s="250" t="s">
        <v>1426</v>
      </c>
      <c r="E175" s="18" t="s">
        <v>1</v>
      </c>
      <c r="F175" s="251">
        <v>0.7</v>
      </c>
      <c r="G175" s="33"/>
      <c r="H175" s="34"/>
    </row>
    <row r="176" spans="1:8" s="2" customFormat="1" ht="16.899999999999999" customHeight="1">
      <c r="A176" s="33"/>
      <c r="B176" s="34"/>
      <c r="C176" s="250" t="s">
        <v>1</v>
      </c>
      <c r="D176" s="250" t="s">
        <v>1427</v>
      </c>
      <c r="E176" s="18" t="s">
        <v>1</v>
      </c>
      <c r="F176" s="251">
        <v>-3.08</v>
      </c>
      <c r="G176" s="33"/>
      <c r="H176" s="34"/>
    </row>
    <row r="177" spans="1:8" s="2" customFormat="1" ht="16.899999999999999" customHeight="1">
      <c r="A177" s="33"/>
      <c r="B177" s="34"/>
      <c r="C177" s="250" t="s">
        <v>1</v>
      </c>
      <c r="D177" s="250" t="s">
        <v>1428</v>
      </c>
      <c r="E177" s="18" t="s">
        <v>1</v>
      </c>
      <c r="F177" s="251">
        <v>1.44</v>
      </c>
      <c r="G177" s="33"/>
      <c r="H177" s="34"/>
    </row>
    <row r="178" spans="1:8" s="2" customFormat="1" ht="16.899999999999999" customHeight="1">
      <c r="A178" s="33"/>
      <c r="B178" s="34"/>
      <c r="C178" s="250" t="s">
        <v>1</v>
      </c>
      <c r="D178" s="250" t="s">
        <v>1429</v>
      </c>
      <c r="E178" s="18" t="s">
        <v>1</v>
      </c>
      <c r="F178" s="251">
        <v>-2.52</v>
      </c>
      <c r="G178" s="33"/>
      <c r="H178" s="34"/>
    </row>
    <row r="179" spans="1:8" s="2" customFormat="1" ht="16.899999999999999" customHeight="1">
      <c r="A179" s="33"/>
      <c r="B179" s="34"/>
      <c r="C179" s="250" t="s">
        <v>1</v>
      </c>
      <c r="D179" s="250" t="s">
        <v>1430</v>
      </c>
      <c r="E179" s="18" t="s">
        <v>1</v>
      </c>
      <c r="F179" s="251">
        <v>1</v>
      </c>
      <c r="G179" s="33"/>
      <c r="H179" s="34"/>
    </row>
    <row r="180" spans="1:8" s="2" customFormat="1" ht="16.899999999999999" customHeight="1">
      <c r="A180" s="33"/>
      <c r="B180" s="34"/>
      <c r="C180" s="250" t="s">
        <v>1</v>
      </c>
      <c r="D180" s="250" t="s">
        <v>1431</v>
      </c>
      <c r="E180" s="18" t="s">
        <v>1</v>
      </c>
      <c r="F180" s="251">
        <v>-6.25</v>
      </c>
      <c r="G180" s="33"/>
      <c r="H180" s="34"/>
    </row>
    <row r="181" spans="1:8" s="2" customFormat="1" ht="16.899999999999999" customHeight="1">
      <c r="A181" s="33"/>
      <c r="B181" s="34"/>
      <c r="C181" s="250" t="s">
        <v>1</v>
      </c>
      <c r="D181" s="250" t="s">
        <v>1432</v>
      </c>
      <c r="E181" s="18" t="s">
        <v>1</v>
      </c>
      <c r="F181" s="251">
        <v>3.5</v>
      </c>
      <c r="G181" s="33"/>
      <c r="H181" s="34"/>
    </row>
    <row r="182" spans="1:8" s="2" customFormat="1" ht="16.899999999999999" customHeight="1">
      <c r="A182" s="33"/>
      <c r="B182" s="34"/>
      <c r="C182" s="250" t="s">
        <v>1</v>
      </c>
      <c r="D182" s="250" t="s">
        <v>1433</v>
      </c>
      <c r="E182" s="18" t="s">
        <v>1</v>
      </c>
      <c r="F182" s="251">
        <v>-11.88</v>
      </c>
      <c r="G182" s="33"/>
      <c r="H182" s="34"/>
    </row>
    <row r="183" spans="1:8" s="2" customFormat="1" ht="16.899999999999999" customHeight="1">
      <c r="A183" s="33"/>
      <c r="B183" s="34"/>
      <c r="C183" s="250" t="s">
        <v>1</v>
      </c>
      <c r="D183" s="250" t="s">
        <v>1434</v>
      </c>
      <c r="E183" s="18" t="s">
        <v>1</v>
      </c>
      <c r="F183" s="251">
        <v>3.87</v>
      </c>
      <c r="G183" s="33"/>
      <c r="H183" s="34"/>
    </row>
    <row r="184" spans="1:8" s="2" customFormat="1" ht="16.899999999999999" customHeight="1">
      <c r="A184" s="33"/>
      <c r="B184" s="34"/>
      <c r="C184" s="250" t="s">
        <v>95</v>
      </c>
      <c r="D184" s="250" t="s">
        <v>581</v>
      </c>
      <c r="E184" s="18" t="s">
        <v>1</v>
      </c>
      <c r="F184" s="251">
        <v>570.66200000000003</v>
      </c>
      <c r="G184" s="33"/>
      <c r="H184" s="34"/>
    </row>
    <row r="185" spans="1:8" s="2" customFormat="1" ht="16.899999999999999" customHeight="1">
      <c r="A185" s="33"/>
      <c r="B185" s="34"/>
      <c r="C185" s="252" t="s">
        <v>6536</v>
      </c>
      <c r="D185" s="33"/>
      <c r="E185" s="33"/>
      <c r="F185" s="33"/>
      <c r="G185" s="33"/>
      <c r="H185" s="34"/>
    </row>
    <row r="186" spans="1:8" s="2" customFormat="1" ht="33.75">
      <c r="A186" s="33"/>
      <c r="B186" s="34"/>
      <c r="C186" s="250" t="s">
        <v>1404</v>
      </c>
      <c r="D186" s="250" t="s">
        <v>1405</v>
      </c>
      <c r="E186" s="18" t="s">
        <v>366</v>
      </c>
      <c r="F186" s="251">
        <v>3165.3939999999998</v>
      </c>
      <c r="G186" s="33"/>
      <c r="H186" s="34"/>
    </row>
    <row r="187" spans="1:8" s="2" customFormat="1" ht="22.5">
      <c r="A187" s="33"/>
      <c r="B187" s="34"/>
      <c r="C187" s="250" t="s">
        <v>1561</v>
      </c>
      <c r="D187" s="250" t="s">
        <v>1562</v>
      </c>
      <c r="E187" s="18" t="s">
        <v>366</v>
      </c>
      <c r="F187" s="251">
        <v>570.66200000000003</v>
      </c>
      <c r="G187" s="33"/>
      <c r="H187" s="34"/>
    </row>
    <row r="188" spans="1:8" s="2" customFormat="1" ht="16.899999999999999" customHeight="1">
      <c r="A188" s="33"/>
      <c r="B188" s="34"/>
      <c r="C188" s="246" t="s">
        <v>6538</v>
      </c>
      <c r="D188" s="247" t="s">
        <v>6538</v>
      </c>
      <c r="E188" s="248" t="s">
        <v>1</v>
      </c>
      <c r="F188" s="249">
        <v>0</v>
      </c>
      <c r="G188" s="33"/>
      <c r="H188" s="34"/>
    </row>
    <row r="189" spans="1:8" s="2" customFormat="1" ht="16.899999999999999" customHeight="1">
      <c r="A189" s="33"/>
      <c r="B189" s="34"/>
      <c r="C189" s="246" t="s">
        <v>87</v>
      </c>
      <c r="D189" s="247" t="s">
        <v>87</v>
      </c>
      <c r="E189" s="248" t="s">
        <v>1</v>
      </c>
      <c r="F189" s="249">
        <v>674.36</v>
      </c>
      <c r="G189" s="33"/>
      <c r="H189" s="34"/>
    </row>
    <row r="190" spans="1:8" s="2" customFormat="1" ht="16.899999999999999" customHeight="1">
      <c r="A190" s="33"/>
      <c r="B190" s="34"/>
      <c r="C190" s="250" t="s">
        <v>1</v>
      </c>
      <c r="D190" s="250" t="s">
        <v>2617</v>
      </c>
      <c r="E190" s="18" t="s">
        <v>1</v>
      </c>
      <c r="F190" s="251">
        <v>0</v>
      </c>
      <c r="G190" s="33"/>
      <c r="H190" s="34"/>
    </row>
    <row r="191" spans="1:8" s="2" customFormat="1" ht="16.899999999999999" customHeight="1">
      <c r="A191" s="33"/>
      <c r="B191" s="34"/>
      <c r="C191" s="250" t="s">
        <v>1</v>
      </c>
      <c r="D191" s="250" t="s">
        <v>2618</v>
      </c>
      <c r="E191" s="18" t="s">
        <v>1</v>
      </c>
      <c r="F191" s="251">
        <v>0</v>
      </c>
      <c r="G191" s="33"/>
      <c r="H191" s="34"/>
    </row>
    <row r="192" spans="1:8" s="2" customFormat="1" ht="16.899999999999999" customHeight="1">
      <c r="A192" s="33"/>
      <c r="B192" s="34"/>
      <c r="C192" s="250" t="s">
        <v>1</v>
      </c>
      <c r="D192" s="250" t="s">
        <v>2619</v>
      </c>
      <c r="E192" s="18" t="s">
        <v>1</v>
      </c>
      <c r="F192" s="251">
        <v>462.01</v>
      </c>
      <c r="G192" s="33"/>
      <c r="H192" s="34"/>
    </row>
    <row r="193" spans="1:8" s="2" customFormat="1" ht="16.899999999999999" customHeight="1">
      <c r="A193" s="33"/>
      <c r="B193" s="34"/>
      <c r="C193" s="250" t="s">
        <v>1</v>
      </c>
      <c r="D193" s="250" t="s">
        <v>2620</v>
      </c>
      <c r="E193" s="18" t="s">
        <v>1</v>
      </c>
      <c r="F193" s="251">
        <v>0</v>
      </c>
      <c r="G193" s="33"/>
      <c r="H193" s="34"/>
    </row>
    <row r="194" spans="1:8" s="2" customFormat="1" ht="16.899999999999999" customHeight="1">
      <c r="A194" s="33"/>
      <c r="B194" s="34"/>
      <c r="C194" s="250" t="s">
        <v>1</v>
      </c>
      <c r="D194" s="250" t="s">
        <v>2621</v>
      </c>
      <c r="E194" s="18" t="s">
        <v>1</v>
      </c>
      <c r="F194" s="251">
        <v>212.35</v>
      </c>
      <c r="G194" s="33"/>
      <c r="H194" s="34"/>
    </row>
    <row r="195" spans="1:8" s="2" customFormat="1" ht="16.899999999999999" customHeight="1">
      <c r="A195" s="33"/>
      <c r="B195" s="34"/>
      <c r="C195" s="250" t="s">
        <v>87</v>
      </c>
      <c r="D195" s="250" t="s">
        <v>386</v>
      </c>
      <c r="E195" s="18" t="s">
        <v>1</v>
      </c>
      <c r="F195" s="251">
        <v>674.36</v>
      </c>
      <c r="G195" s="33"/>
      <c r="H195" s="34"/>
    </row>
    <row r="196" spans="1:8" s="2" customFormat="1" ht="16.899999999999999" customHeight="1">
      <c r="A196" s="33"/>
      <c r="B196" s="34"/>
      <c r="C196" s="252" t="s">
        <v>6536</v>
      </c>
      <c r="D196" s="33"/>
      <c r="E196" s="33"/>
      <c r="F196" s="33"/>
      <c r="G196" s="33"/>
      <c r="H196" s="34"/>
    </row>
    <row r="197" spans="1:8" s="2" customFormat="1" ht="22.5">
      <c r="A197" s="33"/>
      <c r="B197" s="34"/>
      <c r="C197" s="250" t="s">
        <v>2614</v>
      </c>
      <c r="D197" s="250" t="s">
        <v>2615</v>
      </c>
      <c r="E197" s="18" t="s">
        <v>394</v>
      </c>
      <c r="F197" s="251">
        <v>40.462000000000003</v>
      </c>
      <c r="G197" s="33"/>
      <c r="H197" s="34"/>
    </row>
    <row r="198" spans="1:8" s="2" customFormat="1" ht="16.899999999999999" customHeight="1">
      <c r="A198" s="33"/>
      <c r="B198" s="34"/>
      <c r="C198" s="246" t="s">
        <v>6539</v>
      </c>
      <c r="D198" s="247" t="s">
        <v>1</v>
      </c>
      <c r="E198" s="248" t="s">
        <v>1</v>
      </c>
      <c r="F198" s="249">
        <v>0</v>
      </c>
      <c r="G198" s="33"/>
      <c r="H198" s="34"/>
    </row>
    <row r="199" spans="1:8" s="2" customFormat="1" ht="16.899999999999999" customHeight="1">
      <c r="A199" s="33"/>
      <c r="B199" s="34"/>
      <c r="C199" s="246" t="s">
        <v>3087</v>
      </c>
      <c r="D199" s="247" t="s">
        <v>1</v>
      </c>
      <c r="E199" s="248" t="s">
        <v>1</v>
      </c>
      <c r="F199" s="249">
        <v>1254.845</v>
      </c>
      <c r="G199" s="33"/>
      <c r="H199" s="34"/>
    </row>
    <row r="200" spans="1:8" s="2" customFormat="1" ht="16.899999999999999" customHeight="1">
      <c r="A200" s="33"/>
      <c r="B200" s="34"/>
      <c r="C200" s="250" t="s">
        <v>1</v>
      </c>
      <c r="D200" s="250" t="s">
        <v>3086</v>
      </c>
      <c r="E200" s="18" t="s">
        <v>1</v>
      </c>
      <c r="F200" s="251">
        <v>0</v>
      </c>
      <c r="G200" s="33"/>
      <c r="H200" s="34"/>
    </row>
    <row r="201" spans="1:8" s="2" customFormat="1" ht="16.899999999999999" customHeight="1">
      <c r="A201" s="33"/>
      <c r="B201" s="34"/>
      <c r="C201" s="250" t="s">
        <v>3087</v>
      </c>
      <c r="D201" s="250" t="s">
        <v>3088</v>
      </c>
      <c r="E201" s="18" t="s">
        <v>1</v>
      </c>
      <c r="F201" s="251">
        <v>1254.845</v>
      </c>
      <c r="G201" s="33"/>
      <c r="H201" s="34"/>
    </row>
    <row r="202" spans="1:8" s="2" customFormat="1" ht="16.899999999999999" customHeight="1">
      <c r="A202" s="33"/>
      <c r="B202" s="34"/>
      <c r="C202" s="246" t="s">
        <v>6540</v>
      </c>
      <c r="D202" s="247" t="s">
        <v>1</v>
      </c>
      <c r="E202" s="248" t="s">
        <v>1</v>
      </c>
      <c r="F202" s="249">
        <v>1095.992</v>
      </c>
      <c r="G202" s="33"/>
      <c r="H202" s="34"/>
    </row>
    <row r="203" spans="1:8" s="2" customFormat="1" ht="16.899999999999999" customHeight="1">
      <c r="A203" s="33"/>
      <c r="B203" s="34"/>
      <c r="C203" s="246" t="s">
        <v>97</v>
      </c>
      <c r="D203" s="247" t="s">
        <v>1</v>
      </c>
      <c r="E203" s="248" t="s">
        <v>1</v>
      </c>
      <c r="F203" s="249">
        <v>427.89699999999999</v>
      </c>
      <c r="G203" s="33"/>
      <c r="H203" s="34"/>
    </row>
    <row r="204" spans="1:8" s="2" customFormat="1" ht="16.899999999999999" customHeight="1">
      <c r="A204" s="33"/>
      <c r="B204" s="34"/>
      <c r="C204" s="250" t="s">
        <v>1</v>
      </c>
      <c r="D204" s="250" t="s">
        <v>3093</v>
      </c>
      <c r="E204" s="18" t="s">
        <v>1</v>
      </c>
      <c r="F204" s="251">
        <v>0</v>
      </c>
      <c r="G204" s="33"/>
      <c r="H204" s="34"/>
    </row>
    <row r="205" spans="1:8" s="2" customFormat="1" ht="16.899999999999999" customHeight="1">
      <c r="A205" s="33"/>
      <c r="B205" s="34"/>
      <c r="C205" s="250" t="s">
        <v>1</v>
      </c>
      <c r="D205" s="250" t="s">
        <v>4674</v>
      </c>
      <c r="E205" s="18" t="s">
        <v>1</v>
      </c>
      <c r="F205" s="251">
        <v>427.89699999999999</v>
      </c>
      <c r="G205" s="33"/>
      <c r="H205" s="34"/>
    </row>
    <row r="206" spans="1:8" s="2" customFormat="1" ht="16.899999999999999" customHeight="1">
      <c r="A206" s="33"/>
      <c r="B206" s="34"/>
      <c r="C206" s="250" t="s">
        <v>97</v>
      </c>
      <c r="D206" s="250" t="s">
        <v>581</v>
      </c>
      <c r="E206" s="18" t="s">
        <v>1</v>
      </c>
      <c r="F206" s="251">
        <v>427.89699999999999</v>
      </c>
      <c r="G206" s="33"/>
      <c r="H206" s="34"/>
    </row>
    <row r="207" spans="1:8" s="2" customFormat="1" ht="16.899999999999999" customHeight="1">
      <c r="A207" s="33"/>
      <c r="B207" s="34"/>
      <c r="C207" s="252" t="s">
        <v>6536</v>
      </c>
      <c r="D207" s="33"/>
      <c r="E207" s="33"/>
      <c r="F207" s="33"/>
      <c r="G207" s="33"/>
      <c r="H207" s="34"/>
    </row>
    <row r="208" spans="1:8" s="2" customFormat="1" ht="22.5">
      <c r="A208" s="33"/>
      <c r="B208" s="34"/>
      <c r="C208" s="250" t="s">
        <v>4671</v>
      </c>
      <c r="D208" s="250" t="s">
        <v>4672</v>
      </c>
      <c r="E208" s="18" t="s">
        <v>366</v>
      </c>
      <c r="F208" s="251">
        <v>583.82299999999998</v>
      </c>
      <c r="G208" s="33"/>
      <c r="H208" s="34"/>
    </row>
    <row r="209" spans="1:8" s="2" customFormat="1" ht="16.899999999999999" customHeight="1">
      <c r="A209" s="33"/>
      <c r="B209" s="34"/>
      <c r="C209" s="250" t="s">
        <v>4905</v>
      </c>
      <c r="D209" s="250" t="s">
        <v>4906</v>
      </c>
      <c r="E209" s="18" t="s">
        <v>366</v>
      </c>
      <c r="F209" s="251">
        <v>427.89699999999999</v>
      </c>
      <c r="G209" s="33"/>
      <c r="H209" s="34"/>
    </row>
    <row r="210" spans="1:8" s="2" customFormat="1" ht="22.5">
      <c r="A210" s="33"/>
      <c r="B210" s="34"/>
      <c r="C210" s="250" t="s">
        <v>4909</v>
      </c>
      <c r="D210" s="250" t="s">
        <v>4910</v>
      </c>
      <c r="E210" s="18" t="s">
        <v>366</v>
      </c>
      <c r="F210" s="251">
        <v>583.82299999999998</v>
      </c>
      <c r="G210" s="33"/>
      <c r="H210" s="34"/>
    </row>
    <row r="211" spans="1:8" s="2" customFormat="1" ht="16.899999999999999" customHeight="1">
      <c r="A211" s="33"/>
      <c r="B211" s="34"/>
      <c r="C211" s="250" t="s">
        <v>3090</v>
      </c>
      <c r="D211" s="250" t="s">
        <v>3091</v>
      </c>
      <c r="E211" s="18" t="s">
        <v>366</v>
      </c>
      <c r="F211" s="251">
        <v>427.89699999999999</v>
      </c>
      <c r="G211" s="33"/>
      <c r="H211" s="34"/>
    </row>
    <row r="212" spans="1:8" s="2" customFormat="1" ht="16.899999999999999" customHeight="1">
      <c r="A212" s="33"/>
      <c r="B212" s="34"/>
      <c r="C212" s="246" t="s">
        <v>100</v>
      </c>
      <c r="D212" s="247" t="s">
        <v>1</v>
      </c>
      <c r="E212" s="248" t="s">
        <v>1</v>
      </c>
      <c r="F212" s="249">
        <v>135.322</v>
      </c>
      <c r="G212" s="33"/>
      <c r="H212" s="34"/>
    </row>
    <row r="213" spans="1:8" s="2" customFormat="1" ht="16.899999999999999" customHeight="1">
      <c r="A213" s="33"/>
      <c r="B213" s="34"/>
      <c r="C213" s="250" t="s">
        <v>1</v>
      </c>
      <c r="D213" s="250" t="s">
        <v>2579</v>
      </c>
      <c r="E213" s="18" t="s">
        <v>1</v>
      </c>
      <c r="F213" s="251">
        <v>0</v>
      </c>
      <c r="G213" s="33"/>
      <c r="H213" s="34"/>
    </row>
    <row r="214" spans="1:8" s="2" customFormat="1" ht="16.899999999999999" customHeight="1">
      <c r="A214" s="33"/>
      <c r="B214" s="34"/>
      <c r="C214" s="250" t="s">
        <v>1</v>
      </c>
      <c r="D214" s="250" t="s">
        <v>2580</v>
      </c>
      <c r="E214" s="18" t="s">
        <v>1</v>
      </c>
      <c r="F214" s="251">
        <v>135.322</v>
      </c>
      <c r="G214" s="33"/>
      <c r="H214" s="34"/>
    </row>
    <row r="215" spans="1:8" s="2" customFormat="1" ht="16.899999999999999" customHeight="1">
      <c r="A215" s="33"/>
      <c r="B215" s="34"/>
      <c r="C215" s="250" t="s">
        <v>100</v>
      </c>
      <c r="D215" s="250" t="s">
        <v>581</v>
      </c>
      <c r="E215" s="18" t="s">
        <v>1</v>
      </c>
      <c r="F215" s="251">
        <v>135.322</v>
      </c>
      <c r="G215" s="33"/>
      <c r="H215" s="34"/>
    </row>
    <row r="216" spans="1:8" s="2" customFormat="1" ht="16.899999999999999" customHeight="1">
      <c r="A216" s="33"/>
      <c r="B216" s="34"/>
      <c r="C216" s="252" t="s">
        <v>6536</v>
      </c>
      <c r="D216" s="33"/>
      <c r="E216" s="33"/>
      <c r="F216" s="33"/>
      <c r="G216" s="33"/>
      <c r="H216" s="34"/>
    </row>
    <row r="217" spans="1:8" s="2" customFormat="1" ht="22.5">
      <c r="A217" s="33"/>
      <c r="B217" s="34"/>
      <c r="C217" s="250" t="s">
        <v>4671</v>
      </c>
      <c r="D217" s="250" t="s">
        <v>4672</v>
      </c>
      <c r="E217" s="18" t="s">
        <v>366</v>
      </c>
      <c r="F217" s="251">
        <v>583.82299999999998</v>
      </c>
      <c r="G217" s="33"/>
      <c r="H217" s="34"/>
    </row>
    <row r="218" spans="1:8" s="2" customFormat="1" ht="22.5">
      <c r="A218" s="33"/>
      <c r="B218" s="34"/>
      <c r="C218" s="250" t="s">
        <v>4909</v>
      </c>
      <c r="D218" s="250" t="s">
        <v>4910</v>
      </c>
      <c r="E218" s="18" t="s">
        <v>366</v>
      </c>
      <c r="F218" s="251">
        <v>583.82299999999998</v>
      </c>
      <c r="G218" s="33"/>
      <c r="H218" s="34"/>
    </row>
    <row r="219" spans="1:8" s="2" customFormat="1" ht="16.899999999999999" customHeight="1">
      <c r="A219" s="33"/>
      <c r="B219" s="34"/>
      <c r="C219" s="246" t="s">
        <v>102</v>
      </c>
      <c r="D219" s="247" t="s">
        <v>1</v>
      </c>
      <c r="E219" s="248" t="s">
        <v>1</v>
      </c>
      <c r="F219" s="249">
        <v>20.603999999999999</v>
      </c>
      <c r="G219" s="33"/>
      <c r="H219" s="34"/>
    </row>
    <row r="220" spans="1:8" s="2" customFormat="1" ht="16.899999999999999" customHeight="1">
      <c r="A220" s="33"/>
      <c r="B220" s="34"/>
      <c r="C220" s="250" t="s">
        <v>1</v>
      </c>
      <c r="D220" s="250" t="s">
        <v>3870</v>
      </c>
      <c r="E220" s="18" t="s">
        <v>1</v>
      </c>
      <c r="F220" s="251">
        <v>0</v>
      </c>
      <c r="G220" s="33"/>
      <c r="H220" s="34"/>
    </row>
    <row r="221" spans="1:8" s="2" customFormat="1" ht="16.899999999999999" customHeight="1">
      <c r="A221" s="33"/>
      <c r="B221" s="34"/>
      <c r="C221" s="250" t="s">
        <v>1</v>
      </c>
      <c r="D221" s="250" t="s">
        <v>4675</v>
      </c>
      <c r="E221" s="18" t="s">
        <v>1</v>
      </c>
      <c r="F221" s="251">
        <v>13.5</v>
      </c>
      <c r="G221" s="33"/>
      <c r="H221" s="34"/>
    </row>
    <row r="222" spans="1:8" s="2" customFormat="1" ht="16.899999999999999" customHeight="1">
      <c r="A222" s="33"/>
      <c r="B222" s="34"/>
      <c r="C222" s="250" t="s">
        <v>1</v>
      </c>
      <c r="D222" s="250" t="s">
        <v>4676</v>
      </c>
      <c r="E222" s="18" t="s">
        <v>1</v>
      </c>
      <c r="F222" s="251">
        <v>7.1040000000000001</v>
      </c>
      <c r="G222" s="33"/>
      <c r="H222" s="34"/>
    </row>
    <row r="223" spans="1:8" s="2" customFormat="1" ht="16.899999999999999" customHeight="1">
      <c r="A223" s="33"/>
      <c r="B223" s="34"/>
      <c r="C223" s="250" t="s">
        <v>102</v>
      </c>
      <c r="D223" s="250" t="s">
        <v>581</v>
      </c>
      <c r="E223" s="18" t="s">
        <v>1</v>
      </c>
      <c r="F223" s="251">
        <v>20.603999999999999</v>
      </c>
      <c r="G223" s="33"/>
      <c r="H223" s="34"/>
    </row>
    <row r="224" spans="1:8" s="2" customFormat="1" ht="16.899999999999999" customHeight="1">
      <c r="A224" s="33"/>
      <c r="B224" s="34"/>
      <c r="C224" s="252" t="s">
        <v>6536</v>
      </c>
      <c r="D224" s="33"/>
      <c r="E224" s="33"/>
      <c r="F224" s="33"/>
      <c r="G224" s="33"/>
      <c r="H224" s="34"/>
    </row>
    <row r="225" spans="1:8" s="2" customFormat="1" ht="22.5">
      <c r="A225" s="33"/>
      <c r="B225" s="34"/>
      <c r="C225" s="250" t="s">
        <v>4671</v>
      </c>
      <c r="D225" s="250" t="s">
        <v>4672</v>
      </c>
      <c r="E225" s="18" t="s">
        <v>366</v>
      </c>
      <c r="F225" s="251">
        <v>583.82299999999998</v>
      </c>
      <c r="G225" s="33"/>
      <c r="H225" s="34"/>
    </row>
    <row r="226" spans="1:8" s="2" customFormat="1" ht="22.5">
      <c r="A226" s="33"/>
      <c r="B226" s="34"/>
      <c r="C226" s="250" t="s">
        <v>4909</v>
      </c>
      <c r="D226" s="250" t="s">
        <v>4910</v>
      </c>
      <c r="E226" s="18" t="s">
        <v>366</v>
      </c>
      <c r="F226" s="251">
        <v>583.82299999999998</v>
      </c>
      <c r="G226" s="33"/>
      <c r="H226" s="34"/>
    </row>
    <row r="227" spans="1:8" s="2" customFormat="1" ht="16.899999999999999" customHeight="1">
      <c r="A227" s="33"/>
      <c r="B227" s="34"/>
      <c r="C227" s="246" t="s">
        <v>105</v>
      </c>
      <c r="D227" s="247" t="s">
        <v>1</v>
      </c>
      <c r="E227" s="248" t="s">
        <v>1</v>
      </c>
      <c r="F227" s="249">
        <v>74.260000000000005</v>
      </c>
      <c r="G227" s="33"/>
      <c r="H227" s="34"/>
    </row>
    <row r="228" spans="1:8" s="2" customFormat="1" ht="16.899999999999999" customHeight="1">
      <c r="A228" s="33"/>
      <c r="B228" s="34"/>
      <c r="C228" s="252" t="s">
        <v>6536</v>
      </c>
      <c r="D228" s="33"/>
      <c r="E228" s="33"/>
      <c r="F228" s="33"/>
      <c r="G228" s="33"/>
      <c r="H228" s="34"/>
    </row>
    <row r="229" spans="1:8" s="2" customFormat="1" ht="22.5">
      <c r="A229" s="33"/>
      <c r="B229" s="34"/>
      <c r="C229" s="250" t="s">
        <v>1552</v>
      </c>
      <c r="D229" s="250" t="s">
        <v>1553</v>
      </c>
      <c r="E229" s="18" t="s">
        <v>366</v>
      </c>
      <c r="F229" s="251">
        <v>74.260000000000005</v>
      </c>
      <c r="G229" s="33"/>
      <c r="H229" s="34"/>
    </row>
    <row r="230" spans="1:8" s="2" customFormat="1" ht="16.899999999999999" customHeight="1">
      <c r="A230" s="33"/>
      <c r="B230" s="34"/>
      <c r="C230" s="246" t="s">
        <v>107</v>
      </c>
      <c r="D230" s="247" t="s">
        <v>1</v>
      </c>
      <c r="E230" s="248" t="s">
        <v>1</v>
      </c>
      <c r="F230" s="249">
        <v>102.91</v>
      </c>
      <c r="G230" s="33"/>
      <c r="H230" s="34"/>
    </row>
    <row r="231" spans="1:8" s="2" customFormat="1" ht="16.899999999999999" customHeight="1">
      <c r="A231" s="33"/>
      <c r="B231" s="34"/>
      <c r="C231" s="250" t="s">
        <v>1</v>
      </c>
      <c r="D231" s="250" t="s">
        <v>1357</v>
      </c>
      <c r="E231" s="18" t="s">
        <v>1</v>
      </c>
      <c r="F231" s="251">
        <v>0</v>
      </c>
      <c r="G231" s="33"/>
      <c r="H231" s="34"/>
    </row>
    <row r="232" spans="1:8" s="2" customFormat="1" ht="16.899999999999999" customHeight="1">
      <c r="A232" s="33"/>
      <c r="B232" s="34"/>
      <c r="C232" s="250" t="s">
        <v>1</v>
      </c>
      <c r="D232" s="250" t="s">
        <v>1358</v>
      </c>
      <c r="E232" s="18" t="s">
        <v>1</v>
      </c>
      <c r="F232" s="251">
        <v>0</v>
      </c>
      <c r="G232" s="33"/>
      <c r="H232" s="34"/>
    </row>
    <row r="233" spans="1:8" s="2" customFormat="1" ht="16.899999999999999" customHeight="1">
      <c r="A233" s="33"/>
      <c r="B233" s="34"/>
      <c r="C233" s="250" t="s">
        <v>1</v>
      </c>
      <c r="D233" s="250" t="s">
        <v>1359</v>
      </c>
      <c r="E233" s="18" t="s">
        <v>1</v>
      </c>
      <c r="F233" s="251">
        <v>2.39</v>
      </c>
      <c r="G233" s="33"/>
      <c r="H233" s="34"/>
    </row>
    <row r="234" spans="1:8" s="2" customFormat="1" ht="16.899999999999999" customHeight="1">
      <c r="A234" s="33"/>
      <c r="B234" s="34"/>
      <c r="C234" s="250" t="s">
        <v>1</v>
      </c>
      <c r="D234" s="250" t="s">
        <v>1360</v>
      </c>
      <c r="E234" s="18" t="s">
        <v>1</v>
      </c>
      <c r="F234" s="251">
        <v>0</v>
      </c>
      <c r="G234" s="33"/>
      <c r="H234" s="34"/>
    </row>
    <row r="235" spans="1:8" s="2" customFormat="1" ht="22.5">
      <c r="A235" s="33"/>
      <c r="B235" s="34"/>
      <c r="C235" s="250" t="s">
        <v>1</v>
      </c>
      <c r="D235" s="250" t="s">
        <v>1361</v>
      </c>
      <c r="E235" s="18" t="s">
        <v>1</v>
      </c>
      <c r="F235" s="251">
        <v>6.36</v>
      </c>
      <c r="G235" s="33"/>
      <c r="H235" s="34"/>
    </row>
    <row r="236" spans="1:8" s="2" customFormat="1" ht="22.5">
      <c r="A236" s="33"/>
      <c r="B236" s="34"/>
      <c r="C236" s="250" t="s">
        <v>1</v>
      </c>
      <c r="D236" s="250" t="s">
        <v>1362</v>
      </c>
      <c r="E236" s="18" t="s">
        <v>1</v>
      </c>
      <c r="F236" s="251">
        <v>7.718</v>
      </c>
      <c r="G236" s="33"/>
      <c r="H236" s="34"/>
    </row>
    <row r="237" spans="1:8" s="2" customFormat="1" ht="16.899999999999999" customHeight="1">
      <c r="A237" s="33"/>
      <c r="B237" s="34"/>
      <c r="C237" s="250" t="s">
        <v>1</v>
      </c>
      <c r="D237" s="250" t="s">
        <v>1363</v>
      </c>
      <c r="E237" s="18" t="s">
        <v>1</v>
      </c>
      <c r="F237" s="251">
        <v>0</v>
      </c>
      <c r="G237" s="33"/>
      <c r="H237" s="34"/>
    </row>
    <row r="238" spans="1:8" s="2" customFormat="1" ht="16.899999999999999" customHeight="1">
      <c r="A238" s="33"/>
      <c r="B238" s="34"/>
      <c r="C238" s="250" t="s">
        <v>1</v>
      </c>
      <c r="D238" s="250" t="s">
        <v>1364</v>
      </c>
      <c r="E238" s="18" t="s">
        <v>1</v>
      </c>
      <c r="F238" s="251">
        <v>7.3440000000000003</v>
      </c>
      <c r="G238" s="33"/>
      <c r="H238" s="34"/>
    </row>
    <row r="239" spans="1:8" s="2" customFormat="1" ht="16.899999999999999" customHeight="1">
      <c r="A239" s="33"/>
      <c r="B239" s="34"/>
      <c r="C239" s="250" t="s">
        <v>1</v>
      </c>
      <c r="D239" s="250" t="s">
        <v>1365</v>
      </c>
      <c r="E239" s="18" t="s">
        <v>1</v>
      </c>
      <c r="F239" s="251">
        <v>0</v>
      </c>
      <c r="G239" s="33"/>
      <c r="H239" s="34"/>
    </row>
    <row r="240" spans="1:8" s="2" customFormat="1" ht="16.899999999999999" customHeight="1">
      <c r="A240" s="33"/>
      <c r="B240" s="34"/>
      <c r="C240" s="250" t="s">
        <v>1</v>
      </c>
      <c r="D240" s="250" t="s">
        <v>1366</v>
      </c>
      <c r="E240" s="18" t="s">
        <v>1</v>
      </c>
      <c r="F240" s="251">
        <v>6.2240000000000002</v>
      </c>
      <c r="G240" s="33"/>
      <c r="H240" s="34"/>
    </row>
    <row r="241" spans="1:8" s="2" customFormat="1" ht="16.899999999999999" customHeight="1">
      <c r="A241" s="33"/>
      <c r="B241" s="34"/>
      <c r="C241" s="250" t="s">
        <v>1</v>
      </c>
      <c r="D241" s="250" t="s">
        <v>1367</v>
      </c>
      <c r="E241" s="18" t="s">
        <v>1</v>
      </c>
      <c r="F241" s="251">
        <v>0</v>
      </c>
      <c r="G241" s="33"/>
      <c r="H241" s="34"/>
    </row>
    <row r="242" spans="1:8" s="2" customFormat="1" ht="16.899999999999999" customHeight="1">
      <c r="A242" s="33"/>
      <c r="B242" s="34"/>
      <c r="C242" s="250" t="s">
        <v>1</v>
      </c>
      <c r="D242" s="250" t="s">
        <v>1368</v>
      </c>
      <c r="E242" s="18" t="s">
        <v>1</v>
      </c>
      <c r="F242" s="251">
        <v>3.782</v>
      </c>
      <c r="G242" s="33"/>
      <c r="H242" s="34"/>
    </row>
    <row r="243" spans="1:8" s="2" customFormat="1" ht="16.899999999999999" customHeight="1">
      <c r="A243" s="33"/>
      <c r="B243" s="34"/>
      <c r="C243" s="250" t="s">
        <v>1</v>
      </c>
      <c r="D243" s="250" t="s">
        <v>1369</v>
      </c>
      <c r="E243" s="18" t="s">
        <v>1</v>
      </c>
      <c r="F243" s="251">
        <v>0</v>
      </c>
      <c r="G243" s="33"/>
      <c r="H243" s="34"/>
    </row>
    <row r="244" spans="1:8" s="2" customFormat="1" ht="16.899999999999999" customHeight="1">
      <c r="A244" s="33"/>
      <c r="B244" s="34"/>
      <c r="C244" s="250" t="s">
        <v>1</v>
      </c>
      <c r="D244" s="250" t="s">
        <v>1370</v>
      </c>
      <c r="E244" s="18" t="s">
        <v>1</v>
      </c>
      <c r="F244" s="251">
        <v>4.173</v>
      </c>
      <c r="G244" s="33"/>
      <c r="H244" s="34"/>
    </row>
    <row r="245" spans="1:8" s="2" customFormat="1" ht="16.899999999999999" customHeight="1">
      <c r="A245" s="33"/>
      <c r="B245" s="34"/>
      <c r="C245" s="250" t="s">
        <v>1</v>
      </c>
      <c r="D245" s="250" t="s">
        <v>1371</v>
      </c>
      <c r="E245" s="18" t="s">
        <v>1</v>
      </c>
      <c r="F245" s="251">
        <v>0</v>
      </c>
      <c r="G245" s="33"/>
      <c r="H245" s="34"/>
    </row>
    <row r="246" spans="1:8" s="2" customFormat="1" ht="16.899999999999999" customHeight="1">
      <c r="A246" s="33"/>
      <c r="B246" s="34"/>
      <c r="C246" s="250" t="s">
        <v>1</v>
      </c>
      <c r="D246" s="250" t="s">
        <v>1372</v>
      </c>
      <c r="E246" s="18" t="s">
        <v>1</v>
      </c>
      <c r="F246" s="251">
        <v>4.0709999999999997</v>
      </c>
      <c r="G246" s="33"/>
      <c r="H246" s="34"/>
    </row>
    <row r="247" spans="1:8" s="2" customFormat="1" ht="16.899999999999999" customHeight="1">
      <c r="A247" s="33"/>
      <c r="B247" s="34"/>
      <c r="C247" s="250" t="s">
        <v>1</v>
      </c>
      <c r="D247" s="250" t="s">
        <v>1373</v>
      </c>
      <c r="E247" s="18" t="s">
        <v>1</v>
      </c>
      <c r="F247" s="251">
        <v>0</v>
      </c>
      <c r="G247" s="33"/>
      <c r="H247" s="34"/>
    </row>
    <row r="248" spans="1:8" s="2" customFormat="1" ht="16.899999999999999" customHeight="1">
      <c r="A248" s="33"/>
      <c r="B248" s="34"/>
      <c r="C248" s="250" t="s">
        <v>1</v>
      </c>
      <c r="D248" s="250" t="s">
        <v>1374</v>
      </c>
      <c r="E248" s="18" t="s">
        <v>1</v>
      </c>
      <c r="F248" s="251">
        <v>4.4930000000000003</v>
      </c>
      <c r="G248" s="33"/>
      <c r="H248" s="34"/>
    </row>
    <row r="249" spans="1:8" s="2" customFormat="1" ht="16.899999999999999" customHeight="1">
      <c r="A249" s="33"/>
      <c r="B249" s="34"/>
      <c r="C249" s="250" t="s">
        <v>1</v>
      </c>
      <c r="D249" s="250" t="s">
        <v>1375</v>
      </c>
      <c r="E249" s="18" t="s">
        <v>1</v>
      </c>
      <c r="F249" s="251">
        <v>0</v>
      </c>
      <c r="G249" s="33"/>
      <c r="H249" s="34"/>
    </row>
    <row r="250" spans="1:8" s="2" customFormat="1" ht="16.899999999999999" customHeight="1">
      <c r="A250" s="33"/>
      <c r="B250" s="34"/>
      <c r="C250" s="250" t="s">
        <v>1</v>
      </c>
      <c r="D250" s="250" t="s">
        <v>1376</v>
      </c>
      <c r="E250" s="18" t="s">
        <v>1</v>
      </c>
      <c r="F250" s="251">
        <v>1.383</v>
      </c>
      <c r="G250" s="33"/>
      <c r="H250" s="34"/>
    </row>
    <row r="251" spans="1:8" s="2" customFormat="1" ht="16.899999999999999" customHeight="1">
      <c r="A251" s="33"/>
      <c r="B251" s="34"/>
      <c r="C251" s="250" t="s">
        <v>1</v>
      </c>
      <c r="D251" s="250" t="s">
        <v>1377</v>
      </c>
      <c r="E251" s="18" t="s">
        <v>1</v>
      </c>
      <c r="F251" s="251">
        <v>0</v>
      </c>
      <c r="G251" s="33"/>
      <c r="H251" s="34"/>
    </row>
    <row r="252" spans="1:8" s="2" customFormat="1" ht="16.899999999999999" customHeight="1">
      <c r="A252" s="33"/>
      <c r="B252" s="34"/>
      <c r="C252" s="250" t="s">
        <v>1</v>
      </c>
      <c r="D252" s="250" t="s">
        <v>1378</v>
      </c>
      <c r="E252" s="18" t="s">
        <v>1</v>
      </c>
      <c r="F252" s="251">
        <v>1.161</v>
      </c>
      <c r="G252" s="33"/>
      <c r="H252" s="34"/>
    </row>
    <row r="253" spans="1:8" s="2" customFormat="1" ht="16.899999999999999" customHeight="1">
      <c r="A253" s="33"/>
      <c r="B253" s="34"/>
      <c r="C253" s="250" t="s">
        <v>1</v>
      </c>
      <c r="D253" s="250" t="s">
        <v>1379</v>
      </c>
      <c r="E253" s="18" t="s">
        <v>1</v>
      </c>
      <c r="F253" s="251">
        <v>0</v>
      </c>
      <c r="G253" s="33"/>
      <c r="H253" s="34"/>
    </row>
    <row r="254" spans="1:8" s="2" customFormat="1" ht="16.899999999999999" customHeight="1">
      <c r="A254" s="33"/>
      <c r="B254" s="34"/>
      <c r="C254" s="250" t="s">
        <v>1</v>
      </c>
      <c r="D254" s="250" t="s">
        <v>1380</v>
      </c>
      <c r="E254" s="18" t="s">
        <v>1</v>
      </c>
      <c r="F254" s="251">
        <v>4.694</v>
      </c>
      <c r="G254" s="33"/>
      <c r="H254" s="34"/>
    </row>
    <row r="255" spans="1:8" s="2" customFormat="1" ht="16.899999999999999" customHeight="1">
      <c r="A255" s="33"/>
      <c r="B255" s="34"/>
      <c r="C255" s="250" t="s">
        <v>1</v>
      </c>
      <c r="D255" s="250" t="s">
        <v>1381</v>
      </c>
      <c r="E255" s="18" t="s">
        <v>1</v>
      </c>
      <c r="F255" s="251">
        <v>0</v>
      </c>
      <c r="G255" s="33"/>
      <c r="H255" s="34"/>
    </row>
    <row r="256" spans="1:8" s="2" customFormat="1" ht="16.899999999999999" customHeight="1">
      <c r="A256" s="33"/>
      <c r="B256" s="34"/>
      <c r="C256" s="250" t="s">
        <v>1</v>
      </c>
      <c r="D256" s="250" t="s">
        <v>1382</v>
      </c>
      <c r="E256" s="18" t="s">
        <v>1</v>
      </c>
      <c r="F256" s="251">
        <v>3.8220000000000001</v>
      </c>
      <c r="G256" s="33"/>
      <c r="H256" s="34"/>
    </row>
    <row r="257" spans="1:8" s="2" customFormat="1" ht="16.899999999999999" customHeight="1">
      <c r="A257" s="33"/>
      <c r="B257" s="34"/>
      <c r="C257" s="250" t="s">
        <v>1</v>
      </c>
      <c r="D257" s="250" t="s">
        <v>1383</v>
      </c>
      <c r="E257" s="18" t="s">
        <v>1</v>
      </c>
      <c r="F257" s="251">
        <v>0</v>
      </c>
      <c r="G257" s="33"/>
      <c r="H257" s="34"/>
    </row>
    <row r="258" spans="1:8" s="2" customFormat="1" ht="16.899999999999999" customHeight="1">
      <c r="A258" s="33"/>
      <c r="B258" s="34"/>
      <c r="C258" s="250" t="s">
        <v>1</v>
      </c>
      <c r="D258" s="250" t="s">
        <v>1384</v>
      </c>
      <c r="E258" s="18" t="s">
        <v>1</v>
      </c>
      <c r="F258" s="251">
        <v>3.657</v>
      </c>
      <c r="G258" s="33"/>
      <c r="H258" s="34"/>
    </row>
    <row r="259" spans="1:8" s="2" customFormat="1" ht="16.899999999999999" customHeight="1">
      <c r="A259" s="33"/>
      <c r="B259" s="34"/>
      <c r="C259" s="250" t="s">
        <v>1</v>
      </c>
      <c r="D259" s="250" t="s">
        <v>1385</v>
      </c>
      <c r="E259" s="18" t="s">
        <v>1</v>
      </c>
      <c r="F259" s="251">
        <v>0</v>
      </c>
      <c r="G259" s="33"/>
      <c r="H259" s="34"/>
    </row>
    <row r="260" spans="1:8" s="2" customFormat="1" ht="16.899999999999999" customHeight="1">
      <c r="A260" s="33"/>
      <c r="B260" s="34"/>
      <c r="C260" s="250" t="s">
        <v>1</v>
      </c>
      <c r="D260" s="250" t="s">
        <v>1386</v>
      </c>
      <c r="E260" s="18" t="s">
        <v>1</v>
      </c>
      <c r="F260" s="251">
        <v>2.9849999999999999</v>
      </c>
      <c r="G260" s="33"/>
      <c r="H260" s="34"/>
    </row>
    <row r="261" spans="1:8" s="2" customFormat="1" ht="16.899999999999999" customHeight="1">
      <c r="A261" s="33"/>
      <c r="B261" s="34"/>
      <c r="C261" s="250" t="s">
        <v>1</v>
      </c>
      <c r="D261" s="250" t="s">
        <v>1387</v>
      </c>
      <c r="E261" s="18" t="s">
        <v>1</v>
      </c>
      <c r="F261" s="251">
        <v>0</v>
      </c>
      <c r="G261" s="33"/>
      <c r="H261" s="34"/>
    </row>
    <row r="262" spans="1:8" s="2" customFormat="1" ht="16.899999999999999" customHeight="1">
      <c r="A262" s="33"/>
      <c r="B262" s="34"/>
      <c r="C262" s="250" t="s">
        <v>1</v>
      </c>
      <c r="D262" s="250" t="s">
        <v>1388</v>
      </c>
      <c r="E262" s="18" t="s">
        <v>1</v>
      </c>
      <c r="F262" s="251">
        <v>7.4939999999999998</v>
      </c>
      <c r="G262" s="33"/>
      <c r="H262" s="34"/>
    </row>
    <row r="263" spans="1:8" s="2" customFormat="1" ht="16.899999999999999" customHeight="1">
      <c r="A263" s="33"/>
      <c r="B263" s="34"/>
      <c r="C263" s="250" t="s">
        <v>1</v>
      </c>
      <c r="D263" s="250" t="s">
        <v>1389</v>
      </c>
      <c r="E263" s="18" t="s">
        <v>1</v>
      </c>
      <c r="F263" s="251">
        <v>0</v>
      </c>
      <c r="G263" s="33"/>
      <c r="H263" s="34"/>
    </row>
    <row r="264" spans="1:8" s="2" customFormat="1" ht="16.899999999999999" customHeight="1">
      <c r="A264" s="33"/>
      <c r="B264" s="34"/>
      <c r="C264" s="250" t="s">
        <v>1</v>
      </c>
      <c r="D264" s="250" t="s">
        <v>1390</v>
      </c>
      <c r="E264" s="18" t="s">
        <v>1</v>
      </c>
      <c r="F264" s="251">
        <v>2.589</v>
      </c>
      <c r="G264" s="33"/>
      <c r="H264" s="34"/>
    </row>
    <row r="265" spans="1:8" s="2" customFormat="1" ht="16.899999999999999" customHeight="1">
      <c r="A265" s="33"/>
      <c r="B265" s="34"/>
      <c r="C265" s="250" t="s">
        <v>1</v>
      </c>
      <c r="D265" s="250" t="s">
        <v>1391</v>
      </c>
      <c r="E265" s="18" t="s">
        <v>1</v>
      </c>
      <c r="F265" s="251">
        <v>0</v>
      </c>
      <c r="G265" s="33"/>
      <c r="H265" s="34"/>
    </row>
    <row r="266" spans="1:8" s="2" customFormat="1" ht="16.899999999999999" customHeight="1">
      <c r="A266" s="33"/>
      <c r="B266" s="34"/>
      <c r="C266" s="250" t="s">
        <v>1</v>
      </c>
      <c r="D266" s="250" t="s">
        <v>1392</v>
      </c>
      <c r="E266" s="18" t="s">
        <v>1</v>
      </c>
      <c r="F266" s="251">
        <v>7.032</v>
      </c>
      <c r="G266" s="33"/>
      <c r="H266" s="34"/>
    </row>
    <row r="267" spans="1:8" s="2" customFormat="1" ht="16.899999999999999" customHeight="1">
      <c r="A267" s="33"/>
      <c r="B267" s="34"/>
      <c r="C267" s="250" t="s">
        <v>1</v>
      </c>
      <c r="D267" s="250" t="s">
        <v>1393</v>
      </c>
      <c r="E267" s="18" t="s">
        <v>1</v>
      </c>
      <c r="F267" s="251">
        <v>0</v>
      </c>
      <c r="G267" s="33"/>
      <c r="H267" s="34"/>
    </row>
    <row r="268" spans="1:8" s="2" customFormat="1" ht="16.899999999999999" customHeight="1">
      <c r="A268" s="33"/>
      <c r="B268" s="34"/>
      <c r="C268" s="250" t="s">
        <v>1</v>
      </c>
      <c r="D268" s="250" t="s">
        <v>1394</v>
      </c>
      <c r="E268" s="18" t="s">
        <v>1</v>
      </c>
      <c r="F268" s="251">
        <v>2.355</v>
      </c>
      <c r="G268" s="33"/>
      <c r="H268" s="34"/>
    </row>
    <row r="269" spans="1:8" s="2" customFormat="1" ht="16.899999999999999" customHeight="1">
      <c r="A269" s="33"/>
      <c r="B269" s="34"/>
      <c r="C269" s="250" t="s">
        <v>1</v>
      </c>
      <c r="D269" s="250" t="s">
        <v>1395</v>
      </c>
      <c r="E269" s="18" t="s">
        <v>1</v>
      </c>
      <c r="F269" s="251">
        <v>0</v>
      </c>
      <c r="G269" s="33"/>
      <c r="H269" s="34"/>
    </row>
    <row r="270" spans="1:8" s="2" customFormat="1" ht="16.899999999999999" customHeight="1">
      <c r="A270" s="33"/>
      <c r="B270" s="34"/>
      <c r="C270" s="250" t="s">
        <v>1</v>
      </c>
      <c r="D270" s="250" t="s">
        <v>1396</v>
      </c>
      <c r="E270" s="18" t="s">
        <v>1</v>
      </c>
      <c r="F270" s="251">
        <v>4.0140000000000002</v>
      </c>
      <c r="G270" s="33"/>
      <c r="H270" s="34"/>
    </row>
    <row r="271" spans="1:8" s="2" customFormat="1" ht="16.899999999999999" customHeight="1">
      <c r="A271" s="33"/>
      <c r="B271" s="34"/>
      <c r="C271" s="250" t="s">
        <v>1</v>
      </c>
      <c r="D271" s="250" t="s">
        <v>1397</v>
      </c>
      <c r="E271" s="18" t="s">
        <v>1</v>
      </c>
      <c r="F271" s="251">
        <v>0</v>
      </c>
      <c r="G271" s="33"/>
      <c r="H271" s="34"/>
    </row>
    <row r="272" spans="1:8" s="2" customFormat="1" ht="16.899999999999999" customHeight="1">
      <c r="A272" s="33"/>
      <c r="B272" s="34"/>
      <c r="C272" s="250" t="s">
        <v>1</v>
      </c>
      <c r="D272" s="250" t="s">
        <v>1398</v>
      </c>
      <c r="E272" s="18" t="s">
        <v>1</v>
      </c>
      <c r="F272" s="251">
        <v>0.92900000000000005</v>
      </c>
      <c r="G272" s="33"/>
      <c r="H272" s="34"/>
    </row>
    <row r="273" spans="1:8" s="2" customFormat="1" ht="16.899999999999999" customHeight="1">
      <c r="A273" s="33"/>
      <c r="B273" s="34"/>
      <c r="C273" s="250" t="s">
        <v>1</v>
      </c>
      <c r="D273" s="250" t="s">
        <v>1399</v>
      </c>
      <c r="E273" s="18" t="s">
        <v>1</v>
      </c>
      <c r="F273" s="251">
        <v>0</v>
      </c>
      <c r="G273" s="33"/>
      <c r="H273" s="34"/>
    </row>
    <row r="274" spans="1:8" s="2" customFormat="1" ht="16.899999999999999" customHeight="1">
      <c r="A274" s="33"/>
      <c r="B274" s="34"/>
      <c r="C274" s="250" t="s">
        <v>1</v>
      </c>
      <c r="D274" s="250" t="s">
        <v>1400</v>
      </c>
      <c r="E274" s="18" t="s">
        <v>1</v>
      </c>
      <c r="F274" s="251">
        <v>6.7469999999999999</v>
      </c>
      <c r="G274" s="33"/>
      <c r="H274" s="34"/>
    </row>
    <row r="275" spans="1:8" s="2" customFormat="1" ht="16.899999999999999" customHeight="1">
      <c r="A275" s="33"/>
      <c r="B275" s="34"/>
      <c r="C275" s="250" t="s">
        <v>1</v>
      </c>
      <c r="D275" s="250" t="s">
        <v>1401</v>
      </c>
      <c r="E275" s="18" t="s">
        <v>1</v>
      </c>
      <c r="F275" s="251">
        <v>0</v>
      </c>
      <c r="G275" s="33"/>
      <c r="H275" s="34"/>
    </row>
    <row r="276" spans="1:8" s="2" customFormat="1" ht="16.899999999999999" customHeight="1">
      <c r="A276" s="33"/>
      <c r="B276" s="34"/>
      <c r="C276" s="250" t="s">
        <v>1</v>
      </c>
      <c r="D276" s="250" t="s">
        <v>1402</v>
      </c>
      <c r="E276" s="18" t="s">
        <v>1</v>
      </c>
      <c r="F276" s="251">
        <v>7.4930000000000003</v>
      </c>
      <c r="G276" s="33"/>
      <c r="H276" s="34"/>
    </row>
    <row r="277" spans="1:8" s="2" customFormat="1" ht="16.899999999999999" customHeight="1">
      <c r="A277" s="33"/>
      <c r="B277" s="34"/>
      <c r="C277" s="250" t="s">
        <v>107</v>
      </c>
      <c r="D277" s="250" t="s">
        <v>581</v>
      </c>
      <c r="E277" s="18" t="s">
        <v>1</v>
      </c>
      <c r="F277" s="251">
        <v>102.91</v>
      </c>
      <c r="G277" s="33"/>
      <c r="H277" s="34"/>
    </row>
    <row r="278" spans="1:8" s="2" customFormat="1" ht="16.899999999999999" customHeight="1">
      <c r="A278" s="33"/>
      <c r="B278" s="34"/>
      <c r="C278" s="252" t="s">
        <v>6536</v>
      </c>
      <c r="D278" s="33"/>
      <c r="E278" s="33"/>
      <c r="F278" s="33"/>
      <c r="G278" s="33"/>
      <c r="H278" s="34"/>
    </row>
    <row r="279" spans="1:8" s="2" customFormat="1" ht="22.5">
      <c r="A279" s="33"/>
      <c r="B279" s="34"/>
      <c r="C279" s="250" t="s">
        <v>1351</v>
      </c>
      <c r="D279" s="250" t="s">
        <v>1352</v>
      </c>
      <c r="E279" s="18" t="s">
        <v>366</v>
      </c>
      <c r="F279" s="251">
        <v>526.62699999999995</v>
      </c>
      <c r="G279" s="33"/>
      <c r="H279" s="34"/>
    </row>
    <row r="280" spans="1:8" s="2" customFormat="1" ht="22.5">
      <c r="A280" s="33"/>
      <c r="B280" s="34"/>
      <c r="C280" s="250" t="s">
        <v>1547</v>
      </c>
      <c r="D280" s="250" t="s">
        <v>1548</v>
      </c>
      <c r="E280" s="18" t="s">
        <v>366</v>
      </c>
      <c r="F280" s="251">
        <v>102.91</v>
      </c>
      <c r="G280" s="33"/>
      <c r="H280" s="34"/>
    </row>
    <row r="281" spans="1:8" s="2" customFormat="1" ht="16.899999999999999" customHeight="1">
      <c r="A281" s="33"/>
      <c r="B281" s="34"/>
      <c r="C281" s="246" t="s">
        <v>109</v>
      </c>
      <c r="D281" s="247" t="s">
        <v>1</v>
      </c>
      <c r="E281" s="248" t="s">
        <v>1</v>
      </c>
      <c r="F281" s="249">
        <v>72.040000000000006</v>
      </c>
      <c r="G281" s="33"/>
      <c r="H281" s="34"/>
    </row>
    <row r="282" spans="1:8" s="2" customFormat="1" ht="16.899999999999999" customHeight="1">
      <c r="A282" s="33"/>
      <c r="B282" s="34"/>
      <c r="C282" s="250" t="s">
        <v>1</v>
      </c>
      <c r="D282" s="250" t="s">
        <v>5705</v>
      </c>
      <c r="E282" s="18" t="s">
        <v>1</v>
      </c>
      <c r="F282" s="251">
        <v>0</v>
      </c>
      <c r="G282" s="33"/>
      <c r="H282" s="34"/>
    </row>
    <row r="283" spans="1:8" s="2" customFormat="1" ht="16.899999999999999" customHeight="1">
      <c r="A283" s="33"/>
      <c r="B283" s="34"/>
      <c r="C283" s="250" t="s">
        <v>1</v>
      </c>
      <c r="D283" s="250" t="s">
        <v>5706</v>
      </c>
      <c r="E283" s="18" t="s">
        <v>1</v>
      </c>
      <c r="F283" s="251">
        <v>0</v>
      </c>
      <c r="G283" s="33"/>
      <c r="H283" s="34"/>
    </row>
    <row r="284" spans="1:8" s="2" customFormat="1" ht="16.899999999999999" customHeight="1">
      <c r="A284" s="33"/>
      <c r="B284" s="34"/>
      <c r="C284" s="250" t="s">
        <v>1</v>
      </c>
      <c r="D284" s="250" t="s">
        <v>5707</v>
      </c>
      <c r="E284" s="18" t="s">
        <v>1</v>
      </c>
      <c r="F284" s="251">
        <v>14.82</v>
      </c>
      <c r="G284" s="33"/>
      <c r="H284" s="34"/>
    </row>
    <row r="285" spans="1:8" s="2" customFormat="1" ht="16.899999999999999" customHeight="1">
      <c r="A285" s="33"/>
      <c r="B285" s="34"/>
      <c r="C285" s="250" t="s">
        <v>1</v>
      </c>
      <c r="D285" s="250" t="s">
        <v>5708</v>
      </c>
      <c r="E285" s="18" t="s">
        <v>1</v>
      </c>
      <c r="F285" s="251">
        <v>0</v>
      </c>
      <c r="G285" s="33"/>
      <c r="H285" s="34"/>
    </row>
    <row r="286" spans="1:8" s="2" customFormat="1" ht="16.899999999999999" customHeight="1">
      <c r="A286" s="33"/>
      <c r="B286" s="34"/>
      <c r="C286" s="250" t="s">
        <v>1</v>
      </c>
      <c r="D286" s="250" t="s">
        <v>5709</v>
      </c>
      <c r="E286" s="18" t="s">
        <v>1</v>
      </c>
      <c r="F286" s="251">
        <v>57.22</v>
      </c>
      <c r="G286" s="33"/>
      <c r="H286" s="34"/>
    </row>
    <row r="287" spans="1:8" s="2" customFormat="1" ht="16.899999999999999" customHeight="1">
      <c r="A287" s="33"/>
      <c r="B287" s="34"/>
      <c r="C287" s="250" t="s">
        <v>109</v>
      </c>
      <c r="D287" s="250" t="s">
        <v>581</v>
      </c>
      <c r="E287" s="18" t="s">
        <v>1</v>
      </c>
      <c r="F287" s="251">
        <v>72.040000000000006</v>
      </c>
      <c r="G287" s="33"/>
      <c r="H287" s="34"/>
    </row>
    <row r="288" spans="1:8" s="2" customFormat="1" ht="16.899999999999999" customHeight="1">
      <c r="A288" s="33"/>
      <c r="B288" s="34"/>
      <c r="C288" s="252" t="s">
        <v>6536</v>
      </c>
      <c r="D288" s="33"/>
      <c r="E288" s="33"/>
      <c r="F288" s="33"/>
      <c r="G288" s="33"/>
      <c r="H288" s="34"/>
    </row>
    <row r="289" spans="1:8" s="2" customFormat="1" ht="22.5">
      <c r="A289" s="33"/>
      <c r="B289" s="34"/>
      <c r="C289" s="250" t="s">
        <v>5702</v>
      </c>
      <c r="D289" s="250" t="s">
        <v>5703</v>
      </c>
      <c r="E289" s="18" t="s">
        <v>366</v>
      </c>
      <c r="F289" s="251">
        <v>236.22</v>
      </c>
      <c r="G289" s="33"/>
      <c r="H289" s="34"/>
    </row>
    <row r="290" spans="1:8" s="2" customFormat="1" ht="22.5">
      <c r="A290" s="33"/>
      <c r="B290" s="34"/>
      <c r="C290" s="250" t="s">
        <v>5725</v>
      </c>
      <c r="D290" s="250" t="s">
        <v>5726</v>
      </c>
      <c r="E290" s="18" t="s">
        <v>366</v>
      </c>
      <c r="F290" s="251">
        <v>75.299000000000007</v>
      </c>
      <c r="G290" s="33"/>
      <c r="H290" s="34"/>
    </row>
    <row r="291" spans="1:8" s="2" customFormat="1" ht="16.899999999999999" customHeight="1">
      <c r="A291" s="33"/>
      <c r="B291" s="34"/>
      <c r="C291" s="246" t="s">
        <v>111</v>
      </c>
      <c r="D291" s="247" t="s">
        <v>1</v>
      </c>
      <c r="E291" s="248" t="s">
        <v>1</v>
      </c>
      <c r="F291" s="249">
        <v>8.09</v>
      </c>
      <c r="G291" s="33"/>
      <c r="H291" s="34"/>
    </row>
    <row r="292" spans="1:8" s="2" customFormat="1" ht="16.899999999999999" customHeight="1">
      <c r="A292" s="33"/>
      <c r="B292" s="34"/>
      <c r="C292" s="250" t="s">
        <v>1</v>
      </c>
      <c r="D292" s="250" t="s">
        <v>5710</v>
      </c>
      <c r="E292" s="18" t="s">
        <v>1</v>
      </c>
      <c r="F292" s="251">
        <v>0</v>
      </c>
      <c r="G292" s="33"/>
      <c r="H292" s="34"/>
    </row>
    <row r="293" spans="1:8" s="2" customFormat="1" ht="16.899999999999999" customHeight="1">
      <c r="A293" s="33"/>
      <c r="B293" s="34"/>
      <c r="C293" s="250" t="s">
        <v>1</v>
      </c>
      <c r="D293" s="250" t="s">
        <v>5711</v>
      </c>
      <c r="E293" s="18" t="s">
        <v>1</v>
      </c>
      <c r="F293" s="251">
        <v>0</v>
      </c>
      <c r="G293" s="33"/>
      <c r="H293" s="34"/>
    </row>
    <row r="294" spans="1:8" s="2" customFormat="1" ht="16.899999999999999" customHeight="1">
      <c r="A294" s="33"/>
      <c r="B294" s="34"/>
      <c r="C294" s="250" t="s">
        <v>1</v>
      </c>
      <c r="D294" s="250" t="s">
        <v>5712</v>
      </c>
      <c r="E294" s="18" t="s">
        <v>1</v>
      </c>
      <c r="F294" s="251">
        <v>8.09</v>
      </c>
      <c r="G294" s="33"/>
      <c r="H294" s="34"/>
    </row>
    <row r="295" spans="1:8" s="2" customFormat="1" ht="16.899999999999999" customHeight="1">
      <c r="A295" s="33"/>
      <c r="B295" s="34"/>
      <c r="C295" s="250" t="s">
        <v>111</v>
      </c>
      <c r="D295" s="250" t="s">
        <v>581</v>
      </c>
      <c r="E295" s="18" t="s">
        <v>1</v>
      </c>
      <c r="F295" s="251">
        <v>8.09</v>
      </c>
      <c r="G295" s="33"/>
      <c r="H295" s="34"/>
    </row>
    <row r="296" spans="1:8" s="2" customFormat="1" ht="16.899999999999999" customHeight="1">
      <c r="A296" s="33"/>
      <c r="B296" s="34"/>
      <c r="C296" s="252" t="s">
        <v>6536</v>
      </c>
      <c r="D296" s="33"/>
      <c r="E296" s="33"/>
      <c r="F296" s="33"/>
      <c r="G296" s="33"/>
      <c r="H296" s="34"/>
    </row>
    <row r="297" spans="1:8" s="2" customFormat="1" ht="22.5">
      <c r="A297" s="33"/>
      <c r="B297" s="34"/>
      <c r="C297" s="250" t="s">
        <v>5702</v>
      </c>
      <c r="D297" s="250" t="s">
        <v>5703</v>
      </c>
      <c r="E297" s="18" t="s">
        <v>366</v>
      </c>
      <c r="F297" s="251">
        <v>236.22</v>
      </c>
      <c r="G297" s="33"/>
      <c r="H297" s="34"/>
    </row>
    <row r="298" spans="1:8" s="2" customFormat="1" ht="22.5">
      <c r="A298" s="33"/>
      <c r="B298" s="34"/>
      <c r="C298" s="250" t="s">
        <v>5732</v>
      </c>
      <c r="D298" s="250" t="s">
        <v>5733</v>
      </c>
      <c r="E298" s="18" t="s">
        <v>366</v>
      </c>
      <c r="F298" s="251">
        <v>8.2520000000000007</v>
      </c>
      <c r="G298" s="33"/>
      <c r="H298" s="34"/>
    </row>
    <row r="299" spans="1:8" s="2" customFormat="1" ht="16.899999999999999" customHeight="1">
      <c r="A299" s="33"/>
      <c r="B299" s="34"/>
      <c r="C299" s="246" t="s">
        <v>114</v>
      </c>
      <c r="D299" s="247" t="s">
        <v>1</v>
      </c>
      <c r="E299" s="248" t="s">
        <v>1</v>
      </c>
      <c r="F299" s="249">
        <v>65.790000000000006</v>
      </c>
      <c r="G299" s="33"/>
      <c r="H299" s="34"/>
    </row>
    <row r="300" spans="1:8" s="2" customFormat="1" ht="16.899999999999999" customHeight="1">
      <c r="A300" s="33"/>
      <c r="B300" s="34"/>
      <c r="C300" s="250" t="s">
        <v>1</v>
      </c>
      <c r="D300" s="250" t="s">
        <v>5713</v>
      </c>
      <c r="E300" s="18" t="s">
        <v>1</v>
      </c>
      <c r="F300" s="251">
        <v>0</v>
      </c>
      <c r="G300" s="33"/>
      <c r="H300" s="34"/>
    </row>
    <row r="301" spans="1:8" s="2" customFormat="1" ht="16.899999999999999" customHeight="1">
      <c r="A301" s="33"/>
      <c r="B301" s="34"/>
      <c r="C301" s="250" t="s">
        <v>1</v>
      </c>
      <c r="D301" s="250" t="s">
        <v>5714</v>
      </c>
      <c r="E301" s="18" t="s">
        <v>1</v>
      </c>
      <c r="F301" s="251">
        <v>0</v>
      </c>
      <c r="G301" s="33"/>
      <c r="H301" s="34"/>
    </row>
    <row r="302" spans="1:8" s="2" customFormat="1" ht="16.899999999999999" customHeight="1">
      <c r="A302" s="33"/>
      <c r="B302" s="34"/>
      <c r="C302" s="250" t="s">
        <v>1</v>
      </c>
      <c r="D302" s="250" t="s">
        <v>5715</v>
      </c>
      <c r="E302" s="18" t="s">
        <v>1</v>
      </c>
      <c r="F302" s="251">
        <v>5.85</v>
      </c>
      <c r="G302" s="33"/>
      <c r="H302" s="34"/>
    </row>
    <row r="303" spans="1:8" s="2" customFormat="1" ht="16.899999999999999" customHeight="1">
      <c r="A303" s="33"/>
      <c r="B303" s="34"/>
      <c r="C303" s="250" t="s">
        <v>1</v>
      </c>
      <c r="D303" s="250" t="s">
        <v>5716</v>
      </c>
      <c r="E303" s="18" t="s">
        <v>1</v>
      </c>
      <c r="F303" s="251">
        <v>0</v>
      </c>
      <c r="G303" s="33"/>
      <c r="H303" s="34"/>
    </row>
    <row r="304" spans="1:8" s="2" customFormat="1" ht="16.899999999999999" customHeight="1">
      <c r="A304" s="33"/>
      <c r="B304" s="34"/>
      <c r="C304" s="250" t="s">
        <v>1</v>
      </c>
      <c r="D304" s="250" t="s">
        <v>5717</v>
      </c>
      <c r="E304" s="18" t="s">
        <v>1</v>
      </c>
      <c r="F304" s="251">
        <v>21.92</v>
      </c>
      <c r="G304" s="33"/>
      <c r="H304" s="34"/>
    </row>
    <row r="305" spans="1:8" s="2" customFormat="1" ht="16.899999999999999" customHeight="1">
      <c r="A305" s="33"/>
      <c r="B305" s="34"/>
      <c r="C305" s="250" t="s">
        <v>1</v>
      </c>
      <c r="D305" s="250" t="s">
        <v>5718</v>
      </c>
      <c r="E305" s="18" t="s">
        <v>1</v>
      </c>
      <c r="F305" s="251">
        <v>0</v>
      </c>
      <c r="G305" s="33"/>
      <c r="H305" s="34"/>
    </row>
    <row r="306" spans="1:8" s="2" customFormat="1" ht="16.899999999999999" customHeight="1">
      <c r="A306" s="33"/>
      <c r="B306" s="34"/>
      <c r="C306" s="250" t="s">
        <v>1</v>
      </c>
      <c r="D306" s="250" t="s">
        <v>4243</v>
      </c>
      <c r="E306" s="18" t="s">
        <v>1</v>
      </c>
      <c r="F306" s="251">
        <v>38.020000000000003</v>
      </c>
      <c r="G306" s="33"/>
      <c r="H306" s="34"/>
    </row>
    <row r="307" spans="1:8" s="2" customFormat="1" ht="16.899999999999999" customHeight="1">
      <c r="A307" s="33"/>
      <c r="B307" s="34"/>
      <c r="C307" s="250" t="s">
        <v>114</v>
      </c>
      <c r="D307" s="250" t="s">
        <v>581</v>
      </c>
      <c r="E307" s="18" t="s">
        <v>1</v>
      </c>
      <c r="F307" s="251">
        <v>65.790000000000006</v>
      </c>
      <c r="G307" s="33"/>
      <c r="H307" s="34"/>
    </row>
    <row r="308" spans="1:8" s="2" customFormat="1" ht="16.899999999999999" customHeight="1">
      <c r="A308" s="33"/>
      <c r="B308" s="34"/>
      <c r="C308" s="252" t="s">
        <v>6536</v>
      </c>
      <c r="D308" s="33"/>
      <c r="E308" s="33"/>
      <c r="F308" s="33"/>
      <c r="G308" s="33"/>
      <c r="H308" s="34"/>
    </row>
    <row r="309" spans="1:8" s="2" customFormat="1" ht="22.5">
      <c r="A309" s="33"/>
      <c r="B309" s="34"/>
      <c r="C309" s="250" t="s">
        <v>5702</v>
      </c>
      <c r="D309" s="250" t="s">
        <v>5703</v>
      </c>
      <c r="E309" s="18" t="s">
        <v>366</v>
      </c>
      <c r="F309" s="251">
        <v>236.22</v>
      </c>
      <c r="G309" s="33"/>
      <c r="H309" s="34"/>
    </row>
    <row r="310" spans="1:8" s="2" customFormat="1" ht="22.5">
      <c r="A310" s="33"/>
      <c r="B310" s="34"/>
      <c r="C310" s="250" t="s">
        <v>5737</v>
      </c>
      <c r="D310" s="250" t="s">
        <v>5738</v>
      </c>
      <c r="E310" s="18" t="s">
        <v>366</v>
      </c>
      <c r="F310" s="251">
        <v>67.105999999999995</v>
      </c>
      <c r="G310" s="33"/>
      <c r="H310" s="34"/>
    </row>
    <row r="311" spans="1:8" s="2" customFormat="1" ht="16.899999999999999" customHeight="1">
      <c r="A311" s="33"/>
      <c r="B311" s="34"/>
      <c r="C311" s="246" t="s">
        <v>116</v>
      </c>
      <c r="D311" s="247" t="s">
        <v>1</v>
      </c>
      <c r="E311" s="248" t="s">
        <v>1</v>
      </c>
      <c r="F311" s="249">
        <v>90.3</v>
      </c>
      <c r="G311" s="33"/>
      <c r="H311" s="34"/>
    </row>
    <row r="312" spans="1:8" s="2" customFormat="1" ht="16.899999999999999" customHeight="1">
      <c r="A312" s="33"/>
      <c r="B312" s="34"/>
      <c r="C312" s="250" t="s">
        <v>1</v>
      </c>
      <c r="D312" s="250" t="s">
        <v>5719</v>
      </c>
      <c r="E312" s="18" t="s">
        <v>1</v>
      </c>
      <c r="F312" s="251">
        <v>0</v>
      </c>
      <c r="G312" s="33"/>
      <c r="H312" s="34"/>
    </row>
    <row r="313" spans="1:8" s="2" customFormat="1" ht="16.899999999999999" customHeight="1">
      <c r="A313" s="33"/>
      <c r="B313" s="34"/>
      <c r="C313" s="250" t="s">
        <v>1</v>
      </c>
      <c r="D313" s="250" t="s">
        <v>5720</v>
      </c>
      <c r="E313" s="18" t="s">
        <v>1</v>
      </c>
      <c r="F313" s="251">
        <v>0</v>
      </c>
      <c r="G313" s="33"/>
      <c r="H313" s="34"/>
    </row>
    <row r="314" spans="1:8" s="2" customFormat="1" ht="16.899999999999999" customHeight="1">
      <c r="A314" s="33"/>
      <c r="B314" s="34"/>
      <c r="C314" s="250" t="s">
        <v>1</v>
      </c>
      <c r="D314" s="250" t="s">
        <v>5721</v>
      </c>
      <c r="E314" s="18" t="s">
        <v>1</v>
      </c>
      <c r="F314" s="251">
        <v>62.92</v>
      </c>
      <c r="G314" s="33"/>
      <c r="H314" s="34"/>
    </row>
    <row r="315" spans="1:8" s="2" customFormat="1" ht="16.899999999999999" customHeight="1">
      <c r="A315" s="33"/>
      <c r="B315" s="34"/>
      <c r="C315" s="250" t="s">
        <v>1</v>
      </c>
      <c r="D315" s="250" t="s">
        <v>5722</v>
      </c>
      <c r="E315" s="18" t="s">
        <v>1</v>
      </c>
      <c r="F315" s="251">
        <v>0</v>
      </c>
      <c r="G315" s="33"/>
      <c r="H315" s="34"/>
    </row>
    <row r="316" spans="1:8" s="2" customFormat="1" ht="16.899999999999999" customHeight="1">
      <c r="A316" s="33"/>
      <c r="B316" s="34"/>
      <c r="C316" s="250" t="s">
        <v>1</v>
      </c>
      <c r="D316" s="250" t="s">
        <v>5723</v>
      </c>
      <c r="E316" s="18" t="s">
        <v>1</v>
      </c>
      <c r="F316" s="251">
        <v>27.38</v>
      </c>
      <c r="G316" s="33"/>
      <c r="H316" s="34"/>
    </row>
    <row r="317" spans="1:8" s="2" customFormat="1" ht="16.899999999999999" customHeight="1">
      <c r="A317" s="33"/>
      <c r="B317" s="34"/>
      <c r="C317" s="250" t="s">
        <v>116</v>
      </c>
      <c r="D317" s="250" t="s">
        <v>581</v>
      </c>
      <c r="E317" s="18" t="s">
        <v>1</v>
      </c>
      <c r="F317" s="251">
        <v>90.3</v>
      </c>
      <c r="G317" s="33"/>
      <c r="H317" s="34"/>
    </row>
    <row r="318" spans="1:8" s="2" customFormat="1" ht="16.899999999999999" customHeight="1">
      <c r="A318" s="33"/>
      <c r="B318" s="34"/>
      <c r="C318" s="252" t="s">
        <v>6536</v>
      </c>
      <c r="D318" s="33"/>
      <c r="E318" s="33"/>
      <c r="F318" s="33"/>
      <c r="G318" s="33"/>
      <c r="H318" s="34"/>
    </row>
    <row r="319" spans="1:8" s="2" customFormat="1" ht="22.5">
      <c r="A319" s="33"/>
      <c r="B319" s="34"/>
      <c r="C319" s="250" t="s">
        <v>5702</v>
      </c>
      <c r="D319" s="250" t="s">
        <v>5703</v>
      </c>
      <c r="E319" s="18" t="s">
        <v>366</v>
      </c>
      <c r="F319" s="251">
        <v>236.22</v>
      </c>
      <c r="G319" s="33"/>
      <c r="H319" s="34"/>
    </row>
    <row r="320" spans="1:8" s="2" customFormat="1" ht="22.5">
      <c r="A320" s="33"/>
      <c r="B320" s="34"/>
      <c r="C320" s="250" t="s">
        <v>5742</v>
      </c>
      <c r="D320" s="250" t="s">
        <v>5743</v>
      </c>
      <c r="E320" s="18" t="s">
        <v>366</v>
      </c>
      <c r="F320" s="251">
        <v>97.722999999999999</v>
      </c>
      <c r="G320" s="33"/>
      <c r="H320" s="34"/>
    </row>
    <row r="321" spans="1:8" s="2" customFormat="1" ht="16.899999999999999" customHeight="1">
      <c r="A321" s="33"/>
      <c r="B321" s="34"/>
      <c r="C321" s="246" t="s">
        <v>6541</v>
      </c>
      <c r="D321" s="247" t="s">
        <v>1</v>
      </c>
      <c r="E321" s="248" t="s">
        <v>1</v>
      </c>
      <c r="F321" s="249">
        <v>91.144000000000005</v>
      </c>
      <c r="G321" s="33"/>
      <c r="H321" s="34"/>
    </row>
    <row r="322" spans="1:8" s="2" customFormat="1" ht="16.899999999999999" customHeight="1">
      <c r="A322" s="33"/>
      <c r="B322" s="34"/>
      <c r="C322" s="246" t="s">
        <v>118</v>
      </c>
      <c r="D322" s="247" t="s">
        <v>1</v>
      </c>
      <c r="E322" s="248" t="s">
        <v>1</v>
      </c>
      <c r="F322" s="249">
        <v>836.01999999999896</v>
      </c>
      <c r="G322" s="33"/>
      <c r="H322" s="34"/>
    </row>
    <row r="323" spans="1:8" s="2" customFormat="1" ht="16.899999999999999" customHeight="1">
      <c r="A323" s="33"/>
      <c r="B323" s="34"/>
      <c r="C323" s="250" t="s">
        <v>1</v>
      </c>
      <c r="D323" s="250" t="s">
        <v>1892</v>
      </c>
      <c r="E323" s="18" t="s">
        <v>1</v>
      </c>
      <c r="F323" s="251">
        <v>0</v>
      </c>
      <c r="G323" s="33"/>
      <c r="H323" s="34"/>
    </row>
    <row r="324" spans="1:8" s="2" customFormat="1" ht="16.899999999999999" customHeight="1">
      <c r="A324" s="33"/>
      <c r="B324" s="34"/>
      <c r="C324" s="250" t="s">
        <v>1</v>
      </c>
      <c r="D324" s="250" t="s">
        <v>1893</v>
      </c>
      <c r="E324" s="18" t="s">
        <v>1</v>
      </c>
      <c r="F324" s="251">
        <v>0</v>
      </c>
      <c r="G324" s="33"/>
      <c r="H324" s="34"/>
    </row>
    <row r="325" spans="1:8" s="2" customFormat="1" ht="16.899999999999999" customHeight="1">
      <c r="A325" s="33"/>
      <c r="B325" s="34"/>
      <c r="C325" s="250" t="s">
        <v>1</v>
      </c>
      <c r="D325" s="250" t="s">
        <v>1358</v>
      </c>
      <c r="E325" s="18" t="s">
        <v>1</v>
      </c>
      <c r="F325" s="251">
        <v>0</v>
      </c>
      <c r="G325" s="33"/>
      <c r="H325" s="34"/>
    </row>
    <row r="326" spans="1:8" s="2" customFormat="1" ht="16.899999999999999" customHeight="1">
      <c r="A326" s="33"/>
      <c r="B326" s="34"/>
      <c r="C326" s="250" t="s">
        <v>1</v>
      </c>
      <c r="D326" s="250" t="s">
        <v>1894</v>
      </c>
      <c r="E326" s="18" t="s">
        <v>1</v>
      </c>
      <c r="F326" s="251">
        <v>100.244</v>
      </c>
      <c r="G326" s="33"/>
      <c r="H326" s="34"/>
    </row>
    <row r="327" spans="1:8" s="2" customFormat="1" ht="16.899999999999999" customHeight="1">
      <c r="A327" s="33"/>
      <c r="B327" s="34"/>
      <c r="C327" s="250" t="s">
        <v>1</v>
      </c>
      <c r="D327" s="250" t="s">
        <v>1895</v>
      </c>
      <c r="E327" s="18" t="s">
        <v>1</v>
      </c>
      <c r="F327" s="251">
        <v>-24.452999999999999</v>
      </c>
      <c r="G327" s="33"/>
      <c r="H327" s="34"/>
    </row>
    <row r="328" spans="1:8" s="2" customFormat="1" ht="16.899999999999999" customHeight="1">
      <c r="A328" s="33"/>
      <c r="B328" s="34"/>
      <c r="C328" s="250" t="s">
        <v>1</v>
      </c>
      <c r="D328" s="250" t="s">
        <v>1360</v>
      </c>
      <c r="E328" s="18" t="s">
        <v>1</v>
      </c>
      <c r="F328" s="251">
        <v>0</v>
      </c>
      <c r="G328" s="33"/>
      <c r="H328" s="34"/>
    </row>
    <row r="329" spans="1:8" s="2" customFormat="1" ht="16.899999999999999" customHeight="1">
      <c r="A329" s="33"/>
      <c r="B329" s="34"/>
      <c r="C329" s="250" t="s">
        <v>1</v>
      </c>
      <c r="D329" s="250" t="s">
        <v>1896</v>
      </c>
      <c r="E329" s="18" t="s">
        <v>1</v>
      </c>
      <c r="F329" s="251">
        <v>152.54400000000001</v>
      </c>
      <c r="G329" s="33"/>
      <c r="H329" s="34"/>
    </row>
    <row r="330" spans="1:8" s="2" customFormat="1" ht="16.899999999999999" customHeight="1">
      <c r="A330" s="33"/>
      <c r="B330" s="34"/>
      <c r="C330" s="250" t="s">
        <v>1</v>
      </c>
      <c r="D330" s="250" t="s">
        <v>1897</v>
      </c>
      <c r="E330" s="18" t="s">
        <v>1</v>
      </c>
      <c r="F330" s="251">
        <v>27.375</v>
      </c>
      <c r="G330" s="33"/>
      <c r="H330" s="34"/>
    </row>
    <row r="331" spans="1:8" s="2" customFormat="1" ht="16.899999999999999" customHeight="1">
      <c r="A331" s="33"/>
      <c r="B331" s="34"/>
      <c r="C331" s="250" t="s">
        <v>1</v>
      </c>
      <c r="D331" s="250" t="s">
        <v>1898</v>
      </c>
      <c r="E331" s="18" t="s">
        <v>1</v>
      </c>
      <c r="F331" s="251">
        <v>3.1080000000000001</v>
      </c>
      <c r="G331" s="33"/>
      <c r="H331" s="34"/>
    </row>
    <row r="332" spans="1:8" s="2" customFormat="1" ht="16.899999999999999" customHeight="1">
      <c r="A332" s="33"/>
      <c r="B332" s="34"/>
      <c r="C332" s="250" t="s">
        <v>1</v>
      </c>
      <c r="D332" s="250" t="s">
        <v>1899</v>
      </c>
      <c r="E332" s="18" t="s">
        <v>1</v>
      </c>
      <c r="F332" s="251">
        <v>16.8</v>
      </c>
      <c r="G332" s="33"/>
      <c r="H332" s="34"/>
    </row>
    <row r="333" spans="1:8" s="2" customFormat="1" ht="16.899999999999999" customHeight="1">
      <c r="A333" s="33"/>
      <c r="B333" s="34"/>
      <c r="C333" s="250" t="s">
        <v>1</v>
      </c>
      <c r="D333" s="250" t="s">
        <v>1900</v>
      </c>
      <c r="E333" s="18" t="s">
        <v>1</v>
      </c>
      <c r="F333" s="251">
        <v>-46.613</v>
      </c>
      <c r="G333" s="33"/>
      <c r="H333" s="34"/>
    </row>
    <row r="334" spans="1:8" s="2" customFormat="1" ht="16.899999999999999" customHeight="1">
      <c r="A334" s="33"/>
      <c r="B334" s="34"/>
      <c r="C334" s="250" t="s">
        <v>1</v>
      </c>
      <c r="D334" s="250" t="s">
        <v>1901</v>
      </c>
      <c r="E334" s="18" t="s">
        <v>1</v>
      </c>
      <c r="F334" s="251">
        <v>111.89100000000001</v>
      </c>
      <c r="G334" s="33"/>
      <c r="H334" s="34"/>
    </row>
    <row r="335" spans="1:8" s="2" customFormat="1" ht="16.899999999999999" customHeight="1">
      <c r="A335" s="33"/>
      <c r="B335" s="34"/>
      <c r="C335" s="250" t="s">
        <v>1</v>
      </c>
      <c r="D335" s="250" t="s">
        <v>1902</v>
      </c>
      <c r="E335" s="18" t="s">
        <v>1</v>
      </c>
      <c r="F335" s="251">
        <v>19.734000000000002</v>
      </c>
      <c r="G335" s="33"/>
      <c r="H335" s="34"/>
    </row>
    <row r="336" spans="1:8" s="2" customFormat="1" ht="16.899999999999999" customHeight="1">
      <c r="A336" s="33"/>
      <c r="B336" s="34"/>
      <c r="C336" s="250" t="s">
        <v>1</v>
      </c>
      <c r="D336" s="250" t="s">
        <v>1903</v>
      </c>
      <c r="E336" s="18" t="s">
        <v>1</v>
      </c>
      <c r="F336" s="251">
        <v>5.0309999999999997</v>
      </c>
      <c r="G336" s="33"/>
      <c r="H336" s="34"/>
    </row>
    <row r="337" spans="1:8" s="2" customFormat="1" ht="16.899999999999999" customHeight="1">
      <c r="A337" s="33"/>
      <c r="B337" s="34"/>
      <c r="C337" s="250" t="s">
        <v>1</v>
      </c>
      <c r="D337" s="250" t="s">
        <v>1904</v>
      </c>
      <c r="E337" s="18" t="s">
        <v>1</v>
      </c>
      <c r="F337" s="251">
        <v>14.35</v>
      </c>
      <c r="G337" s="33"/>
      <c r="H337" s="34"/>
    </row>
    <row r="338" spans="1:8" s="2" customFormat="1" ht="16.899999999999999" customHeight="1">
      <c r="A338" s="33"/>
      <c r="B338" s="34"/>
      <c r="C338" s="250" t="s">
        <v>1</v>
      </c>
      <c r="D338" s="250" t="s">
        <v>1905</v>
      </c>
      <c r="E338" s="18" t="s">
        <v>1</v>
      </c>
      <c r="F338" s="251">
        <v>-20.792999999999999</v>
      </c>
      <c r="G338" s="33"/>
      <c r="H338" s="34"/>
    </row>
    <row r="339" spans="1:8" s="2" customFormat="1" ht="16.899999999999999" customHeight="1">
      <c r="A339" s="33"/>
      <c r="B339" s="34"/>
      <c r="C339" s="250" t="s">
        <v>1</v>
      </c>
      <c r="D339" s="250" t="s">
        <v>1440</v>
      </c>
      <c r="E339" s="18" t="s">
        <v>1</v>
      </c>
      <c r="F339" s="251">
        <v>0</v>
      </c>
      <c r="G339" s="33"/>
      <c r="H339" s="34"/>
    </row>
    <row r="340" spans="1:8" s="2" customFormat="1" ht="16.899999999999999" customHeight="1">
      <c r="A340" s="33"/>
      <c r="B340" s="34"/>
      <c r="C340" s="250" t="s">
        <v>1</v>
      </c>
      <c r="D340" s="250" t="s">
        <v>1906</v>
      </c>
      <c r="E340" s="18" t="s">
        <v>1</v>
      </c>
      <c r="F340" s="251">
        <v>182.27199999999999</v>
      </c>
      <c r="G340" s="33"/>
      <c r="H340" s="34"/>
    </row>
    <row r="341" spans="1:8" s="2" customFormat="1" ht="16.899999999999999" customHeight="1">
      <c r="A341" s="33"/>
      <c r="B341" s="34"/>
      <c r="C341" s="250" t="s">
        <v>1</v>
      </c>
      <c r="D341" s="250" t="s">
        <v>1907</v>
      </c>
      <c r="E341" s="18" t="s">
        <v>1</v>
      </c>
      <c r="F341" s="251">
        <v>31.463999999999999</v>
      </c>
      <c r="G341" s="33"/>
      <c r="H341" s="34"/>
    </row>
    <row r="342" spans="1:8" s="2" customFormat="1" ht="16.899999999999999" customHeight="1">
      <c r="A342" s="33"/>
      <c r="B342" s="34"/>
      <c r="C342" s="250" t="s">
        <v>1</v>
      </c>
      <c r="D342" s="250" t="s">
        <v>1908</v>
      </c>
      <c r="E342" s="18" t="s">
        <v>1</v>
      </c>
      <c r="F342" s="251">
        <v>9.2870000000000008</v>
      </c>
      <c r="G342" s="33"/>
      <c r="H342" s="34"/>
    </row>
    <row r="343" spans="1:8" s="2" customFormat="1" ht="16.899999999999999" customHeight="1">
      <c r="A343" s="33"/>
      <c r="B343" s="34"/>
      <c r="C343" s="250" t="s">
        <v>1</v>
      </c>
      <c r="D343" s="250" t="s">
        <v>1909</v>
      </c>
      <c r="E343" s="18" t="s">
        <v>1</v>
      </c>
      <c r="F343" s="251">
        <v>30.47</v>
      </c>
      <c r="G343" s="33"/>
      <c r="H343" s="34"/>
    </row>
    <row r="344" spans="1:8" s="2" customFormat="1" ht="33.75">
      <c r="A344" s="33"/>
      <c r="B344" s="34"/>
      <c r="C344" s="250" t="s">
        <v>1</v>
      </c>
      <c r="D344" s="250" t="s">
        <v>1910</v>
      </c>
      <c r="E344" s="18" t="s">
        <v>1</v>
      </c>
      <c r="F344" s="251">
        <v>-43.125</v>
      </c>
      <c r="G344" s="33"/>
      <c r="H344" s="34"/>
    </row>
    <row r="345" spans="1:8" s="2" customFormat="1" ht="16.899999999999999" customHeight="1">
      <c r="A345" s="33"/>
      <c r="B345" s="34"/>
      <c r="C345" s="250" t="s">
        <v>1</v>
      </c>
      <c r="D345" s="250" t="s">
        <v>1367</v>
      </c>
      <c r="E345" s="18" t="s">
        <v>1</v>
      </c>
      <c r="F345" s="251">
        <v>0</v>
      </c>
      <c r="G345" s="33"/>
      <c r="H345" s="34"/>
    </row>
    <row r="346" spans="1:8" s="2" customFormat="1" ht="16.899999999999999" customHeight="1">
      <c r="A346" s="33"/>
      <c r="B346" s="34"/>
      <c r="C346" s="250" t="s">
        <v>1</v>
      </c>
      <c r="D346" s="250" t="s">
        <v>1911</v>
      </c>
      <c r="E346" s="18" t="s">
        <v>1</v>
      </c>
      <c r="F346" s="251">
        <v>66.335999999999999</v>
      </c>
      <c r="G346" s="33"/>
      <c r="H346" s="34"/>
    </row>
    <row r="347" spans="1:8" s="2" customFormat="1" ht="16.899999999999999" customHeight="1">
      <c r="A347" s="33"/>
      <c r="B347" s="34"/>
      <c r="C347" s="250" t="s">
        <v>1</v>
      </c>
      <c r="D347" s="250" t="s">
        <v>1912</v>
      </c>
      <c r="E347" s="18" t="s">
        <v>1</v>
      </c>
      <c r="F347" s="251">
        <v>-3.427</v>
      </c>
      <c r="G347" s="33"/>
      <c r="H347" s="34"/>
    </row>
    <row r="348" spans="1:8" s="2" customFormat="1" ht="16.899999999999999" customHeight="1">
      <c r="A348" s="33"/>
      <c r="B348" s="34"/>
      <c r="C348" s="250" t="s">
        <v>1</v>
      </c>
      <c r="D348" s="250" t="s">
        <v>1913</v>
      </c>
      <c r="E348" s="18" t="s">
        <v>1</v>
      </c>
      <c r="F348" s="251">
        <v>0</v>
      </c>
      <c r="G348" s="33"/>
      <c r="H348" s="34"/>
    </row>
    <row r="349" spans="1:8" s="2" customFormat="1" ht="16.899999999999999" customHeight="1">
      <c r="A349" s="33"/>
      <c r="B349" s="34"/>
      <c r="C349" s="250" t="s">
        <v>1</v>
      </c>
      <c r="D349" s="250" t="s">
        <v>1914</v>
      </c>
      <c r="E349" s="18" t="s">
        <v>1</v>
      </c>
      <c r="F349" s="251">
        <v>63.103999999999999</v>
      </c>
      <c r="G349" s="33"/>
      <c r="H349" s="34"/>
    </row>
    <row r="350" spans="1:8" s="2" customFormat="1" ht="16.899999999999999" customHeight="1">
      <c r="A350" s="33"/>
      <c r="B350" s="34"/>
      <c r="C350" s="250" t="s">
        <v>1</v>
      </c>
      <c r="D350" s="250" t="s">
        <v>1915</v>
      </c>
      <c r="E350" s="18" t="s">
        <v>1</v>
      </c>
      <c r="F350" s="251">
        <v>3.7069999999999999</v>
      </c>
      <c r="G350" s="33"/>
      <c r="H350" s="34"/>
    </row>
    <row r="351" spans="1:8" s="2" customFormat="1" ht="16.899999999999999" customHeight="1">
      <c r="A351" s="33"/>
      <c r="B351" s="34"/>
      <c r="C351" s="250" t="s">
        <v>1</v>
      </c>
      <c r="D351" s="250" t="s">
        <v>1916</v>
      </c>
      <c r="E351" s="18" t="s">
        <v>1</v>
      </c>
      <c r="F351" s="251">
        <v>-0.36</v>
      </c>
      <c r="G351" s="33"/>
      <c r="H351" s="34"/>
    </row>
    <row r="352" spans="1:8" s="2" customFormat="1" ht="16.899999999999999" customHeight="1">
      <c r="A352" s="33"/>
      <c r="B352" s="34"/>
      <c r="C352" s="250" t="s">
        <v>1</v>
      </c>
      <c r="D352" s="250" t="s">
        <v>1446</v>
      </c>
      <c r="E352" s="18" t="s">
        <v>1</v>
      </c>
      <c r="F352" s="251">
        <v>0</v>
      </c>
      <c r="G352" s="33"/>
      <c r="H352" s="34"/>
    </row>
    <row r="353" spans="1:8" s="2" customFormat="1" ht="16.899999999999999" customHeight="1">
      <c r="A353" s="33"/>
      <c r="B353" s="34"/>
      <c r="C353" s="250" t="s">
        <v>1</v>
      </c>
      <c r="D353" s="250" t="s">
        <v>1917</v>
      </c>
      <c r="E353" s="18" t="s">
        <v>1</v>
      </c>
      <c r="F353" s="251">
        <v>58.304000000000002</v>
      </c>
      <c r="G353" s="33"/>
      <c r="H353" s="34"/>
    </row>
    <row r="354" spans="1:8" s="2" customFormat="1" ht="16.899999999999999" customHeight="1">
      <c r="A354" s="33"/>
      <c r="B354" s="34"/>
      <c r="C354" s="250" t="s">
        <v>1</v>
      </c>
      <c r="D354" s="250" t="s">
        <v>1918</v>
      </c>
      <c r="E354" s="18" t="s">
        <v>1</v>
      </c>
      <c r="F354" s="251">
        <v>-8.2799999999999994</v>
      </c>
      <c r="G354" s="33"/>
      <c r="H354" s="34"/>
    </row>
    <row r="355" spans="1:8" s="2" customFormat="1" ht="16.899999999999999" customHeight="1">
      <c r="A355" s="33"/>
      <c r="B355" s="34"/>
      <c r="C355" s="250" t="s">
        <v>1</v>
      </c>
      <c r="D355" s="250" t="s">
        <v>1919</v>
      </c>
      <c r="E355" s="18" t="s">
        <v>1</v>
      </c>
      <c r="F355" s="251">
        <v>9.5679999999999996</v>
      </c>
      <c r="G355" s="33"/>
      <c r="H355" s="34"/>
    </row>
    <row r="356" spans="1:8" s="2" customFormat="1" ht="16.899999999999999" customHeight="1">
      <c r="A356" s="33"/>
      <c r="B356" s="34"/>
      <c r="C356" s="250" t="s">
        <v>1</v>
      </c>
      <c r="D356" s="250" t="s">
        <v>1373</v>
      </c>
      <c r="E356" s="18" t="s">
        <v>1</v>
      </c>
      <c r="F356" s="251">
        <v>0</v>
      </c>
      <c r="G356" s="33"/>
      <c r="H356" s="34"/>
    </row>
    <row r="357" spans="1:8" s="2" customFormat="1" ht="16.899999999999999" customHeight="1">
      <c r="A357" s="33"/>
      <c r="B357" s="34"/>
      <c r="C357" s="250" t="s">
        <v>1</v>
      </c>
      <c r="D357" s="250" t="s">
        <v>1920</v>
      </c>
      <c r="E357" s="18" t="s">
        <v>1</v>
      </c>
      <c r="F357" s="251">
        <v>71.424000000000007</v>
      </c>
      <c r="G357" s="33"/>
      <c r="H357" s="34"/>
    </row>
    <row r="358" spans="1:8" s="2" customFormat="1" ht="16.899999999999999" customHeight="1">
      <c r="A358" s="33"/>
      <c r="B358" s="34"/>
      <c r="C358" s="250" t="s">
        <v>1</v>
      </c>
      <c r="D358" s="250" t="s">
        <v>1921</v>
      </c>
      <c r="E358" s="18" t="s">
        <v>1</v>
      </c>
      <c r="F358" s="251">
        <v>-5.4050000000000002</v>
      </c>
      <c r="G358" s="33"/>
      <c r="H358" s="34"/>
    </row>
    <row r="359" spans="1:8" s="2" customFormat="1" ht="16.899999999999999" customHeight="1">
      <c r="A359" s="33"/>
      <c r="B359" s="34"/>
      <c r="C359" s="250" t="s">
        <v>1</v>
      </c>
      <c r="D359" s="250" t="s">
        <v>1451</v>
      </c>
      <c r="E359" s="18" t="s">
        <v>1</v>
      </c>
      <c r="F359" s="251">
        <v>0</v>
      </c>
      <c r="G359" s="33"/>
      <c r="H359" s="34"/>
    </row>
    <row r="360" spans="1:8" s="2" customFormat="1" ht="16.899999999999999" customHeight="1">
      <c r="A360" s="33"/>
      <c r="B360" s="34"/>
      <c r="C360" s="250" t="s">
        <v>1</v>
      </c>
      <c r="D360" s="250" t="s">
        <v>1922</v>
      </c>
      <c r="E360" s="18" t="s">
        <v>1</v>
      </c>
      <c r="F360" s="251">
        <v>36.448</v>
      </c>
      <c r="G360" s="33"/>
      <c r="H360" s="34"/>
    </row>
    <row r="361" spans="1:8" s="2" customFormat="1" ht="16.899999999999999" customHeight="1">
      <c r="A361" s="33"/>
      <c r="B361" s="34"/>
      <c r="C361" s="250" t="s">
        <v>1</v>
      </c>
      <c r="D361" s="250" t="s">
        <v>1923</v>
      </c>
      <c r="E361" s="18" t="s">
        <v>1</v>
      </c>
      <c r="F361" s="251">
        <v>11.552</v>
      </c>
      <c r="G361" s="33"/>
      <c r="H361" s="34"/>
    </row>
    <row r="362" spans="1:8" s="2" customFormat="1" ht="16.899999999999999" customHeight="1">
      <c r="A362" s="33"/>
      <c r="B362" s="34"/>
      <c r="C362" s="250" t="s">
        <v>1</v>
      </c>
      <c r="D362" s="250" t="s">
        <v>1924</v>
      </c>
      <c r="E362" s="18" t="s">
        <v>1</v>
      </c>
      <c r="F362" s="251">
        <v>2.2080000000000002</v>
      </c>
      <c r="G362" s="33"/>
      <c r="H362" s="34"/>
    </row>
    <row r="363" spans="1:8" s="2" customFormat="1" ht="16.899999999999999" customHeight="1">
      <c r="A363" s="33"/>
      <c r="B363" s="34"/>
      <c r="C363" s="250" t="s">
        <v>1</v>
      </c>
      <c r="D363" s="250" t="s">
        <v>1925</v>
      </c>
      <c r="E363" s="18" t="s">
        <v>1</v>
      </c>
      <c r="F363" s="251">
        <v>0.57599999999999996</v>
      </c>
      <c r="G363" s="33"/>
      <c r="H363" s="34"/>
    </row>
    <row r="364" spans="1:8" s="2" customFormat="1" ht="16.899999999999999" customHeight="1">
      <c r="A364" s="33"/>
      <c r="B364" s="34"/>
      <c r="C364" s="250" t="s">
        <v>1</v>
      </c>
      <c r="D364" s="250" t="s">
        <v>1926</v>
      </c>
      <c r="E364" s="18" t="s">
        <v>1</v>
      </c>
      <c r="F364" s="251">
        <v>-5.0599999999999996</v>
      </c>
      <c r="G364" s="33"/>
      <c r="H364" s="34"/>
    </row>
    <row r="365" spans="1:8" s="2" customFormat="1" ht="16.899999999999999" customHeight="1">
      <c r="A365" s="33"/>
      <c r="B365" s="34"/>
      <c r="C365" s="250" t="s">
        <v>1</v>
      </c>
      <c r="D365" s="250" t="s">
        <v>1379</v>
      </c>
      <c r="E365" s="18" t="s">
        <v>1</v>
      </c>
      <c r="F365" s="251">
        <v>0</v>
      </c>
      <c r="G365" s="33"/>
      <c r="H365" s="34"/>
    </row>
    <row r="366" spans="1:8" s="2" customFormat="1" ht="16.899999999999999" customHeight="1">
      <c r="A366" s="33"/>
      <c r="B366" s="34"/>
      <c r="C366" s="250" t="s">
        <v>1</v>
      </c>
      <c r="D366" s="250" t="s">
        <v>1927</v>
      </c>
      <c r="E366" s="18" t="s">
        <v>1</v>
      </c>
      <c r="F366" s="251">
        <v>49.136000000000003</v>
      </c>
      <c r="G366" s="33"/>
      <c r="H366" s="34"/>
    </row>
    <row r="367" spans="1:8" s="2" customFormat="1" ht="16.899999999999999" customHeight="1">
      <c r="A367" s="33"/>
      <c r="B367" s="34"/>
      <c r="C367" s="250" t="s">
        <v>1</v>
      </c>
      <c r="D367" s="250" t="s">
        <v>1928</v>
      </c>
      <c r="E367" s="18" t="s">
        <v>1</v>
      </c>
      <c r="F367" s="251">
        <v>-7.9349999999999996</v>
      </c>
      <c r="G367" s="33"/>
      <c r="H367" s="34"/>
    </row>
    <row r="368" spans="1:8" s="2" customFormat="1" ht="16.899999999999999" customHeight="1">
      <c r="A368" s="33"/>
      <c r="B368" s="34"/>
      <c r="C368" s="250" t="s">
        <v>1</v>
      </c>
      <c r="D368" s="250" t="s">
        <v>1381</v>
      </c>
      <c r="E368" s="18" t="s">
        <v>1</v>
      </c>
      <c r="F368" s="251">
        <v>0</v>
      </c>
      <c r="G368" s="33"/>
      <c r="H368" s="34"/>
    </row>
    <row r="369" spans="1:8" s="2" customFormat="1" ht="16.899999999999999" customHeight="1">
      <c r="A369" s="33"/>
      <c r="B369" s="34"/>
      <c r="C369" s="250" t="s">
        <v>1</v>
      </c>
      <c r="D369" s="250" t="s">
        <v>1929</v>
      </c>
      <c r="E369" s="18" t="s">
        <v>1</v>
      </c>
      <c r="F369" s="251">
        <v>37.375999999999998</v>
      </c>
      <c r="G369" s="33"/>
      <c r="H369" s="34"/>
    </row>
    <row r="370" spans="1:8" s="2" customFormat="1" ht="16.899999999999999" customHeight="1">
      <c r="A370" s="33"/>
      <c r="B370" s="34"/>
      <c r="C370" s="250" t="s">
        <v>1</v>
      </c>
      <c r="D370" s="250" t="s">
        <v>1930</v>
      </c>
      <c r="E370" s="18" t="s">
        <v>1</v>
      </c>
      <c r="F370" s="251">
        <v>-4.37</v>
      </c>
      <c r="G370" s="33"/>
      <c r="H370" s="34"/>
    </row>
    <row r="371" spans="1:8" s="2" customFormat="1" ht="16.899999999999999" customHeight="1">
      <c r="A371" s="33"/>
      <c r="B371" s="34"/>
      <c r="C371" s="250" t="s">
        <v>1</v>
      </c>
      <c r="D371" s="250" t="s">
        <v>1383</v>
      </c>
      <c r="E371" s="18" t="s">
        <v>1</v>
      </c>
      <c r="F371" s="251">
        <v>0</v>
      </c>
      <c r="G371" s="33"/>
      <c r="H371" s="34"/>
    </row>
    <row r="372" spans="1:8" s="2" customFormat="1" ht="16.899999999999999" customHeight="1">
      <c r="A372" s="33"/>
      <c r="B372" s="34"/>
      <c r="C372" s="250" t="s">
        <v>1</v>
      </c>
      <c r="D372" s="250" t="s">
        <v>1931</v>
      </c>
      <c r="E372" s="18" t="s">
        <v>1</v>
      </c>
      <c r="F372" s="251">
        <v>37.887999999999998</v>
      </c>
      <c r="G372" s="33"/>
      <c r="H372" s="34"/>
    </row>
    <row r="373" spans="1:8" s="2" customFormat="1" ht="16.899999999999999" customHeight="1">
      <c r="A373" s="33"/>
      <c r="B373" s="34"/>
      <c r="C373" s="250" t="s">
        <v>1</v>
      </c>
      <c r="D373" s="250" t="s">
        <v>1932</v>
      </c>
      <c r="E373" s="18" t="s">
        <v>1</v>
      </c>
      <c r="F373" s="251">
        <v>-7.13</v>
      </c>
      <c r="G373" s="33"/>
      <c r="H373" s="34"/>
    </row>
    <row r="374" spans="1:8" s="2" customFormat="1" ht="16.899999999999999" customHeight="1">
      <c r="A374" s="33"/>
      <c r="B374" s="34"/>
      <c r="C374" s="250" t="s">
        <v>1</v>
      </c>
      <c r="D374" s="250" t="s">
        <v>1385</v>
      </c>
      <c r="E374" s="18" t="s">
        <v>1</v>
      </c>
      <c r="F374" s="251">
        <v>0</v>
      </c>
      <c r="G374" s="33"/>
      <c r="H374" s="34"/>
    </row>
    <row r="375" spans="1:8" s="2" customFormat="1" ht="16.899999999999999" customHeight="1">
      <c r="A375" s="33"/>
      <c r="B375" s="34"/>
      <c r="C375" s="250" t="s">
        <v>1</v>
      </c>
      <c r="D375" s="250" t="s">
        <v>1933</v>
      </c>
      <c r="E375" s="18" t="s">
        <v>1</v>
      </c>
      <c r="F375" s="251">
        <v>42.944000000000003</v>
      </c>
      <c r="G375" s="33"/>
      <c r="H375" s="34"/>
    </row>
    <row r="376" spans="1:8" s="2" customFormat="1" ht="16.899999999999999" customHeight="1">
      <c r="A376" s="33"/>
      <c r="B376" s="34"/>
      <c r="C376" s="250" t="s">
        <v>1</v>
      </c>
      <c r="D376" s="250" t="s">
        <v>1934</v>
      </c>
      <c r="E376" s="18" t="s">
        <v>1</v>
      </c>
      <c r="F376" s="251">
        <v>-5.7729999999999997</v>
      </c>
      <c r="G376" s="33"/>
      <c r="H376" s="34"/>
    </row>
    <row r="377" spans="1:8" s="2" customFormat="1" ht="16.899999999999999" customHeight="1">
      <c r="A377" s="33"/>
      <c r="B377" s="34"/>
      <c r="C377" s="250" t="s">
        <v>1</v>
      </c>
      <c r="D377" s="250" t="s">
        <v>1387</v>
      </c>
      <c r="E377" s="18" t="s">
        <v>1</v>
      </c>
      <c r="F377" s="251">
        <v>0</v>
      </c>
      <c r="G377" s="33"/>
      <c r="H377" s="34"/>
    </row>
    <row r="378" spans="1:8" s="2" customFormat="1" ht="16.899999999999999" customHeight="1">
      <c r="A378" s="33"/>
      <c r="B378" s="34"/>
      <c r="C378" s="250" t="s">
        <v>1</v>
      </c>
      <c r="D378" s="250" t="s">
        <v>1935</v>
      </c>
      <c r="E378" s="18" t="s">
        <v>1</v>
      </c>
      <c r="F378" s="251">
        <v>95.408000000000001</v>
      </c>
      <c r="G378" s="33"/>
      <c r="H378" s="34"/>
    </row>
    <row r="379" spans="1:8" s="2" customFormat="1" ht="16.899999999999999" customHeight="1">
      <c r="A379" s="33"/>
      <c r="B379" s="34"/>
      <c r="C379" s="250" t="s">
        <v>1</v>
      </c>
      <c r="D379" s="250" t="s">
        <v>1936</v>
      </c>
      <c r="E379" s="18" t="s">
        <v>1</v>
      </c>
      <c r="F379" s="251">
        <v>3.12</v>
      </c>
      <c r="G379" s="33"/>
      <c r="H379" s="34"/>
    </row>
    <row r="380" spans="1:8" s="2" customFormat="1" ht="16.899999999999999" customHeight="1">
      <c r="A380" s="33"/>
      <c r="B380" s="34"/>
      <c r="C380" s="250" t="s">
        <v>1</v>
      </c>
      <c r="D380" s="250" t="s">
        <v>1937</v>
      </c>
      <c r="E380" s="18" t="s">
        <v>1</v>
      </c>
      <c r="F380" s="251">
        <v>1.8720000000000001</v>
      </c>
      <c r="G380" s="33"/>
      <c r="H380" s="34"/>
    </row>
    <row r="381" spans="1:8" s="2" customFormat="1" ht="16.899999999999999" customHeight="1">
      <c r="A381" s="33"/>
      <c r="B381" s="34"/>
      <c r="C381" s="250" t="s">
        <v>1</v>
      </c>
      <c r="D381" s="250" t="s">
        <v>1938</v>
      </c>
      <c r="E381" s="18" t="s">
        <v>1</v>
      </c>
      <c r="F381" s="251">
        <v>-12.305</v>
      </c>
      <c r="G381" s="33"/>
      <c r="H381" s="34"/>
    </row>
    <row r="382" spans="1:8" s="2" customFormat="1" ht="16.899999999999999" customHeight="1">
      <c r="A382" s="33"/>
      <c r="B382" s="34"/>
      <c r="C382" s="250" t="s">
        <v>1</v>
      </c>
      <c r="D382" s="250" t="s">
        <v>1939</v>
      </c>
      <c r="E382" s="18" t="s">
        <v>1</v>
      </c>
      <c r="F382" s="251">
        <v>0</v>
      </c>
      <c r="G382" s="33"/>
      <c r="H382" s="34"/>
    </row>
    <row r="383" spans="1:8" s="2" customFormat="1" ht="16.899999999999999" customHeight="1">
      <c r="A383" s="33"/>
      <c r="B383" s="34"/>
      <c r="C383" s="250" t="s">
        <v>1</v>
      </c>
      <c r="D383" s="250" t="s">
        <v>1940</v>
      </c>
      <c r="E383" s="18" t="s">
        <v>1</v>
      </c>
      <c r="F383" s="251">
        <v>22.527999999999999</v>
      </c>
      <c r="G383" s="33"/>
      <c r="H383" s="34"/>
    </row>
    <row r="384" spans="1:8" s="2" customFormat="1" ht="16.899999999999999" customHeight="1">
      <c r="A384" s="33"/>
      <c r="B384" s="34"/>
      <c r="C384" s="250" t="s">
        <v>1</v>
      </c>
      <c r="D384" s="250" t="s">
        <v>1941</v>
      </c>
      <c r="E384" s="18" t="s">
        <v>1</v>
      </c>
      <c r="F384" s="251">
        <v>-5.98</v>
      </c>
      <c r="G384" s="33"/>
      <c r="H384" s="34"/>
    </row>
    <row r="385" spans="1:8" s="2" customFormat="1" ht="16.899999999999999" customHeight="1">
      <c r="A385" s="33"/>
      <c r="B385" s="34"/>
      <c r="C385" s="250" t="s">
        <v>1</v>
      </c>
      <c r="D385" s="250" t="s">
        <v>1391</v>
      </c>
      <c r="E385" s="18" t="s">
        <v>1</v>
      </c>
      <c r="F385" s="251">
        <v>0</v>
      </c>
      <c r="G385" s="33"/>
      <c r="H385" s="34"/>
    </row>
    <row r="386" spans="1:8" s="2" customFormat="1" ht="16.899999999999999" customHeight="1">
      <c r="A386" s="33"/>
      <c r="B386" s="34"/>
      <c r="C386" s="250" t="s">
        <v>1</v>
      </c>
      <c r="D386" s="250" t="s">
        <v>1942</v>
      </c>
      <c r="E386" s="18" t="s">
        <v>1</v>
      </c>
      <c r="F386" s="251">
        <v>88.703999999999994</v>
      </c>
      <c r="G386" s="33"/>
      <c r="H386" s="34"/>
    </row>
    <row r="387" spans="1:8" s="2" customFormat="1" ht="16.899999999999999" customHeight="1">
      <c r="A387" s="33"/>
      <c r="B387" s="34"/>
      <c r="C387" s="250" t="s">
        <v>1</v>
      </c>
      <c r="D387" s="250" t="s">
        <v>1943</v>
      </c>
      <c r="E387" s="18" t="s">
        <v>1</v>
      </c>
      <c r="F387" s="251">
        <v>-4.5999999999999996</v>
      </c>
      <c r="G387" s="33"/>
      <c r="H387" s="34"/>
    </row>
    <row r="388" spans="1:8" s="2" customFormat="1" ht="16.899999999999999" customHeight="1">
      <c r="A388" s="33"/>
      <c r="B388" s="34"/>
      <c r="C388" s="250" t="s">
        <v>1</v>
      </c>
      <c r="D388" s="250" t="s">
        <v>1393</v>
      </c>
      <c r="E388" s="18" t="s">
        <v>1</v>
      </c>
      <c r="F388" s="251">
        <v>0</v>
      </c>
      <c r="G388" s="33"/>
      <c r="H388" s="34"/>
    </row>
    <row r="389" spans="1:8" s="2" customFormat="1" ht="16.899999999999999" customHeight="1">
      <c r="A389" s="33"/>
      <c r="B389" s="34"/>
      <c r="C389" s="250" t="s">
        <v>1</v>
      </c>
      <c r="D389" s="250" t="s">
        <v>1944</v>
      </c>
      <c r="E389" s="18" t="s">
        <v>1</v>
      </c>
      <c r="F389" s="251">
        <v>25.3</v>
      </c>
      <c r="G389" s="33"/>
      <c r="H389" s="34"/>
    </row>
    <row r="390" spans="1:8" s="2" customFormat="1" ht="16.899999999999999" customHeight="1">
      <c r="A390" s="33"/>
      <c r="B390" s="34"/>
      <c r="C390" s="250" t="s">
        <v>1</v>
      </c>
      <c r="D390" s="250" t="s">
        <v>1945</v>
      </c>
      <c r="E390" s="18" t="s">
        <v>1</v>
      </c>
      <c r="F390" s="251">
        <v>-3.45</v>
      </c>
      <c r="G390" s="33"/>
      <c r="H390" s="34"/>
    </row>
    <row r="391" spans="1:8" s="2" customFormat="1" ht="16.899999999999999" customHeight="1">
      <c r="A391" s="33"/>
      <c r="B391" s="34"/>
      <c r="C391" s="250" t="s">
        <v>1</v>
      </c>
      <c r="D391" s="250" t="s">
        <v>1946</v>
      </c>
      <c r="E391" s="18" t="s">
        <v>1</v>
      </c>
      <c r="F391" s="251">
        <v>4.8369999999999997</v>
      </c>
      <c r="G391" s="33"/>
      <c r="H391" s="34"/>
    </row>
    <row r="392" spans="1:8" s="2" customFormat="1" ht="16.899999999999999" customHeight="1">
      <c r="A392" s="33"/>
      <c r="B392" s="34"/>
      <c r="C392" s="250" t="s">
        <v>1</v>
      </c>
      <c r="D392" s="250" t="s">
        <v>1947</v>
      </c>
      <c r="E392" s="18" t="s">
        <v>1</v>
      </c>
      <c r="F392" s="251">
        <v>1.4730000000000001</v>
      </c>
      <c r="G392" s="33"/>
      <c r="H392" s="34"/>
    </row>
    <row r="393" spans="1:8" s="2" customFormat="1" ht="16.899999999999999" customHeight="1">
      <c r="A393" s="33"/>
      <c r="B393" s="34"/>
      <c r="C393" s="250" t="s">
        <v>1</v>
      </c>
      <c r="D393" s="250" t="s">
        <v>1395</v>
      </c>
      <c r="E393" s="18" t="s">
        <v>1</v>
      </c>
      <c r="F393" s="251">
        <v>0</v>
      </c>
      <c r="G393" s="33"/>
      <c r="H393" s="34"/>
    </row>
    <row r="394" spans="1:8" s="2" customFormat="1" ht="16.899999999999999" customHeight="1">
      <c r="A394" s="33"/>
      <c r="B394" s="34"/>
      <c r="C394" s="250" t="s">
        <v>1</v>
      </c>
      <c r="D394" s="250" t="s">
        <v>1948</v>
      </c>
      <c r="E394" s="18" t="s">
        <v>1</v>
      </c>
      <c r="F394" s="251">
        <v>16.72</v>
      </c>
      <c r="G394" s="33"/>
      <c r="H394" s="34"/>
    </row>
    <row r="395" spans="1:8" s="2" customFormat="1" ht="16.899999999999999" customHeight="1">
      <c r="A395" s="33"/>
      <c r="B395" s="34"/>
      <c r="C395" s="250" t="s">
        <v>1</v>
      </c>
      <c r="D395" s="250" t="s">
        <v>1949</v>
      </c>
      <c r="E395" s="18" t="s">
        <v>1</v>
      </c>
      <c r="F395" s="251">
        <v>-9.6999999999999993</v>
      </c>
      <c r="G395" s="33"/>
      <c r="H395" s="34"/>
    </row>
    <row r="396" spans="1:8" s="2" customFormat="1" ht="16.899999999999999" customHeight="1">
      <c r="A396" s="33"/>
      <c r="B396" s="34"/>
      <c r="C396" s="250" t="s">
        <v>1</v>
      </c>
      <c r="D396" s="250" t="s">
        <v>1950</v>
      </c>
      <c r="E396" s="18" t="s">
        <v>1</v>
      </c>
      <c r="F396" s="251">
        <v>4.0999999999999996</v>
      </c>
      <c r="G396" s="33"/>
      <c r="H396" s="34"/>
    </row>
    <row r="397" spans="1:8" s="2" customFormat="1" ht="16.899999999999999" customHeight="1">
      <c r="A397" s="33"/>
      <c r="B397" s="34"/>
      <c r="C397" s="250" t="s">
        <v>1</v>
      </c>
      <c r="D397" s="250" t="s">
        <v>1951</v>
      </c>
      <c r="E397" s="18" t="s">
        <v>1</v>
      </c>
      <c r="F397" s="251">
        <v>32.768000000000001</v>
      </c>
      <c r="G397" s="33"/>
      <c r="H397" s="34"/>
    </row>
    <row r="398" spans="1:8" s="2" customFormat="1" ht="16.899999999999999" customHeight="1">
      <c r="A398" s="33"/>
      <c r="B398" s="34"/>
      <c r="C398" s="250" t="s">
        <v>1</v>
      </c>
      <c r="D398" s="250" t="s">
        <v>1952</v>
      </c>
      <c r="E398" s="18" t="s">
        <v>1</v>
      </c>
      <c r="F398" s="251">
        <v>-8.0679999999999996</v>
      </c>
      <c r="G398" s="33"/>
      <c r="H398" s="34"/>
    </row>
    <row r="399" spans="1:8" s="2" customFormat="1" ht="16.899999999999999" customHeight="1">
      <c r="A399" s="33"/>
      <c r="B399" s="34"/>
      <c r="C399" s="250" t="s">
        <v>1</v>
      </c>
      <c r="D399" s="250" t="s">
        <v>1397</v>
      </c>
      <c r="E399" s="18" t="s">
        <v>1</v>
      </c>
      <c r="F399" s="251">
        <v>0</v>
      </c>
      <c r="G399" s="33"/>
      <c r="H399" s="34"/>
    </row>
    <row r="400" spans="1:8" s="2" customFormat="1" ht="16.899999999999999" customHeight="1">
      <c r="A400" s="33"/>
      <c r="B400" s="34"/>
      <c r="C400" s="250" t="s">
        <v>1</v>
      </c>
      <c r="D400" s="250" t="s">
        <v>1953</v>
      </c>
      <c r="E400" s="18" t="s">
        <v>1</v>
      </c>
      <c r="F400" s="251">
        <v>24</v>
      </c>
      <c r="G400" s="33"/>
      <c r="H400" s="34"/>
    </row>
    <row r="401" spans="1:8" s="2" customFormat="1" ht="16.899999999999999" customHeight="1">
      <c r="A401" s="33"/>
      <c r="B401" s="34"/>
      <c r="C401" s="250" t="s">
        <v>1</v>
      </c>
      <c r="D401" s="250" t="s">
        <v>1954</v>
      </c>
      <c r="E401" s="18" t="s">
        <v>1</v>
      </c>
      <c r="F401" s="251">
        <v>2.71</v>
      </c>
      <c r="G401" s="33"/>
      <c r="H401" s="34"/>
    </row>
    <row r="402" spans="1:8" s="2" customFormat="1" ht="16.899999999999999" customHeight="1">
      <c r="A402" s="33"/>
      <c r="B402" s="34"/>
      <c r="C402" s="250" t="s">
        <v>1</v>
      </c>
      <c r="D402" s="250" t="s">
        <v>1955</v>
      </c>
      <c r="E402" s="18" t="s">
        <v>1</v>
      </c>
      <c r="F402" s="251">
        <v>4.8360000000000003</v>
      </c>
      <c r="G402" s="33"/>
      <c r="H402" s="34"/>
    </row>
    <row r="403" spans="1:8" s="2" customFormat="1" ht="16.899999999999999" customHeight="1">
      <c r="A403" s="33"/>
      <c r="B403" s="34"/>
      <c r="C403" s="250" t="s">
        <v>1</v>
      </c>
      <c r="D403" s="250" t="s">
        <v>1464</v>
      </c>
      <c r="E403" s="18" t="s">
        <v>1</v>
      </c>
      <c r="F403" s="251">
        <v>0</v>
      </c>
      <c r="G403" s="33"/>
      <c r="H403" s="34"/>
    </row>
    <row r="404" spans="1:8" s="2" customFormat="1" ht="16.899999999999999" customHeight="1">
      <c r="A404" s="33"/>
      <c r="B404" s="34"/>
      <c r="C404" s="250" t="s">
        <v>1</v>
      </c>
      <c r="D404" s="250" t="s">
        <v>1956</v>
      </c>
      <c r="E404" s="18" t="s">
        <v>1</v>
      </c>
      <c r="F404" s="251">
        <v>74.322000000000003</v>
      </c>
      <c r="G404" s="33"/>
      <c r="H404" s="34"/>
    </row>
    <row r="405" spans="1:8" s="2" customFormat="1" ht="16.899999999999999" customHeight="1">
      <c r="A405" s="33"/>
      <c r="B405" s="34"/>
      <c r="C405" s="250" t="s">
        <v>1</v>
      </c>
      <c r="D405" s="250" t="s">
        <v>1957</v>
      </c>
      <c r="E405" s="18" t="s">
        <v>1</v>
      </c>
      <c r="F405" s="251">
        <v>-13.77</v>
      </c>
      <c r="G405" s="33"/>
      <c r="H405" s="34"/>
    </row>
    <row r="406" spans="1:8" s="2" customFormat="1" ht="16.899999999999999" customHeight="1">
      <c r="A406" s="33"/>
      <c r="B406" s="34"/>
      <c r="C406" s="250" t="s">
        <v>1</v>
      </c>
      <c r="D406" s="250" t="s">
        <v>1958</v>
      </c>
      <c r="E406" s="18" t="s">
        <v>1</v>
      </c>
      <c r="F406" s="251">
        <v>9.6720000000000006</v>
      </c>
      <c r="G406" s="33"/>
      <c r="H406" s="34"/>
    </row>
    <row r="407" spans="1:8" s="2" customFormat="1" ht="16.899999999999999" customHeight="1">
      <c r="A407" s="33"/>
      <c r="B407" s="34"/>
      <c r="C407" s="250" t="s">
        <v>1</v>
      </c>
      <c r="D407" s="250" t="s">
        <v>1401</v>
      </c>
      <c r="E407" s="18" t="s">
        <v>1</v>
      </c>
      <c r="F407" s="251">
        <v>0</v>
      </c>
      <c r="G407" s="33"/>
      <c r="H407" s="34"/>
    </row>
    <row r="408" spans="1:8" s="2" customFormat="1" ht="16.899999999999999" customHeight="1">
      <c r="A408" s="33"/>
      <c r="B408" s="34"/>
      <c r="C408" s="250" t="s">
        <v>1</v>
      </c>
      <c r="D408" s="250" t="s">
        <v>1959</v>
      </c>
      <c r="E408" s="18" t="s">
        <v>1</v>
      </c>
      <c r="F408" s="251">
        <v>181.37899999999999</v>
      </c>
      <c r="G408" s="33"/>
      <c r="H408" s="34"/>
    </row>
    <row r="409" spans="1:8" s="2" customFormat="1" ht="16.899999999999999" customHeight="1">
      <c r="A409" s="33"/>
      <c r="B409" s="34"/>
      <c r="C409" s="250" t="s">
        <v>1</v>
      </c>
      <c r="D409" s="250" t="s">
        <v>1960</v>
      </c>
      <c r="E409" s="18" t="s">
        <v>1</v>
      </c>
      <c r="F409" s="251">
        <v>-11.766</v>
      </c>
      <c r="G409" s="33"/>
      <c r="H409" s="34"/>
    </row>
    <row r="410" spans="1:8" s="2" customFormat="1" ht="16.899999999999999" customHeight="1">
      <c r="A410" s="33"/>
      <c r="B410" s="34"/>
      <c r="C410" s="250" t="s">
        <v>1</v>
      </c>
      <c r="D410" s="250" t="s">
        <v>1961</v>
      </c>
      <c r="E410" s="18" t="s">
        <v>1</v>
      </c>
      <c r="F410" s="251">
        <v>0</v>
      </c>
      <c r="G410" s="33"/>
      <c r="H410" s="34"/>
    </row>
    <row r="411" spans="1:8" s="2" customFormat="1" ht="16.899999999999999" customHeight="1">
      <c r="A411" s="33"/>
      <c r="B411" s="34"/>
      <c r="C411" s="250" t="s">
        <v>1</v>
      </c>
      <c r="D411" s="250" t="s">
        <v>1358</v>
      </c>
      <c r="E411" s="18" t="s">
        <v>1</v>
      </c>
      <c r="F411" s="251">
        <v>0</v>
      </c>
      <c r="G411" s="33"/>
      <c r="H411" s="34"/>
    </row>
    <row r="412" spans="1:8" s="2" customFormat="1" ht="16.899999999999999" customHeight="1">
      <c r="A412" s="33"/>
      <c r="B412" s="34"/>
      <c r="C412" s="250" t="s">
        <v>1</v>
      </c>
      <c r="D412" s="250" t="s">
        <v>1962</v>
      </c>
      <c r="E412" s="18" t="s">
        <v>1</v>
      </c>
      <c r="F412" s="251">
        <v>-12.54</v>
      </c>
      <c r="G412" s="33"/>
      <c r="H412" s="34"/>
    </row>
    <row r="413" spans="1:8" s="2" customFormat="1" ht="16.899999999999999" customHeight="1">
      <c r="A413" s="33"/>
      <c r="B413" s="34"/>
      <c r="C413" s="250" t="s">
        <v>1</v>
      </c>
      <c r="D413" s="250" t="s">
        <v>1963</v>
      </c>
      <c r="E413" s="18" t="s">
        <v>1</v>
      </c>
      <c r="F413" s="251">
        <v>-32.22</v>
      </c>
      <c r="G413" s="33"/>
      <c r="H413" s="34"/>
    </row>
    <row r="414" spans="1:8" s="2" customFormat="1" ht="16.899999999999999" customHeight="1">
      <c r="A414" s="33"/>
      <c r="B414" s="34"/>
      <c r="C414" s="250" t="s">
        <v>1</v>
      </c>
      <c r="D414" s="250" t="s">
        <v>1360</v>
      </c>
      <c r="E414" s="18" t="s">
        <v>1</v>
      </c>
      <c r="F414" s="251">
        <v>0</v>
      </c>
      <c r="G414" s="33"/>
      <c r="H414" s="34"/>
    </row>
    <row r="415" spans="1:8" s="2" customFormat="1" ht="16.899999999999999" customHeight="1">
      <c r="A415" s="33"/>
      <c r="B415" s="34"/>
      <c r="C415" s="250" t="s">
        <v>1</v>
      </c>
      <c r="D415" s="250" t="s">
        <v>1964</v>
      </c>
      <c r="E415" s="18" t="s">
        <v>1</v>
      </c>
      <c r="F415" s="251">
        <v>-62.225999999999999</v>
      </c>
      <c r="G415" s="33"/>
      <c r="H415" s="34"/>
    </row>
    <row r="416" spans="1:8" s="2" customFormat="1" ht="16.899999999999999" customHeight="1">
      <c r="A416" s="33"/>
      <c r="B416" s="34"/>
      <c r="C416" s="250" t="s">
        <v>1</v>
      </c>
      <c r="D416" s="250" t="s">
        <v>1965</v>
      </c>
      <c r="E416" s="18" t="s">
        <v>1</v>
      </c>
      <c r="F416" s="251">
        <v>-68.634</v>
      </c>
      <c r="G416" s="33"/>
      <c r="H416" s="34"/>
    </row>
    <row r="417" spans="1:8" s="2" customFormat="1" ht="16.899999999999999" customHeight="1">
      <c r="A417" s="33"/>
      <c r="B417" s="34"/>
      <c r="C417" s="250" t="s">
        <v>1</v>
      </c>
      <c r="D417" s="250" t="s">
        <v>1440</v>
      </c>
      <c r="E417" s="18" t="s">
        <v>1</v>
      </c>
      <c r="F417" s="251">
        <v>0</v>
      </c>
      <c r="G417" s="33"/>
      <c r="H417" s="34"/>
    </row>
    <row r="418" spans="1:8" s="2" customFormat="1" ht="33.75">
      <c r="A418" s="33"/>
      <c r="B418" s="34"/>
      <c r="C418" s="250" t="s">
        <v>1</v>
      </c>
      <c r="D418" s="250" t="s">
        <v>1966</v>
      </c>
      <c r="E418" s="18" t="s">
        <v>1</v>
      </c>
      <c r="F418" s="251">
        <v>-80.863</v>
      </c>
      <c r="G418" s="33"/>
      <c r="H418" s="34"/>
    </row>
    <row r="419" spans="1:8" s="2" customFormat="1" ht="16.899999999999999" customHeight="1">
      <c r="A419" s="33"/>
      <c r="B419" s="34"/>
      <c r="C419" s="250" t="s">
        <v>1</v>
      </c>
      <c r="D419" s="250" t="s">
        <v>1367</v>
      </c>
      <c r="E419" s="18" t="s">
        <v>1</v>
      </c>
      <c r="F419" s="251">
        <v>0</v>
      </c>
      <c r="G419" s="33"/>
      <c r="H419" s="34"/>
    </row>
    <row r="420" spans="1:8" s="2" customFormat="1" ht="16.899999999999999" customHeight="1">
      <c r="A420" s="33"/>
      <c r="B420" s="34"/>
      <c r="C420" s="250" t="s">
        <v>1</v>
      </c>
      <c r="D420" s="250" t="s">
        <v>1967</v>
      </c>
      <c r="E420" s="18" t="s">
        <v>1</v>
      </c>
      <c r="F420" s="251">
        <v>-34.631999999999998</v>
      </c>
      <c r="G420" s="33"/>
      <c r="H420" s="34"/>
    </row>
    <row r="421" spans="1:8" s="2" customFormat="1" ht="16.899999999999999" customHeight="1">
      <c r="A421" s="33"/>
      <c r="B421" s="34"/>
      <c r="C421" s="250" t="s">
        <v>1</v>
      </c>
      <c r="D421" s="250" t="s">
        <v>1444</v>
      </c>
      <c r="E421" s="18" t="s">
        <v>1</v>
      </c>
      <c r="F421" s="251">
        <v>0</v>
      </c>
      <c r="G421" s="33"/>
      <c r="H421" s="34"/>
    </row>
    <row r="422" spans="1:8" s="2" customFormat="1" ht="16.899999999999999" customHeight="1">
      <c r="A422" s="33"/>
      <c r="B422" s="34"/>
      <c r="C422" s="250" t="s">
        <v>1</v>
      </c>
      <c r="D422" s="250" t="s">
        <v>1968</v>
      </c>
      <c r="E422" s="18" t="s">
        <v>1</v>
      </c>
      <c r="F422" s="251">
        <v>-33.911999999999999</v>
      </c>
      <c r="G422" s="33"/>
      <c r="H422" s="34"/>
    </row>
    <row r="423" spans="1:8" s="2" customFormat="1" ht="16.899999999999999" customHeight="1">
      <c r="A423" s="33"/>
      <c r="B423" s="34"/>
      <c r="C423" s="250" t="s">
        <v>1</v>
      </c>
      <c r="D423" s="250" t="s">
        <v>1969</v>
      </c>
      <c r="E423" s="18" t="s">
        <v>1</v>
      </c>
      <c r="F423" s="251">
        <v>0</v>
      </c>
      <c r="G423" s="33"/>
      <c r="H423" s="34"/>
    </row>
    <row r="424" spans="1:8" s="2" customFormat="1" ht="16.899999999999999" customHeight="1">
      <c r="A424" s="33"/>
      <c r="B424" s="34"/>
      <c r="C424" s="250" t="s">
        <v>1</v>
      </c>
      <c r="D424" s="250" t="s">
        <v>1970</v>
      </c>
      <c r="E424" s="18" t="s">
        <v>1</v>
      </c>
      <c r="F424" s="251">
        <v>-26.315999999999999</v>
      </c>
      <c r="G424" s="33"/>
      <c r="H424" s="34"/>
    </row>
    <row r="425" spans="1:8" s="2" customFormat="1" ht="16.899999999999999" customHeight="1">
      <c r="A425" s="33"/>
      <c r="B425" s="34"/>
      <c r="C425" s="250" t="s">
        <v>1</v>
      </c>
      <c r="D425" s="250" t="s">
        <v>1373</v>
      </c>
      <c r="E425" s="18" t="s">
        <v>1</v>
      </c>
      <c r="F425" s="251">
        <v>0</v>
      </c>
      <c r="G425" s="33"/>
      <c r="H425" s="34"/>
    </row>
    <row r="426" spans="1:8" s="2" customFormat="1" ht="16.899999999999999" customHeight="1">
      <c r="A426" s="33"/>
      <c r="B426" s="34"/>
      <c r="C426" s="250" t="s">
        <v>1</v>
      </c>
      <c r="D426" s="250" t="s">
        <v>1971</v>
      </c>
      <c r="E426" s="18" t="s">
        <v>1</v>
      </c>
      <c r="F426" s="251">
        <v>-35.945999999999998</v>
      </c>
      <c r="G426" s="33"/>
      <c r="H426" s="34"/>
    </row>
    <row r="427" spans="1:8" s="2" customFormat="1" ht="16.899999999999999" customHeight="1">
      <c r="A427" s="33"/>
      <c r="B427" s="34"/>
      <c r="C427" s="250" t="s">
        <v>1</v>
      </c>
      <c r="D427" s="250" t="s">
        <v>1451</v>
      </c>
      <c r="E427" s="18" t="s">
        <v>1</v>
      </c>
      <c r="F427" s="251">
        <v>0</v>
      </c>
      <c r="G427" s="33"/>
      <c r="H427" s="34"/>
    </row>
    <row r="428" spans="1:8" s="2" customFormat="1" ht="16.899999999999999" customHeight="1">
      <c r="A428" s="33"/>
      <c r="B428" s="34"/>
      <c r="C428" s="250" t="s">
        <v>1</v>
      </c>
      <c r="D428" s="250" t="s">
        <v>1972</v>
      </c>
      <c r="E428" s="18" t="s">
        <v>1</v>
      </c>
      <c r="F428" s="251">
        <v>-18.27</v>
      </c>
      <c r="G428" s="33"/>
      <c r="H428" s="34"/>
    </row>
    <row r="429" spans="1:8" s="2" customFormat="1" ht="16.899999999999999" customHeight="1">
      <c r="A429" s="33"/>
      <c r="B429" s="34"/>
      <c r="C429" s="250" t="s">
        <v>1</v>
      </c>
      <c r="D429" s="250" t="s">
        <v>1379</v>
      </c>
      <c r="E429" s="18" t="s">
        <v>1</v>
      </c>
      <c r="F429" s="251">
        <v>0</v>
      </c>
      <c r="G429" s="33"/>
      <c r="H429" s="34"/>
    </row>
    <row r="430" spans="1:8" s="2" customFormat="1" ht="16.899999999999999" customHeight="1">
      <c r="A430" s="33"/>
      <c r="B430" s="34"/>
      <c r="C430" s="250" t="s">
        <v>1</v>
      </c>
      <c r="D430" s="250" t="s">
        <v>1973</v>
      </c>
      <c r="E430" s="18" t="s">
        <v>1</v>
      </c>
      <c r="F430" s="251">
        <v>-21.428999999999998</v>
      </c>
      <c r="G430" s="33"/>
      <c r="H430" s="34"/>
    </row>
    <row r="431" spans="1:8" s="2" customFormat="1" ht="16.899999999999999" customHeight="1">
      <c r="A431" s="33"/>
      <c r="B431" s="34"/>
      <c r="C431" s="250" t="s">
        <v>1</v>
      </c>
      <c r="D431" s="250" t="s">
        <v>1381</v>
      </c>
      <c r="E431" s="18" t="s">
        <v>1</v>
      </c>
      <c r="F431" s="251">
        <v>0</v>
      </c>
      <c r="G431" s="33"/>
      <c r="H431" s="34"/>
    </row>
    <row r="432" spans="1:8" s="2" customFormat="1" ht="16.899999999999999" customHeight="1">
      <c r="A432" s="33"/>
      <c r="B432" s="34"/>
      <c r="C432" s="250" t="s">
        <v>1</v>
      </c>
      <c r="D432" s="250" t="s">
        <v>1974</v>
      </c>
      <c r="E432" s="18" t="s">
        <v>1</v>
      </c>
      <c r="F432" s="251">
        <v>-18.864000000000001</v>
      </c>
      <c r="G432" s="33"/>
      <c r="H432" s="34"/>
    </row>
    <row r="433" spans="1:8" s="2" customFormat="1" ht="16.899999999999999" customHeight="1">
      <c r="A433" s="33"/>
      <c r="B433" s="34"/>
      <c r="C433" s="250" t="s">
        <v>1</v>
      </c>
      <c r="D433" s="250" t="s">
        <v>1383</v>
      </c>
      <c r="E433" s="18" t="s">
        <v>1</v>
      </c>
      <c r="F433" s="251">
        <v>0</v>
      </c>
      <c r="G433" s="33"/>
      <c r="H433" s="34"/>
    </row>
    <row r="434" spans="1:8" s="2" customFormat="1" ht="16.899999999999999" customHeight="1">
      <c r="A434" s="33"/>
      <c r="B434" s="34"/>
      <c r="C434" s="250" t="s">
        <v>1</v>
      </c>
      <c r="D434" s="250" t="s">
        <v>1975</v>
      </c>
      <c r="E434" s="18" t="s">
        <v>1</v>
      </c>
      <c r="F434" s="251">
        <v>-17.172000000000001</v>
      </c>
      <c r="G434" s="33"/>
      <c r="H434" s="34"/>
    </row>
    <row r="435" spans="1:8" s="2" customFormat="1" ht="16.899999999999999" customHeight="1">
      <c r="A435" s="33"/>
      <c r="B435" s="34"/>
      <c r="C435" s="250" t="s">
        <v>1</v>
      </c>
      <c r="D435" s="250" t="s">
        <v>1385</v>
      </c>
      <c r="E435" s="18" t="s">
        <v>1</v>
      </c>
      <c r="F435" s="251">
        <v>0</v>
      </c>
      <c r="G435" s="33"/>
      <c r="H435" s="34"/>
    </row>
    <row r="436" spans="1:8" s="2" customFormat="1" ht="16.899999999999999" customHeight="1">
      <c r="A436" s="33"/>
      <c r="B436" s="34"/>
      <c r="C436" s="250" t="s">
        <v>1</v>
      </c>
      <c r="D436" s="250" t="s">
        <v>1976</v>
      </c>
      <c r="E436" s="18" t="s">
        <v>1</v>
      </c>
      <c r="F436" s="251">
        <v>-19.457999999999998</v>
      </c>
      <c r="G436" s="33"/>
      <c r="H436" s="34"/>
    </row>
    <row r="437" spans="1:8" s="2" customFormat="1" ht="16.899999999999999" customHeight="1">
      <c r="A437" s="33"/>
      <c r="B437" s="34"/>
      <c r="C437" s="250" t="s">
        <v>1</v>
      </c>
      <c r="D437" s="250" t="s">
        <v>1387</v>
      </c>
      <c r="E437" s="18" t="s">
        <v>1</v>
      </c>
      <c r="F437" s="251">
        <v>0</v>
      </c>
      <c r="G437" s="33"/>
      <c r="H437" s="34"/>
    </row>
    <row r="438" spans="1:8" s="2" customFormat="1" ht="16.899999999999999" customHeight="1">
      <c r="A438" s="33"/>
      <c r="B438" s="34"/>
      <c r="C438" s="250" t="s">
        <v>1</v>
      </c>
      <c r="D438" s="250" t="s">
        <v>1977</v>
      </c>
      <c r="E438" s="18" t="s">
        <v>1</v>
      </c>
      <c r="F438" s="251">
        <v>-53.667000000000002</v>
      </c>
      <c r="G438" s="33"/>
      <c r="H438" s="34"/>
    </row>
    <row r="439" spans="1:8" s="2" customFormat="1" ht="16.899999999999999" customHeight="1">
      <c r="A439" s="33"/>
      <c r="B439" s="34"/>
      <c r="C439" s="250" t="s">
        <v>1</v>
      </c>
      <c r="D439" s="250" t="s">
        <v>1458</v>
      </c>
      <c r="E439" s="18" t="s">
        <v>1</v>
      </c>
      <c r="F439" s="251">
        <v>0</v>
      </c>
      <c r="G439" s="33"/>
      <c r="H439" s="34"/>
    </row>
    <row r="440" spans="1:8" s="2" customFormat="1" ht="16.899999999999999" customHeight="1">
      <c r="A440" s="33"/>
      <c r="B440" s="34"/>
      <c r="C440" s="250" t="s">
        <v>1</v>
      </c>
      <c r="D440" s="250" t="s">
        <v>1978</v>
      </c>
      <c r="E440" s="18" t="s">
        <v>1</v>
      </c>
      <c r="F440" s="251">
        <v>-6.7320000000000002</v>
      </c>
      <c r="G440" s="33"/>
      <c r="H440" s="34"/>
    </row>
    <row r="441" spans="1:8" s="2" customFormat="1" ht="16.899999999999999" customHeight="1">
      <c r="A441" s="33"/>
      <c r="B441" s="34"/>
      <c r="C441" s="250" t="s">
        <v>1</v>
      </c>
      <c r="D441" s="250" t="s">
        <v>1391</v>
      </c>
      <c r="E441" s="18" t="s">
        <v>1</v>
      </c>
      <c r="F441" s="251">
        <v>0</v>
      </c>
      <c r="G441" s="33"/>
      <c r="H441" s="34"/>
    </row>
    <row r="442" spans="1:8" s="2" customFormat="1" ht="16.899999999999999" customHeight="1">
      <c r="A442" s="33"/>
      <c r="B442" s="34"/>
      <c r="C442" s="250" t="s">
        <v>1</v>
      </c>
      <c r="D442" s="250" t="s">
        <v>1979</v>
      </c>
      <c r="E442" s="18" t="s">
        <v>1</v>
      </c>
      <c r="F442" s="251">
        <v>-45.756</v>
      </c>
      <c r="G442" s="33"/>
      <c r="H442" s="34"/>
    </row>
    <row r="443" spans="1:8" s="2" customFormat="1" ht="16.899999999999999" customHeight="1">
      <c r="A443" s="33"/>
      <c r="B443" s="34"/>
      <c r="C443" s="250" t="s">
        <v>1</v>
      </c>
      <c r="D443" s="250" t="s">
        <v>1393</v>
      </c>
      <c r="E443" s="18" t="s">
        <v>1</v>
      </c>
      <c r="F443" s="251">
        <v>0</v>
      </c>
      <c r="G443" s="33"/>
      <c r="H443" s="34"/>
    </row>
    <row r="444" spans="1:8" s="2" customFormat="1" ht="16.899999999999999" customHeight="1">
      <c r="A444" s="33"/>
      <c r="B444" s="34"/>
      <c r="C444" s="250" t="s">
        <v>1</v>
      </c>
      <c r="D444" s="250" t="s">
        <v>1980</v>
      </c>
      <c r="E444" s="18" t="s">
        <v>1</v>
      </c>
      <c r="F444" s="251">
        <v>-13.86</v>
      </c>
      <c r="G444" s="33"/>
      <c r="H444" s="34"/>
    </row>
    <row r="445" spans="1:8" s="2" customFormat="1" ht="16.899999999999999" customHeight="1">
      <c r="A445" s="33"/>
      <c r="B445" s="34"/>
      <c r="C445" s="250" t="s">
        <v>1</v>
      </c>
      <c r="D445" s="250" t="s">
        <v>1395</v>
      </c>
      <c r="E445" s="18" t="s">
        <v>1</v>
      </c>
      <c r="F445" s="251">
        <v>0</v>
      </c>
      <c r="G445" s="33"/>
      <c r="H445" s="34"/>
    </row>
    <row r="446" spans="1:8" s="2" customFormat="1" ht="16.899999999999999" customHeight="1">
      <c r="A446" s="33"/>
      <c r="B446" s="34"/>
      <c r="C446" s="250" t="s">
        <v>1</v>
      </c>
      <c r="D446" s="250" t="s">
        <v>1981</v>
      </c>
      <c r="E446" s="18" t="s">
        <v>1</v>
      </c>
      <c r="F446" s="251">
        <v>-20.556000000000001</v>
      </c>
      <c r="G446" s="33"/>
      <c r="H446" s="34"/>
    </row>
    <row r="447" spans="1:8" s="2" customFormat="1" ht="16.899999999999999" customHeight="1">
      <c r="A447" s="33"/>
      <c r="B447" s="34"/>
      <c r="C447" s="250" t="s">
        <v>1</v>
      </c>
      <c r="D447" s="250" t="s">
        <v>1397</v>
      </c>
      <c r="E447" s="18" t="s">
        <v>1</v>
      </c>
      <c r="F447" s="251">
        <v>0</v>
      </c>
      <c r="G447" s="33"/>
      <c r="H447" s="34"/>
    </row>
    <row r="448" spans="1:8" s="2" customFormat="1" ht="16.899999999999999" customHeight="1">
      <c r="A448" s="33"/>
      <c r="B448" s="34"/>
      <c r="C448" s="250" t="s">
        <v>1</v>
      </c>
      <c r="D448" s="250" t="s">
        <v>1982</v>
      </c>
      <c r="E448" s="18" t="s">
        <v>1</v>
      </c>
      <c r="F448" s="251">
        <v>-5.6159999999999997</v>
      </c>
      <c r="G448" s="33"/>
      <c r="H448" s="34"/>
    </row>
    <row r="449" spans="1:8" s="2" customFormat="1" ht="16.899999999999999" customHeight="1">
      <c r="A449" s="33"/>
      <c r="B449" s="34"/>
      <c r="C449" s="250" t="s">
        <v>1</v>
      </c>
      <c r="D449" s="250" t="s">
        <v>1464</v>
      </c>
      <c r="E449" s="18" t="s">
        <v>1</v>
      </c>
      <c r="F449" s="251">
        <v>0</v>
      </c>
      <c r="G449" s="33"/>
      <c r="H449" s="34"/>
    </row>
    <row r="450" spans="1:8" s="2" customFormat="1" ht="16.899999999999999" customHeight="1">
      <c r="A450" s="33"/>
      <c r="B450" s="34"/>
      <c r="C450" s="250" t="s">
        <v>1</v>
      </c>
      <c r="D450" s="250" t="s">
        <v>1983</v>
      </c>
      <c r="E450" s="18" t="s">
        <v>1</v>
      </c>
      <c r="F450" s="251">
        <v>-25.866</v>
      </c>
      <c r="G450" s="33"/>
      <c r="H450" s="34"/>
    </row>
    <row r="451" spans="1:8" s="2" customFormat="1" ht="16.899999999999999" customHeight="1">
      <c r="A451" s="33"/>
      <c r="B451" s="34"/>
      <c r="C451" s="250" t="s">
        <v>1</v>
      </c>
      <c r="D451" s="250" t="s">
        <v>1401</v>
      </c>
      <c r="E451" s="18" t="s">
        <v>1</v>
      </c>
      <c r="F451" s="251">
        <v>0</v>
      </c>
      <c r="G451" s="33"/>
      <c r="H451" s="34"/>
    </row>
    <row r="452" spans="1:8" s="2" customFormat="1" ht="16.899999999999999" customHeight="1">
      <c r="A452" s="33"/>
      <c r="B452" s="34"/>
      <c r="C452" s="250" t="s">
        <v>1</v>
      </c>
      <c r="D452" s="250" t="s">
        <v>1984</v>
      </c>
      <c r="E452" s="18" t="s">
        <v>1</v>
      </c>
      <c r="F452" s="251">
        <v>-45.972000000000001</v>
      </c>
      <c r="G452" s="33"/>
      <c r="H452" s="34"/>
    </row>
    <row r="453" spans="1:8" s="2" customFormat="1" ht="16.899999999999999" customHeight="1">
      <c r="A453" s="33"/>
      <c r="B453" s="34"/>
      <c r="C453" s="250" t="s">
        <v>118</v>
      </c>
      <c r="D453" s="250" t="s">
        <v>581</v>
      </c>
      <c r="E453" s="18" t="s">
        <v>1</v>
      </c>
      <c r="F453" s="251">
        <v>836.01999999999896</v>
      </c>
      <c r="G453" s="33"/>
      <c r="H453" s="34"/>
    </row>
    <row r="454" spans="1:8" s="2" customFormat="1" ht="16.899999999999999" customHeight="1">
      <c r="A454" s="33"/>
      <c r="B454" s="34"/>
      <c r="C454" s="252" t="s">
        <v>6536</v>
      </c>
      <c r="D454" s="33"/>
      <c r="E454" s="33"/>
      <c r="F454" s="33"/>
      <c r="G454" s="33"/>
      <c r="H454" s="34"/>
    </row>
    <row r="455" spans="1:8" s="2" customFormat="1" ht="16.899999999999999" customHeight="1">
      <c r="A455" s="33"/>
      <c r="B455" s="34"/>
      <c r="C455" s="250" t="s">
        <v>1847</v>
      </c>
      <c r="D455" s="250" t="s">
        <v>1848</v>
      </c>
      <c r="E455" s="18" t="s">
        <v>366</v>
      </c>
      <c r="F455" s="251">
        <v>10230.169</v>
      </c>
      <c r="G455" s="33"/>
      <c r="H455" s="34"/>
    </row>
    <row r="456" spans="1:8" s="2" customFormat="1" ht="22.5">
      <c r="A456" s="33"/>
      <c r="B456" s="34"/>
      <c r="C456" s="250" t="s">
        <v>1309</v>
      </c>
      <c r="D456" s="250" t="s">
        <v>1310</v>
      </c>
      <c r="E456" s="18" t="s">
        <v>366</v>
      </c>
      <c r="F456" s="251">
        <v>1663.6110000000001</v>
      </c>
      <c r="G456" s="33"/>
      <c r="H456" s="34"/>
    </row>
    <row r="457" spans="1:8" s="2" customFormat="1" ht="16.899999999999999" customHeight="1">
      <c r="A457" s="33"/>
      <c r="B457" s="34"/>
      <c r="C457" s="250" t="s">
        <v>6389</v>
      </c>
      <c r="D457" s="250" t="s">
        <v>6390</v>
      </c>
      <c r="E457" s="18" t="s">
        <v>366</v>
      </c>
      <c r="F457" s="251">
        <v>15728.35</v>
      </c>
      <c r="G457" s="33"/>
      <c r="H457" s="34"/>
    </row>
    <row r="458" spans="1:8" s="2" customFormat="1" ht="16.899999999999999" customHeight="1">
      <c r="A458" s="33"/>
      <c r="B458" s="34"/>
      <c r="C458" s="246" t="s">
        <v>121</v>
      </c>
      <c r="D458" s="247" t="s">
        <v>1</v>
      </c>
      <c r="E458" s="248" t="s">
        <v>1</v>
      </c>
      <c r="F458" s="249">
        <v>1725.2349999999999</v>
      </c>
      <c r="G458" s="33"/>
      <c r="H458" s="34"/>
    </row>
    <row r="459" spans="1:8" s="2" customFormat="1" ht="16.899999999999999" customHeight="1">
      <c r="A459" s="33"/>
      <c r="B459" s="34"/>
      <c r="C459" s="250" t="s">
        <v>1</v>
      </c>
      <c r="D459" s="250" t="s">
        <v>1985</v>
      </c>
      <c r="E459" s="18" t="s">
        <v>1</v>
      </c>
      <c r="F459" s="251">
        <v>0</v>
      </c>
      <c r="G459" s="33"/>
      <c r="H459" s="34"/>
    </row>
    <row r="460" spans="1:8" s="2" customFormat="1" ht="16.899999999999999" customHeight="1">
      <c r="A460" s="33"/>
      <c r="B460" s="34"/>
      <c r="C460" s="250" t="s">
        <v>1</v>
      </c>
      <c r="D460" s="250" t="s">
        <v>1468</v>
      </c>
      <c r="E460" s="18" t="s">
        <v>1</v>
      </c>
      <c r="F460" s="251">
        <v>0</v>
      </c>
      <c r="G460" s="33"/>
      <c r="H460" s="34"/>
    </row>
    <row r="461" spans="1:8" s="2" customFormat="1" ht="16.899999999999999" customHeight="1">
      <c r="A461" s="33"/>
      <c r="B461" s="34"/>
      <c r="C461" s="250" t="s">
        <v>1</v>
      </c>
      <c r="D461" s="250" t="s">
        <v>1986</v>
      </c>
      <c r="E461" s="18" t="s">
        <v>1</v>
      </c>
      <c r="F461" s="251">
        <v>94.92</v>
      </c>
      <c r="G461" s="33"/>
      <c r="H461" s="34"/>
    </row>
    <row r="462" spans="1:8" s="2" customFormat="1" ht="16.899999999999999" customHeight="1">
      <c r="A462" s="33"/>
      <c r="B462" s="34"/>
      <c r="C462" s="250" t="s">
        <v>1</v>
      </c>
      <c r="D462" s="250" t="s">
        <v>1987</v>
      </c>
      <c r="E462" s="18" t="s">
        <v>1</v>
      </c>
      <c r="F462" s="251">
        <v>-23.686</v>
      </c>
      <c r="G462" s="33"/>
      <c r="H462" s="34"/>
    </row>
    <row r="463" spans="1:8" s="2" customFormat="1" ht="16.899999999999999" customHeight="1">
      <c r="A463" s="33"/>
      <c r="B463" s="34"/>
      <c r="C463" s="250" t="s">
        <v>1</v>
      </c>
      <c r="D463" s="250" t="s">
        <v>1988</v>
      </c>
      <c r="E463" s="18" t="s">
        <v>1</v>
      </c>
      <c r="F463" s="251">
        <v>10.191000000000001</v>
      </c>
      <c r="G463" s="33"/>
      <c r="H463" s="34"/>
    </row>
    <row r="464" spans="1:8" s="2" customFormat="1" ht="16.899999999999999" customHeight="1">
      <c r="A464" s="33"/>
      <c r="B464" s="34"/>
      <c r="C464" s="250" t="s">
        <v>1</v>
      </c>
      <c r="D464" s="250" t="s">
        <v>1470</v>
      </c>
      <c r="E464" s="18" t="s">
        <v>1</v>
      </c>
      <c r="F464" s="251">
        <v>0</v>
      </c>
      <c r="G464" s="33"/>
      <c r="H464" s="34"/>
    </row>
    <row r="465" spans="1:8" s="2" customFormat="1" ht="16.899999999999999" customHeight="1">
      <c r="A465" s="33"/>
      <c r="B465" s="34"/>
      <c r="C465" s="250" t="s">
        <v>1</v>
      </c>
      <c r="D465" s="250" t="s">
        <v>1989</v>
      </c>
      <c r="E465" s="18" t="s">
        <v>1</v>
      </c>
      <c r="F465" s="251">
        <v>232.68</v>
      </c>
      <c r="G465" s="33"/>
      <c r="H465" s="34"/>
    </row>
    <row r="466" spans="1:8" s="2" customFormat="1" ht="16.899999999999999" customHeight="1">
      <c r="A466" s="33"/>
      <c r="B466" s="34"/>
      <c r="C466" s="250" t="s">
        <v>1</v>
      </c>
      <c r="D466" s="250" t="s">
        <v>1990</v>
      </c>
      <c r="E466" s="18" t="s">
        <v>1</v>
      </c>
      <c r="F466" s="251">
        <v>23.2</v>
      </c>
      <c r="G466" s="33"/>
      <c r="H466" s="34"/>
    </row>
    <row r="467" spans="1:8" s="2" customFormat="1" ht="22.5">
      <c r="A467" s="33"/>
      <c r="B467" s="34"/>
      <c r="C467" s="250" t="s">
        <v>1</v>
      </c>
      <c r="D467" s="250" t="s">
        <v>1991</v>
      </c>
      <c r="E467" s="18" t="s">
        <v>1</v>
      </c>
      <c r="F467" s="251">
        <v>-61.259</v>
      </c>
      <c r="G467" s="33"/>
      <c r="H467" s="34"/>
    </row>
    <row r="468" spans="1:8" s="2" customFormat="1" ht="16.899999999999999" customHeight="1">
      <c r="A468" s="33"/>
      <c r="B468" s="34"/>
      <c r="C468" s="250" t="s">
        <v>1</v>
      </c>
      <c r="D468" s="250" t="s">
        <v>1992</v>
      </c>
      <c r="E468" s="18" t="s">
        <v>1</v>
      </c>
      <c r="F468" s="251">
        <v>25.327000000000002</v>
      </c>
      <c r="G468" s="33"/>
      <c r="H468" s="34"/>
    </row>
    <row r="469" spans="1:8" s="2" customFormat="1" ht="16.899999999999999" customHeight="1">
      <c r="A469" s="33"/>
      <c r="B469" s="34"/>
      <c r="C469" s="250" t="s">
        <v>1</v>
      </c>
      <c r="D469" s="250" t="s">
        <v>1472</v>
      </c>
      <c r="E469" s="18" t="s">
        <v>1</v>
      </c>
      <c r="F469" s="251">
        <v>0</v>
      </c>
      <c r="G469" s="33"/>
      <c r="H469" s="34"/>
    </row>
    <row r="470" spans="1:8" s="2" customFormat="1" ht="16.899999999999999" customHeight="1">
      <c r="A470" s="33"/>
      <c r="B470" s="34"/>
      <c r="C470" s="250" t="s">
        <v>1</v>
      </c>
      <c r="D470" s="250" t="s">
        <v>1993</v>
      </c>
      <c r="E470" s="18" t="s">
        <v>1</v>
      </c>
      <c r="F470" s="251">
        <v>14.7</v>
      </c>
      <c r="G470" s="33"/>
      <c r="H470" s="34"/>
    </row>
    <row r="471" spans="1:8" s="2" customFormat="1" ht="16.899999999999999" customHeight="1">
      <c r="A471" s="33"/>
      <c r="B471" s="34"/>
      <c r="C471" s="250" t="s">
        <v>1</v>
      </c>
      <c r="D471" s="250" t="s">
        <v>1994</v>
      </c>
      <c r="E471" s="18" t="s">
        <v>1</v>
      </c>
      <c r="F471" s="251">
        <v>133.44</v>
      </c>
      <c r="G471" s="33"/>
      <c r="H471" s="34"/>
    </row>
    <row r="472" spans="1:8" s="2" customFormat="1" ht="16.899999999999999" customHeight="1">
      <c r="A472" s="33"/>
      <c r="B472" s="34"/>
      <c r="C472" s="250" t="s">
        <v>1</v>
      </c>
      <c r="D472" s="250" t="s">
        <v>1995</v>
      </c>
      <c r="E472" s="18" t="s">
        <v>1</v>
      </c>
      <c r="F472" s="251">
        <v>-22.23</v>
      </c>
      <c r="G472" s="33"/>
      <c r="H472" s="34"/>
    </row>
    <row r="473" spans="1:8" s="2" customFormat="1" ht="16.899999999999999" customHeight="1">
      <c r="A473" s="33"/>
      <c r="B473" s="34"/>
      <c r="C473" s="250" t="s">
        <v>1</v>
      </c>
      <c r="D473" s="250" t="s">
        <v>1475</v>
      </c>
      <c r="E473" s="18" t="s">
        <v>1</v>
      </c>
      <c r="F473" s="251">
        <v>0</v>
      </c>
      <c r="G473" s="33"/>
      <c r="H473" s="34"/>
    </row>
    <row r="474" spans="1:8" s="2" customFormat="1" ht="16.899999999999999" customHeight="1">
      <c r="A474" s="33"/>
      <c r="B474" s="34"/>
      <c r="C474" s="250" t="s">
        <v>1</v>
      </c>
      <c r="D474" s="250" t="s">
        <v>1996</v>
      </c>
      <c r="E474" s="18" t="s">
        <v>1</v>
      </c>
      <c r="F474" s="251">
        <v>328.39800000000002</v>
      </c>
      <c r="G474" s="33"/>
      <c r="H474" s="34"/>
    </row>
    <row r="475" spans="1:8" s="2" customFormat="1" ht="16.899999999999999" customHeight="1">
      <c r="A475" s="33"/>
      <c r="B475" s="34"/>
      <c r="C475" s="250" t="s">
        <v>1</v>
      </c>
      <c r="D475" s="250" t="s">
        <v>1997</v>
      </c>
      <c r="E475" s="18" t="s">
        <v>1</v>
      </c>
      <c r="F475" s="251">
        <v>28.8</v>
      </c>
      <c r="G475" s="33"/>
      <c r="H475" s="34"/>
    </row>
    <row r="476" spans="1:8" s="2" customFormat="1" ht="16.899999999999999" customHeight="1">
      <c r="A476" s="33"/>
      <c r="B476" s="34"/>
      <c r="C476" s="250" t="s">
        <v>1</v>
      </c>
      <c r="D476" s="250" t="s">
        <v>1998</v>
      </c>
      <c r="E476" s="18" t="s">
        <v>1</v>
      </c>
      <c r="F476" s="251">
        <v>-32.79</v>
      </c>
      <c r="G476" s="33"/>
      <c r="H476" s="34"/>
    </row>
    <row r="477" spans="1:8" s="2" customFormat="1" ht="16.899999999999999" customHeight="1">
      <c r="A477" s="33"/>
      <c r="B477" s="34"/>
      <c r="C477" s="250" t="s">
        <v>1</v>
      </c>
      <c r="D477" s="250" t="s">
        <v>1999</v>
      </c>
      <c r="E477" s="18" t="s">
        <v>1</v>
      </c>
      <c r="F477" s="251">
        <v>38.115000000000002</v>
      </c>
      <c r="G477" s="33"/>
      <c r="H477" s="34"/>
    </row>
    <row r="478" spans="1:8" s="2" customFormat="1" ht="16.899999999999999" customHeight="1">
      <c r="A478" s="33"/>
      <c r="B478" s="34"/>
      <c r="C478" s="250" t="s">
        <v>1</v>
      </c>
      <c r="D478" s="250" t="s">
        <v>2000</v>
      </c>
      <c r="E478" s="18" t="s">
        <v>1</v>
      </c>
      <c r="F478" s="251">
        <v>0</v>
      </c>
      <c r="G478" s="33"/>
      <c r="H478" s="34"/>
    </row>
    <row r="479" spans="1:8" s="2" customFormat="1" ht="16.899999999999999" customHeight="1">
      <c r="A479" s="33"/>
      <c r="B479" s="34"/>
      <c r="C479" s="250" t="s">
        <v>1</v>
      </c>
      <c r="D479" s="250" t="s">
        <v>2001</v>
      </c>
      <c r="E479" s="18" t="s">
        <v>1</v>
      </c>
      <c r="F479" s="251">
        <v>31.838999999999999</v>
      </c>
      <c r="G479" s="33"/>
      <c r="H479" s="34"/>
    </row>
    <row r="480" spans="1:8" s="2" customFormat="1" ht="16.899999999999999" customHeight="1">
      <c r="A480" s="33"/>
      <c r="B480" s="34"/>
      <c r="C480" s="250" t="s">
        <v>1</v>
      </c>
      <c r="D480" s="250" t="s">
        <v>2002</v>
      </c>
      <c r="E480" s="18" t="s">
        <v>1</v>
      </c>
      <c r="F480" s="251">
        <v>-4.46</v>
      </c>
      <c r="G480" s="33"/>
      <c r="H480" s="34"/>
    </row>
    <row r="481" spans="1:8" s="2" customFormat="1" ht="16.899999999999999" customHeight="1">
      <c r="A481" s="33"/>
      <c r="B481" s="34"/>
      <c r="C481" s="250" t="s">
        <v>1</v>
      </c>
      <c r="D481" s="250" t="s">
        <v>2003</v>
      </c>
      <c r="E481" s="18" t="s">
        <v>1</v>
      </c>
      <c r="F481" s="251">
        <v>0.61799999999999999</v>
      </c>
      <c r="G481" s="33"/>
      <c r="H481" s="34"/>
    </row>
    <row r="482" spans="1:8" s="2" customFormat="1" ht="16.899999999999999" customHeight="1">
      <c r="A482" s="33"/>
      <c r="B482" s="34"/>
      <c r="C482" s="250" t="s">
        <v>1</v>
      </c>
      <c r="D482" s="250" t="s">
        <v>1479</v>
      </c>
      <c r="E482" s="18" t="s">
        <v>1</v>
      </c>
      <c r="F482" s="251">
        <v>0</v>
      </c>
      <c r="G482" s="33"/>
      <c r="H482" s="34"/>
    </row>
    <row r="483" spans="1:8" s="2" customFormat="1" ht="16.899999999999999" customHeight="1">
      <c r="A483" s="33"/>
      <c r="B483" s="34"/>
      <c r="C483" s="250" t="s">
        <v>1</v>
      </c>
      <c r="D483" s="250" t="s">
        <v>2004</v>
      </c>
      <c r="E483" s="18" t="s">
        <v>1</v>
      </c>
      <c r="F483" s="251">
        <v>151.32400000000001</v>
      </c>
      <c r="G483" s="33"/>
      <c r="H483" s="34"/>
    </row>
    <row r="484" spans="1:8" s="2" customFormat="1" ht="16.899999999999999" customHeight="1">
      <c r="A484" s="33"/>
      <c r="B484" s="34"/>
      <c r="C484" s="250" t="s">
        <v>1</v>
      </c>
      <c r="D484" s="250" t="s">
        <v>2005</v>
      </c>
      <c r="E484" s="18" t="s">
        <v>1</v>
      </c>
      <c r="F484" s="251">
        <v>-28.347999999999999</v>
      </c>
      <c r="G484" s="33"/>
      <c r="H484" s="34"/>
    </row>
    <row r="485" spans="1:8" s="2" customFormat="1" ht="16.899999999999999" customHeight="1">
      <c r="A485" s="33"/>
      <c r="B485" s="34"/>
      <c r="C485" s="250" t="s">
        <v>1</v>
      </c>
      <c r="D485" s="250" t="s">
        <v>2006</v>
      </c>
      <c r="E485" s="18" t="s">
        <v>1</v>
      </c>
      <c r="F485" s="251">
        <v>16.713000000000001</v>
      </c>
      <c r="G485" s="33"/>
      <c r="H485" s="34"/>
    </row>
    <row r="486" spans="1:8" s="2" customFormat="1" ht="16.899999999999999" customHeight="1">
      <c r="A486" s="33"/>
      <c r="B486" s="34"/>
      <c r="C486" s="250" t="s">
        <v>1</v>
      </c>
      <c r="D486" s="250" t="s">
        <v>1481</v>
      </c>
      <c r="E486" s="18" t="s">
        <v>1</v>
      </c>
      <c r="F486" s="251">
        <v>0</v>
      </c>
      <c r="G486" s="33"/>
      <c r="H486" s="34"/>
    </row>
    <row r="487" spans="1:8" s="2" customFormat="1" ht="16.899999999999999" customHeight="1">
      <c r="A487" s="33"/>
      <c r="B487" s="34"/>
      <c r="C487" s="250" t="s">
        <v>1</v>
      </c>
      <c r="D487" s="250" t="s">
        <v>2007</v>
      </c>
      <c r="E487" s="18" t="s">
        <v>1</v>
      </c>
      <c r="F487" s="251">
        <v>80.974999999999994</v>
      </c>
      <c r="G487" s="33"/>
      <c r="H487" s="34"/>
    </row>
    <row r="488" spans="1:8" s="2" customFormat="1" ht="16.899999999999999" customHeight="1">
      <c r="A488" s="33"/>
      <c r="B488" s="34"/>
      <c r="C488" s="250" t="s">
        <v>1</v>
      </c>
      <c r="D488" s="250" t="s">
        <v>2008</v>
      </c>
      <c r="E488" s="18" t="s">
        <v>1</v>
      </c>
      <c r="F488" s="251">
        <v>-10.978</v>
      </c>
      <c r="G488" s="33"/>
      <c r="H488" s="34"/>
    </row>
    <row r="489" spans="1:8" s="2" customFormat="1" ht="16.899999999999999" customHeight="1">
      <c r="A489" s="33"/>
      <c r="B489" s="34"/>
      <c r="C489" s="250" t="s">
        <v>1</v>
      </c>
      <c r="D489" s="250" t="s">
        <v>2009</v>
      </c>
      <c r="E489" s="18" t="s">
        <v>1</v>
      </c>
      <c r="F489" s="251">
        <v>5.2569999999999997</v>
      </c>
      <c r="G489" s="33"/>
      <c r="H489" s="34"/>
    </row>
    <row r="490" spans="1:8" s="2" customFormat="1" ht="16.899999999999999" customHeight="1">
      <c r="A490" s="33"/>
      <c r="B490" s="34"/>
      <c r="C490" s="250" t="s">
        <v>1</v>
      </c>
      <c r="D490" s="250" t="s">
        <v>1483</v>
      </c>
      <c r="E490" s="18" t="s">
        <v>1</v>
      </c>
      <c r="F490" s="251">
        <v>0</v>
      </c>
      <c r="G490" s="33"/>
      <c r="H490" s="34"/>
    </row>
    <row r="491" spans="1:8" s="2" customFormat="1" ht="16.899999999999999" customHeight="1">
      <c r="A491" s="33"/>
      <c r="B491" s="34"/>
      <c r="C491" s="250" t="s">
        <v>1</v>
      </c>
      <c r="D491" s="250" t="s">
        <v>2010</v>
      </c>
      <c r="E491" s="18" t="s">
        <v>1</v>
      </c>
      <c r="F491" s="251">
        <v>189.363</v>
      </c>
      <c r="G491" s="33"/>
      <c r="H491" s="34"/>
    </row>
    <row r="492" spans="1:8" s="2" customFormat="1" ht="16.899999999999999" customHeight="1">
      <c r="A492" s="33"/>
      <c r="B492" s="34"/>
      <c r="C492" s="250" t="s">
        <v>1</v>
      </c>
      <c r="D492" s="250" t="s">
        <v>2011</v>
      </c>
      <c r="E492" s="18" t="s">
        <v>1</v>
      </c>
      <c r="F492" s="251">
        <v>-25.106999999999999</v>
      </c>
      <c r="G492" s="33"/>
      <c r="H492" s="34"/>
    </row>
    <row r="493" spans="1:8" s="2" customFormat="1" ht="16.899999999999999" customHeight="1">
      <c r="A493" s="33"/>
      <c r="B493" s="34"/>
      <c r="C493" s="250" t="s">
        <v>1</v>
      </c>
      <c r="D493" s="250" t="s">
        <v>2012</v>
      </c>
      <c r="E493" s="18" t="s">
        <v>1</v>
      </c>
      <c r="F493" s="251">
        <v>10.576000000000001</v>
      </c>
      <c r="G493" s="33"/>
      <c r="H493" s="34"/>
    </row>
    <row r="494" spans="1:8" s="2" customFormat="1" ht="16.899999999999999" customHeight="1">
      <c r="A494" s="33"/>
      <c r="B494" s="34"/>
      <c r="C494" s="250" t="s">
        <v>1</v>
      </c>
      <c r="D494" s="250" t="s">
        <v>1485</v>
      </c>
      <c r="E494" s="18" t="s">
        <v>1</v>
      </c>
      <c r="F494" s="251">
        <v>0</v>
      </c>
      <c r="G494" s="33"/>
      <c r="H494" s="34"/>
    </row>
    <row r="495" spans="1:8" s="2" customFormat="1" ht="16.899999999999999" customHeight="1">
      <c r="A495" s="33"/>
      <c r="B495" s="34"/>
      <c r="C495" s="250" t="s">
        <v>1</v>
      </c>
      <c r="D495" s="250" t="s">
        <v>2013</v>
      </c>
      <c r="E495" s="18" t="s">
        <v>1</v>
      </c>
      <c r="F495" s="251">
        <v>137.61799999999999</v>
      </c>
      <c r="G495" s="33"/>
      <c r="H495" s="34"/>
    </row>
    <row r="496" spans="1:8" s="2" customFormat="1" ht="16.899999999999999" customHeight="1">
      <c r="A496" s="33"/>
      <c r="B496" s="34"/>
      <c r="C496" s="250" t="s">
        <v>1</v>
      </c>
      <c r="D496" s="250" t="s">
        <v>2014</v>
      </c>
      <c r="E496" s="18" t="s">
        <v>1</v>
      </c>
      <c r="F496" s="251">
        <v>-17.838000000000001</v>
      </c>
      <c r="G496" s="33"/>
      <c r="H496" s="34"/>
    </row>
    <row r="497" spans="1:8" s="2" customFormat="1" ht="16.899999999999999" customHeight="1">
      <c r="A497" s="33"/>
      <c r="B497" s="34"/>
      <c r="C497" s="250" t="s">
        <v>1</v>
      </c>
      <c r="D497" s="250" t="s">
        <v>2015</v>
      </c>
      <c r="E497" s="18" t="s">
        <v>1</v>
      </c>
      <c r="F497" s="251">
        <v>9.5709999999999997</v>
      </c>
      <c r="G497" s="33"/>
      <c r="H497" s="34"/>
    </row>
    <row r="498" spans="1:8" s="2" customFormat="1" ht="16.899999999999999" customHeight="1">
      <c r="A498" s="33"/>
      <c r="B498" s="34"/>
      <c r="C498" s="250" t="s">
        <v>1</v>
      </c>
      <c r="D498" s="250" t="s">
        <v>1487</v>
      </c>
      <c r="E498" s="18" t="s">
        <v>1</v>
      </c>
      <c r="F498" s="251">
        <v>0</v>
      </c>
      <c r="G498" s="33"/>
      <c r="H498" s="34"/>
    </row>
    <row r="499" spans="1:8" s="2" customFormat="1" ht="16.899999999999999" customHeight="1">
      <c r="A499" s="33"/>
      <c r="B499" s="34"/>
      <c r="C499" s="250" t="s">
        <v>1</v>
      </c>
      <c r="D499" s="250" t="s">
        <v>2016</v>
      </c>
      <c r="E499" s="18" t="s">
        <v>1</v>
      </c>
      <c r="F499" s="251">
        <v>110.111</v>
      </c>
      <c r="G499" s="33"/>
      <c r="H499" s="34"/>
    </row>
    <row r="500" spans="1:8" s="2" customFormat="1" ht="16.899999999999999" customHeight="1">
      <c r="A500" s="33"/>
      <c r="B500" s="34"/>
      <c r="C500" s="250" t="s">
        <v>1</v>
      </c>
      <c r="D500" s="250" t="s">
        <v>2017</v>
      </c>
      <c r="E500" s="18" t="s">
        <v>1</v>
      </c>
      <c r="F500" s="251">
        <v>-15.134</v>
      </c>
      <c r="G500" s="33"/>
      <c r="H500" s="34"/>
    </row>
    <row r="501" spans="1:8" s="2" customFormat="1" ht="16.899999999999999" customHeight="1">
      <c r="A501" s="33"/>
      <c r="B501" s="34"/>
      <c r="C501" s="250" t="s">
        <v>1</v>
      </c>
      <c r="D501" s="250" t="s">
        <v>2018</v>
      </c>
      <c r="E501" s="18" t="s">
        <v>1</v>
      </c>
      <c r="F501" s="251">
        <v>3.528</v>
      </c>
      <c r="G501" s="33"/>
      <c r="H501" s="34"/>
    </row>
    <row r="502" spans="1:8" s="2" customFormat="1" ht="16.899999999999999" customHeight="1">
      <c r="A502" s="33"/>
      <c r="B502" s="34"/>
      <c r="C502" s="250" t="s">
        <v>1</v>
      </c>
      <c r="D502" s="250" t="s">
        <v>1489</v>
      </c>
      <c r="E502" s="18" t="s">
        <v>1</v>
      </c>
      <c r="F502" s="251">
        <v>0</v>
      </c>
      <c r="G502" s="33"/>
      <c r="H502" s="34"/>
    </row>
    <row r="503" spans="1:8" s="2" customFormat="1" ht="16.899999999999999" customHeight="1">
      <c r="A503" s="33"/>
      <c r="B503" s="34"/>
      <c r="C503" s="250" t="s">
        <v>1</v>
      </c>
      <c r="D503" s="250" t="s">
        <v>2019</v>
      </c>
      <c r="E503" s="18" t="s">
        <v>1</v>
      </c>
      <c r="F503" s="251">
        <v>110.166</v>
      </c>
      <c r="G503" s="33"/>
      <c r="H503" s="34"/>
    </row>
    <row r="504" spans="1:8" s="2" customFormat="1" ht="16.899999999999999" customHeight="1">
      <c r="A504" s="33"/>
      <c r="B504" s="34"/>
      <c r="C504" s="250" t="s">
        <v>1</v>
      </c>
      <c r="D504" s="250" t="s">
        <v>2020</v>
      </c>
      <c r="E504" s="18" t="s">
        <v>1</v>
      </c>
      <c r="F504" s="251">
        <v>-13.99</v>
      </c>
      <c r="G504" s="33"/>
      <c r="H504" s="34"/>
    </row>
    <row r="505" spans="1:8" s="2" customFormat="1" ht="16.899999999999999" customHeight="1">
      <c r="A505" s="33"/>
      <c r="B505" s="34"/>
      <c r="C505" s="250" t="s">
        <v>1</v>
      </c>
      <c r="D505" s="250" t="s">
        <v>2018</v>
      </c>
      <c r="E505" s="18" t="s">
        <v>1</v>
      </c>
      <c r="F505" s="251">
        <v>3.528</v>
      </c>
      <c r="G505" s="33"/>
      <c r="H505" s="34"/>
    </row>
    <row r="506" spans="1:8" s="2" customFormat="1" ht="16.899999999999999" customHeight="1">
      <c r="A506" s="33"/>
      <c r="B506" s="34"/>
      <c r="C506" s="250" t="s">
        <v>1</v>
      </c>
      <c r="D506" s="250" t="s">
        <v>1491</v>
      </c>
      <c r="E506" s="18" t="s">
        <v>1</v>
      </c>
      <c r="F506" s="251">
        <v>0</v>
      </c>
      <c r="G506" s="33"/>
      <c r="H506" s="34"/>
    </row>
    <row r="507" spans="1:8" s="2" customFormat="1" ht="16.899999999999999" customHeight="1">
      <c r="A507" s="33"/>
      <c r="B507" s="34"/>
      <c r="C507" s="250" t="s">
        <v>1</v>
      </c>
      <c r="D507" s="250" t="s">
        <v>2021</v>
      </c>
      <c r="E507" s="18" t="s">
        <v>1</v>
      </c>
      <c r="F507" s="251">
        <v>89.241</v>
      </c>
      <c r="G507" s="33"/>
      <c r="H507" s="34"/>
    </row>
    <row r="508" spans="1:8" s="2" customFormat="1" ht="16.899999999999999" customHeight="1">
      <c r="A508" s="33"/>
      <c r="B508" s="34"/>
      <c r="C508" s="250" t="s">
        <v>1</v>
      </c>
      <c r="D508" s="250" t="s">
        <v>2022</v>
      </c>
      <c r="E508" s="18" t="s">
        <v>1</v>
      </c>
      <c r="F508" s="251">
        <v>-11.438000000000001</v>
      </c>
      <c r="G508" s="33"/>
      <c r="H508" s="34"/>
    </row>
    <row r="509" spans="1:8" s="2" customFormat="1" ht="16.899999999999999" customHeight="1">
      <c r="A509" s="33"/>
      <c r="B509" s="34"/>
      <c r="C509" s="250" t="s">
        <v>1</v>
      </c>
      <c r="D509" s="250" t="s">
        <v>2023</v>
      </c>
      <c r="E509" s="18" t="s">
        <v>1</v>
      </c>
      <c r="F509" s="251">
        <v>6.3120000000000003</v>
      </c>
      <c r="G509" s="33"/>
      <c r="H509" s="34"/>
    </row>
    <row r="510" spans="1:8" s="2" customFormat="1" ht="16.899999999999999" customHeight="1">
      <c r="A510" s="33"/>
      <c r="B510" s="34"/>
      <c r="C510" s="250" t="s">
        <v>1</v>
      </c>
      <c r="D510" s="250" t="s">
        <v>1493</v>
      </c>
      <c r="E510" s="18" t="s">
        <v>1</v>
      </c>
      <c r="F510" s="251">
        <v>0</v>
      </c>
      <c r="G510" s="33"/>
      <c r="H510" s="34"/>
    </row>
    <row r="511" spans="1:8" s="2" customFormat="1" ht="16.899999999999999" customHeight="1">
      <c r="A511" s="33"/>
      <c r="B511" s="34"/>
      <c r="C511" s="250" t="s">
        <v>1</v>
      </c>
      <c r="D511" s="250" t="s">
        <v>2024</v>
      </c>
      <c r="E511" s="18" t="s">
        <v>1</v>
      </c>
      <c r="F511" s="251">
        <v>98.153999999999996</v>
      </c>
      <c r="G511" s="33"/>
      <c r="H511" s="34"/>
    </row>
    <row r="512" spans="1:8" s="2" customFormat="1" ht="16.899999999999999" customHeight="1">
      <c r="A512" s="33"/>
      <c r="B512" s="34"/>
      <c r="C512" s="250" t="s">
        <v>1</v>
      </c>
      <c r="D512" s="250" t="s">
        <v>2025</v>
      </c>
      <c r="E512" s="18" t="s">
        <v>1</v>
      </c>
      <c r="F512" s="251">
        <v>-15.923</v>
      </c>
      <c r="G512" s="33"/>
      <c r="H512" s="34"/>
    </row>
    <row r="513" spans="1:8" s="2" customFormat="1" ht="16.899999999999999" customHeight="1">
      <c r="A513" s="33"/>
      <c r="B513" s="34"/>
      <c r="C513" s="250" t="s">
        <v>1</v>
      </c>
      <c r="D513" s="250" t="s">
        <v>2026</v>
      </c>
      <c r="E513" s="18" t="s">
        <v>1</v>
      </c>
      <c r="F513" s="251">
        <v>7.8369999999999997</v>
      </c>
      <c r="G513" s="33"/>
      <c r="H513" s="34"/>
    </row>
    <row r="514" spans="1:8" s="2" customFormat="1" ht="16.899999999999999" customHeight="1">
      <c r="A514" s="33"/>
      <c r="B514" s="34"/>
      <c r="C514" s="250" t="s">
        <v>1</v>
      </c>
      <c r="D514" s="250" t="s">
        <v>1495</v>
      </c>
      <c r="E514" s="18" t="s">
        <v>1</v>
      </c>
      <c r="F514" s="251">
        <v>0</v>
      </c>
      <c r="G514" s="33"/>
      <c r="H514" s="34"/>
    </row>
    <row r="515" spans="1:8" s="2" customFormat="1" ht="16.899999999999999" customHeight="1">
      <c r="A515" s="33"/>
      <c r="B515" s="34"/>
      <c r="C515" s="250" t="s">
        <v>1</v>
      </c>
      <c r="D515" s="250" t="s">
        <v>2027</v>
      </c>
      <c r="E515" s="18" t="s">
        <v>1</v>
      </c>
      <c r="F515" s="251">
        <v>135.97900000000001</v>
      </c>
      <c r="G515" s="33"/>
      <c r="H515" s="34"/>
    </row>
    <row r="516" spans="1:8" s="2" customFormat="1" ht="16.899999999999999" customHeight="1">
      <c r="A516" s="33"/>
      <c r="B516" s="34"/>
      <c r="C516" s="250" t="s">
        <v>1</v>
      </c>
      <c r="D516" s="250" t="s">
        <v>2028</v>
      </c>
      <c r="E516" s="18" t="s">
        <v>1</v>
      </c>
      <c r="F516" s="251">
        <v>-27.08</v>
      </c>
      <c r="G516" s="33"/>
      <c r="H516" s="34"/>
    </row>
    <row r="517" spans="1:8" s="2" customFormat="1" ht="16.899999999999999" customHeight="1">
      <c r="A517" s="33"/>
      <c r="B517" s="34"/>
      <c r="C517" s="250" t="s">
        <v>1</v>
      </c>
      <c r="D517" s="250" t="s">
        <v>2029</v>
      </c>
      <c r="E517" s="18" t="s">
        <v>1</v>
      </c>
      <c r="F517" s="251">
        <v>6.2370000000000001</v>
      </c>
      <c r="G517" s="33"/>
      <c r="H517" s="34"/>
    </row>
    <row r="518" spans="1:8" s="2" customFormat="1" ht="16.899999999999999" customHeight="1">
      <c r="A518" s="33"/>
      <c r="B518" s="34"/>
      <c r="C518" s="250" t="s">
        <v>1</v>
      </c>
      <c r="D518" s="250" t="s">
        <v>1497</v>
      </c>
      <c r="E518" s="18" t="s">
        <v>1</v>
      </c>
      <c r="F518" s="251">
        <v>0</v>
      </c>
      <c r="G518" s="33"/>
      <c r="H518" s="34"/>
    </row>
    <row r="519" spans="1:8" s="2" customFormat="1" ht="16.899999999999999" customHeight="1">
      <c r="A519" s="33"/>
      <c r="B519" s="34"/>
      <c r="C519" s="250" t="s">
        <v>1</v>
      </c>
      <c r="D519" s="250" t="s">
        <v>2030</v>
      </c>
      <c r="E519" s="18" t="s">
        <v>1</v>
      </c>
      <c r="F519" s="251">
        <v>239.39699999999999</v>
      </c>
      <c r="G519" s="33"/>
      <c r="H519" s="34"/>
    </row>
    <row r="520" spans="1:8" s="2" customFormat="1" ht="16.899999999999999" customHeight="1">
      <c r="A520" s="33"/>
      <c r="B520" s="34"/>
      <c r="C520" s="250" t="s">
        <v>1</v>
      </c>
      <c r="D520" s="250" t="s">
        <v>2031</v>
      </c>
      <c r="E520" s="18" t="s">
        <v>1</v>
      </c>
      <c r="F520" s="251">
        <v>24</v>
      </c>
      <c r="G520" s="33"/>
      <c r="H520" s="34"/>
    </row>
    <row r="521" spans="1:8" s="2" customFormat="1" ht="16.899999999999999" customHeight="1">
      <c r="A521" s="33"/>
      <c r="B521" s="34"/>
      <c r="C521" s="250" t="s">
        <v>1</v>
      </c>
      <c r="D521" s="250" t="s">
        <v>2032</v>
      </c>
      <c r="E521" s="18" t="s">
        <v>1</v>
      </c>
      <c r="F521" s="251">
        <v>-47.395000000000003</v>
      </c>
      <c r="G521" s="33"/>
      <c r="H521" s="34"/>
    </row>
    <row r="522" spans="1:8" s="2" customFormat="1" ht="16.899999999999999" customHeight="1">
      <c r="A522" s="33"/>
      <c r="B522" s="34"/>
      <c r="C522" s="250" t="s">
        <v>1</v>
      </c>
      <c r="D522" s="250" t="s">
        <v>2033</v>
      </c>
      <c r="E522" s="18" t="s">
        <v>1</v>
      </c>
      <c r="F522" s="251">
        <v>11.025</v>
      </c>
      <c r="G522" s="33"/>
      <c r="H522" s="34"/>
    </row>
    <row r="523" spans="1:8" s="2" customFormat="1" ht="16.899999999999999" customHeight="1">
      <c r="A523" s="33"/>
      <c r="B523" s="34"/>
      <c r="C523" s="250" t="s">
        <v>1</v>
      </c>
      <c r="D523" s="250" t="s">
        <v>2034</v>
      </c>
      <c r="E523" s="18" t="s">
        <v>1</v>
      </c>
      <c r="F523" s="251">
        <v>0</v>
      </c>
      <c r="G523" s="33"/>
      <c r="H523" s="34"/>
    </row>
    <row r="524" spans="1:8" s="2" customFormat="1" ht="16.899999999999999" customHeight="1">
      <c r="A524" s="33"/>
      <c r="B524" s="34"/>
      <c r="C524" s="250" t="s">
        <v>1</v>
      </c>
      <c r="D524" s="250" t="s">
        <v>2035</v>
      </c>
      <c r="E524" s="18" t="s">
        <v>1</v>
      </c>
      <c r="F524" s="251">
        <v>40.140999999999998</v>
      </c>
      <c r="G524" s="33"/>
      <c r="H524" s="34"/>
    </row>
    <row r="525" spans="1:8" s="2" customFormat="1" ht="16.899999999999999" customHeight="1">
      <c r="A525" s="33"/>
      <c r="B525" s="34"/>
      <c r="C525" s="250" t="s">
        <v>1</v>
      </c>
      <c r="D525" s="250" t="s">
        <v>2036</v>
      </c>
      <c r="E525" s="18" t="s">
        <v>1</v>
      </c>
      <c r="F525" s="251">
        <v>-4.6920000000000002</v>
      </c>
      <c r="G525" s="33"/>
      <c r="H525" s="34"/>
    </row>
    <row r="526" spans="1:8" s="2" customFormat="1" ht="16.899999999999999" customHeight="1">
      <c r="A526" s="33"/>
      <c r="B526" s="34"/>
      <c r="C526" s="250" t="s">
        <v>1</v>
      </c>
      <c r="D526" s="250" t="s">
        <v>2037</v>
      </c>
      <c r="E526" s="18" t="s">
        <v>1</v>
      </c>
      <c r="F526" s="251">
        <v>7.6970000000000001</v>
      </c>
      <c r="G526" s="33"/>
      <c r="H526" s="34"/>
    </row>
    <row r="527" spans="1:8" s="2" customFormat="1" ht="16.899999999999999" customHeight="1">
      <c r="A527" s="33"/>
      <c r="B527" s="34"/>
      <c r="C527" s="250" t="s">
        <v>1</v>
      </c>
      <c r="D527" s="250" t="s">
        <v>1501</v>
      </c>
      <c r="E527" s="18" t="s">
        <v>1</v>
      </c>
      <c r="F527" s="251">
        <v>0</v>
      </c>
      <c r="G527" s="33"/>
      <c r="H527" s="34"/>
    </row>
    <row r="528" spans="1:8" s="2" customFormat="1" ht="16.899999999999999" customHeight="1">
      <c r="A528" s="33"/>
      <c r="B528" s="34"/>
      <c r="C528" s="250" t="s">
        <v>1</v>
      </c>
      <c r="D528" s="250" t="s">
        <v>2038</v>
      </c>
      <c r="E528" s="18" t="s">
        <v>1</v>
      </c>
      <c r="F528" s="251">
        <v>60.84</v>
      </c>
      <c r="G528" s="33"/>
      <c r="H528" s="34"/>
    </row>
    <row r="529" spans="1:8" s="2" customFormat="1" ht="16.899999999999999" customHeight="1">
      <c r="A529" s="33"/>
      <c r="B529" s="34"/>
      <c r="C529" s="250" t="s">
        <v>1</v>
      </c>
      <c r="D529" s="250" t="s">
        <v>2039</v>
      </c>
      <c r="E529" s="18" t="s">
        <v>1</v>
      </c>
      <c r="F529" s="251">
        <v>-8.1020000000000003</v>
      </c>
      <c r="G529" s="33"/>
      <c r="H529" s="34"/>
    </row>
    <row r="530" spans="1:8" s="2" customFormat="1" ht="16.899999999999999" customHeight="1">
      <c r="A530" s="33"/>
      <c r="B530" s="34"/>
      <c r="C530" s="250" t="s">
        <v>1</v>
      </c>
      <c r="D530" s="250" t="s">
        <v>2040</v>
      </c>
      <c r="E530" s="18" t="s">
        <v>1</v>
      </c>
      <c r="F530" s="251">
        <v>7.915</v>
      </c>
      <c r="G530" s="33"/>
      <c r="H530" s="34"/>
    </row>
    <row r="531" spans="1:8" s="2" customFormat="1" ht="16.899999999999999" customHeight="1">
      <c r="A531" s="33"/>
      <c r="B531" s="34"/>
      <c r="C531" s="250" t="s">
        <v>1</v>
      </c>
      <c r="D531" s="250" t="s">
        <v>1503</v>
      </c>
      <c r="E531" s="18" t="s">
        <v>1</v>
      </c>
      <c r="F531" s="251">
        <v>0</v>
      </c>
      <c r="G531" s="33"/>
      <c r="H531" s="34"/>
    </row>
    <row r="532" spans="1:8" s="2" customFormat="1" ht="16.899999999999999" customHeight="1">
      <c r="A532" s="33"/>
      <c r="B532" s="34"/>
      <c r="C532" s="250" t="s">
        <v>1</v>
      </c>
      <c r="D532" s="250" t="s">
        <v>2041</v>
      </c>
      <c r="E532" s="18" t="s">
        <v>1</v>
      </c>
      <c r="F532" s="251">
        <v>78.863</v>
      </c>
      <c r="G532" s="33"/>
      <c r="H532" s="34"/>
    </row>
    <row r="533" spans="1:8" s="2" customFormat="1" ht="16.899999999999999" customHeight="1">
      <c r="A533" s="33"/>
      <c r="B533" s="34"/>
      <c r="C533" s="250" t="s">
        <v>1</v>
      </c>
      <c r="D533" s="250" t="s">
        <v>2042</v>
      </c>
      <c r="E533" s="18" t="s">
        <v>1</v>
      </c>
      <c r="F533" s="251">
        <v>-8.9719999999999995</v>
      </c>
      <c r="G533" s="33"/>
      <c r="H533" s="34"/>
    </row>
    <row r="534" spans="1:8" s="2" customFormat="1" ht="16.899999999999999" customHeight="1">
      <c r="A534" s="33"/>
      <c r="B534" s="34"/>
      <c r="C534" s="250" t="s">
        <v>1</v>
      </c>
      <c r="D534" s="250" t="s">
        <v>2043</v>
      </c>
      <c r="E534" s="18" t="s">
        <v>1</v>
      </c>
      <c r="F534" s="251">
        <v>10.904999999999999</v>
      </c>
      <c r="G534" s="33"/>
      <c r="H534" s="34"/>
    </row>
    <row r="535" spans="1:8" s="2" customFormat="1" ht="16.899999999999999" customHeight="1">
      <c r="A535" s="33"/>
      <c r="B535" s="34"/>
      <c r="C535" s="250" t="s">
        <v>1</v>
      </c>
      <c r="D535" s="250" t="s">
        <v>1505</v>
      </c>
      <c r="E535" s="18" t="s">
        <v>1</v>
      </c>
      <c r="F535" s="251">
        <v>0</v>
      </c>
      <c r="G535" s="33"/>
      <c r="H535" s="34"/>
    </row>
    <row r="536" spans="1:8" s="2" customFormat="1" ht="16.899999999999999" customHeight="1">
      <c r="A536" s="33"/>
      <c r="B536" s="34"/>
      <c r="C536" s="250" t="s">
        <v>1</v>
      </c>
      <c r="D536" s="250" t="s">
        <v>2044</v>
      </c>
      <c r="E536" s="18" t="s">
        <v>1</v>
      </c>
      <c r="F536" s="251">
        <v>61.540999999999997</v>
      </c>
      <c r="G536" s="33"/>
      <c r="H536" s="34"/>
    </row>
    <row r="537" spans="1:8" s="2" customFormat="1" ht="16.899999999999999" customHeight="1">
      <c r="A537" s="33"/>
      <c r="B537" s="34"/>
      <c r="C537" s="250" t="s">
        <v>1</v>
      </c>
      <c r="D537" s="250" t="s">
        <v>2045</v>
      </c>
      <c r="E537" s="18" t="s">
        <v>1</v>
      </c>
      <c r="F537" s="251">
        <v>-11.36</v>
      </c>
      <c r="G537" s="33"/>
      <c r="H537" s="34"/>
    </row>
    <row r="538" spans="1:8" s="2" customFormat="1" ht="16.899999999999999" customHeight="1">
      <c r="A538" s="33"/>
      <c r="B538" s="34"/>
      <c r="C538" s="250" t="s">
        <v>1</v>
      </c>
      <c r="D538" s="250" t="s">
        <v>2046</v>
      </c>
      <c r="E538" s="18" t="s">
        <v>1</v>
      </c>
      <c r="F538" s="251">
        <v>4.5750000000000002</v>
      </c>
      <c r="G538" s="33"/>
      <c r="H538" s="34"/>
    </row>
    <row r="539" spans="1:8" s="2" customFormat="1" ht="16.899999999999999" customHeight="1">
      <c r="A539" s="33"/>
      <c r="B539" s="34"/>
      <c r="C539" s="250" t="s">
        <v>1</v>
      </c>
      <c r="D539" s="250" t="s">
        <v>2047</v>
      </c>
      <c r="E539" s="18" t="s">
        <v>1</v>
      </c>
      <c r="F539" s="251">
        <v>0</v>
      </c>
      <c r="G539" s="33"/>
      <c r="H539" s="34"/>
    </row>
    <row r="540" spans="1:8" s="2" customFormat="1" ht="16.899999999999999" customHeight="1">
      <c r="A540" s="33"/>
      <c r="B540" s="34"/>
      <c r="C540" s="250" t="s">
        <v>1</v>
      </c>
      <c r="D540" s="250" t="s">
        <v>2048</v>
      </c>
      <c r="E540" s="18" t="s">
        <v>1</v>
      </c>
      <c r="F540" s="251">
        <v>16.983000000000001</v>
      </c>
      <c r="G540" s="33"/>
      <c r="H540" s="34"/>
    </row>
    <row r="541" spans="1:8" s="2" customFormat="1" ht="16.899999999999999" customHeight="1">
      <c r="A541" s="33"/>
      <c r="B541" s="34"/>
      <c r="C541" s="250" t="s">
        <v>1</v>
      </c>
      <c r="D541" s="250" t="s">
        <v>2049</v>
      </c>
      <c r="E541" s="18" t="s">
        <v>1</v>
      </c>
      <c r="F541" s="251">
        <v>-0.81399999999999995</v>
      </c>
      <c r="G541" s="33"/>
      <c r="H541" s="34"/>
    </row>
    <row r="542" spans="1:8" s="2" customFormat="1" ht="16.899999999999999" customHeight="1">
      <c r="A542" s="33"/>
      <c r="B542" s="34"/>
      <c r="C542" s="250" t="s">
        <v>1</v>
      </c>
      <c r="D542" s="250" t="s">
        <v>2050</v>
      </c>
      <c r="E542" s="18" t="s">
        <v>1</v>
      </c>
      <c r="F542" s="251">
        <v>1.264</v>
      </c>
      <c r="G542" s="33"/>
      <c r="H542" s="34"/>
    </row>
    <row r="543" spans="1:8" s="2" customFormat="1" ht="16.899999999999999" customHeight="1">
      <c r="A543" s="33"/>
      <c r="B543" s="34"/>
      <c r="C543" s="250" t="s">
        <v>1</v>
      </c>
      <c r="D543" s="250" t="s">
        <v>1509</v>
      </c>
      <c r="E543" s="18" t="s">
        <v>1</v>
      </c>
      <c r="F543" s="251">
        <v>0</v>
      </c>
      <c r="G543" s="33"/>
      <c r="H543" s="34"/>
    </row>
    <row r="544" spans="1:8" s="2" customFormat="1" ht="16.899999999999999" customHeight="1">
      <c r="A544" s="33"/>
      <c r="B544" s="34"/>
      <c r="C544" s="250" t="s">
        <v>1</v>
      </c>
      <c r="D544" s="250" t="s">
        <v>2051</v>
      </c>
      <c r="E544" s="18" t="s">
        <v>1</v>
      </c>
      <c r="F544" s="251">
        <v>72.400000000000006</v>
      </c>
      <c r="G544" s="33"/>
      <c r="H544" s="34"/>
    </row>
    <row r="545" spans="1:8" s="2" customFormat="1" ht="16.899999999999999" customHeight="1">
      <c r="A545" s="33"/>
      <c r="B545" s="34"/>
      <c r="C545" s="250" t="s">
        <v>1</v>
      </c>
      <c r="D545" s="250" t="s">
        <v>2052</v>
      </c>
      <c r="E545" s="18" t="s">
        <v>1</v>
      </c>
      <c r="F545" s="251">
        <v>-3.0619999999999998</v>
      </c>
      <c r="G545" s="33"/>
      <c r="H545" s="34"/>
    </row>
    <row r="546" spans="1:8" s="2" customFormat="1" ht="16.899999999999999" customHeight="1">
      <c r="A546" s="33"/>
      <c r="B546" s="34"/>
      <c r="C546" s="250" t="s">
        <v>1</v>
      </c>
      <c r="D546" s="250" t="s">
        <v>2053</v>
      </c>
      <c r="E546" s="18" t="s">
        <v>1</v>
      </c>
      <c r="F546" s="251">
        <v>1.1779999999999999</v>
      </c>
      <c r="G546" s="33"/>
      <c r="H546" s="34"/>
    </row>
    <row r="547" spans="1:8" s="2" customFormat="1" ht="16.899999999999999" customHeight="1">
      <c r="A547" s="33"/>
      <c r="B547" s="34"/>
      <c r="C547" s="250" t="s">
        <v>1</v>
      </c>
      <c r="D547" s="250" t="s">
        <v>1961</v>
      </c>
      <c r="E547" s="18" t="s">
        <v>1</v>
      </c>
      <c r="F547" s="251">
        <v>0</v>
      </c>
      <c r="G547" s="33"/>
      <c r="H547" s="34"/>
    </row>
    <row r="548" spans="1:8" s="2" customFormat="1" ht="16.899999999999999" customHeight="1">
      <c r="A548" s="33"/>
      <c r="B548" s="34"/>
      <c r="C548" s="250" t="s">
        <v>1</v>
      </c>
      <c r="D548" s="250" t="s">
        <v>1468</v>
      </c>
      <c r="E548" s="18" t="s">
        <v>1</v>
      </c>
      <c r="F548" s="251">
        <v>0</v>
      </c>
      <c r="G548" s="33"/>
      <c r="H548" s="34"/>
    </row>
    <row r="549" spans="1:8" s="2" customFormat="1" ht="16.899999999999999" customHeight="1">
      <c r="A549" s="33"/>
      <c r="B549" s="34"/>
      <c r="C549" s="250" t="s">
        <v>1</v>
      </c>
      <c r="D549" s="250" t="s">
        <v>2054</v>
      </c>
      <c r="E549" s="18" t="s">
        <v>1</v>
      </c>
      <c r="F549" s="251">
        <v>-19.097999999999999</v>
      </c>
      <c r="G549" s="33"/>
      <c r="H549" s="34"/>
    </row>
    <row r="550" spans="1:8" s="2" customFormat="1" ht="16.899999999999999" customHeight="1">
      <c r="A550" s="33"/>
      <c r="B550" s="34"/>
      <c r="C550" s="250" t="s">
        <v>1</v>
      </c>
      <c r="D550" s="250" t="s">
        <v>1470</v>
      </c>
      <c r="E550" s="18" t="s">
        <v>1</v>
      </c>
      <c r="F550" s="251">
        <v>0</v>
      </c>
      <c r="G550" s="33"/>
      <c r="H550" s="34"/>
    </row>
    <row r="551" spans="1:8" s="2" customFormat="1" ht="16.899999999999999" customHeight="1">
      <c r="A551" s="33"/>
      <c r="B551" s="34"/>
      <c r="C551" s="250" t="s">
        <v>1</v>
      </c>
      <c r="D551" s="250" t="s">
        <v>2055</v>
      </c>
      <c r="E551" s="18" t="s">
        <v>1</v>
      </c>
      <c r="F551" s="251">
        <v>-55.512</v>
      </c>
      <c r="G551" s="33"/>
      <c r="H551" s="34"/>
    </row>
    <row r="552" spans="1:8" s="2" customFormat="1" ht="16.899999999999999" customHeight="1">
      <c r="A552" s="33"/>
      <c r="B552" s="34"/>
      <c r="C552" s="250" t="s">
        <v>1</v>
      </c>
      <c r="D552" s="250" t="s">
        <v>1472</v>
      </c>
      <c r="E552" s="18" t="s">
        <v>1</v>
      </c>
      <c r="F552" s="251">
        <v>0</v>
      </c>
      <c r="G552" s="33"/>
      <c r="H552" s="34"/>
    </row>
    <row r="553" spans="1:8" s="2" customFormat="1" ht="16.899999999999999" customHeight="1">
      <c r="A553" s="33"/>
      <c r="B553" s="34"/>
      <c r="C553" s="250" t="s">
        <v>1</v>
      </c>
      <c r="D553" s="250" t="s">
        <v>2056</v>
      </c>
      <c r="E553" s="18" t="s">
        <v>1</v>
      </c>
      <c r="F553" s="251">
        <v>-14.9</v>
      </c>
      <c r="G553" s="33"/>
      <c r="H553" s="34"/>
    </row>
    <row r="554" spans="1:8" s="2" customFormat="1" ht="16.899999999999999" customHeight="1">
      <c r="A554" s="33"/>
      <c r="B554" s="34"/>
      <c r="C554" s="250" t="s">
        <v>1</v>
      </c>
      <c r="D554" s="250" t="s">
        <v>2057</v>
      </c>
      <c r="E554" s="18" t="s">
        <v>1</v>
      </c>
      <c r="F554" s="251">
        <v>-25.29</v>
      </c>
      <c r="G554" s="33"/>
      <c r="H554" s="34"/>
    </row>
    <row r="555" spans="1:8" s="2" customFormat="1" ht="16.899999999999999" customHeight="1">
      <c r="A555" s="33"/>
      <c r="B555" s="34"/>
      <c r="C555" s="250" t="s">
        <v>1</v>
      </c>
      <c r="D555" s="250" t="s">
        <v>1475</v>
      </c>
      <c r="E555" s="18" t="s">
        <v>1</v>
      </c>
      <c r="F555" s="251">
        <v>0</v>
      </c>
      <c r="G555" s="33"/>
      <c r="H555" s="34"/>
    </row>
    <row r="556" spans="1:8" s="2" customFormat="1" ht="16.899999999999999" customHeight="1">
      <c r="A556" s="33"/>
      <c r="B556" s="34"/>
      <c r="C556" s="250" t="s">
        <v>1</v>
      </c>
      <c r="D556" s="250" t="s">
        <v>2058</v>
      </c>
      <c r="E556" s="18" t="s">
        <v>1</v>
      </c>
      <c r="F556" s="251">
        <v>-119.232</v>
      </c>
      <c r="G556" s="33"/>
      <c r="H556" s="34"/>
    </row>
    <row r="557" spans="1:8" s="2" customFormat="1" ht="16.899999999999999" customHeight="1">
      <c r="A557" s="33"/>
      <c r="B557" s="34"/>
      <c r="C557" s="250" t="s">
        <v>1</v>
      </c>
      <c r="D557" s="250" t="s">
        <v>1477</v>
      </c>
      <c r="E557" s="18" t="s">
        <v>1</v>
      </c>
      <c r="F557" s="251">
        <v>0</v>
      </c>
      <c r="G557" s="33"/>
      <c r="H557" s="34"/>
    </row>
    <row r="558" spans="1:8" s="2" customFormat="1" ht="16.899999999999999" customHeight="1">
      <c r="A558" s="33"/>
      <c r="B558" s="34"/>
      <c r="C558" s="250" t="s">
        <v>1</v>
      </c>
      <c r="D558" s="250" t="s">
        <v>2059</v>
      </c>
      <c r="E558" s="18" t="s">
        <v>1</v>
      </c>
      <c r="F558" s="251">
        <v>-2.52</v>
      </c>
      <c r="G558" s="33"/>
      <c r="H558" s="34"/>
    </row>
    <row r="559" spans="1:8" s="2" customFormat="1" ht="16.899999999999999" customHeight="1">
      <c r="A559" s="33"/>
      <c r="B559" s="34"/>
      <c r="C559" s="250" t="s">
        <v>1</v>
      </c>
      <c r="D559" s="250" t="s">
        <v>1479</v>
      </c>
      <c r="E559" s="18" t="s">
        <v>1</v>
      </c>
      <c r="F559" s="251">
        <v>0</v>
      </c>
      <c r="G559" s="33"/>
      <c r="H559" s="34"/>
    </row>
    <row r="560" spans="1:8" s="2" customFormat="1" ht="16.899999999999999" customHeight="1">
      <c r="A560" s="33"/>
      <c r="B560" s="34"/>
      <c r="C560" s="250" t="s">
        <v>1</v>
      </c>
      <c r="D560" s="250" t="s">
        <v>2060</v>
      </c>
      <c r="E560" s="18" t="s">
        <v>1</v>
      </c>
      <c r="F560" s="251">
        <v>-33.462000000000003</v>
      </c>
      <c r="G560" s="33"/>
      <c r="H560" s="34"/>
    </row>
    <row r="561" spans="1:8" s="2" customFormat="1" ht="16.899999999999999" customHeight="1">
      <c r="A561" s="33"/>
      <c r="B561" s="34"/>
      <c r="C561" s="250" t="s">
        <v>1</v>
      </c>
      <c r="D561" s="250" t="s">
        <v>1481</v>
      </c>
      <c r="E561" s="18" t="s">
        <v>1</v>
      </c>
      <c r="F561" s="251">
        <v>0</v>
      </c>
      <c r="G561" s="33"/>
      <c r="H561" s="34"/>
    </row>
    <row r="562" spans="1:8" s="2" customFormat="1" ht="16.899999999999999" customHeight="1">
      <c r="A562" s="33"/>
      <c r="B562" s="34"/>
      <c r="C562" s="250" t="s">
        <v>1</v>
      </c>
      <c r="D562" s="250" t="s">
        <v>2061</v>
      </c>
      <c r="E562" s="18" t="s">
        <v>1</v>
      </c>
      <c r="F562" s="251">
        <v>-24.48</v>
      </c>
      <c r="G562" s="33"/>
      <c r="H562" s="34"/>
    </row>
    <row r="563" spans="1:8" s="2" customFormat="1" ht="16.899999999999999" customHeight="1">
      <c r="A563" s="33"/>
      <c r="B563" s="34"/>
      <c r="C563" s="250" t="s">
        <v>1</v>
      </c>
      <c r="D563" s="250" t="s">
        <v>1483</v>
      </c>
      <c r="E563" s="18" t="s">
        <v>1</v>
      </c>
      <c r="F563" s="251">
        <v>0</v>
      </c>
      <c r="G563" s="33"/>
      <c r="H563" s="34"/>
    </row>
    <row r="564" spans="1:8" s="2" customFormat="1" ht="16.899999999999999" customHeight="1">
      <c r="A564" s="33"/>
      <c r="B564" s="34"/>
      <c r="C564" s="250" t="s">
        <v>1</v>
      </c>
      <c r="D564" s="250" t="s">
        <v>2062</v>
      </c>
      <c r="E564" s="18" t="s">
        <v>1</v>
      </c>
      <c r="F564" s="251">
        <v>-50.886000000000003</v>
      </c>
      <c r="G564" s="33"/>
      <c r="H564" s="34"/>
    </row>
    <row r="565" spans="1:8" s="2" customFormat="1" ht="16.899999999999999" customHeight="1">
      <c r="A565" s="33"/>
      <c r="B565" s="34"/>
      <c r="C565" s="250" t="s">
        <v>1</v>
      </c>
      <c r="D565" s="250" t="s">
        <v>1485</v>
      </c>
      <c r="E565" s="18" t="s">
        <v>1</v>
      </c>
      <c r="F565" s="251">
        <v>0</v>
      </c>
      <c r="G565" s="33"/>
      <c r="H565" s="34"/>
    </row>
    <row r="566" spans="1:8" s="2" customFormat="1" ht="16.899999999999999" customHeight="1">
      <c r="A566" s="33"/>
      <c r="B566" s="34"/>
      <c r="C566" s="250" t="s">
        <v>1</v>
      </c>
      <c r="D566" s="250" t="s">
        <v>2063</v>
      </c>
      <c r="E566" s="18" t="s">
        <v>1</v>
      </c>
      <c r="F566" s="251">
        <v>-29.664000000000001</v>
      </c>
      <c r="G566" s="33"/>
      <c r="H566" s="34"/>
    </row>
    <row r="567" spans="1:8" s="2" customFormat="1" ht="16.899999999999999" customHeight="1">
      <c r="A567" s="33"/>
      <c r="B567" s="34"/>
      <c r="C567" s="250" t="s">
        <v>1</v>
      </c>
      <c r="D567" s="250" t="s">
        <v>1487</v>
      </c>
      <c r="E567" s="18" t="s">
        <v>1</v>
      </c>
      <c r="F567" s="251">
        <v>0</v>
      </c>
      <c r="G567" s="33"/>
      <c r="H567" s="34"/>
    </row>
    <row r="568" spans="1:8" s="2" customFormat="1" ht="16.899999999999999" customHeight="1">
      <c r="A568" s="33"/>
      <c r="B568" s="34"/>
      <c r="C568" s="250" t="s">
        <v>1</v>
      </c>
      <c r="D568" s="250" t="s">
        <v>2064</v>
      </c>
      <c r="E568" s="18" t="s">
        <v>1</v>
      </c>
      <c r="F568" s="251">
        <v>-28.512</v>
      </c>
      <c r="G568" s="33"/>
      <c r="H568" s="34"/>
    </row>
    <row r="569" spans="1:8" s="2" customFormat="1" ht="16.899999999999999" customHeight="1">
      <c r="A569" s="33"/>
      <c r="B569" s="34"/>
      <c r="C569" s="250" t="s">
        <v>1</v>
      </c>
      <c r="D569" s="250" t="s">
        <v>1489</v>
      </c>
      <c r="E569" s="18" t="s">
        <v>1</v>
      </c>
      <c r="F569" s="251">
        <v>0</v>
      </c>
      <c r="G569" s="33"/>
      <c r="H569" s="34"/>
    </row>
    <row r="570" spans="1:8" s="2" customFormat="1" ht="16.899999999999999" customHeight="1">
      <c r="A570" s="33"/>
      <c r="B570" s="34"/>
      <c r="C570" s="250" t="s">
        <v>1</v>
      </c>
      <c r="D570" s="250" t="s">
        <v>2065</v>
      </c>
      <c r="E570" s="18" t="s">
        <v>1</v>
      </c>
      <c r="F570" s="251">
        <v>-26.91</v>
      </c>
      <c r="G570" s="33"/>
      <c r="H570" s="34"/>
    </row>
    <row r="571" spans="1:8" s="2" customFormat="1" ht="16.899999999999999" customHeight="1">
      <c r="A571" s="33"/>
      <c r="B571" s="34"/>
      <c r="C571" s="250" t="s">
        <v>1</v>
      </c>
      <c r="D571" s="250" t="s">
        <v>1491</v>
      </c>
      <c r="E571" s="18" t="s">
        <v>1</v>
      </c>
      <c r="F571" s="251">
        <v>0</v>
      </c>
      <c r="G571" s="33"/>
      <c r="H571" s="34"/>
    </row>
    <row r="572" spans="1:8" s="2" customFormat="1" ht="16.899999999999999" customHeight="1">
      <c r="A572" s="33"/>
      <c r="B572" s="34"/>
      <c r="C572" s="250" t="s">
        <v>1</v>
      </c>
      <c r="D572" s="250" t="s">
        <v>2066</v>
      </c>
      <c r="E572" s="18" t="s">
        <v>1</v>
      </c>
      <c r="F572" s="251">
        <v>-22.212</v>
      </c>
      <c r="G572" s="33"/>
      <c r="H572" s="34"/>
    </row>
    <row r="573" spans="1:8" s="2" customFormat="1" ht="16.899999999999999" customHeight="1">
      <c r="A573" s="33"/>
      <c r="B573" s="34"/>
      <c r="C573" s="250" t="s">
        <v>1</v>
      </c>
      <c r="D573" s="250" t="s">
        <v>1493</v>
      </c>
      <c r="E573" s="18" t="s">
        <v>1</v>
      </c>
      <c r="F573" s="251">
        <v>0</v>
      </c>
      <c r="G573" s="33"/>
      <c r="H573" s="34"/>
    </row>
    <row r="574" spans="1:8" s="2" customFormat="1" ht="16.899999999999999" customHeight="1">
      <c r="A574" s="33"/>
      <c r="B574" s="34"/>
      <c r="C574" s="250" t="s">
        <v>1</v>
      </c>
      <c r="D574" s="250" t="s">
        <v>2067</v>
      </c>
      <c r="E574" s="18" t="s">
        <v>1</v>
      </c>
      <c r="F574" s="251">
        <v>-28.26</v>
      </c>
      <c r="G574" s="33"/>
      <c r="H574" s="34"/>
    </row>
    <row r="575" spans="1:8" s="2" customFormat="1" ht="16.899999999999999" customHeight="1">
      <c r="A575" s="33"/>
      <c r="B575" s="34"/>
      <c r="C575" s="250" t="s">
        <v>1</v>
      </c>
      <c r="D575" s="250" t="s">
        <v>1495</v>
      </c>
      <c r="E575" s="18" t="s">
        <v>1</v>
      </c>
      <c r="F575" s="251">
        <v>0</v>
      </c>
      <c r="G575" s="33"/>
      <c r="H575" s="34"/>
    </row>
    <row r="576" spans="1:8" s="2" customFormat="1" ht="16.899999999999999" customHeight="1">
      <c r="A576" s="33"/>
      <c r="B576" s="34"/>
      <c r="C576" s="250" t="s">
        <v>1</v>
      </c>
      <c r="D576" s="250" t="s">
        <v>2068</v>
      </c>
      <c r="E576" s="18" t="s">
        <v>1</v>
      </c>
      <c r="F576" s="251">
        <v>-28.475999999999999</v>
      </c>
      <c r="G576" s="33"/>
      <c r="H576" s="34"/>
    </row>
    <row r="577" spans="1:8" s="2" customFormat="1" ht="16.899999999999999" customHeight="1">
      <c r="A577" s="33"/>
      <c r="B577" s="34"/>
      <c r="C577" s="250" t="s">
        <v>1</v>
      </c>
      <c r="D577" s="250" t="s">
        <v>1497</v>
      </c>
      <c r="E577" s="18" t="s">
        <v>1</v>
      </c>
      <c r="F577" s="251">
        <v>0</v>
      </c>
      <c r="G577" s="33"/>
      <c r="H577" s="34"/>
    </row>
    <row r="578" spans="1:8" s="2" customFormat="1" ht="16.899999999999999" customHeight="1">
      <c r="A578" s="33"/>
      <c r="B578" s="34"/>
      <c r="C578" s="250" t="s">
        <v>1</v>
      </c>
      <c r="D578" s="250" t="s">
        <v>2069</v>
      </c>
      <c r="E578" s="18" t="s">
        <v>1</v>
      </c>
      <c r="F578" s="251">
        <v>-48.284999999999997</v>
      </c>
      <c r="G578" s="33"/>
      <c r="H578" s="34"/>
    </row>
    <row r="579" spans="1:8" s="2" customFormat="1" ht="16.899999999999999" customHeight="1">
      <c r="A579" s="33"/>
      <c r="B579" s="34"/>
      <c r="C579" s="250" t="s">
        <v>1</v>
      </c>
      <c r="D579" s="250" t="s">
        <v>1499</v>
      </c>
      <c r="E579" s="18" t="s">
        <v>1</v>
      </c>
      <c r="F579" s="251">
        <v>0</v>
      </c>
      <c r="G579" s="33"/>
      <c r="H579" s="34"/>
    </row>
    <row r="580" spans="1:8" s="2" customFormat="1" ht="16.899999999999999" customHeight="1">
      <c r="A580" s="33"/>
      <c r="B580" s="34"/>
      <c r="C580" s="250" t="s">
        <v>1</v>
      </c>
      <c r="D580" s="250" t="s">
        <v>2070</v>
      </c>
      <c r="E580" s="18" t="s">
        <v>1</v>
      </c>
      <c r="F580" s="251">
        <v>-13.536</v>
      </c>
      <c r="G580" s="33"/>
      <c r="H580" s="34"/>
    </row>
    <row r="581" spans="1:8" s="2" customFormat="1" ht="16.899999999999999" customHeight="1">
      <c r="A581" s="33"/>
      <c r="B581" s="34"/>
      <c r="C581" s="250" t="s">
        <v>1</v>
      </c>
      <c r="D581" s="250" t="s">
        <v>1501</v>
      </c>
      <c r="E581" s="18" t="s">
        <v>1</v>
      </c>
      <c r="F581" s="251">
        <v>0</v>
      </c>
      <c r="G581" s="33"/>
      <c r="H581" s="34"/>
    </row>
    <row r="582" spans="1:8" s="2" customFormat="1" ht="16.899999999999999" customHeight="1">
      <c r="A582" s="33"/>
      <c r="B582" s="34"/>
      <c r="C582" s="250" t="s">
        <v>1</v>
      </c>
      <c r="D582" s="250" t="s">
        <v>2071</v>
      </c>
      <c r="E582" s="18" t="s">
        <v>1</v>
      </c>
      <c r="F582" s="251">
        <v>-21.6</v>
      </c>
      <c r="G582" s="33"/>
      <c r="H582" s="34"/>
    </row>
    <row r="583" spans="1:8" s="2" customFormat="1" ht="16.899999999999999" customHeight="1">
      <c r="A583" s="33"/>
      <c r="B583" s="34"/>
      <c r="C583" s="250" t="s">
        <v>1</v>
      </c>
      <c r="D583" s="250" t="s">
        <v>1503</v>
      </c>
      <c r="E583" s="18" t="s">
        <v>1</v>
      </c>
      <c r="F583" s="251">
        <v>0</v>
      </c>
      <c r="G583" s="33"/>
      <c r="H583" s="34"/>
    </row>
    <row r="584" spans="1:8" s="2" customFormat="1" ht="16.899999999999999" customHeight="1">
      <c r="A584" s="33"/>
      <c r="B584" s="34"/>
      <c r="C584" s="250" t="s">
        <v>1</v>
      </c>
      <c r="D584" s="250" t="s">
        <v>2072</v>
      </c>
      <c r="E584" s="18" t="s">
        <v>1</v>
      </c>
      <c r="F584" s="251">
        <v>-25.83</v>
      </c>
      <c r="G584" s="33"/>
      <c r="H584" s="34"/>
    </row>
    <row r="585" spans="1:8" s="2" customFormat="1" ht="16.899999999999999" customHeight="1">
      <c r="A585" s="33"/>
      <c r="B585" s="34"/>
      <c r="C585" s="250" t="s">
        <v>1</v>
      </c>
      <c r="D585" s="250" t="s">
        <v>1505</v>
      </c>
      <c r="E585" s="18" t="s">
        <v>1</v>
      </c>
      <c r="F585" s="251">
        <v>0</v>
      </c>
      <c r="G585" s="33"/>
      <c r="H585" s="34"/>
    </row>
    <row r="586" spans="1:8" s="2" customFormat="1" ht="16.899999999999999" customHeight="1">
      <c r="A586" s="33"/>
      <c r="B586" s="34"/>
      <c r="C586" s="250" t="s">
        <v>1</v>
      </c>
      <c r="D586" s="250" t="s">
        <v>2073</v>
      </c>
      <c r="E586" s="18" t="s">
        <v>1</v>
      </c>
      <c r="F586" s="251">
        <v>-13.302</v>
      </c>
      <c r="G586" s="33"/>
      <c r="H586" s="34"/>
    </row>
    <row r="587" spans="1:8" s="2" customFormat="1" ht="16.899999999999999" customHeight="1">
      <c r="A587" s="33"/>
      <c r="B587" s="34"/>
      <c r="C587" s="250" t="s">
        <v>1</v>
      </c>
      <c r="D587" s="250" t="s">
        <v>1507</v>
      </c>
      <c r="E587" s="18" t="s">
        <v>1</v>
      </c>
      <c r="F587" s="251">
        <v>0</v>
      </c>
      <c r="G587" s="33"/>
      <c r="H587" s="34"/>
    </row>
    <row r="588" spans="1:8" s="2" customFormat="1" ht="16.899999999999999" customHeight="1">
      <c r="A588" s="33"/>
      <c r="B588" s="34"/>
      <c r="C588" s="250" t="s">
        <v>1</v>
      </c>
      <c r="D588" s="250" t="s">
        <v>2074</v>
      </c>
      <c r="E588" s="18" t="s">
        <v>1</v>
      </c>
      <c r="F588" s="251">
        <v>-7.0019999999999998</v>
      </c>
      <c r="G588" s="33"/>
      <c r="H588" s="34"/>
    </row>
    <row r="589" spans="1:8" s="2" customFormat="1" ht="16.899999999999999" customHeight="1">
      <c r="A589" s="33"/>
      <c r="B589" s="34"/>
      <c r="C589" s="250" t="s">
        <v>1</v>
      </c>
      <c r="D589" s="250" t="s">
        <v>1509</v>
      </c>
      <c r="E589" s="18" t="s">
        <v>1</v>
      </c>
      <c r="F589" s="251">
        <v>0</v>
      </c>
      <c r="G589" s="33"/>
      <c r="H589" s="34"/>
    </row>
    <row r="590" spans="1:8" s="2" customFormat="1" ht="16.899999999999999" customHeight="1">
      <c r="A590" s="33"/>
      <c r="B590" s="34"/>
      <c r="C590" s="250" t="s">
        <v>1</v>
      </c>
      <c r="D590" s="250" t="s">
        <v>2075</v>
      </c>
      <c r="E590" s="18" t="s">
        <v>1</v>
      </c>
      <c r="F590" s="251">
        <v>-14.58</v>
      </c>
      <c r="G590" s="33"/>
      <c r="H590" s="34"/>
    </row>
    <row r="591" spans="1:8" s="2" customFormat="1" ht="16.899999999999999" customHeight="1">
      <c r="A591" s="33"/>
      <c r="B591" s="34"/>
      <c r="C591" s="250" t="s">
        <v>121</v>
      </c>
      <c r="D591" s="250" t="s">
        <v>581</v>
      </c>
      <c r="E591" s="18" t="s">
        <v>1</v>
      </c>
      <c r="F591" s="251">
        <v>1725.2349999999999</v>
      </c>
      <c r="G591" s="33"/>
      <c r="H591" s="34"/>
    </row>
    <row r="592" spans="1:8" s="2" customFormat="1" ht="16.899999999999999" customHeight="1">
      <c r="A592" s="33"/>
      <c r="B592" s="34"/>
      <c r="C592" s="252" t="s">
        <v>6536</v>
      </c>
      <c r="D592" s="33"/>
      <c r="E592" s="33"/>
      <c r="F592" s="33"/>
      <c r="G592" s="33"/>
      <c r="H592" s="34"/>
    </row>
    <row r="593" spans="1:8" s="2" customFormat="1" ht="16.899999999999999" customHeight="1">
      <c r="A593" s="33"/>
      <c r="B593" s="34"/>
      <c r="C593" s="250" t="s">
        <v>1847</v>
      </c>
      <c r="D593" s="250" t="s">
        <v>1848</v>
      </c>
      <c r="E593" s="18" t="s">
        <v>366</v>
      </c>
      <c r="F593" s="251">
        <v>10230.169</v>
      </c>
      <c r="G593" s="33"/>
      <c r="H593" s="34"/>
    </row>
    <row r="594" spans="1:8" s="2" customFormat="1" ht="22.5">
      <c r="A594" s="33"/>
      <c r="B594" s="34"/>
      <c r="C594" s="250" t="s">
        <v>1309</v>
      </c>
      <c r="D594" s="250" t="s">
        <v>1310</v>
      </c>
      <c r="E594" s="18" t="s">
        <v>366</v>
      </c>
      <c r="F594" s="251">
        <v>1663.6110000000001</v>
      </c>
      <c r="G594" s="33"/>
      <c r="H594" s="34"/>
    </row>
    <row r="595" spans="1:8" s="2" customFormat="1" ht="22.5">
      <c r="A595" s="33"/>
      <c r="B595" s="34"/>
      <c r="C595" s="250" t="s">
        <v>1328</v>
      </c>
      <c r="D595" s="250" t="s">
        <v>1329</v>
      </c>
      <c r="E595" s="18" t="s">
        <v>366</v>
      </c>
      <c r="F595" s="251">
        <v>623.76900000000001</v>
      </c>
      <c r="G595" s="33"/>
      <c r="H595" s="34"/>
    </row>
    <row r="596" spans="1:8" s="2" customFormat="1" ht="22.5">
      <c r="A596" s="33"/>
      <c r="B596" s="34"/>
      <c r="C596" s="250" t="s">
        <v>1340</v>
      </c>
      <c r="D596" s="250" t="s">
        <v>1341</v>
      </c>
      <c r="E596" s="18" t="s">
        <v>366</v>
      </c>
      <c r="F596" s="251">
        <v>4645.1030000000001</v>
      </c>
      <c r="G596" s="33"/>
      <c r="H596" s="34"/>
    </row>
    <row r="597" spans="1:8" s="2" customFormat="1" ht="16.899999999999999" customHeight="1">
      <c r="A597" s="33"/>
      <c r="B597" s="34"/>
      <c r="C597" s="250" t="s">
        <v>6389</v>
      </c>
      <c r="D597" s="250" t="s">
        <v>6390</v>
      </c>
      <c r="E597" s="18" t="s">
        <v>366</v>
      </c>
      <c r="F597" s="251">
        <v>15728.35</v>
      </c>
      <c r="G597" s="33"/>
      <c r="H597" s="34"/>
    </row>
    <row r="598" spans="1:8" s="2" customFormat="1" ht="16.899999999999999" customHeight="1">
      <c r="A598" s="33"/>
      <c r="B598" s="34"/>
      <c r="C598" s="246" t="s">
        <v>123</v>
      </c>
      <c r="D598" s="247" t="s">
        <v>1</v>
      </c>
      <c r="E598" s="248" t="s">
        <v>1</v>
      </c>
      <c r="F598" s="249">
        <v>2375.8110000000001</v>
      </c>
      <c r="G598" s="33"/>
      <c r="H598" s="34"/>
    </row>
    <row r="599" spans="1:8" s="2" customFormat="1" ht="16.899999999999999" customHeight="1">
      <c r="A599" s="33"/>
      <c r="B599" s="34"/>
      <c r="C599" s="250" t="s">
        <v>1</v>
      </c>
      <c r="D599" s="250" t="s">
        <v>762</v>
      </c>
      <c r="E599" s="18" t="s">
        <v>1</v>
      </c>
      <c r="F599" s="251">
        <v>0</v>
      </c>
      <c r="G599" s="33"/>
      <c r="H599" s="34"/>
    </row>
    <row r="600" spans="1:8" s="2" customFormat="1" ht="16.899999999999999" customHeight="1">
      <c r="A600" s="33"/>
      <c r="B600" s="34"/>
      <c r="C600" s="250" t="s">
        <v>1</v>
      </c>
      <c r="D600" s="250" t="s">
        <v>2076</v>
      </c>
      <c r="E600" s="18" t="s">
        <v>1</v>
      </c>
      <c r="F600" s="251">
        <v>0</v>
      </c>
      <c r="G600" s="33"/>
      <c r="H600" s="34"/>
    </row>
    <row r="601" spans="1:8" s="2" customFormat="1" ht="16.899999999999999" customHeight="1">
      <c r="A601" s="33"/>
      <c r="B601" s="34"/>
      <c r="C601" s="250" t="s">
        <v>1</v>
      </c>
      <c r="D601" s="250" t="s">
        <v>2077</v>
      </c>
      <c r="E601" s="18" t="s">
        <v>1</v>
      </c>
      <c r="F601" s="251">
        <v>74.290000000000006</v>
      </c>
      <c r="G601" s="33"/>
      <c r="H601" s="34"/>
    </row>
    <row r="602" spans="1:8" s="2" customFormat="1" ht="16.899999999999999" customHeight="1">
      <c r="A602" s="33"/>
      <c r="B602" s="34"/>
      <c r="C602" s="250" t="s">
        <v>1</v>
      </c>
      <c r="D602" s="250" t="s">
        <v>2078</v>
      </c>
      <c r="E602" s="18" t="s">
        <v>1</v>
      </c>
      <c r="F602" s="251">
        <v>66.36</v>
      </c>
      <c r="G602" s="33"/>
      <c r="H602" s="34"/>
    </row>
    <row r="603" spans="1:8" s="2" customFormat="1" ht="16.899999999999999" customHeight="1">
      <c r="A603" s="33"/>
      <c r="B603" s="34"/>
      <c r="C603" s="250" t="s">
        <v>1</v>
      </c>
      <c r="D603" s="250" t="s">
        <v>2079</v>
      </c>
      <c r="E603" s="18" t="s">
        <v>1</v>
      </c>
      <c r="F603" s="251">
        <v>-26.5</v>
      </c>
      <c r="G603" s="33"/>
      <c r="H603" s="34"/>
    </row>
    <row r="604" spans="1:8" s="2" customFormat="1" ht="16.899999999999999" customHeight="1">
      <c r="A604" s="33"/>
      <c r="B604" s="34"/>
      <c r="C604" s="250" t="s">
        <v>1</v>
      </c>
      <c r="D604" s="250" t="s">
        <v>2080</v>
      </c>
      <c r="E604" s="18" t="s">
        <v>1</v>
      </c>
      <c r="F604" s="251">
        <v>-15.68</v>
      </c>
      <c r="G604" s="33"/>
      <c r="H604" s="34"/>
    </row>
    <row r="605" spans="1:8" s="2" customFormat="1" ht="16.899999999999999" customHeight="1">
      <c r="A605" s="33"/>
      <c r="B605" s="34"/>
      <c r="C605" s="250" t="s">
        <v>1</v>
      </c>
      <c r="D605" s="250" t="s">
        <v>2081</v>
      </c>
      <c r="E605" s="18" t="s">
        <v>1</v>
      </c>
      <c r="F605" s="251">
        <v>5.59</v>
      </c>
      <c r="G605" s="33"/>
      <c r="H605" s="34"/>
    </row>
    <row r="606" spans="1:8" s="2" customFormat="1" ht="16.899999999999999" customHeight="1">
      <c r="A606" s="33"/>
      <c r="B606" s="34"/>
      <c r="C606" s="250" t="s">
        <v>1</v>
      </c>
      <c r="D606" s="250" t="s">
        <v>2082</v>
      </c>
      <c r="E606" s="18" t="s">
        <v>1</v>
      </c>
      <c r="F606" s="251">
        <v>8.3520000000000003</v>
      </c>
      <c r="G606" s="33"/>
      <c r="H606" s="34"/>
    </row>
    <row r="607" spans="1:8" s="2" customFormat="1" ht="16.899999999999999" customHeight="1">
      <c r="A607" s="33"/>
      <c r="B607" s="34"/>
      <c r="C607" s="250" t="s">
        <v>1</v>
      </c>
      <c r="D607" s="250" t="s">
        <v>2083</v>
      </c>
      <c r="E607" s="18" t="s">
        <v>1</v>
      </c>
      <c r="F607" s="251">
        <v>0</v>
      </c>
      <c r="G607" s="33"/>
      <c r="H607" s="34"/>
    </row>
    <row r="608" spans="1:8" s="2" customFormat="1" ht="16.899999999999999" customHeight="1">
      <c r="A608" s="33"/>
      <c r="B608" s="34"/>
      <c r="C608" s="250" t="s">
        <v>1</v>
      </c>
      <c r="D608" s="250" t="s">
        <v>2084</v>
      </c>
      <c r="E608" s="18" t="s">
        <v>1</v>
      </c>
      <c r="F608" s="251">
        <v>214.459</v>
      </c>
      <c r="G608" s="33"/>
      <c r="H608" s="34"/>
    </row>
    <row r="609" spans="1:8" s="2" customFormat="1" ht="16.899999999999999" customHeight="1">
      <c r="A609" s="33"/>
      <c r="B609" s="34"/>
      <c r="C609" s="250" t="s">
        <v>1</v>
      </c>
      <c r="D609" s="250" t="s">
        <v>2085</v>
      </c>
      <c r="E609" s="18" t="s">
        <v>1</v>
      </c>
      <c r="F609" s="251">
        <v>-46.976999999999997</v>
      </c>
      <c r="G609" s="33"/>
      <c r="H609" s="34"/>
    </row>
    <row r="610" spans="1:8" s="2" customFormat="1" ht="16.899999999999999" customHeight="1">
      <c r="A610" s="33"/>
      <c r="B610" s="34"/>
      <c r="C610" s="250" t="s">
        <v>1</v>
      </c>
      <c r="D610" s="250" t="s">
        <v>2086</v>
      </c>
      <c r="E610" s="18" t="s">
        <v>1</v>
      </c>
      <c r="F610" s="251">
        <v>26.73</v>
      </c>
      <c r="G610" s="33"/>
      <c r="H610" s="34"/>
    </row>
    <row r="611" spans="1:8" s="2" customFormat="1" ht="16.899999999999999" customHeight="1">
      <c r="A611" s="33"/>
      <c r="B611" s="34"/>
      <c r="C611" s="250" t="s">
        <v>1</v>
      </c>
      <c r="D611" s="250" t="s">
        <v>2087</v>
      </c>
      <c r="E611" s="18" t="s">
        <v>1</v>
      </c>
      <c r="F611" s="251">
        <v>3.556</v>
      </c>
      <c r="G611" s="33"/>
      <c r="H611" s="34"/>
    </row>
    <row r="612" spans="1:8" s="2" customFormat="1" ht="16.899999999999999" customHeight="1">
      <c r="A612" s="33"/>
      <c r="B612" s="34"/>
      <c r="C612" s="250" t="s">
        <v>1</v>
      </c>
      <c r="D612" s="250" t="s">
        <v>2088</v>
      </c>
      <c r="E612" s="18" t="s">
        <v>1</v>
      </c>
      <c r="F612" s="251">
        <v>1.9139999999999999</v>
      </c>
      <c r="G612" s="33"/>
      <c r="H612" s="34"/>
    </row>
    <row r="613" spans="1:8" s="2" customFormat="1" ht="16.899999999999999" customHeight="1">
      <c r="A613" s="33"/>
      <c r="B613" s="34"/>
      <c r="C613" s="250" t="s">
        <v>1</v>
      </c>
      <c r="D613" s="250" t="s">
        <v>2089</v>
      </c>
      <c r="E613" s="18" t="s">
        <v>1</v>
      </c>
      <c r="F613" s="251">
        <v>16.021000000000001</v>
      </c>
      <c r="G613" s="33"/>
      <c r="H613" s="34"/>
    </row>
    <row r="614" spans="1:8" s="2" customFormat="1" ht="16.899999999999999" customHeight="1">
      <c r="A614" s="33"/>
      <c r="B614" s="34"/>
      <c r="C614" s="250" t="s">
        <v>1</v>
      </c>
      <c r="D614" s="250" t="s">
        <v>2090</v>
      </c>
      <c r="E614" s="18" t="s">
        <v>1</v>
      </c>
      <c r="F614" s="251">
        <v>1.82</v>
      </c>
      <c r="G614" s="33"/>
      <c r="H614" s="34"/>
    </row>
    <row r="615" spans="1:8" s="2" customFormat="1" ht="16.899999999999999" customHeight="1">
      <c r="A615" s="33"/>
      <c r="B615" s="34"/>
      <c r="C615" s="250" t="s">
        <v>1</v>
      </c>
      <c r="D615" s="250" t="s">
        <v>2091</v>
      </c>
      <c r="E615" s="18" t="s">
        <v>1</v>
      </c>
      <c r="F615" s="251">
        <v>330.48</v>
      </c>
      <c r="G615" s="33"/>
      <c r="H615" s="34"/>
    </row>
    <row r="616" spans="1:8" s="2" customFormat="1" ht="16.899999999999999" customHeight="1">
      <c r="A616" s="33"/>
      <c r="B616" s="34"/>
      <c r="C616" s="250" t="s">
        <v>1</v>
      </c>
      <c r="D616" s="250" t="s">
        <v>2092</v>
      </c>
      <c r="E616" s="18" t="s">
        <v>1</v>
      </c>
      <c r="F616" s="251">
        <v>-49.69</v>
      </c>
      <c r="G616" s="33"/>
      <c r="H616" s="34"/>
    </row>
    <row r="617" spans="1:8" s="2" customFormat="1" ht="16.899999999999999" customHeight="1">
      <c r="A617" s="33"/>
      <c r="B617" s="34"/>
      <c r="C617" s="250" t="s">
        <v>1</v>
      </c>
      <c r="D617" s="250" t="s">
        <v>2093</v>
      </c>
      <c r="E617" s="18" t="s">
        <v>1</v>
      </c>
      <c r="F617" s="251">
        <v>29.15</v>
      </c>
      <c r="G617" s="33"/>
      <c r="H617" s="34"/>
    </row>
    <row r="618" spans="1:8" s="2" customFormat="1" ht="16.899999999999999" customHeight="1">
      <c r="A618" s="33"/>
      <c r="B618" s="34"/>
      <c r="C618" s="250" t="s">
        <v>1</v>
      </c>
      <c r="D618" s="250" t="s">
        <v>2094</v>
      </c>
      <c r="E618" s="18" t="s">
        <v>1</v>
      </c>
      <c r="F618" s="251">
        <v>19.536000000000001</v>
      </c>
      <c r="G618" s="33"/>
      <c r="H618" s="34"/>
    </row>
    <row r="619" spans="1:8" s="2" customFormat="1" ht="16.899999999999999" customHeight="1">
      <c r="A619" s="33"/>
      <c r="B619" s="34"/>
      <c r="C619" s="250" t="s">
        <v>1</v>
      </c>
      <c r="D619" s="250" t="s">
        <v>2095</v>
      </c>
      <c r="E619" s="18" t="s">
        <v>1</v>
      </c>
      <c r="F619" s="251">
        <v>10.584</v>
      </c>
      <c r="G619" s="33"/>
      <c r="H619" s="34"/>
    </row>
    <row r="620" spans="1:8" s="2" customFormat="1" ht="16.899999999999999" customHeight="1">
      <c r="A620" s="33"/>
      <c r="B620" s="34"/>
      <c r="C620" s="250" t="s">
        <v>1</v>
      </c>
      <c r="D620" s="250" t="s">
        <v>2096</v>
      </c>
      <c r="E620" s="18" t="s">
        <v>1</v>
      </c>
      <c r="F620" s="251">
        <v>0</v>
      </c>
      <c r="G620" s="33"/>
      <c r="H620" s="34"/>
    </row>
    <row r="621" spans="1:8" s="2" customFormat="1" ht="16.899999999999999" customHeight="1">
      <c r="A621" s="33"/>
      <c r="B621" s="34"/>
      <c r="C621" s="250" t="s">
        <v>1</v>
      </c>
      <c r="D621" s="250" t="s">
        <v>2097</v>
      </c>
      <c r="E621" s="18" t="s">
        <v>1</v>
      </c>
      <c r="F621" s="251">
        <v>34.68</v>
      </c>
      <c r="G621" s="33"/>
      <c r="H621" s="34"/>
    </row>
    <row r="622" spans="1:8" s="2" customFormat="1" ht="16.899999999999999" customHeight="1">
      <c r="A622" s="33"/>
      <c r="B622" s="34"/>
      <c r="C622" s="250" t="s">
        <v>1</v>
      </c>
      <c r="D622" s="250" t="s">
        <v>2098</v>
      </c>
      <c r="E622" s="18" t="s">
        <v>1</v>
      </c>
      <c r="F622" s="251">
        <v>-5.5179999999999998</v>
      </c>
      <c r="G622" s="33"/>
      <c r="H622" s="34"/>
    </row>
    <row r="623" spans="1:8" s="2" customFormat="1" ht="16.899999999999999" customHeight="1">
      <c r="A623" s="33"/>
      <c r="B623" s="34"/>
      <c r="C623" s="250" t="s">
        <v>1</v>
      </c>
      <c r="D623" s="250" t="s">
        <v>2099</v>
      </c>
      <c r="E623" s="18" t="s">
        <v>1</v>
      </c>
      <c r="F623" s="251">
        <v>0.77300000000000002</v>
      </c>
      <c r="G623" s="33"/>
      <c r="H623" s="34"/>
    </row>
    <row r="624" spans="1:8" s="2" customFormat="1" ht="16.899999999999999" customHeight="1">
      <c r="A624" s="33"/>
      <c r="B624" s="34"/>
      <c r="C624" s="250" t="s">
        <v>1</v>
      </c>
      <c r="D624" s="250" t="s">
        <v>2100</v>
      </c>
      <c r="E624" s="18" t="s">
        <v>1</v>
      </c>
      <c r="F624" s="251">
        <v>2.9089999999999998</v>
      </c>
      <c r="G624" s="33"/>
      <c r="H624" s="34"/>
    </row>
    <row r="625" spans="1:8" s="2" customFormat="1" ht="16.899999999999999" customHeight="1">
      <c r="A625" s="33"/>
      <c r="B625" s="34"/>
      <c r="C625" s="250" t="s">
        <v>1</v>
      </c>
      <c r="D625" s="250" t="s">
        <v>2101</v>
      </c>
      <c r="E625" s="18" t="s">
        <v>1</v>
      </c>
      <c r="F625" s="251">
        <v>0</v>
      </c>
      <c r="G625" s="33"/>
      <c r="H625" s="34"/>
    </row>
    <row r="626" spans="1:8" s="2" customFormat="1" ht="16.899999999999999" customHeight="1">
      <c r="A626" s="33"/>
      <c r="B626" s="34"/>
      <c r="C626" s="250" t="s">
        <v>1</v>
      </c>
      <c r="D626" s="250" t="s">
        <v>2102</v>
      </c>
      <c r="E626" s="18" t="s">
        <v>1</v>
      </c>
      <c r="F626" s="251">
        <v>28.28</v>
      </c>
      <c r="G626" s="33"/>
      <c r="H626" s="34"/>
    </row>
    <row r="627" spans="1:8" s="2" customFormat="1" ht="16.899999999999999" customHeight="1">
      <c r="A627" s="33"/>
      <c r="B627" s="34"/>
      <c r="C627" s="250" t="s">
        <v>1</v>
      </c>
      <c r="D627" s="250" t="s">
        <v>2103</v>
      </c>
      <c r="E627" s="18" t="s">
        <v>1</v>
      </c>
      <c r="F627" s="251">
        <v>-4.46</v>
      </c>
      <c r="G627" s="33"/>
      <c r="H627" s="34"/>
    </row>
    <row r="628" spans="1:8" s="2" customFormat="1" ht="16.899999999999999" customHeight="1">
      <c r="A628" s="33"/>
      <c r="B628" s="34"/>
      <c r="C628" s="250" t="s">
        <v>1</v>
      </c>
      <c r="D628" s="250" t="s">
        <v>2099</v>
      </c>
      <c r="E628" s="18" t="s">
        <v>1</v>
      </c>
      <c r="F628" s="251">
        <v>0.77300000000000002</v>
      </c>
      <c r="G628" s="33"/>
      <c r="H628" s="34"/>
    </row>
    <row r="629" spans="1:8" s="2" customFormat="1" ht="16.899999999999999" customHeight="1">
      <c r="A629" s="33"/>
      <c r="B629" s="34"/>
      <c r="C629" s="250" t="s">
        <v>1</v>
      </c>
      <c r="D629" s="250" t="s">
        <v>2104</v>
      </c>
      <c r="E629" s="18" t="s">
        <v>1</v>
      </c>
      <c r="F629" s="251">
        <v>2.6880000000000002</v>
      </c>
      <c r="G629" s="33"/>
      <c r="H629" s="34"/>
    </row>
    <row r="630" spans="1:8" s="2" customFormat="1" ht="16.899999999999999" customHeight="1">
      <c r="A630" s="33"/>
      <c r="B630" s="34"/>
      <c r="C630" s="250" t="s">
        <v>1</v>
      </c>
      <c r="D630" s="250" t="s">
        <v>2105</v>
      </c>
      <c r="E630" s="18" t="s">
        <v>1</v>
      </c>
      <c r="F630" s="251">
        <v>0</v>
      </c>
      <c r="G630" s="33"/>
      <c r="H630" s="34"/>
    </row>
    <row r="631" spans="1:8" s="2" customFormat="1" ht="16.899999999999999" customHeight="1">
      <c r="A631" s="33"/>
      <c r="B631" s="34"/>
      <c r="C631" s="250" t="s">
        <v>1</v>
      </c>
      <c r="D631" s="250" t="s">
        <v>2106</v>
      </c>
      <c r="E631" s="18" t="s">
        <v>1</v>
      </c>
      <c r="F631" s="251">
        <v>180</v>
      </c>
      <c r="G631" s="33"/>
      <c r="H631" s="34"/>
    </row>
    <row r="632" spans="1:8" s="2" customFormat="1" ht="16.899999999999999" customHeight="1">
      <c r="A632" s="33"/>
      <c r="B632" s="34"/>
      <c r="C632" s="250" t="s">
        <v>1</v>
      </c>
      <c r="D632" s="250" t="s">
        <v>2107</v>
      </c>
      <c r="E632" s="18" t="s">
        <v>1</v>
      </c>
      <c r="F632" s="251">
        <v>-28.777999999999999</v>
      </c>
      <c r="G632" s="33"/>
      <c r="H632" s="34"/>
    </row>
    <row r="633" spans="1:8" s="2" customFormat="1" ht="16.899999999999999" customHeight="1">
      <c r="A633" s="33"/>
      <c r="B633" s="34"/>
      <c r="C633" s="250" t="s">
        <v>1</v>
      </c>
      <c r="D633" s="250" t="s">
        <v>2108</v>
      </c>
      <c r="E633" s="18" t="s">
        <v>1</v>
      </c>
      <c r="F633" s="251">
        <v>9.7439999999999998</v>
      </c>
      <c r="G633" s="33"/>
      <c r="H633" s="34"/>
    </row>
    <row r="634" spans="1:8" s="2" customFormat="1" ht="16.899999999999999" customHeight="1">
      <c r="A634" s="33"/>
      <c r="B634" s="34"/>
      <c r="C634" s="250" t="s">
        <v>1</v>
      </c>
      <c r="D634" s="250" t="s">
        <v>2109</v>
      </c>
      <c r="E634" s="18" t="s">
        <v>1</v>
      </c>
      <c r="F634" s="251">
        <v>0</v>
      </c>
      <c r="G634" s="33"/>
      <c r="H634" s="34"/>
    </row>
    <row r="635" spans="1:8" s="2" customFormat="1" ht="16.899999999999999" customHeight="1">
      <c r="A635" s="33"/>
      <c r="B635" s="34"/>
      <c r="C635" s="250" t="s">
        <v>1</v>
      </c>
      <c r="D635" s="250" t="s">
        <v>2110</v>
      </c>
      <c r="E635" s="18" t="s">
        <v>1</v>
      </c>
      <c r="F635" s="251">
        <v>91.6</v>
      </c>
      <c r="G635" s="33"/>
      <c r="H635" s="34"/>
    </row>
    <row r="636" spans="1:8" s="2" customFormat="1" ht="16.899999999999999" customHeight="1">
      <c r="A636" s="33"/>
      <c r="B636" s="34"/>
      <c r="C636" s="250" t="s">
        <v>1</v>
      </c>
      <c r="D636" s="250" t="s">
        <v>2111</v>
      </c>
      <c r="E636" s="18" t="s">
        <v>1</v>
      </c>
      <c r="F636" s="251">
        <v>-13.154</v>
      </c>
      <c r="G636" s="33"/>
      <c r="H636" s="34"/>
    </row>
    <row r="637" spans="1:8" s="2" customFormat="1" ht="16.899999999999999" customHeight="1">
      <c r="A637" s="33"/>
      <c r="B637" s="34"/>
      <c r="C637" s="250" t="s">
        <v>1</v>
      </c>
      <c r="D637" s="250" t="s">
        <v>2112</v>
      </c>
      <c r="E637" s="18" t="s">
        <v>1</v>
      </c>
      <c r="F637" s="251">
        <v>1.81</v>
      </c>
      <c r="G637" s="33"/>
      <c r="H637" s="34"/>
    </row>
    <row r="638" spans="1:8" s="2" customFormat="1" ht="16.899999999999999" customHeight="1">
      <c r="A638" s="33"/>
      <c r="B638" s="34"/>
      <c r="C638" s="250" t="s">
        <v>1</v>
      </c>
      <c r="D638" s="250" t="s">
        <v>2113</v>
      </c>
      <c r="E638" s="18" t="s">
        <v>1</v>
      </c>
      <c r="F638" s="251">
        <v>0</v>
      </c>
      <c r="G638" s="33"/>
      <c r="H638" s="34"/>
    </row>
    <row r="639" spans="1:8" s="2" customFormat="1" ht="16.899999999999999" customHeight="1">
      <c r="A639" s="33"/>
      <c r="B639" s="34"/>
      <c r="C639" s="250" t="s">
        <v>1</v>
      </c>
      <c r="D639" s="250" t="s">
        <v>2114</v>
      </c>
      <c r="E639" s="18" t="s">
        <v>1</v>
      </c>
      <c r="F639" s="251">
        <v>59</v>
      </c>
      <c r="G639" s="33"/>
      <c r="H639" s="34"/>
    </row>
    <row r="640" spans="1:8" s="2" customFormat="1" ht="16.899999999999999" customHeight="1">
      <c r="A640" s="33"/>
      <c r="B640" s="34"/>
      <c r="C640" s="250" t="s">
        <v>1</v>
      </c>
      <c r="D640" s="250" t="s">
        <v>2115</v>
      </c>
      <c r="E640" s="18" t="s">
        <v>1</v>
      </c>
      <c r="F640" s="251">
        <v>-8.8659999999999997</v>
      </c>
      <c r="G640" s="33"/>
      <c r="H640" s="34"/>
    </row>
    <row r="641" spans="1:8" s="2" customFormat="1" ht="16.899999999999999" customHeight="1">
      <c r="A641" s="33"/>
      <c r="B641" s="34"/>
      <c r="C641" s="250" t="s">
        <v>1</v>
      </c>
      <c r="D641" s="250" t="s">
        <v>2112</v>
      </c>
      <c r="E641" s="18" t="s">
        <v>1</v>
      </c>
      <c r="F641" s="251">
        <v>1.81</v>
      </c>
      <c r="G641" s="33"/>
      <c r="H641" s="34"/>
    </row>
    <row r="642" spans="1:8" s="2" customFormat="1" ht="16.899999999999999" customHeight="1">
      <c r="A642" s="33"/>
      <c r="B642" s="34"/>
      <c r="C642" s="250" t="s">
        <v>1</v>
      </c>
      <c r="D642" s="250" t="s">
        <v>2116</v>
      </c>
      <c r="E642" s="18" t="s">
        <v>1</v>
      </c>
      <c r="F642" s="251">
        <v>0</v>
      </c>
      <c r="G642" s="33"/>
      <c r="H642" s="34"/>
    </row>
    <row r="643" spans="1:8" s="2" customFormat="1" ht="16.899999999999999" customHeight="1">
      <c r="A643" s="33"/>
      <c r="B643" s="34"/>
      <c r="C643" s="250" t="s">
        <v>1</v>
      </c>
      <c r="D643" s="250" t="s">
        <v>2117</v>
      </c>
      <c r="E643" s="18" t="s">
        <v>1</v>
      </c>
      <c r="F643" s="251">
        <v>60.84</v>
      </c>
      <c r="G643" s="33"/>
      <c r="H643" s="34"/>
    </row>
    <row r="644" spans="1:8" s="2" customFormat="1" ht="16.899999999999999" customHeight="1">
      <c r="A644" s="33"/>
      <c r="B644" s="34"/>
      <c r="C644" s="250" t="s">
        <v>1</v>
      </c>
      <c r="D644" s="250" t="s">
        <v>2118</v>
      </c>
      <c r="E644" s="18" t="s">
        <v>1</v>
      </c>
      <c r="F644" s="251">
        <v>-11.336</v>
      </c>
      <c r="G644" s="33"/>
      <c r="H644" s="34"/>
    </row>
    <row r="645" spans="1:8" s="2" customFormat="1" ht="16.899999999999999" customHeight="1">
      <c r="A645" s="33"/>
      <c r="B645" s="34"/>
      <c r="C645" s="250" t="s">
        <v>1</v>
      </c>
      <c r="D645" s="250" t="s">
        <v>2112</v>
      </c>
      <c r="E645" s="18" t="s">
        <v>1</v>
      </c>
      <c r="F645" s="251">
        <v>1.81</v>
      </c>
      <c r="G645" s="33"/>
      <c r="H645" s="34"/>
    </row>
    <row r="646" spans="1:8" s="2" customFormat="1" ht="16.899999999999999" customHeight="1">
      <c r="A646" s="33"/>
      <c r="B646" s="34"/>
      <c r="C646" s="250" t="s">
        <v>1</v>
      </c>
      <c r="D646" s="250" t="s">
        <v>2119</v>
      </c>
      <c r="E646" s="18" t="s">
        <v>1</v>
      </c>
      <c r="F646" s="251">
        <v>0</v>
      </c>
      <c r="G646" s="33"/>
      <c r="H646" s="34"/>
    </row>
    <row r="647" spans="1:8" s="2" customFormat="1" ht="16.899999999999999" customHeight="1">
      <c r="A647" s="33"/>
      <c r="B647" s="34"/>
      <c r="C647" s="250" t="s">
        <v>1</v>
      </c>
      <c r="D647" s="250" t="s">
        <v>2120</v>
      </c>
      <c r="E647" s="18" t="s">
        <v>1</v>
      </c>
      <c r="F647" s="251">
        <v>120.96</v>
      </c>
      <c r="G647" s="33"/>
      <c r="H647" s="34"/>
    </row>
    <row r="648" spans="1:8" s="2" customFormat="1" ht="16.899999999999999" customHeight="1">
      <c r="A648" s="33"/>
      <c r="B648" s="34"/>
      <c r="C648" s="250" t="s">
        <v>1</v>
      </c>
      <c r="D648" s="250" t="s">
        <v>2121</v>
      </c>
      <c r="E648" s="18" t="s">
        <v>1</v>
      </c>
      <c r="F648" s="251">
        <v>-15.624000000000001</v>
      </c>
      <c r="G648" s="33"/>
      <c r="H648" s="34"/>
    </row>
    <row r="649" spans="1:8" s="2" customFormat="1" ht="16.899999999999999" customHeight="1">
      <c r="A649" s="33"/>
      <c r="B649" s="34"/>
      <c r="C649" s="250" t="s">
        <v>1</v>
      </c>
      <c r="D649" s="250" t="s">
        <v>2122</v>
      </c>
      <c r="E649" s="18" t="s">
        <v>1</v>
      </c>
      <c r="F649" s="251">
        <v>2.714</v>
      </c>
      <c r="G649" s="33"/>
      <c r="H649" s="34"/>
    </row>
    <row r="650" spans="1:8" s="2" customFormat="1" ht="16.899999999999999" customHeight="1">
      <c r="A650" s="33"/>
      <c r="B650" s="34"/>
      <c r="C650" s="250" t="s">
        <v>1</v>
      </c>
      <c r="D650" s="250" t="s">
        <v>2123</v>
      </c>
      <c r="E650" s="18" t="s">
        <v>1</v>
      </c>
      <c r="F650" s="251">
        <v>0</v>
      </c>
      <c r="G650" s="33"/>
      <c r="H650" s="34"/>
    </row>
    <row r="651" spans="1:8" s="2" customFormat="1" ht="16.899999999999999" customHeight="1">
      <c r="A651" s="33"/>
      <c r="B651" s="34"/>
      <c r="C651" s="250" t="s">
        <v>1</v>
      </c>
      <c r="D651" s="250" t="s">
        <v>2124</v>
      </c>
      <c r="E651" s="18" t="s">
        <v>1</v>
      </c>
      <c r="F651" s="251">
        <v>140.56</v>
      </c>
      <c r="G651" s="33"/>
      <c r="H651" s="34"/>
    </row>
    <row r="652" spans="1:8" s="2" customFormat="1" ht="16.899999999999999" customHeight="1">
      <c r="A652" s="33"/>
      <c r="B652" s="34"/>
      <c r="C652" s="250" t="s">
        <v>1</v>
      </c>
      <c r="D652" s="250" t="s">
        <v>2125</v>
      </c>
      <c r="E652" s="18" t="s">
        <v>1</v>
      </c>
      <c r="F652" s="251">
        <v>-19.911999999999999</v>
      </c>
      <c r="G652" s="33"/>
      <c r="H652" s="34"/>
    </row>
    <row r="653" spans="1:8" s="2" customFormat="1" ht="16.899999999999999" customHeight="1">
      <c r="A653" s="33"/>
      <c r="B653" s="34"/>
      <c r="C653" s="250" t="s">
        <v>1</v>
      </c>
      <c r="D653" s="250" t="s">
        <v>2126</v>
      </c>
      <c r="E653" s="18" t="s">
        <v>1</v>
      </c>
      <c r="F653" s="251">
        <v>3.6190000000000002</v>
      </c>
      <c r="G653" s="33"/>
      <c r="H653" s="34"/>
    </row>
    <row r="654" spans="1:8" s="2" customFormat="1" ht="16.899999999999999" customHeight="1">
      <c r="A654" s="33"/>
      <c r="B654" s="34"/>
      <c r="C654" s="250" t="s">
        <v>1</v>
      </c>
      <c r="D654" s="250" t="s">
        <v>2127</v>
      </c>
      <c r="E654" s="18" t="s">
        <v>1</v>
      </c>
      <c r="F654" s="251">
        <v>0</v>
      </c>
      <c r="G654" s="33"/>
      <c r="H654" s="34"/>
    </row>
    <row r="655" spans="1:8" s="2" customFormat="1" ht="16.899999999999999" customHeight="1">
      <c r="A655" s="33"/>
      <c r="B655" s="34"/>
      <c r="C655" s="250" t="s">
        <v>1</v>
      </c>
      <c r="D655" s="250" t="s">
        <v>2128</v>
      </c>
      <c r="E655" s="18" t="s">
        <v>1</v>
      </c>
      <c r="F655" s="251">
        <v>211.92</v>
      </c>
      <c r="G655" s="33"/>
      <c r="H655" s="34"/>
    </row>
    <row r="656" spans="1:8" s="2" customFormat="1" ht="16.899999999999999" customHeight="1">
      <c r="A656" s="33"/>
      <c r="B656" s="34"/>
      <c r="C656" s="250" t="s">
        <v>1</v>
      </c>
      <c r="D656" s="250" t="s">
        <v>2129</v>
      </c>
      <c r="E656" s="18" t="s">
        <v>1</v>
      </c>
      <c r="F656" s="251">
        <v>-32.99</v>
      </c>
      <c r="G656" s="33"/>
      <c r="H656" s="34"/>
    </row>
    <row r="657" spans="1:8" s="2" customFormat="1" ht="16.899999999999999" customHeight="1">
      <c r="A657" s="33"/>
      <c r="B657" s="34"/>
      <c r="C657" s="250" t="s">
        <v>1</v>
      </c>
      <c r="D657" s="250" t="s">
        <v>2130</v>
      </c>
      <c r="E657" s="18" t="s">
        <v>1</v>
      </c>
      <c r="F657" s="251">
        <v>3.9</v>
      </c>
      <c r="G657" s="33"/>
      <c r="H657" s="34"/>
    </row>
    <row r="658" spans="1:8" s="2" customFormat="1" ht="16.899999999999999" customHeight="1">
      <c r="A658" s="33"/>
      <c r="B658" s="34"/>
      <c r="C658" s="250" t="s">
        <v>1</v>
      </c>
      <c r="D658" s="250" t="s">
        <v>2131</v>
      </c>
      <c r="E658" s="18" t="s">
        <v>1</v>
      </c>
      <c r="F658" s="251">
        <v>2.2959999999999998</v>
      </c>
      <c r="G658" s="33"/>
      <c r="H658" s="34"/>
    </row>
    <row r="659" spans="1:8" s="2" customFormat="1" ht="16.899999999999999" customHeight="1">
      <c r="A659" s="33"/>
      <c r="B659" s="34"/>
      <c r="C659" s="250" t="s">
        <v>1</v>
      </c>
      <c r="D659" s="250" t="s">
        <v>2132</v>
      </c>
      <c r="E659" s="18" t="s">
        <v>1</v>
      </c>
      <c r="F659" s="251">
        <v>0</v>
      </c>
      <c r="G659" s="33"/>
      <c r="H659" s="34"/>
    </row>
    <row r="660" spans="1:8" s="2" customFormat="1" ht="16.899999999999999" customHeight="1">
      <c r="A660" s="33"/>
      <c r="B660" s="34"/>
      <c r="C660" s="250" t="s">
        <v>1</v>
      </c>
      <c r="D660" s="250" t="s">
        <v>2133</v>
      </c>
      <c r="E660" s="18" t="s">
        <v>1</v>
      </c>
      <c r="F660" s="251">
        <v>83.28</v>
      </c>
      <c r="G660" s="33"/>
      <c r="H660" s="34"/>
    </row>
    <row r="661" spans="1:8" s="2" customFormat="1" ht="16.899999999999999" customHeight="1">
      <c r="A661" s="33"/>
      <c r="B661" s="34"/>
      <c r="C661" s="250" t="s">
        <v>1</v>
      </c>
      <c r="D661" s="250" t="s">
        <v>2134</v>
      </c>
      <c r="E661" s="18" t="s">
        <v>1</v>
      </c>
      <c r="F661" s="251">
        <v>-12.916</v>
      </c>
      <c r="G661" s="33"/>
      <c r="H661" s="34"/>
    </row>
    <row r="662" spans="1:8" s="2" customFormat="1" ht="16.899999999999999" customHeight="1">
      <c r="A662" s="33"/>
      <c r="B662" s="34"/>
      <c r="C662" s="250" t="s">
        <v>1</v>
      </c>
      <c r="D662" s="250" t="s">
        <v>2135</v>
      </c>
      <c r="E662" s="18" t="s">
        <v>1</v>
      </c>
      <c r="F662" s="251">
        <v>1.784</v>
      </c>
      <c r="G662" s="33"/>
      <c r="H662" s="34"/>
    </row>
    <row r="663" spans="1:8" s="2" customFormat="1" ht="16.899999999999999" customHeight="1">
      <c r="A663" s="33"/>
      <c r="B663" s="34"/>
      <c r="C663" s="250" t="s">
        <v>1</v>
      </c>
      <c r="D663" s="250" t="s">
        <v>2136</v>
      </c>
      <c r="E663" s="18" t="s">
        <v>1</v>
      </c>
      <c r="F663" s="251">
        <v>0</v>
      </c>
      <c r="G663" s="33"/>
      <c r="H663" s="34"/>
    </row>
    <row r="664" spans="1:8" s="2" customFormat="1" ht="16.899999999999999" customHeight="1">
      <c r="A664" s="33"/>
      <c r="B664" s="34"/>
      <c r="C664" s="250" t="s">
        <v>1</v>
      </c>
      <c r="D664" s="250" t="s">
        <v>2137</v>
      </c>
      <c r="E664" s="18" t="s">
        <v>1</v>
      </c>
      <c r="F664" s="251">
        <v>50.84</v>
      </c>
      <c r="G664" s="33"/>
      <c r="H664" s="34"/>
    </row>
    <row r="665" spans="1:8" s="2" customFormat="1" ht="16.899999999999999" customHeight="1">
      <c r="A665" s="33"/>
      <c r="B665" s="34"/>
      <c r="C665" s="250" t="s">
        <v>1</v>
      </c>
      <c r="D665" s="250" t="s">
        <v>2138</v>
      </c>
      <c r="E665" s="18" t="s">
        <v>1</v>
      </c>
      <c r="F665" s="251">
        <v>-4.2880000000000003</v>
      </c>
      <c r="G665" s="33"/>
      <c r="H665" s="34"/>
    </row>
    <row r="666" spans="1:8" s="2" customFormat="1" ht="16.899999999999999" customHeight="1">
      <c r="A666" s="33"/>
      <c r="B666" s="34"/>
      <c r="C666" s="250" t="s">
        <v>1</v>
      </c>
      <c r="D666" s="250" t="s">
        <v>2139</v>
      </c>
      <c r="E666" s="18" t="s">
        <v>1</v>
      </c>
      <c r="F666" s="251">
        <v>1.9490000000000001</v>
      </c>
      <c r="G666" s="33"/>
      <c r="H666" s="34"/>
    </row>
    <row r="667" spans="1:8" s="2" customFormat="1" ht="16.899999999999999" customHeight="1">
      <c r="A667" s="33"/>
      <c r="B667" s="34"/>
      <c r="C667" s="250" t="s">
        <v>1</v>
      </c>
      <c r="D667" s="250" t="s">
        <v>2140</v>
      </c>
      <c r="E667" s="18" t="s">
        <v>1</v>
      </c>
      <c r="F667" s="251">
        <v>0</v>
      </c>
      <c r="G667" s="33"/>
      <c r="H667" s="34"/>
    </row>
    <row r="668" spans="1:8" s="2" customFormat="1" ht="16.899999999999999" customHeight="1">
      <c r="A668" s="33"/>
      <c r="B668" s="34"/>
      <c r="C668" s="250" t="s">
        <v>1</v>
      </c>
      <c r="D668" s="250" t="s">
        <v>2141</v>
      </c>
      <c r="E668" s="18" t="s">
        <v>1</v>
      </c>
      <c r="F668" s="251">
        <v>26.16</v>
      </c>
      <c r="G668" s="33"/>
      <c r="H668" s="34"/>
    </row>
    <row r="669" spans="1:8" s="2" customFormat="1" ht="16.899999999999999" customHeight="1">
      <c r="A669" s="33"/>
      <c r="B669" s="34"/>
      <c r="C669" s="250" t="s">
        <v>1</v>
      </c>
      <c r="D669" s="250" t="s">
        <v>2142</v>
      </c>
      <c r="E669" s="18" t="s">
        <v>1</v>
      </c>
      <c r="F669" s="251">
        <v>-7.048</v>
      </c>
      <c r="G669" s="33"/>
      <c r="H669" s="34"/>
    </row>
    <row r="670" spans="1:8" s="2" customFormat="1" ht="16.899999999999999" customHeight="1">
      <c r="A670" s="33"/>
      <c r="B670" s="34"/>
      <c r="C670" s="250" t="s">
        <v>1</v>
      </c>
      <c r="D670" s="250" t="s">
        <v>2139</v>
      </c>
      <c r="E670" s="18" t="s">
        <v>1</v>
      </c>
      <c r="F670" s="251">
        <v>1.9490000000000001</v>
      </c>
      <c r="G670" s="33"/>
      <c r="H670" s="34"/>
    </row>
    <row r="671" spans="1:8" s="2" customFormat="1" ht="16.899999999999999" customHeight="1">
      <c r="A671" s="33"/>
      <c r="B671" s="34"/>
      <c r="C671" s="250" t="s">
        <v>1</v>
      </c>
      <c r="D671" s="250" t="s">
        <v>2143</v>
      </c>
      <c r="E671" s="18" t="s">
        <v>1</v>
      </c>
      <c r="F671" s="251">
        <v>0</v>
      </c>
      <c r="G671" s="33"/>
      <c r="H671" s="34"/>
    </row>
    <row r="672" spans="1:8" s="2" customFormat="1" ht="16.899999999999999" customHeight="1">
      <c r="A672" s="33"/>
      <c r="B672" s="34"/>
      <c r="C672" s="250" t="s">
        <v>1</v>
      </c>
      <c r="D672" s="250" t="s">
        <v>2144</v>
      </c>
      <c r="E672" s="18" t="s">
        <v>1</v>
      </c>
      <c r="F672" s="251">
        <v>76.040000000000006</v>
      </c>
      <c r="G672" s="33"/>
      <c r="H672" s="34"/>
    </row>
    <row r="673" spans="1:8" s="2" customFormat="1" ht="16.899999999999999" customHeight="1">
      <c r="A673" s="33"/>
      <c r="B673" s="34"/>
      <c r="C673" s="250" t="s">
        <v>1</v>
      </c>
      <c r="D673" s="250" t="s">
        <v>2145</v>
      </c>
      <c r="E673" s="18" t="s">
        <v>1</v>
      </c>
      <c r="F673" s="251">
        <v>-11.336</v>
      </c>
      <c r="G673" s="33"/>
      <c r="H673" s="34"/>
    </row>
    <row r="674" spans="1:8" s="2" customFormat="1" ht="16.899999999999999" customHeight="1">
      <c r="A674" s="33"/>
      <c r="B674" s="34"/>
      <c r="C674" s="250" t="s">
        <v>1</v>
      </c>
      <c r="D674" s="250" t="s">
        <v>2146</v>
      </c>
      <c r="E674" s="18" t="s">
        <v>1</v>
      </c>
      <c r="F674" s="251">
        <v>3.8980000000000001</v>
      </c>
      <c r="G674" s="33"/>
      <c r="H674" s="34"/>
    </row>
    <row r="675" spans="1:8" s="2" customFormat="1" ht="16.899999999999999" customHeight="1">
      <c r="A675" s="33"/>
      <c r="B675" s="34"/>
      <c r="C675" s="250" t="s">
        <v>1</v>
      </c>
      <c r="D675" s="250" t="s">
        <v>2147</v>
      </c>
      <c r="E675" s="18" t="s">
        <v>1</v>
      </c>
      <c r="F675" s="251">
        <v>0</v>
      </c>
      <c r="G675" s="33"/>
      <c r="H675" s="34"/>
    </row>
    <row r="676" spans="1:8" s="2" customFormat="1" ht="16.899999999999999" customHeight="1">
      <c r="A676" s="33"/>
      <c r="B676" s="34"/>
      <c r="C676" s="250" t="s">
        <v>1</v>
      </c>
      <c r="D676" s="250" t="s">
        <v>2148</v>
      </c>
      <c r="E676" s="18" t="s">
        <v>1</v>
      </c>
      <c r="F676" s="251">
        <v>78.28</v>
      </c>
      <c r="G676" s="33"/>
      <c r="H676" s="34"/>
    </row>
    <row r="677" spans="1:8" s="2" customFormat="1" ht="16.899999999999999" customHeight="1">
      <c r="A677" s="33"/>
      <c r="B677" s="34"/>
      <c r="C677" s="250" t="s">
        <v>1</v>
      </c>
      <c r="D677" s="250" t="s">
        <v>2145</v>
      </c>
      <c r="E677" s="18" t="s">
        <v>1</v>
      </c>
      <c r="F677" s="251">
        <v>-11.336</v>
      </c>
      <c r="G677" s="33"/>
      <c r="H677" s="34"/>
    </row>
    <row r="678" spans="1:8" s="2" customFormat="1" ht="16.899999999999999" customHeight="1">
      <c r="A678" s="33"/>
      <c r="B678" s="34"/>
      <c r="C678" s="250" t="s">
        <v>1</v>
      </c>
      <c r="D678" s="250" t="s">
        <v>2112</v>
      </c>
      <c r="E678" s="18" t="s">
        <v>1</v>
      </c>
      <c r="F678" s="251">
        <v>1.81</v>
      </c>
      <c r="G678" s="33"/>
      <c r="H678" s="34"/>
    </row>
    <row r="679" spans="1:8" s="2" customFormat="1" ht="16.899999999999999" customHeight="1">
      <c r="A679" s="33"/>
      <c r="B679" s="34"/>
      <c r="C679" s="250" t="s">
        <v>1</v>
      </c>
      <c r="D679" s="250" t="s">
        <v>2149</v>
      </c>
      <c r="E679" s="18" t="s">
        <v>1</v>
      </c>
      <c r="F679" s="251">
        <v>0</v>
      </c>
      <c r="G679" s="33"/>
      <c r="H679" s="34"/>
    </row>
    <row r="680" spans="1:8" s="2" customFormat="1" ht="16.899999999999999" customHeight="1">
      <c r="A680" s="33"/>
      <c r="B680" s="34"/>
      <c r="C680" s="250" t="s">
        <v>1</v>
      </c>
      <c r="D680" s="250" t="s">
        <v>2150</v>
      </c>
      <c r="E680" s="18" t="s">
        <v>1</v>
      </c>
      <c r="F680" s="251">
        <v>296.08300000000003</v>
      </c>
      <c r="G680" s="33"/>
      <c r="H680" s="34"/>
    </row>
    <row r="681" spans="1:8" s="2" customFormat="1" ht="16.899999999999999" customHeight="1">
      <c r="A681" s="33"/>
      <c r="B681" s="34"/>
      <c r="C681" s="250" t="s">
        <v>1</v>
      </c>
      <c r="D681" s="250" t="s">
        <v>2151</v>
      </c>
      <c r="E681" s="18" t="s">
        <v>1</v>
      </c>
      <c r="F681" s="251">
        <v>31.8</v>
      </c>
      <c r="G681" s="33"/>
      <c r="H681" s="34"/>
    </row>
    <row r="682" spans="1:8" s="2" customFormat="1" ht="16.899999999999999" customHeight="1">
      <c r="A682" s="33"/>
      <c r="B682" s="34"/>
      <c r="C682" s="250" t="s">
        <v>1</v>
      </c>
      <c r="D682" s="250" t="s">
        <v>2152</v>
      </c>
      <c r="E682" s="18" t="s">
        <v>1</v>
      </c>
      <c r="F682" s="251">
        <v>-51.22</v>
      </c>
      <c r="G682" s="33"/>
      <c r="H682" s="34"/>
    </row>
    <row r="683" spans="1:8" s="2" customFormat="1" ht="16.899999999999999" customHeight="1">
      <c r="A683" s="33"/>
      <c r="B683" s="34"/>
      <c r="C683" s="250" t="s">
        <v>1</v>
      </c>
      <c r="D683" s="250" t="s">
        <v>2153</v>
      </c>
      <c r="E683" s="18" t="s">
        <v>1</v>
      </c>
      <c r="F683" s="251">
        <v>21.84</v>
      </c>
      <c r="G683" s="33"/>
      <c r="H683" s="34"/>
    </row>
    <row r="684" spans="1:8" s="2" customFormat="1" ht="16.899999999999999" customHeight="1">
      <c r="A684" s="33"/>
      <c r="B684" s="34"/>
      <c r="C684" s="250" t="s">
        <v>1</v>
      </c>
      <c r="D684" s="250" t="s">
        <v>2154</v>
      </c>
      <c r="E684" s="18" t="s">
        <v>1</v>
      </c>
      <c r="F684" s="251">
        <v>7.2450000000000001</v>
      </c>
      <c r="G684" s="33"/>
      <c r="H684" s="34"/>
    </row>
    <row r="685" spans="1:8" s="2" customFormat="1" ht="16.899999999999999" customHeight="1">
      <c r="A685" s="33"/>
      <c r="B685" s="34"/>
      <c r="C685" s="250" t="s">
        <v>1</v>
      </c>
      <c r="D685" s="250" t="s">
        <v>2155</v>
      </c>
      <c r="E685" s="18" t="s">
        <v>1</v>
      </c>
      <c r="F685" s="251">
        <v>1.6379999999999999</v>
      </c>
      <c r="G685" s="33"/>
      <c r="H685" s="34"/>
    </row>
    <row r="686" spans="1:8" s="2" customFormat="1" ht="16.899999999999999" customHeight="1">
      <c r="A686" s="33"/>
      <c r="B686" s="34"/>
      <c r="C686" s="250" t="s">
        <v>1</v>
      </c>
      <c r="D686" s="250" t="s">
        <v>2156</v>
      </c>
      <c r="E686" s="18" t="s">
        <v>1</v>
      </c>
      <c r="F686" s="251">
        <v>0</v>
      </c>
      <c r="G686" s="33"/>
      <c r="H686" s="34"/>
    </row>
    <row r="687" spans="1:8" s="2" customFormat="1" ht="16.899999999999999" customHeight="1">
      <c r="A687" s="33"/>
      <c r="B687" s="34"/>
      <c r="C687" s="250" t="s">
        <v>1</v>
      </c>
      <c r="D687" s="250" t="s">
        <v>2157</v>
      </c>
      <c r="E687" s="18" t="s">
        <v>1</v>
      </c>
      <c r="F687" s="251">
        <v>40.56</v>
      </c>
      <c r="G687" s="33"/>
      <c r="H687" s="34"/>
    </row>
    <row r="688" spans="1:8" s="2" customFormat="1" ht="16.899999999999999" customHeight="1">
      <c r="A688" s="33"/>
      <c r="B688" s="34"/>
      <c r="C688" s="250" t="s">
        <v>1</v>
      </c>
      <c r="D688" s="250" t="s">
        <v>2158</v>
      </c>
      <c r="E688" s="18" t="s">
        <v>1</v>
      </c>
      <c r="F688" s="251">
        <v>-4.66</v>
      </c>
      <c r="G688" s="33"/>
      <c r="H688" s="34"/>
    </row>
    <row r="689" spans="1:8" s="2" customFormat="1" ht="16.899999999999999" customHeight="1">
      <c r="A689" s="33"/>
      <c r="B689" s="34"/>
      <c r="C689" s="250" t="s">
        <v>1</v>
      </c>
      <c r="D689" s="250" t="s">
        <v>2159</v>
      </c>
      <c r="E689" s="18" t="s">
        <v>1</v>
      </c>
      <c r="F689" s="251">
        <v>3.4830000000000001</v>
      </c>
      <c r="G689" s="33"/>
      <c r="H689" s="34"/>
    </row>
    <row r="690" spans="1:8" s="2" customFormat="1" ht="16.899999999999999" customHeight="1">
      <c r="A690" s="33"/>
      <c r="B690" s="34"/>
      <c r="C690" s="250" t="s">
        <v>1</v>
      </c>
      <c r="D690" s="250" t="s">
        <v>2160</v>
      </c>
      <c r="E690" s="18" t="s">
        <v>1</v>
      </c>
      <c r="F690" s="251">
        <v>0</v>
      </c>
      <c r="G690" s="33"/>
      <c r="H690" s="34"/>
    </row>
    <row r="691" spans="1:8" s="2" customFormat="1" ht="16.899999999999999" customHeight="1">
      <c r="A691" s="33"/>
      <c r="B691" s="34"/>
      <c r="C691" s="250" t="s">
        <v>1</v>
      </c>
      <c r="D691" s="250" t="s">
        <v>2161</v>
      </c>
      <c r="E691" s="18" t="s">
        <v>1</v>
      </c>
      <c r="F691" s="251">
        <v>128.03299999999999</v>
      </c>
      <c r="G691" s="33"/>
      <c r="H691" s="34"/>
    </row>
    <row r="692" spans="1:8" s="2" customFormat="1" ht="16.899999999999999" customHeight="1">
      <c r="A692" s="33"/>
      <c r="B692" s="34"/>
      <c r="C692" s="250" t="s">
        <v>1</v>
      </c>
      <c r="D692" s="250" t="s">
        <v>2125</v>
      </c>
      <c r="E692" s="18" t="s">
        <v>1</v>
      </c>
      <c r="F692" s="251">
        <v>-19.911999999999999</v>
      </c>
      <c r="G692" s="33"/>
      <c r="H692" s="34"/>
    </row>
    <row r="693" spans="1:8" s="2" customFormat="1" ht="16.899999999999999" customHeight="1">
      <c r="A693" s="33"/>
      <c r="B693" s="34"/>
      <c r="C693" s="250" t="s">
        <v>1</v>
      </c>
      <c r="D693" s="250" t="s">
        <v>2112</v>
      </c>
      <c r="E693" s="18" t="s">
        <v>1</v>
      </c>
      <c r="F693" s="251">
        <v>1.81</v>
      </c>
      <c r="G693" s="33"/>
      <c r="H693" s="34"/>
    </row>
    <row r="694" spans="1:8" s="2" customFormat="1" ht="16.899999999999999" customHeight="1">
      <c r="A694" s="33"/>
      <c r="B694" s="34"/>
      <c r="C694" s="250" t="s">
        <v>1</v>
      </c>
      <c r="D694" s="250" t="s">
        <v>2146</v>
      </c>
      <c r="E694" s="18" t="s">
        <v>1</v>
      </c>
      <c r="F694" s="251">
        <v>3.8980000000000001</v>
      </c>
      <c r="G694" s="33"/>
      <c r="H694" s="34"/>
    </row>
    <row r="695" spans="1:8" s="2" customFormat="1" ht="16.899999999999999" customHeight="1">
      <c r="A695" s="33"/>
      <c r="B695" s="34"/>
      <c r="C695" s="250" t="s">
        <v>1</v>
      </c>
      <c r="D695" s="250" t="s">
        <v>2162</v>
      </c>
      <c r="E695" s="18" t="s">
        <v>1</v>
      </c>
      <c r="F695" s="251">
        <v>0</v>
      </c>
      <c r="G695" s="33"/>
      <c r="H695" s="34"/>
    </row>
    <row r="696" spans="1:8" s="2" customFormat="1" ht="16.899999999999999" customHeight="1">
      <c r="A696" s="33"/>
      <c r="B696" s="34"/>
      <c r="C696" s="250" t="s">
        <v>1</v>
      </c>
      <c r="D696" s="250" t="s">
        <v>2163</v>
      </c>
      <c r="E696" s="18" t="s">
        <v>1</v>
      </c>
      <c r="F696" s="251">
        <v>153.63900000000001</v>
      </c>
      <c r="G696" s="33"/>
      <c r="H696" s="34"/>
    </row>
    <row r="697" spans="1:8" s="2" customFormat="1" ht="16.899999999999999" customHeight="1">
      <c r="A697" s="33"/>
      <c r="B697" s="34"/>
      <c r="C697" s="250" t="s">
        <v>1</v>
      </c>
      <c r="D697" s="250" t="s">
        <v>2164</v>
      </c>
      <c r="E697" s="18" t="s">
        <v>1</v>
      </c>
      <c r="F697" s="251">
        <v>-10.38</v>
      </c>
      <c r="G697" s="33"/>
      <c r="H697" s="34"/>
    </row>
    <row r="698" spans="1:8" s="2" customFormat="1" ht="16.899999999999999" customHeight="1">
      <c r="A698" s="33"/>
      <c r="B698" s="34"/>
      <c r="C698" s="250" t="s">
        <v>1</v>
      </c>
      <c r="D698" s="250" t="s">
        <v>2165</v>
      </c>
      <c r="E698" s="18" t="s">
        <v>1</v>
      </c>
      <c r="F698" s="251">
        <v>0.84499999999999997</v>
      </c>
      <c r="G698" s="33"/>
      <c r="H698" s="34"/>
    </row>
    <row r="699" spans="1:8" s="2" customFormat="1" ht="16.899999999999999" customHeight="1">
      <c r="A699" s="33"/>
      <c r="B699" s="34"/>
      <c r="C699" s="250" t="s">
        <v>123</v>
      </c>
      <c r="D699" s="250" t="s">
        <v>581</v>
      </c>
      <c r="E699" s="18" t="s">
        <v>1</v>
      </c>
      <c r="F699" s="251">
        <v>2375.8110000000001</v>
      </c>
      <c r="G699" s="33"/>
      <c r="H699" s="34"/>
    </row>
    <row r="700" spans="1:8" s="2" customFormat="1" ht="16.899999999999999" customHeight="1">
      <c r="A700" s="33"/>
      <c r="B700" s="34"/>
      <c r="C700" s="252" t="s">
        <v>6536</v>
      </c>
      <c r="D700" s="33"/>
      <c r="E700" s="33"/>
      <c r="F700" s="33"/>
      <c r="G700" s="33"/>
      <c r="H700" s="34"/>
    </row>
    <row r="701" spans="1:8" s="2" customFormat="1" ht="16.899999999999999" customHeight="1">
      <c r="A701" s="33"/>
      <c r="B701" s="34"/>
      <c r="C701" s="250" t="s">
        <v>1847</v>
      </c>
      <c r="D701" s="250" t="s">
        <v>1848</v>
      </c>
      <c r="E701" s="18" t="s">
        <v>366</v>
      </c>
      <c r="F701" s="251">
        <v>10230.169</v>
      </c>
      <c r="G701" s="33"/>
      <c r="H701" s="34"/>
    </row>
    <row r="702" spans="1:8" s="2" customFormat="1" ht="22.5">
      <c r="A702" s="33"/>
      <c r="B702" s="34"/>
      <c r="C702" s="250" t="s">
        <v>1309</v>
      </c>
      <c r="D702" s="250" t="s">
        <v>1310</v>
      </c>
      <c r="E702" s="18" t="s">
        <v>366</v>
      </c>
      <c r="F702" s="251">
        <v>1663.6110000000001</v>
      </c>
      <c r="G702" s="33"/>
      <c r="H702" s="34"/>
    </row>
    <row r="703" spans="1:8" s="2" customFormat="1" ht="22.5">
      <c r="A703" s="33"/>
      <c r="B703" s="34"/>
      <c r="C703" s="250" t="s">
        <v>1328</v>
      </c>
      <c r="D703" s="250" t="s">
        <v>1329</v>
      </c>
      <c r="E703" s="18" t="s">
        <v>366</v>
      </c>
      <c r="F703" s="251">
        <v>623.76900000000001</v>
      </c>
      <c r="G703" s="33"/>
      <c r="H703" s="34"/>
    </row>
    <row r="704" spans="1:8" s="2" customFormat="1" ht="22.5">
      <c r="A704" s="33"/>
      <c r="B704" s="34"/>
      <c r="C704" s="250" t="s">
        <v>1340</v>
      </c>
      <c r="D704" s="250" t="s">
        <v>1341</v>
      </c>
      <c r="E704" s="18" t="s">
        <v>366</v>
      </c>
      <c r="F704" s="251">
        <v>4645.1030000000001</v>
      </c>
      <c r="G704" s="33"/>
      <c r="H704" s="34"/>
    </row>
    <row r="705" spans="1:8" s="2" customFormat="1" ht="16.899999999999999" customHeight="1">
      <c r="A705" s="33"/>
      <c r="B705" s="34"/>
      <c r="C705" s="250" t="s">
        <v>6389</v>
      </c>
      <c r="D705" s="250" t="s">
        <v>6390</v>
      </c>
      <c r="E705" s="18" t="s">
        <v>366</v>
      </c>
      <c r="F705" s="251">
        <v>15728.35</v>
      </c>
      <c r="G705" s="33"/>
      <c r="H705" s="34"/>
    </row>
    <row r="706" spans="1:8" s="2" customFormat="1" ht="16.899999999999999" customHeight="1">
      <c r="A706" s="33"/>
      <c r="B706" s="34"/>
      <c r="C706" s="246" t="s">
        <v>125</v>
      </c>
      <c r="D706" s="247" t="s">
        <v>1</v>
      </c>
      <c r="E706" s="248" t="s">
        <v>1</v>
      </c>
      <c r="F706" s="249">
        <v>2035.5409999999999</v>
      </c>
      <c r="G706" s="33"/>
      <c r="H706" s="34"/>
    </row>
    <row r="707" spans="1:8" s="2" customFormat="1" ht="16.899999999999999" customHeight="1">
      <c r="A707" s="33"/>
      <c r="B707" s="34"/>
      <c r="C707" s="250" t="s">
        <v>1</v>
      </c>
      <c r="D707" s="250" t="s">
        <v>787</v>
      </c>
      <c r="E707" s="18" t="s">
        <v>1</v>
      </c>
      <c r="F707" s="251">
        <v>0</v>
      </c>
      <c r="G707" s="33"/>
      <c r="H707" s="34"/>
    </row>
    <row r="708" spans="1:8" s="2" customFormat="1" ht="16.899999999999999" customHeight="1">
      <c r="A708" s="33"/>
      <c r="B708" s="34"/>
      <c r="C708" s="250" t="s">
        <v>1</v>
      </c>
      <c r="D708" s="250" t="s">
        <v>2166</v>
      </c>
      <c r="E708" s="18" t="s">
        <v>1</v>
      </c>
      <c r="F708" s="251">
        <v>0</v>
      </c>
      <c r="G708" s="33"/>
      <c r="H708" s="34"/>
    </row>
    <row r="709" spans="1:8" s="2" customFormat="1" ht="16.899999999999999" customHeight="1">
      <c r="A709" s="33"/>
      <c r="B709" s="34"/>
      <c r="C709" s="250" t="s">
        <v>1</v>
      </c>
      <c r="D709" s="250" t="s">
        <v>2084</v>
      </c>
      <c r="E709" s="18" t="s">
        <v>1</v>
      </c>
      <c r="F709" s="251">
        <v>214.459</v>
      </c>
      <c r="G709" s="33"/>
      <c r="H709" s="34"/>
    </row>
    <row r="710" spans="1:8" s="2" customFormat="1" ht="16.899999999999999" customHeight="1">
      <c r="A710" s="33"/>
      <c r="B710" s="34"/>
      <c r="C710" s="250" t="s">
        <v>1</v>
      </c>
      <c r="D710" s="250" t="s">
        <v>2167</v>
      </c>
      <c r="E710" s="18" t="s">
        <v>1</v>
      </c>
      <c r="F710" s="251">
        <v>-56.18</v>
      </c>
      <c r="G710" s="33"/>
      <c r="H710" s="34"/>
    </row>
    <row r="711" spans="1:8" s="2" customFormat="1" ht="16.899999999999999" customHeight="1">
      <c r="A711" s="33"/>
      <c r="B711" s="34"/>
      <c r="C711" s="250" t="s">
        <v>1</v>
      </c>
      <c r="D711" s="250" t="s">
        <v>2086</v>
      </c>
      <c r="E711" s="18" t="s">
        <v>1</v>
      </c>
      <c r="F711" s="251">
        <v>26.73</v>
      </c>
      <c r="G711" s="33"/>
      <c r="H711" s="34"/>
    </row>
    <row r="712" spans="1:8" s="2" customFormat="1" ht="16.899999999999999" customHeight="1">
      <c r="A712" s="33"/>
      <c r="B712" s="34"/>
      <c r="C712" s="250" t="s">
        <v>1</v>
      </c>
      <c r="D712" s="250" t="s">
        <v>2168</v>
      </c>
      <c r="E712" s="18" t="s">
        <v>1</v>
      </c>
      <c r="F712" s="251">
        <v>8.3520000000000003</v>
      </c>
      <c r="G712" s="33"/>
      <c r="H712" s="34"/>
    </row>
    <row r="713" spans="1:8" s="2" customFormat="1" ht="16.899999999999999" customHeight="1">
      <c r="A713" s="33"/>
      <c r="B713" s="34"/>
      <c r="C713" s="250" t="s">
        <v>1</v>
      </c>
      <c r="D713" s="250" t="s">
        <v>2088</v>
      </c>
      <c r="E713" s="18" t="s">
        <v>1</v>
      </c>
      <c r="F713" s="251">
        <v>1.9139999999999999</v>
      </c>
      <c r="G713" s="33"/>
      <c r="H713" s="34"/>
    </row>
    <row r="714" spans="1:8" s="2" customFormat="1" ht="16.899999999999999" customHeight="1">
      <c r="A714" s="33"/>
      <c r="B714" s="34"/>
      <c r="C714" s="250" t="s">
        <v>1</v>
      </c>
      <c r="D714" s="250" t="s">
        <v>2089</v>
      </c>
      <c r="E714" s="18" t="s">
        <v>1</v>
      </c>
      <c r="F714" s="251">
        <v>16.021000000000001</v>
      </c>
      <c r="G714" s="33"/>
      <c r="H714" s="34"/>
    </row>
    <row r="715" spans="1:8" s="2" customFormat="1" ht="16.899999999999999" customHeight="1">
      <c r="A715" s="33"/>
      <c r="B715" s="34"/>
      <c r="C715" s="250" t="s">
        <v>1</v>
      </c>
      <c r="D715" s="250" t="s">
        <v>2090</v>
      </c>
      <c r="E715" s="18" t="s">
        <v>1</v>
      </c>
      <c r="F715" s="251">
        <v>1.82</v>
      </c>
      <c r="G715" s="33"/>
      <c r="H715" s="34"/>
    </row>
    <row r="716" spans="1:8" s="2" customFormat="1" ht="16.899999999999999" customHeight="1">
      <c r="A716" s="33"/>
      <c r="B716" s="34"/>
      <c r="C716" s="250" t="s">
        <v>1</v>
      </c>
      <c r="D716" s="250" t="s">
        <v>2169</v>
      </c>
      <c r="E716" s="18" t="s">
        <v>1</v>
      </c>
      <c r="F716" s="251">
        <v>0</v>
      </c>
      <c r="G716" s="33"/>
      <c r="H716" s="34"/>
    </row>
    <row r="717" spans="1:8" s="2" customFormat="1" ht="16.899999999999999" customHeight="1">
      <c r="A717" s="33"/>
      <c r="B717" s="34"/>
      <c r="C717" s="250" t="s">
        <v>1</v>
      </c>
      <c r="D717" s="250" t="s">
        <v>2091</v>
      </c>
      <c r="E717" s="18" t="s">
        <v>1</v>
      </c>
      <c r="F717" s="251">
        <v>330.48</v>
      </c>
      <c r="G717" s="33"/>
      <c r="H717" s="34"/>
    </row>
    <row r="718" spans="1:8" s="2" customFormat="1" ht="16.899999999999999" customHeight="1">
      <c r="A718" s="33"/>
      <c r="B718" s="34"/>
      <c r="C718" s="250" t="s">
        <v>1</v>
      </c>
      <c r="D718" s="250" t="s">
        <v>2170</v>
      </c>
      <c r="E718" s="18" t="s">
        <v>1</v>
      </c>
      <c r="F718" s="251">
        <v>-18.3</v>
      </c>
      <c r="G718" s="33"/>
      <c r="H718" s="34"/>
    </row>
    <row r="719" spans="1:8" s="2" customFormat="1" ht="16.899999999999999" customHeight="1">
      <c r="A719" s="33"/>
      <c r="B719" s="34"/>
      <c r="C719" s="250" t="s">
        <v>1</v>
      </c>
      <c r="D719" s="250" t="s">
        <v>2171</v>
      </c>
      <c r="E719" s="18" t="s">
        <v>1</v>
      </c>
      <c r="F719" s="251">
        <v>-44.13</v>
      </c>
      <c r="G719" s="33"/>
      <c r="H719" s="34"/>
    </row>
    <row r="720" spans="1:8" s="2" customFormat="1" ht="16.899999999999999" customHeight="1">
      <c r="A720" s="33"/>
      <c r="B720" s="34"/>
      <c r="C720" s="250" t="s">
        <v>1</v>
      </c>
      <c r="D720" s="250" t="s">
        <v>2093</v>
      </c>
      <c r="E720" s="18" t="s">
        <v>1</v>
      </c>
      <c r="F720" s="251">
        <v>29.15</v>
      </c>
      <c r="G720" s="33"/>
      <c r="H720" s="34"/>
    </row>
    <row r="721" spans="1:8" s="2" customFormat="1" ht="16.899999999999999" customHeight="1">
      <c r="A721" s="33"/>
      <c r="B721" s="34"/>
      <c r="C721" s="250" t="s">
        <v>1</v>
      </c>
      <c r="D721" s="250" t="s">
        <v>2172</v>
      </c>
      <c r="E721" s="18" t="s">
        <v>1</v>
      </c>
      <c r="F721" s="251">
        <v>13.968</v>
      </c>
      <c r="G721" s="33"/>
      <c r="H721" s="34"/>
    </row>
    <row r="722" spans="1:8" s="2" customFormat="1" ht="16.899999999999999" customHeight="1">
      <c r="A722" s="33"/>
      <c r="B722" s="34"/>
      <c r="C722" s="250" t="s">
        <v>1</v>
      </c>
      <c r="D722" s="250" t="s">
        <v>2099</v>
      </c>
      <c r="E722" s="18" t="s">
        <v>1</v>
      </c>
      <c r="F722" s="251">
        <v>0.77300000000000002</v>
      </c>
      <c r="G722" s="33"/>
      <c r="H722" s="34"/>
    </row>
    <row r="723" spans="1:8" s="2" customFormat="1" ht="16.899999999999999" customHeight="1">
      <c r="A723" s="33"/>
      <c r="B723" s="34"/>
      <c r="C723" s="250" t="s">
        <v>1</v>
      </c>
      <c r="D723" s="250" t="s">
        <v>2095</v>
      </c>
      <c r="E723" s="18" t="s">
        <v>1</v>
      </c>
      <c r="F723" s="251">
        <v>10.584</v>
      </c>
      <c r="G723" s="33"/>
      <c r="H723" s="34"/>
    </row>
    <row r="724" spans="1:8" s="2" customFormat="1" ht="16.899999999999999" customHeight="1">
      <c r="A724" s="33"/>
      <c r="B724" s="34"/>
      <c r="C724" s="250" t="s">
        <v>1</v>
      </c>
      <c r="D724" s="250" t="s">
        <v>2173</v>
      </c>
      <c r="E724" s="18" t="s">
        <v>1</v>
      </c>
      <c r="F724" s="251">
        <v>0</v>
      </c>
      <c r="G724" s="33"/>
      <c r="H724" s="34"/>
    </row>
    <row r="725" spans="1:8" s="2" customFormat="1" ht="16.899999999999999" customHeight="1">
      <c r="A725" s="33"/>
      <c r="B725" s="34"/>
      <c r="C725" s="250" t="s">
        <v>1</v>
      </c>
      <c r="D725" s="250" t="s">
        <v>2174</v>
      </c>
      <c r="E725" s="18" t="s">
        <v>1</v>
      </c>
      <c r="F725" s="251">
        <v>17.167000000000002</v>
      </c>
      <c r="G725" s="33"/>
      <c r="H725" s="34"/>
    </row>
    <row r="726" spans="1:8" s="2" customFormat="1" ht="16.899999999999999" customHeight="1">
      <c r="A726" s="33"/>
      <c r="B726" s="34"/>
      <c r="C726" s="250" t="s">
        <v>1</v>
      </c>
      <c r="D726" s="250" t="s">
        <v>2175</v>
      </c>
      <c r="E726" s="18" t="s">
        <v>1</v>
      </c>
      <c r="F726" s="251">
        <v>-1.8779999999999999</v>
      </c>
      <c r="G726" s="33"/>
      <c r="H726" s="34"/>
    </row>
    <row r="727" spans="1:8" s="2" customFormat="1" ht="16.899999999999999" customHeight="1">
      <c r="A727" s="33"/>
      <c r="B727" s="34"/>
      <c r="C727" s="250" t="s">
        <v>1</v>
      </c>
      <c r="D727" s="250" t="s">
        <v>2099</v>
      </c>
      <c r="E727" s="18" t="s">
        <v>1</v>
      </c>
      <c r="F727" s="251">
        <v>0.77300000000000002</v>
      </c>
      <c r="G727" s="33"/>
      <c r="H727" s="34"/>
    </row>
    <row r="728" spans="1:8" s="2" customFormat="1" ht="16.899999999999999" customHeight="1">
      <c r="A728" s="33"/>
      <c r="B728" s="34"/>
      <c r="C728" s="250" t="s">
        <v>1</v>
      </c>
      <c r="D728" s="250" t="s">
        <v>2176</v>
      </c>
      <c r="E728" s="18" t="s">
        <v>1</v>
      </c>
      <c r="F728" s="251">
        <v>0.98899999999999999</v>
      </c>
      <c r="G728" s="33"/>
      <c r="H728" s="34"/>
    </row>
    <row r="729" spans="1:8" s="2" customFormat="1" ht="16.899999999999999" customHeight="1">
      <c r="A729" s="33"/>
      <c r="B729" s="34"/>
      <c r="C729" s="250" t="s">
        <v>1</v>
      </c>
      <c r="D729" s="250" t="s">
        <v>2177</v>
      </c>
      <c r="E729" s="18" t="s">
        <v>1</v>
      </c>
      <c r="F729" s="251">
        <v>0</v>
      </c>
      <c r="G729" s="33"/>
      <c r="H729" s="34"/>
    </row>
    <row r="730" spans="1:8" s="2" customFormat="1" ht="16.899999999999999" customHeight="1">
      <c r="A730" s="33"/>
      <c r="B730" s="34"/>
      <c r="C730" s="250" t="s">
        <v>1</v>
      </c>
      <c r="D730" s="250" t="s">
        <v>2178</v>
      </c>
      <c r="E730" s="18" t="s">
        <v>1</v>
      </c>
      <c r="F730" s="251">
        <v>13.999000000000001</v>
      </c>
      <c r="G730" s="33"/>
      <c r="H730" s="34"/>
    </row>
    <row r="731" spans="1:8" s="2" customFormat="1" ht="16.899999999999999" customHeight="1">
      <c r="A731" s="33"/>
      <c r="B731" s="34"/>
      <c r="C731" s="250" t="s">
        <v>1</v>
      </c>
      <c r="D731" s="250" t="s">
        <v>2179</v>
      </c>
      <c r="E731" s="18" t="s">
        <v>1</v>
      </c>
      <c r="F731" s="251">
        <v>-3.74</v>
      </c>
      <c r="G731" s="33"/>
      <c r="H731" s="34"/>
    </row>
    <row r="732" spans="1:8" s="2" customFormat="1" ht="16.899999999999999" customHeight="1">
      <c r="A732" s="33"/>
      <c r="B732" s="34"/>
      <c r="C732" s="250" t="s">
        <v>1</v>
      </c>
      <c r="D732" s="250" t="s">
        <v>2099</v>
      </c>
      <c r="E732" s="18" t="s">
        <v>1</v>
      </c>
      <c r="F732" s="251">
        <v>0.77300000000000002</v>
      </c>
      <c r="G732" s="33"/>
      <c r="H732" s="34"/>
    </row>
    <row r="733" spans="1:8" s="2" customFormat="1" ht="16.899999999999999" customHeight="1">
      <c r="A733" s="33"/>
      <c r="B733" s="34"/>
      <c r="C733" s="250" t="s">
        <v>1</v>
      </c>
      <c r="D733" s="250" t="s">
        <v>2180</v>
      </c>
      <c r="E733" s="18" t="s">
        <v>1</v>
      </c>
      <c r="F733" s="251">
        <v>0.76800000000000002</v>
      </c>
      <c r="G733" s="33"/>
      <c r="H733" s="34"/>
    </row>
    <row r="734" spans="1:8" s="2" customFormat="1" ht="16.899999999999999" customHeight="1">
      <c r="A734" s="33"/>
      <c r="B734" s="34"/>
      <c r="C734" s="250" t="s">
        <v>1</v>
      </c>
      <c r="D734" s="250" t="s">
        <v>2181</v>
      </c>
      <c r="E734" s="18" t="s">
        <v>1</v>
      </c>
      <c r="F734" s="251">
        <v>0</v>
      </c>
      <c r="G734" s="33"/>
      <c r="H734" s="34"/>
    </row>
    <row r="735" spans="1:8" s="2" customFormat="1" ht="16.899999999999999" customHeight="1">
      <c r="A735" s="33"/>
      <c r="B735" s="34"/>
      <c r="C735" s="250" t="s">
        <v>1</v>
      </c>
      <c r="D735" s="250" t="s">
        <v>2106</v>
      </c>
      <c r="E735" s="18" t="s">
        <v>1</v>
      </c>
      <c r="F735" s="251">
        <v>180</v>
      </c>
      <c r="G735" s="33"/>
      <c r="H735" s="34"/>
    </row>
    <row r="736" spans="1:8" s="2" customFormat="1" ht="16.899999999999999" customHeight="1">
      <c r="A736" s="33"/>
      <c r="B736" s="34"/>
      <c r="C736" s="250" t="s">
        <v>1</v>
      </c>
      <c r="D736" s="250" t="s">
        <v>2182</v>
      </c>
      <c r="E736" s="18" t="s">
        <v>1</v>
      </c>
      <c r="F736" s="251">
        <v>-27.98</v>
      </c>
      <c r="G736" s="33"/>
      <c r="H736" s="34"/>
    </row>
    <row r="737" spans="1:8" s="2" customFormat="1" ht="16.899999999999999" customHeight="1">
      <c r="A737" s="33"/>
      <c r="B737" s="34"/>
      <c r="C737" s="250" t="s">
        <v>1</v>
      </c>
      <c r="D737" s="250" t="s">
        <v>2108</v>
      </c>
      <c r="E737" s="18" t="s">
        <v>1</v>
      </c>
      <c r="F737" s="251">
        <v>9.7439999999999998</v>
      </c>
      <c r="G737" s="33"/>
      <c r="H737" s="34"/>
    </row>
    <row r="738" spans="1:8" s="2" customFormat="1" ht="16.899999999999999" customHeight="1">
      <c r="A738" s="33"/>
      <c r="B738" s="34"/>
      <c r="C738" s="250" t="s">
        <v>1</v>
      </c>
      <c r="D738" s="250" t="s">
        <v>2183</v>
      </c>
      <c r="E738" s="18" t="s">
        <v>1</v>
      </c>
      <c r="F738" s="251">
        <v>0</v>
      </c>
      <c r="G738" s="33"/>
      <c r="H738" s="34"/>
    </row>
    <row r="739" spans="1:8" s="2" customFormat="1" ht="16.899999999999999" customHeight="1">
      <c r="A739" s="33"/>
      <c r="B739" s="34"/>
      <c r="C739" s="250" t="s">
        <v>1</v>
      </c>
      <c r="D739" s="250" t="s">
        <v>2184</v>
      </c>
      <c r="E739" s="18" t="s">
        <v>1</v>
      </c>
      <c r="F739" s="251">
        <v>234.4</v>
      </c>
      <c r="G739" s="33"/>
      <c r="H739" s="34"/>
    </row>
    <row r="740" spans="1:8" s="2" customFormat="1" ht="16.899999999999999" customHeight="1">
      <c r="A740" s="33"/>
      <c r="B740" s="34"/>
      <c r="C740" s="250" t="s">
        <v>1</v>
      </c>
      <c r="D740" s="250" t="s">
        <v>2185</v>
      </c>
      <c r="E740" s="18" t="s">
        <v>1</v>
      </c>
      <c r="F740" s="251">
        <v>-49.124000000000002</v>
      </c>
      <c r="G740" s="33"/>
      <c r="H740" s="34"/>
    </row>
    <row r="741" spans="1:8" s="2" customFormat="1" ht="16.899999999999999" customHeight="1">
      <c r="A741" s="33"/>
      <c r="B741" s="34"/>
      <c r="C741" s="250" t="s">
        <v>1</v>
      </c>
      <c r="D741" s="250" t="s">
        <v>2186</v>
      </c>
      <c r="E741" s="18" t="s">
        <v>1</v>
      </c>
      <c r="F741" s="251">
        <v>7.2380000000000004</v>
      </c>
      <c r="G741" s="33"/>
      <c r="H741" s="34"/>
    </row>
    <row r="742" spans="1:8" s="2" customFormat="1" ht="16.899999999999999" customHeight="1">
      <c r="A742" s="33"/>
      <c r="B742" s="34"/>
      <c r="C742" s="250" t="s">
        <v>1</v>
      </c>
      <c r="D742" s="250" t="s">
        <v>2187</v>
      </c>
      <c r="E742" s="18" t="s">
        <v>1</v>
      </c>
      <c r="F742" s="251">
        <v>0</v>
      </c>
      <c r="G742" s="33"/>
      <c r="H742" s="34"/>
    </row>
    <row r="743" spans="1:8" s="2" customFormat="1" ht="16.899999999999999" customHeight="1">
      <c r="A743" s="33"/>
      <c r="B743" s="34"/>
      <c r="C743" s="250" t="s">
        <v>1</v>
      </c>
      <c r="D743" s="250" t="s">
        <v>2124</v>
      </c>
      <c r="E743" s="18" t="s">
        <v>1</v>
      </c>
      <c r="F743" s="251">
        <v>140.56</v>
      </c>
      <c r="G743" s="33"/>
      <c r="H743" s="34"/>
    </row>
    <row r="744" spans="1:8" s="2" customFormat="1" ht="16.899999999999999" customHeight="1">
      <c r="A744" s="33"/>
      <c r="B744" s="34"/>
      <c r="C744" s="250" t="s">
        <v>1</v>
      </c>
      <c r="D744" s="250" t="s">
        <v>2125</v>
      </c>
      <c r="E744" s="18" t="s">
        <v>1</v>
      </c>
      <c r="F744" s="251">
        <v>-19.911999999999999</v>
      </c>
      <c r="G744" s="33"/>
      <c r="H744" s="34"/>
    </row>
    <row r="745" spans="1:8" s="2" customFormat="1" ht="16.899999999999999" customHeight="1">
      <c r="A745" s="33"/>
      <c r="B745" s="34"/>
      <c r="C745" s="250" t="s">
        <v>1</v>
      </c>
      <c r="D745" s="250" t="s">
        <v>2126</v>
      </c>
      <c r="E745" s="18" t="s">
        <v>1</v>
      </c>
      <c r="F745" s="251">
        <v>3.6190000000000002</v>
      </c>
      <c r="G745" s="33"/>
      <c r="H745" s="34"/>
    </row>
    <row r="746" spans="1:8" s="2" customFormat="1" ht="16.899999999999999" customHeight="1">
      <c r="A746" s="33"/>
      <c r="B746" s="34"/>
      <c r="C746" s="250" t="s">
        <v>1</v>
      </c>
      <c r="D746" s="250" t="s">
        <v>2188</v>
      </c>
      <c r="E746" s="18" t="s">
        <v>1</v>
      </c>
      <c r="F746" s="251">
        <v>0</v>
      </c>
      <c r="G746" s="33"/>
      <c r="H746" s="34"/>
    </row>
    <row r="747" spans="1:8" s="2" customFormat="1" ht="16.899999999999999" customHeight="1">
      <c r="A747" s="33"/>
      <c r="B747" s="34"/>
      <c r="C747" s="250" t="s">
        <v>1</v>
      </c>
      <c r="D747" s="250" t="s">
        <v>2128</v>
      </c>
      <c r="E747" s="18" t="s">
        <v>1</v>
      </c>
      <c r="F747" s="251">
        <v>211.92</v>
      </c>
      <c r="G747" s="33"/>
      <c r="H747" s="34"/>
    </row>
    <row r="748" spans="1:8" s="2" customFormat="1" ht="16.899999999999999" customHeight="1">
      <c r="A748" s="33"/>
      <c r="B748" s="34"/>
      <c r="C748" s="250" t="s">
        <v>1</v>
      </c>
      <c r="D748" s="250" t="s">
        <v>2189</v>
      </c>
      <c r="E748" s="18" t="s">
        <v>1</v>
      </c>
      <c r="F748" s="251">
        <v>-35.616</v>
      </c>
      <c r="G748" s="33"/>
      <c r="H748" s="34"/>
    </row>
    <row r="749" spans="1:8" s="2" customFormat="1" ht="16.899999999999999" customHeight="1">
      <c r="A749" s="33"/>
      <c r="B749" s="34"/>
      <c r="C749" s="250" t="s">
        <v>1</v>
      </c>
      <c r="D749" s="250" t="s">
        <v>2190</v>
      </c>
      <c r="E749" s="18" t="s">
        <v>1</v>
      </c>
      <c r="F749" s="251">
        <v>4.8099999999999996</v>
      </c>
      <c r="G749" s="33"/>
      <c r="H749" s="34"/>
    </row>
    <row r="750" spans="1:8" s="2" customFormat="1" ht="16.899999999999999" customHeight="1">
      <c r="A750" s="33"/>
      <c r="B750" s="34"/>
      <c r="C750" s="250" t="s">
        <v>1</v>
      </c>
      <c r="D750" s="250" t="s">
        <v>2191</v>
      </c>
      <c r="E750" s="18" t="s">
        <v>1</v>
      </c>
      <c r="F750" s="251">
        <v>0</v>
      </c>
      <c r="G750" s="33"/>
      <c r="H750" s="34"/>
    </row>
    <row r="751" spans="1:8" s="2" customFormat="1" ht="16.899999999999999" customHeight="1">
      <c r="A751" s="33"/>
      <c r="B751" s="34"/>
      <c r="C751" s="250" t="s">
        <v>1</v>
      </c>
      <c r="D751" s="250" t="s">
        <v>2133</v>
      </c>
      <c r="E751" s="18" t="s">
        <v>1</v>
      </c>
      <c r="F751" s="251">
        <v>83.28</v>
      </c>
      <c r="G751" s="33"/>
      <c r="H751" s="34"/>
    </row>
    <row r="752" spans="1:8" s="2" customFormat="1" ht="16.899999999999999" customHeight="1">
      <c r="A752" s="33"/>
      <c r="B752" s="34"/>
      <c r="C752" s="250" t="s">
        <v>1</v>
      </c>
      <c r="D752" s="250" t="s">
        <v>2192</v>
      </c>
      <c r="E752" s="18" t="s">
        <v>1</v>
      </c>
      <c r="F752" s="251">
        <v>-10.8</v>
      </c>
      <c r="G752" s="33"/>
      <c r="H752" s="34"/>
    </row>
    <row r="753" spans="1:8" s="2" customFormat="1" ht="16.899999999999999" customHeight="1">
      <c r="A753" s="33"/>
      <c r="B753" s="34"/>
      <c r="C753" s="250" t="s">
        <v>1</v>
      </c>
      <c r="D753" s="250" t="s">
        <v>2135</v>
      </c>
      <c r="E753" s="18" t="s">
        <v>1</v>
      </c>
      <c r="F753" s="251">
        <v>1.784</v>
      </c>
      <c r="G753" s="33"/>
      <c r="H753" s="34"/>
    </row>
    <row r="754" spans="1:8" s="2" customFormat="1" ht="16.899999999999999" customHeight="1">
      <c r="A754" s="33"/>
      <c r="B754" s="34"/>
      <c r="C754" s="250" t="s">
        <v>1</v>
      </c>
      <c r="D754" s="250" t="s">
        <v>2193</v>
      </c>
      <c r="E754" s="18" t="s">
        <v>1</v>
      </c>
      <c r="F754" s="251">
        <v>0</v>
      </c>
      <c r="G754" s="33"/>
      <c r="H754" s="34"/>
    </row>
    <row r="755" spans="1:8" s="2" customFormat="1" ht="16.899999999999999" customHeight="1">
      <c r="A755" s="33"/>
      <c r="B755" s="34"/>
      <c r="C755" s="250" t="s">
        <v>1</v>
      </c>
      <c r="D755" s="250" t="s">
        <v>2194</v>
      </c>
      <c r="E755" s="18" t="s">
        <v>1</v>
      </c>
      <c r="F755" s="251">
        <v>228.173</v>
      </c>
      <c r="G755" s="33"/>
      <c r="H755" s="34"/>
    </row>
    <row r="756" spans="1:8" s="2" customFormat="1" ht="16.899999999999999" customHeight="1">
      <c r="A756" s="33"/>
      <c r="B756" s="34"/>
      <c r="C756" s="250" t="s">
        <v>1</v>
      </c>
      <c r="D756" s="250" t="s">
        <v>2195</v>
      </c>
      <c r="E756" s="18" t="s">
        <v>1</v>
      </c>
      <c r="F756" s="251">
        <v>-42.584000000000003</v>
      </c>
      <c r="G756" s="33"/>
      <c r="H756" s="34"/>
    </row>
    <row r="757" spans="1:8" s="2" customFormat="1" ht="16.899999999999999" customHeight="1">
      <c r="A757" s="33"/>
      <c r="B757" s="34"/>
      <c r="C757" s="250" t="s">
        <v>1</v>
      </c>
      <c r="D757" s="250" t="s">
        <v>2196</v>
      </c>
      <c r="E757" s="18" t="s">
        <v>1</v>
      </c>
      <c r="F757" s="251">
        <v>4.524</v>
      </c>
      <c r="G757" s="33"/>
      <c r="H757" s="34"/>
    </row>
    <row r="758" spans="1:8" s="2" customFormat="1" ht="16.899999999999999" customHeight="1">
      <c r="A758" s="33"/>
      <c r="B758" s="34"/>
      <c r="C758" s="250" t="s">
        <v>1</v>
      </c>
      <c r="D758" s="250" t="s">
        <v>2197</v>
      </c>
      <c r="E758" s="18" t="s">
        <v>1</v>
      </c>
      <c r="F758" s="251">
        <v>5.8460000000000001</v>
      </c>
      <c r="G758" s="33"/>
      <c r="H758" s="34"/>
    </row>
    <row r="759" spans="1:8" s="2" customFormat="1" ht="16.899999999999999" customHeight="1">
      <c r="A759" s="33"/>
      <c r="B759" s="34"/>
      <c r="C759" s="250" t="s">
        <v>1</v>
      </c>
      <c r="D759" s="250" t="s">
        <v>2198</v>
      </c>
      <c r="E759" s="18" t="s">
        <v>1</v>
      </c>
      <c r="F759" s="251">
        <v>0</v>
      </c>
      <c r="G759" s="33"/>
      <c r="H759" s="34"/>
    </row>
    <row r="760" spans="1:8" s="2" customFormat="1" ht="16.899999999999999" customHeight="1">
      <c r="A760" s="33"/>
      <c r="B760" s="34"/>
      <c r="C760" s="250" t="s">
        <v>1</v>
      </c>
      <c r="D760" s="250" t="s">
        <v>2150</v>
      </c>
      <c r="E760" s="18" t="s">
        <v>1</v>
      </c>
      <c r="F760" s="251">
        <v>296.08300000000003</v>
      </c>
      <c r="G760" s="33"/>
      <c r="H760" s="34"/>
    </row>
    <row r="761" spans="1:8" s="2" customFormat="1" ht="16.899999999999999" customHeight="1">
      <c r="A761" s="33"/>
      <c r="B761" s="34"/>
      <c r="C761" s="250" t="s">
        <v>1</v>
      </c>
      <c r="D761" s="250" t="s">
        <v>2151</v>
      </c>
      <c r="E761" s="18" t="s">
        <v>1</v>
      </c>
      <c r="F761" s="251">
        <v>31.8</v>
      </c>
      <c r="G761" s="33"/>
      <c r="H761" s="34"/>
    </row>
    <row r="762" spans="1:8" s="2" customFormat="1" ht="16.899999999999999" customHeight="1">
      <c r="A762" s="33"/>
      <c r="B762" s="34"/>
      <c r="C762" s="250" t="s">
        <v>1</v>
      </c>
      <c r="D762" s="250" t="s">
        <v>2199</v>
      </c>
      <c r="E762" s="18" t="s">
        <v>1</v>
      </c>
      <c r="F762" s="251">
        <v>-48.46</v>
      </c>
      <c r="G762" s="33"/>
      <c r="H762" s="34"/>
    </row>
    <row r="763" spans="1:8" s="2" customFormat="1" ht="16.899999999999999" customHeight="1">
      <c r="A763" s="33"/>
      <c r="B763" s="34"/>
      <c r="C763" s="250" t="s">
        <v>1</v>
      </c>
      <c r="D763" s="250" t="s">
        <v>2200</v>
      </c>
      <c r="E763" s="18" t="s">
        <v>1</v>
      </c>
      <c r="F763" s="251">
        <v>19.056000000000001</v>
      </c>
      <c r="G763" s="33"/>
      <c r="H763" s="34"/>
    </row>
    <row r="764" spans="1:8" s="2" customFormat="1" ht="16.899999999999999" customHeight="1">
      <c r="A764" s="33"/>
      <c r="B764" s="34"/>
      <c r="C764" s="250" t="s">
        <v>1</v>
      </c>
      <c r="D764" s="250" t="s">
        <v>2154</v>
      </c>
      <c r="E764" s="18" t="s">
        <v>1</v>
      </c>
      <c r="F764" s="251">
        <v>7.2450000000000001</v>
      </c>
      <c r="G764" s="33"/>
      <c r="H764" s="34"/>
    </row>
    <row r="765" spans="1:8" s="2" customFormat="1" ht="16.899999999999999" customHeight="1">
      <c r="A765" s="33"/>
      <c r="B765" s="34"/>
      <c r="C765" s="250" t="s">
        <v>1</v>
      </c>
      <c r="D765" s="250" t="s">
        <v>2155</v>
      </c>
      <c r="E765" s="18" t="s">
        <v>1</v>
      </c>
      <c r="F765" s="251">
        <v>1.6379999999999999</v>
      </c>
      <c r="G765" s="33"/>
      <c r="H765" s="34"/>
    </row>
    <row r="766" spans="1:8" s="2" customFormat="1" ht="16.899999999999999" customHeight="1">
      <c r="A766" s="33"/>
      <c r="B766" s="34"/>
      <c r="C766" s="250" t="s">
        <v>1</v>
      </c>
      <c r="D766" s="250" t="s">
        <v>2201</v>
      </c>
      <c r="E766" s="18" t="s">
        <v>1</v>
      </c>
      <c r="F766" s="251">
        <v>0</v>
      </c>
      <c r="G766" s="33"/>
      <c r="H766" s="34"/>
    </row>
    <row r="767" spans="1:8" s="2" customFormat="1" ht="16.899999999999999" customHeight="1">
      <c r="A767" s="33"/>
      <c r="B767" s="34"/>
      <c r="C767" s="250" t="s">
        <v>1</v>
      </c>
      <c r="D767" s="250" t="s">
        <v>2157</v>
      </c>
      <c r="E767" s="18" t="s">
        <v>1</v>
      </c>
      <c r="F767" s="251">
        <v>40.56</v>
      </c>
      <c r="G767" s="33"/>
      <c r="H767" s="34"/>
    </row>
    <row r="768" spans="1:8" s="2" customFormat="1" ht="16.899999999999999" customHeight="1">
      <c r="A768" s="33"/>
      <c r="B768" s="34"/>
      <c r="C768" s="250" t="s">
        <v>1</v>
      </c>
      <c r="D768" s="250" t="s">
        <v>2202</v>
      </c>
      <c r="E768" s="18" t="s">
        <v>1</v>
      </c>
      <c r="F768" s="251">
        <v>-8.2650000000000006</v>
      </c>
      <c r="G768" s="33"/>
      <c r="H768" s="34"/>
    </row>
    <row r="769" spans="1:8" s="2" customFormat="1" ht="16.899999999999999" customHeight="1">
      <c r="A769" s="33"/>
      <c r="B769" s="34"/>
      <c r="C769" s="250" t="s">
        <v>1</v>
      </c>
      <c r="D769" s="250" t="s">
        <v>2203</v>
      </c>
      <c r="E769" s="18" t="s">
        <v>1</v>
      </c>
      <c r="F769" s="251">
        <v>3.5190000000000001</v>
      </c>
      <c r="G769" s="33"/>
      <c r="H769" s="34"/>
    </row>
    <row r="770" spans="1:8" s="2" customFormat="1" ht="16.899999999999999" customHeight="1">
      <c r="A770" s="33"/>
      <c r="B770" s="34"/>
      <c r="C770" s="250" t="s">
        <v>1</v>
      </c>
      <c r="D770" s="250" t="s">
        <v>2204</v>
      </c>
      <c r="E770" s="18" t="s">
        <v>1</v>
      </c>
      <c r="F770" s="251">
        <v>0</v>
      </c>
      <c r="G770" s="33"/>
      <c r="H770" s="34"/>
    </row>
    <row r="771" spans="1:8" s="2" customFormat="1" ht="16.899999999999999" customHeight="1">
      <c r="A771" s="33"/>
      <c r="B771" s="34"/>
      <c r="C771" s="250" t="s">
        <v>1</v>
      </c>
      <c r="D771" s="250" t="s">
        <v>2205</v>
      </c>
      <c r="E771" s="18" t="s">
        <v>1</v>
      </c>
      <c r="F771" s="251">
        <v>84.070999999999998</v>
      </c>
      <c r="G771" s="33"/>
      <c r="H771" s="34"/>
    </row>
    <row r="772" spans="1:8" s="2" customFormat="1" ht="16.899999999999999" customHeight="1">
      <c r="A772" s="33"/>
      <c r="B772" s="34"/>
      <c r="C772" s="250" t="s">
        <v>1</v>
      </c>
      <c r="D772" s="250" t="s">
        <v>2118</v>
      </c>
      <c r="E772" s="18" t="s">
        <v>1</v>
      </c>
      <c r="F772" s="251">
        <v>-11.336</v>
      </c>
      <c r="G772" s="33"/>
      <c r="H772" s="34"/>
    </row>
    <row r="773" spans="1:8" s="2" customFormat="1" ht="16.899999999999999" customHeight="1">
      <c r="A773" s="33"/>
      <c r="B773" s="34"/>
      <c r="C773" s="250" t="s">
        <v>1</v>
      </c>
      <c r="D773" s="250" t="s">
        <v>2146</v>
      </c>
      <c r="E773" s="18" t="s">
        <v>1</v>
      </c>
      <c r="F773" s="251">
        <v>3.8980000000000001</v>
      </c>
      <c r="G773" s="33"/>
      <c r="H773" s="34"/>
    </row>
    <row r="774" spans="1:8" s="2" customFormat="1" ht="16.899999999999999" customHeight="1">
      <c r="A774" s="33"/>
      <c r="B774" s="34"/>
      <c r="C774" s="250" t="s">
        <v>1</v>
      </c>
      <c r="D774" s="250" t="s">
        <v>2206</v>
      </c>
      <c r="E774" s="18" t="s">
        <v>1</v>
      </c>
      <c r="F774" s="251">
        <v>0</v>
      </c>
      <c r="G774" s="33"/>
      <c r="H774" s="34"/>
    </row>
    <row r="775" spans="1:8" s="2" customFormat="1" ht="16.899999999999999" customHeight="1">
      <c r="A775" s="33"/>
      <c r="B775" s="34"/>
      <c r="C775" s="250" t="s">
        <v>1</v>
      </c>
      <c r="D775" s="250" t="s">
        <v>2163</v>
      </c>
      <c r="E775" s="18" t="s">
        <v>1</v>
      </c>
      <c r="F775" s="251">
        <v>153.63900000000001</v>
      </c>
      <c r="G775" s="33"/>
      <c r="H775" s="34"/>
    </row>
    <row r="776" spans="1:8" s="2" customFormat="1" ht="16.899999999999999" customHeight="1">
      <c r="A776" s="33"/>
      <c r="B776" s="34"/>
      <c r="C776" s="250" t="s">
        <v>1</v>
      </c>
      <c r="D776" s="250" t="s">
        <v>2164</v>
      </c>
      <c r="E776" s="18" t="s">
        <v>1</v>
      </c>
      <c r="F776" s="251">
        <v>-10.38</v>
      </c>
      <c r="G776" s="33"/>
      <c r="H776" s="34"/>
    </row>
    <row r="777" spans="1:8" s="2" customFormat="1" ht="16.899999999999999" customHeight="1">
      <c r="A777" s="33"/>
      <c r="B777" s="34"/>
      <c r="C777" s="250" t="s">
        <v>1</v>
      </c>
      <c r="D777" s="250" t="s">
        <v>2165</v>
      </c>
      <c r="E777" s="18" t="s">
        <v>1</v>
      </c>
      <c r="F777" s="251">
        <v>0.84499999999999997</v>
      </c>
      <c r="G777" s="33"/>
      <c r="H777" s="34"/>
    </row>
    <row r="778" spans="1:8" s="2" customFormat="1" ht="16.899999999999999" customHeight="1">
      <c r="A778" s="33"/>
      <c r="B778" s="34"/>
      <c r="C778" s="250" t="s">
        <v>1</v>
      </c>
      <c r="D778" s="250" t="s">
        <v>2207</v>
      </c>
      <c r="E778" s="18" t="s">
        <v>1</v>
      </c>
      <c r="F778" s="251">
        <v>0</v>
      </c>
      <c r="G778" s="33"/>
      <c r="H778" s="34"/>
    </row>
    <row r="779" spans="1:8" s="2" customFormat="1" ht="16.899999999999999" customHeight="1">
      <c r="A779" s="33"/>
      <c r="B779" s="34"/>
      <c r="C779" s="250" t="s">
        <v>1</v>
      </c>
      <c r="D779" s="250" t="s">
        <v>2208</v>
      </c>
      <c r="E779" s="18" t="s">
        <v>1</v>
      </c>
      <c r="F779" s="251">
        <v>0</v>
      </c>
      <c r="G779" s="33"/>
      <c r="H779" s="34"/>
    </row>
    <row r="780" spans="1:8" s="2" customFormat="1" ht="16.899999999999999" customHeight="1">
      <c r="A780" s="33"/>
      <c r="B780" s="34"/>
      <c r="C780" s="250" t="s">
        <v>1</v>
      </c>
      <c r="D780" s="250" t="s">
        <v>2209</v>
      </c>
      <c r="E780" s="18" t="s">
        <v>1</v>
      </c>
      <c r="F780" s="251">
        <v>-6.468</v>
      </c>
      <c r="G780" s="33"/>
      <c r="H780" s="34"/>
    </row>
    <row r="781" spans="1:8" s="2" customFormat="1" ht="16.899999999999999" customHeight="1">
      <c r="A781" s="33"/>
      <c r="B781" s="34"/>
      <c r="C781" s="250" t="s">
        <v>1</v>
      </c>
      <c r="D781" s="250" t="s">
        <v>2191</v>
      </c>
      <c r="E781" s="18" t="s">
        <v>1</v>
      </c>
      <c r="F781" s="251">
        <v>0</v>
      </c>
      <c r="G781" s="33"/>
      <c r="H781" s="34"/>
    </row>
    <row r="782" spans="1:8" s="2" customFormat="1" ht="16.899999999999999" customHeight="1">
      <c r="A782" s="33"/>
      <c r="B782" s="34"/>
      <c r="C782" s="250" t="s">
        <v>1</v>
      </c>
      <c r="D782" s="250" t="s">
        <v>2210</v>
      </c>
      <c r="E782" s="18" t="s">
        <v>1</v>
      </c>
      <c r="F782" s="251">
        <v>-2.7719999999999998</v>
      </c>
      <c r="G782" s="33"/>
      <c r="H782" s="34"/>
    </row>
    <row r="783" spans="1:8" s="2" customFormat="1" ht="16.899999999999999" customHeight="1">
      <c r="A783" s="33"/>
      <c r="B783" s="34"/>
      <c r="C783" s="250" t="s">
        <v>1</v>
      </c>
      <c r="D783" s="250" t="s">
        <v>2211</v>
      </c>
      <c r="E783" s="18" t="s">
        <v>1</v>
      </c>
      <c r="F783" s="251">
        <v>0</v>
      </c>
      <c r="G783" s="33"/>
      <c r="H783" s="34"/>
    </row>
    <row r="784" spans="1:8" s="2" customFormat="1" ht="16.899999999999999" customHeight="1">
      <c r="A784" s="33"/>
      <c r="B784" s="34"/>
      <c r="C784" s="250" t="s">
        <v>1</v>
      </c>
      <c r="D784" s="250" t="s">
        <v>2212</v>
      </c>
      <c r="E784" s="18" t="s">
        <v>1</v>
      </c>
      <c r="F784" s="251">
        <v>-6.16</v>
      </c>
      <c r="G784" s="33"/>
      <c r="H784" s="34"/>
    </row>
    <row r="785" spans="1:8" s="2" customFormat="1" ht="16.899999999999999" customHeight="1">
      <c r="A785" s="33"/>
      <c r="B785" s="34"/>
      <c r="C785" s="250" t="s">
        <v>1</v>
      </c>
      <c r="D785" s="250" t="s">
        <v>2213</v>
      </c>
      <c r="E785" s="18" t="s">
        <v>1</v>
      </c>
      <c r="F785" s="251">
        <v>0</v>
      </c>
      <c r="G785" s="33"/>
      <c r="H785" s="34"/>
    </row>
    <row r="786" spans="1:8" s="2" customFormat="1" ht="16.899999999999999" customHeight="1">
      <c r="A786" s="33"/>
      <c r="B786" s="34"/>
      <c r="C786" s="250" t="s">
        <v>1</v>
      </c>
      <c r="D786" s="250" t="s">
        <v>2214</v>
      </c>
      <c r="E786" s="18" t="s">
        <v>1</v>
      </c>
      <c r="F786" s="251">
        <v>-2.11</v>
      </c>
      <c r="G786" s="33"/>
      <c r="H786" s="34"/>
    </row>
    <row r="787" spans="1:8" s="2" customFormat="1" ht="16.899999999999999" customHeight="1">
      <c r="A787" s="33"/>
      <c r="B787" s="34"/>
      <c r="C787" s="250" t="s">
        <v>1</v>
      </c>
      <c r="D787" s="250" t="s">
        <v>2215</v>
      </c>
      <c r="E787" s="18" t="s">
        <v>1</v>
      </c>
      <c r="F787" s="251">
        <v>0</v>
      </c>
      <c r="G787" s="33"/>
      <c r="H787" s="34"/>
    </row>
    <row r="788" spans="1:8" s="2" customFormat="1" ht="16.899999999999999" customHeight="1">
      <c r="A788" s="33"/>
      <c r="B788" s="34"/>
      <c r="C788" s="250" t="s">
        <v>1</v>
      </c>
      <c r="D788" s="250" t="s">
        <v>2216</v>
      </c>
      <c r="E788" s="18" t="s">
        <v>1</v>
      </c>
      <c r="F788" s="251">
        <v>-2.1560000000000001</v>
      </c>
      <c r="G788" s="33"/>
      <c r="H788" s="34"/>
    </row>
    <row r="789" spans="1:8" s="2" customFormat="1" ht="16.899999999999999" customHeight="1">
      <c r="A789" s="33"/>
      <c r="B789" s="34"/>
      <c r="C789" s="250" t="s">
        <v>1</v>
      </c>
      <c r="D789" s="250" t="s">
        <v>2181</v>
      </c>
      <c r="E789" s="18" t="s">
        <v>1</v>
      </c>
      <c r="F789" s="251">
        <v>0</v>
      </c>
      <c r="G789" s="33"/>
      <c r="H789" s="34"/>
    </row>
    <row r="790" spans="1:8" s="2" customFormat="1" ht="16.899999999999999" customHeight="1">
      <c r="A790" s="33"/>
      <c r="B790" s="34"/>
      <c r="C790" s="250" t="s">
        <v>1</v>
      </c>
      <c r="D790" s="250" t="s">
        <v>2217</v>
      </c>
      <c r="E790" s="18" t="s">
        <v>1</v>
      </c>
      <c r="F790" s="251">
        <v>-3.08</v>
      </c>
      <c r="G790" s="33"/>
      <c r="H790" s="34"/>
    </row>
    <row r="791" spans="1:8" s="2" customFormat="1" ht="16.899999999999999" customHeight="1">
      <c r="A791" s="33"/>
      <c r="B791" s="34"/>
      <c r="C791" s="250" t="s">
        <v>125</v>
      </c>
      <c r="D791" s="250" t="s">
        <v>581</v>
      </c>
      <c r="E791" s="18" t="s">
        <v>1</v>
      </c>
      <c r="F791" s="251">
        <v>2035.5409999999999</v>
      </c>
      <c r="G791" s="33"/>
      <c r="H791" s="34"/>
    </row>
    <row r="792" spans="1:8" s="2" customFormat="1" ht="16.899999999999999" customHeight="1">
      <c r="A792" s="33"/>
      <c r="B792" s="34"/>
      <c r="C792" s="252" t="s">
        <v>6536</v>
      </c>
      <c r="D792" s="33"/>
      <c r="E792" s="33"/>
      <c r="F792" s="33"/>
      <c r="G792" s="33"/>
      <c r="H792" s="34"/>
    </row>
    <row r="793" spans="1:8" s="2" customFormat="1" ht="16.899999999999999" customHeight="1">
      <c r="A793" s="33"/>
      <c r="B793" s="34"/>
      <c r="C793" s="250" t="s">
        <v>1847</v>
      </c>
      <c r="D793" s="250" t="s">
        <v>1848</v>
      </c>
      <c r="E793" s="18" t="s">
        <v>366</v>
      </c>
      <c r="F793" s="251">
        <v>10230.169</v>
      </c>
      <c r="G793" s="33"/>
      <c r="H793" s="34"/>
    </row>
    <row r="794" spans="1:8" s="2" customFormat="1" ht="22.5">
      <c r="A794" s="33"/>
      <c r="B794" s="34"/>
      <c r="C794" s="250" t="s">
        <v>1309</v>
      </c>
      <c r="D794" s="250" t="s">
        <v>1310</v>
      </c>
      <c r="E794" s="18" t="s">
        <v>366</v>
      </c>
      <c r="F794" s="251">
        <v>1663.6110000000001</v>
      </c>
      <c r="G794" s="33"/>
      <c r="H794" s="34"/>
    </row>
    <row r="795" spans="1:8" s="2" customFormat="1" ht="22.5">
      <c r="A795" s="33"/>
      <c r="B795" s="34"/>
      <c r="C795" s="250" t="s">
        <v>1328</v>
      </c>
      <c r="D795" s="250" t="s">
        <v>1329</v>
      </c>
      <c r="E795" s="18" t="s">
        <v>366</v>
      </c>
      <c r="F795" s="251">
        <v>623.76900000000001</v>
      </c>
      <c r="G795" s="33"/>
      <c r="H795" s="34"/>
    </row>
    <row r="796" spans="1:8" s="2" customFormat="1" ht="22.5">
      <c r="A796" s="33"/>
      <c r="B796" s="34"/>
      <c r="C796" s="250" t="s">
        <v>1340</v>
      </c>
      <c r="D796" s="250" t="s">
        <v>1341</v>
      </c>
      <c r="E796" s="18" t="s">
        <v>366</v>
      </c>
      <c r="F796" s="251">
        <v>4645.1030000000001</v>
      </c>
      <c r="G796" s="33"/>
      <c r="H796" s="34"/>
    </row>
    <row r="797" spans="1:8" s="2" customFormat="1" ht="16.899999999999999" customHeight="1">
      <c r="A797" s="33"/>
      <c r="B797" s="34"/>
      <c r="C797" s="250" t="s">
        <v>6389</v>
      </c>
      <c r="D797" s="250" t="s">
        <v>6390</v>
      </c>
      <c r="E797" s="18" t="s">
        <v>366</v>
      </c>
      <c r="F797" s="251">
        <v>15728.35</v>
      </c>
      <c r="G797" s="33"/>
      <c r="H797" s="34"/>
    </row>
    <row r="798" spans="1:8" s="2" customFormat="1" ht="16.899999999999999" customHeight="1">
      <c r="A798" s="33"/>
      <c r="B798" s="34"/>
      <c r="C798" s="246" t="s">
        <v>6542</v>
      </c>
      <c r="D798" s="247" t="s">
        <v>1</v>
      </c>
      <c r="E798" s="248" t="s">
        <v>1</v>
      </c>
      <c r="F798" s="249">
        <v>1365.6769999999999</v>
      </c>
      <c r="G798" s="33"/>
      <c r="H798" s="34"/>
    </row>
    <row r="799" spans="1:8" s="2" customFormat="1" ht="16.899999999999999" customHeight="1">
      <c r="A799" s="33"/>
      <c r="B799" s="34"/>
      <c r="C799" s="246" t="s">
        <v>6543</v>
      </c>
      <c r="D799" s="247" t="s">
        <v>1</v>
      </c>
      <c r="E799" s="248" t="s">
        <v>1</v>
      </c>
      <c r="F799" s="249">
        <v>233.559</v>
      </c>
      <c r="G799" s="33"/>
      <c r="H799" s="34"/>
    </row>
    <row r="800" spans="1:8" s="2" customFormat="1" ht="16.899999999999999" customHeight="1">
      <c r="A800" s="33"/>
      <c r="B800" s="34"/>
      <c r="C800" s="246" t="s">
        <v>127</v>
      </c>
      <c r="D800" s="247" t="s">
        <v>1</v>
      </c>
      <c r="E800" s="248" t="s">
        <v>1</v>
      </c>
      <c r="F800" s="249">
        <v>265.34500000000003</v>
      </c>
      <c r="G800" s="33"/>
      <c r="H800" s="34"/>
    </row>
    <row r="801" spans="1:8" s="2" customFormat="1" ht="16.899999999999999" customHeight="1">
      <c r="A801" s="33"/>
      <c r="B801" s="34"/>
      <c r="C801" s="250" t="s">
        <v>1</v>
      </c>
      <c r="D801" s="250" t="s">
        <v>4115</v>
      </c>
      <c r="E801" s="18" t="s">
        <v>1</v>
      </c>
      <c r="F801" s="251">
        <v>0</v>
      </c>
      <c r="G801" s="33"/>
      <c r="H801" s="34"/>
    </row>
    <row r="802" spans="1:8" s="2" customFormat="1" ht="22.5">
      <c r="A802" s="33"/>
      <c r="B802" s="34"/>
      <c r="C802" s="250" t="s">
        <v>1</v>
      </c>
      <c r="D802" s="250" t="s">
        <v>4116</v>
      </c>
      <c r="E802" s="18" t="s">
        <v>1</v>
      </c>
      <c r="F802" s="251">
        <v>110.321</v>
      </c>
      <c r="G802" s="33"/>
      <c r="H802" s="34"/>
    </row>
    <row r="803" spans="1:8" s="2" customFormat="1" ht="16.899999999999999" customHeight="1">
      <c r="A803" s="33"/>
      <c r="B803" s="34"/>
      <c r="C803" s="250" t="s">
        <v>1</v>
      </c>
      <c r="D803" s="250" t="s">
        <v>4117</v>
      </c>
      <c r="E803" s="18" t="s">
        <v>1</v>
      </c>
      <c r="F803" s="251">
        <v>34.411999999999999</v>
      </c>
      <c r="G803" s="33"/>
      <c r="H803" s="34"/>
    </row>
    <row r="804" spans="1:8" s="2" customFormat="1" ht="16.899999999999999" customHeight="1">
      <c r="A804" s="33"/>
      <c r="B804" s="34"/>
      <c r="C804" s="250" t="s">
        <v>1</v>
      </c>
      <c r="D804" s="250" t="s">
        <v>4118</v>
      </c>
      <c r="E804" s="18" t="s">
        <v>1</v>
      </c>
      <c r="F804" s="251">
        <v>0</v>
      </c>
      <c r="G804" s="33"/>
      <c r="H804" s="34"/>
    </row>
    <row r="805" spans="1:8" s="2" customFormat="1" ht="22.5">
      <c r="A805" s="33"/>
      <c r="B805" s="34"/>
      <c r="C805" s="250" t="s">
        <v>1</v>
      </c>
      <c r="D805" s="250" t="s">
        <v>4119</v>
      </c>
      <c r="E805" s="18" t="s">
        <v>1</v>
      </c>
      <c r="F805" s="251">
        <v>91.935000000000002</v>
      </c>
      <c r="G805" s="33"/>
      <c r="H805" s="34"/>
    </row>
    <row r="806" spans="1:8" s="2" customFormat="1" ht="16.899999999999999" customHeight="1">
      <c r="A806" s="33"/>
      <c r="B806" s="34"/>
      <c r="C806" s="250" t="s">
        <v>1</v>
      </c>
      <c r="D806" s="250" t="s">
        <v>4120</v>
      </c>
      <c r="E806" s="18" t="s">
        <v>1</v>
      </c>
      <c r="F806" s="251">
        <v>28.677</v>
      </c>
      <c r="G806" s="33"/>
      <c r="H806" s="34"/>
    </row>
    <row r="807" spans="1:8" s="2" customFormat="1" ht="16.899999999999999" customHeight="1">
      <c r="A807" s="33"/>
      <c r="B807" s="34"/>
      <c r="C807" s="250" t="s">
        <v>127</v>
      </c>
      <c r="D807" s="250" t="s">
        <v>386</v>
      </c>
      <c r="E807" s="18" t="s">
        <v>1</v>
      </c>
      <c r="F807" s="251">
        <v>265.34500000000003</v>
      </c>
      <c r="G807" s="33"/>
      <c r="H807" s="34"/>
    </row>
    <row r="808" spans="1:8" s="2" customFormat="1" ht="16.899999999999999" customHeight="1">
      <c r="A808" s="33"/>
      <c r="B808" s="34"/>
      <c r="C808" s="252" t="s">
        <v>6536</v>
      </c>
      <c r="D808" s="33"/>
      <c r="E808" s="33"/>
      <c r="F808" s="33"/>
      <c r="G808" s="33"/>
      <c r="H808" s="34"/>
    </row>
    <row r="809" spans="1:8" s="2" customFormat="1" ht="16.899999999999999" customHeight="1">
      <c r="A809" s="33"/>
      <c r="B809" s="34"/>
      <c r="C809" s="250" t="s">
        <v>4112</v>
      </c>
      <c r="D809" s="250" t="s">
        <v>4113</v>
      </c>
      <c r="E809" s="18" t="s">
        <v>366</v>
      </c>
      <c r="F809" s="251">
        <v>454.24200000000002</v>
      </c>
      <c r="G809" s="33"/>
      <c r="H809" s="34"/>
    </row>
    <row r="810" spans="1:8" s="2" customFormat="1" ht="16.899999999999999" customHeight="1">
      <c r="A810" s="33"/>
      <c r="B810" s="34"/>
      <c r="C810" s="250" t="s">
        <v>4135</v>
      </c>
      <c r="D810" s="250" t="s">
        <v>4136</v>
      </c>
      <c r="E810" s="18" t="s">
        <v>366</v>
      </c>
      <c r="F810" s="251">
        <v>265.34500000000003</v>
      </c>
      <c r="G810" s="33"/>
      <c r="H810" s="34"/>
    </row>
    <row r="811" spans="1:8" s="2" customFormat="1" ht="16.899999999999999" customHeight="1">
      <c r="A811" s="33"/>
      <c r="B811" s="34"/>
      <c r="C811" s="250" t="s">
        <v>4128</v>
      </c>
      <c r="D811" s="250" t="s">
        <v>4129</v>
      </c>
      <c r="E811" s="18" t="s">
        <v>605</v>
      </c>
      <c r="F811" s="251">
        <v>0.16</v>
      </c>
      <c r="G811" s="33"/>
      <c r="H811" s="34"/>
    </row>
    <row r="812" spans="1:8" s="2" customFormat="1" ht="16.899999999999999" customHeight="1">
      <c r="A812" s="33"/>
      <c r="B812" s="34"/>
      <c r="C812" s="250" t="s">
        <v>4143</v>
      </c>
      <c r="D812" s="250" t="s">
        <v>4144</v>
      </c>
      <c r="E812" s="18" t="s">
        <v>366</v>
      </c>
      <c r="F812" s="251">
        <v>307.01600000000002</v>
      </c>
      <c r="G812" s="33"/>
      <c r="H812" s="34"/>
    </row>
    <row r="813" spans="1:8" s="2" customFormat="1" ht="16.899999999999999" customHeight="1">
      <c r="A813" s="33"/>
      <c r="B813" s="34"/>
      <c r="C813" s="246" t="s">
        <v>129</v>
      </c>
      <c r="D813" s="247" t="s">
        <v>1</v>
      </c>
      <c r="E813" s="248" t="s">
        <v>1</v>
      </c>
      <c r="F813" s="249">
        <v>155.036</v>
      </c>
      <c r="G813" s="33"/>
      <c r="H813" s="34"/>
    </row>
    <row r="814" spans="1:8" s="2" customFormat="1" ht="16.899999999999999" customHeight="1">
      <c r="A814" s="33"/>
      <c r="B814" s="34"/>
      <c r="C814" s="252" t="s">
        <v>6536</v>
      </c>
      <c r="D814" s="33"/>
      <c r="E814" s="33"/>
      <c r="F814" s="33"/>
      <c r="G814" s="33"/>
      <c r="H814" s="34"/>
    </row>
    <row r="815" spans="1:8" s="2" customFormat="1" ht="16.899999999999999" customHeight="1">
      <c r="A815" s="33"/>
      <c r="B815" s="34"/>
      <c r="C815" s="250" t="s">
        <v>4188</v>
      </c>
      <c r="D815" s="250" t="s">
        <v>4189</v>
      </c>
      <c r="E815" s="18" t="s">
        <v>366</v>
      </c>
      <c r="F815" s="251">
        <v>574.81799999999998</v>
      </c>
      <c r="G815" s="33"/>
      <c r="H815" s="34"/>
    </row>
    <row r="816" spans="1:8" s="2" customFormat="1" ht="16.899999999999999" customHeight="1">
      <c r="A816" s="33"/>
      <c r="B816" s="34"/>
      <c r="C816" s="250" t="s">
        <v>4183</v>
      </c>
      <c r="D816" s="250" t="s">
        <v>4184</v>
      </c>
      <c r="E816" s="18" t="s">
        <v>366</v>
      </c>
      <c r="F816" s="251">
        <v>508.81200000000001</v>
      </c>
      <c r="G816" s="33"/>
      <c r="H816" s="34"/>
    </row>
    <row r="817" spans="1:8" s="2" customFormat="1" ht="16.899999999999999" customHeight="1">
      <c r="A817" s="33"/>
      <c r="B817" s="34"/>
      <c r="C817" s="250" t="s">
        <v>4194</v>
      </c>
      <c r="D817" s="250" t="s">
        <v>4195</v>
      </c>
      <c r="E817" s="18" t="s">
        <v>366</v>
      </c>
      <c r="F817" s="251">
        <v>661.04100000000005</v>
      </c>
      <c r="G817" s="33"/>
      <c r="H817" s="34"/>
    </row>
    <row r="818" spans="1:8" s="2" customFormat="1" ht="16.899999999999999" customHeight="1">
      <c r="A818" s="33"/>
      <c r="B818" s="34"/>
      <c r="C818" s="246" t="s">
        <v>131</v>
      </c>
      <c r="D818" s="247" t="s">
        <v>1</v>
      </c>
      <c r="E818" s="248" t="s">
        <v>1</v>
      </c>
      <c r="F818" s="249">
        <v>1.625</v>
      </c>
      <c r="G818" s="33"/>
      <c r="H818" s="34"/>
    </row>
    <row r="819" spans="1:8" s="2" customFormat="1" ht="16.899999999999999" customHeight="1">
      <c r="A819" s="33"/>
      <c r="B819" s="34"/>
      <c r="C819" s="250" t="s">
        <v>1</v>
      </c>
      <c r="D819" s="250" t="s">
        <v>831</v>
      </c>
      <c r="E819" s="18" t="s">
        <v>1</v>
      </c>
      <c r="F819" s="251">
        <v>0</v>
      </c>
      <c r="G819" s="33"/>
      <c r="H819" s="34"/>
    </row>
    <row r="820" spans="1:8" s="2" customFormat="1" ht="16.899999999999999" customHeight="1">
      <c r="A820" s="33"/>
      <c r="B820" s="34"/>
      <c r="C820" s="250" t="s">
        <v>1</v>
      </c>
      <c r="D820" s="250" t="s">
        <v>4126</v>
      </c>
      <c r="E820" s="18" t="s">
        <v>1</v>
      </c>
      <c r="F820" s="251">
        <v>1.625</v>
      </c>
      <c r="G820" s="33"/>
      <c r="H820" s="34"/>
    </row>
    <row r="821" spans="1:8" s="2" customFormat="1" ht="16.899999999999999" customHeight="1">
      <c r="A821" s="33"/>
      <c r="B821" s="34"/>
      <c r="C821" s="250" t="s">
        <v>1</v>
      </c>
      <c r="D821" s="250" t="s">
        <v>1</v>
      </c>
      <c r="E821" s="18" t="s">
        <v>1</v>
      </c>
      <c r="F821" s="251">
        <v>0</v>
      </c>
      <c r="G821" s="33"/>
      <c r="H821" s="34"/>
    </row>
    <row r="822" spans="1:8" s="2" customFormat="1" ht="16.899999999999999" customHeight="1">
      <c r="A822" s="33"/>
      <c r="B822" s="34"/>
      <c r="C822" s="250" t="s">
        <v>1</v>
      </c>
      <c r="D822" s="250" t="s">
        <v>1</v>
      </c>
      <c r="E822" s="18" t="s">
        <v>1</v>
      </c>
      <c r="F822" s="251">
        <v>0</v>
      </c>
      <c r="G822" s="33"/>
      <c r="H822" s="34"/>
    </row>
    <row r="823" spans="1:8" s="2" customFormat="1" ht="16.899999999999999" customHeight="1">
      <c r="A823" s="33"/>
      <c r="B823" s="34"/>
      <c r="C823" s="250" t="s">
        <v>1</v>
      </c>
      <c r="D823" s="250" t="s">
        <v>1</v>
      </c>
      <c r="E823" s="18" t="s">
        <v>1</v>
      </c>
      <c r="F823" s="251">
        <v>0</v>
      </c>
      <c r="G823" s="33"/>
      <c r="H823" s="34"/>
    </row>
    <row r="824" spans="1:8" s="2" customFormat="1" ht="16.899999999999999" customHeight="1">
      <c r="A824" s="33"/>
      <c r="B824" s="34"/>
      <c r="C824" s="250" t="s">
        <v>1</v>
      </c>
      <c r="D824" s="250" t="s">
        <v>1</v>
      </c>
      <c r="E824" s="18" t="s">
        <v>1</v>
      </c>
      <c r="F824" s="251">
        <v>0</v>
      </c>
      <c r="G824" s="33"/>
      <c r="H824" s="34"/>
    </row>
    <row r="825" spans="1:8" s="2" customFormat="1" ht="16.899999999999999" customHeight="1">
      <c r="A825" s="33"/>
      <c r="B825" s="34"/>
      <c r="C825" s="250" t="s">
        <v>1</v>
      </c>
      <c r="D825" s="250" t="s">
        <v>1</v>
      </c>
      <c r="E825" s="18" t="s">
        <v>1</v>
      </c>
      <c r="F825" s="251">
        <v>0</v>
      </c>
      <c r="G825" s="33"/>
      <c r="H825" s="34"/>
    </row>
    <row r="826" spans="1:8" s="2" customFormat="1" ht="16.899999999999999" customHeight="1">
      <c r="A826" s="33"/>
      <c r="B826" s="34"/>
      <c r="C826" s="250" t="s">
        <v>1</v>
      </c>
      <c r="D826" s="250" t="s">
        <v>1</v>
      </c>
      <c r="E826" s="18" t="s">
        <v>1</v>
      </c>
      <c r="F826" s="251">
        <v>0</v>
      </c>
      <c r="G826" s="33"/>
      <c r="H826" s="34"/>
    </row>
    <row r="827" spans="1:8" s="2" customFormat="1" ht="16.899999999999999" customHeight="1">
      <c r="A827" s="33"/>
      <c r="B827" s="34"/>
      <c r="C827" s="250" t="s">
        <v>131</v>
      </c>
      <c r="D827" s="250" t="s">
        <v>386</v>
      </c>
      <c r="E827" s="18" t="s">
        <v>1</v>
      </c>
      <c r="F827" s="251">
        <v>1.625</v>
      </c>
      <c r="G827" s="33"/>
      <c r="H827" s="34"/>
    </row>
    <row r="828" spans="1:8" s="2" customFormat="1" ht="16.899999999999999" customHeight="1">
      <c r="A828" s="33"/>
      <c r="B828" s="34"/>
      <c r="C828" s="252" t="s">
        <v>6536</v>
      </c>
      <c r="D828" s="33"/>
      <c r="E828" s="33"/>
      <c r="F828" s="33"/>
      <c r="G828" s="33"/>
      <c r="H828" s="34"/>
    </row>
    <row r="829" spans="1:8" s="2" customFormat="1" ht="16.899999999999999" customHeight="1">
      <c r="A829" s="33"/>
      <c r="B829" s="34"/>
      <c r="C829" s="250" t="s">
        <v>4123</v>
      </c>
      <c r="D829" s="250" t="s">
        <v>4124</v>
      </c>
      <c r="E829" s="18" t="s">
        <v>366</v>
      </c>
      <c r="F829" s="251">
        <v>1.625</v>
      </c>
      <c r="G829" s="33"/>
      <c r="H829" s="34"/>
    </row>
    <row r="830" spans="1:8" s="2" customFormat="1" ht="16.899999999999999" customHeight="1">
      <c r="A830" s="33"/>
      <c r="B830" s="34"/>
      <c r="C830" s="250" t="s">
        <v>4139</v>
      </c>
      <c r="D830" s="250" t="s">
        <v>4140</v>
      </c>
      <c r="E830" s="18" t="s">
        <v>366</v>
      </c>
      <c r="F830" s="251">
        <v>1.625</v>
      </c>
      <c r="G830" s="33"/>
      <c r="H830" s="34"/>
    </row>
    <row r="831" spans="1:8" s="2" customFormat="1" ht="16.899999999999999" customHeight="1">
      <c r="A831" s="33"/>
      <c r="B831" s="34"/>
      <c r="C831" s="250" t="s">
        <v>4128</v>
      </c>
      <c r="D831" s="250" t="s">
        <v>4129</v>
      </c>
      <c r="E831" s="18" t="s">
        <v>605</v>
      </c>
      <c r="F831" s="251">
        <v>0.16</v>
      </c>
      <c r="G831" s="33"/>
      <c r="H831" s="34"/>
    </row>
    <row r="832" spans="1:8" s="2" customFormat="1" ht="16.899999999999999" customHeight="1">
      <c r="A832" s="33"/>
      <c r="B832" s="34"/>
      <c r="C832" s="250" t="s">
        <v>4143</v>
      </c>
      <c r="D832" s="250" t="s">
        <v>4144</v>
      </c>
      <c r="E832" s="18" t="s">
        <v>366</v>
      </c>
      <c r="F832" s="251">
        <v>307.01600000000002</v>
      </c>
      <c r="G832" s="33"/>
      <c r="H832" s="34"/>
    </row>
    <row r="833" spans="1:8" s="2" customFormat="1" ht="16.899999999999999" customHeight="1">
      <c r="A833" s="33"/>
      <c r="B833" s="34"/>
      <c r="C833" s="246" t="s">
        <v>134</v>
      </c>
      <c r="D833" s="247" t="s">
        <v>1</v>
      </c>
      <c r="E833" s="248" t="s">
        <v>1</v>
      </c>
      <c r="F833" s="249">
        <v>287.40899999999999</v>
      </c>
      <c r="G833" s="33"/>
      <c r="H833" s="34"/>
    </row>
    <row r="834" spans="1:8" s="2" customFormat="1" ht="16.899999999999999" customHeight="1">
      <c r="A834" s="33"/>
      <c r="B834" s="34"/>
      <c r="C834" s="252" t="s">
        <v>6536</v>
      </c>
      <c r="D834" s="33"/>
      <c r="E834" s="33"/>
      <c r="F834" s="33"/>
      <c r="G834" s="33"/>
      <c r="H834" s="34"/>
    </row>
    <row r="835" spans="1:8" s="2" customFormat="1" ht="16.899999999999999" customHeight="1">
      <c r="A835" s="33"/>
      <c r="B835" s="34"/>
      <c r="C835" s="250" t="s">
        <v>4188</v>
      </c>
      <c r="D835" s="250" t="s">
        <v>4189</v>
      </c>
      <c r="E835" s="18" t="s">
        <v>366</v>
      </c>
      <c r="F835" s="251">
        <v>574.81799999999998</v>
      </c>
      <c r="G835" s="33"/>
      <c r="H835" s="34"/>
    </row>
    <row r="836" spans="1:8" s="2" customFormat="1" ht="16.899999999999999" customHeight="1">
      <c r="A836" s="33"/>
      <c r="B836" s="34"/>
      <c r="C836" s="250" t="s">
        <v>4183</v>
      </c>
      <c r="D836" s="250" t="s">
        <v>4184</v>
      </c>
      <c r="E836" s="18" t="s">
        <v>366</v>
      </c>
      <c r="F836" s="251">
        <v>508.81200000000001</v>
      </c>
      <c r="G836" s="33"/>
      <c r="H836" s="34"/>
    </row>
    <row r="837" spans="1:8" s="2" customFormat="1" ht="16.899999999999999" customHeight="1">
      <c r="A837" s="33"/>
      <c r="B837" s="34"/>
      <c r="C837" s="250" t="s">
        <v>4194</v>
      </c>
      <c r="D837" s="250" t="s">
        <v>4195</v>
      </c>
      <c r="E837" s="18" t="s">
        <v>366</v>
      </c>
      <c r="F837" s="251">
        <v>661.04100000000005</v>
      </c>
      <c r="G837" s="33"/>
      <c r="H837" s="34"/>
    </row>
    <row r="838" spans="1:8" s="2" customFormat="1" ht="16.899999999999999" customHeight="1">
      <c r="A838" s="33"/>
      <c r="B838" s="34"/>
      <c r="C838" s="246" t="s">
        <v>6544</v>
      </c>
      <c r="D838" s="247" t="s">
        <v>1</v>
      </c>
      <c r="E838" s="248" t="s">
        <v>1</v>
      </c>
      <c r="F838" s="249">
        <v>7.6879999999999997</v>
      </c>
      <c r="G838" s="33"/>
      <c r="H838" s="34"/>
    </row>
    <row r="839" spans="1:8" s="2" customFormat="1" ht="16.899999999999999" customHeight="1">
      <c r="A839" s="33"/>
      <c r="B839" s="34"/>
      <c r="C839" s="246" t="s">
        <v>136</v>
      </c>
      <c r="D839" s="247" t="s">
        <v>1</v>
      </c>
      <c r="E839" s="248" t="s">
        <v>1</v>
      </c>
      <c r="F839" s="249">
        <v>1052.2460000000001</v>
      </c>
      <c r="G839" s="33"/>
      <c r="H839" s="34"/>
    </row>
    <row r="840" spans="1:8" s="2" customFormat="1" ht="16.899999999999999" customHeight="1">
      <c r="A840" s="33"/>
      <c r="B840" s="34"/>
      <c r="C840" s="250" t="s">
        <v>1</v>
      </c>
      <c r="D840" s="250" t="s">
        <v>400</v>
      </c>
      <c r="E840" s="18" t="s">
        <v>1</v>
      </c>
      <c r="F840" s="251">
        <v>0</v>
      </c>
      <c r="G840" s="33"/>
      <c r="H840" s="34"/>
    </row>
    <row r="841" spans="1:8" s="2" customFormat="1" ht="16.899999999999999" customHeight="1">
      <c r="A841" s="33"/>
      <c r="B841" s="34"/>
      <c r="C841" s="250" t="s">
        <v>1</v>
      </c>
      <c r="D841" s="250" t="s">
        <v>423</v>
      </c>
      <c r="E841" s="18" t="s">
        <v>1</v>
      </c>
      <c r="F841" s="251">
        <v>133.79599999999999</v>
      </c>
      <c r="G841" s="33"/>
      <c r="H841" s="34"/>
    </row>
    <row r="842" spans="1:8" s="2" customFormat="1" ht="16.899999999999999" customHeight="1">
      <c r="A842" s="33"/>
      <c r="B842" s="34"/>
      <c r="C842" s="250" t="s">
        <v>1</v>
      </c>
      <c r="D842" s="250" t="s">
        <v>402</v>
      </c>
      <c r="E842" s="18" t="s">
        <v>1</v>
      </c>
      <c r="F842" s="251">
        <v>0</v>
      </c>
      <c r="G842" s="33"/>
      <c r="H842" s="34"/>
    </row>
    <row r="843" spans="1:8" s="2" customFormat="1" ht="16.899999999999999" customHeight="1">
      <c r="A843" s="33"/>
      <c r="B843" s="34"/>
      <c r="C843" s="250" t="s">
        <v>1</v>
      </c>
      <c r="D843" s="250" t="s">
        <v>424</v>
      </c>
      <c r="E843" s="18" t="s">
        <v>1</v>
      </c>
      <c r="F843" s="251">
        <v>711.90800000000002</v>
      </c>
      <c r="G843" s="33"/>
      <c r="H843" s="34"/>
    </row>
    <row r="844" spans="1:8" s="2" customFormat="1" ht="16.899999999999999" customHeight="1">
      <c r="A844" s="33"/>
      <c r="B844" s="34"/>
      <c r="C844" s="250" t="s">
        <v>1</v>
      </c>
      <c r="D844" s="250" t="s">
        <v>425</v>
      </c>
      <c r="E844" s="18" t="s">
        <v>1</v>
      </c>
      <c r="F844" s="251">
        <v>57.404000000000003</v>
      </c>
      <c r="G844" s="33"/>
      <c r="H844" s="34"/>
    </row>
    <row r="845" spans="1:8" s="2" customFormat="1" ht="16.899999999999999" customHeight="1">
      <c r="A845" s="33"/>
      <c r="B845" s="34"/>
      <c r="C845" s="250" t="s">
        <v>1</v>
      </c>
      <c r="D845" s="250" t="s">
        <v>426</v>
      </c>
      <c r="E845" s="18" t="s">
        <v>1</v>
      </c>
      <c r="F845" s="251">
        <v>121.015</v>
      </c>
      <c r="G845" s="33"/>
      <c r="H845" s="34"/>
    </row>
    <row r="846" spans="1:8" s="2" customFormat="1" ht="16.899999999999999" customHeight="1">
      <c r="A846" s="33"/>
      <c r="B846" s="34"/>
      <c r="C846" s="250" t="s">
        <v>1</v>
      </c>
      <c r="D846" s="250" t="s">
        <v>427</v>
      </c>
      <c r="E846" s="18" t="s">
        <v>1</v>
      </c>
      <c r="F846" s="251">
        <v>0</v>
      </c>
      <c r="G846" s="33"/>
      <c r="H846" s="34"/>
    </row>
    <row r="847" spans="1:8" s="2" customFormat="1" ht="16.899999999999999" customHeight="1">
      <c r="A847" s="33"/>
      <c r="B847" s="34"/>
      <c r="C847" s="250" t="s">
        <v>1</v>
      </c>
      <c r="D847" s="250" t="s">
        <v>428</v>
      </c>
      <c r="E847" s="18" t="s">
        <v>1</v>
      </c>
      <c r="F847" s="251">
        <v>28.123000000000001</v>
      </c>
      <c r="G847" s="33"/>
      <c r="H847" s="34"/>
    </row>
    <row r="848" spans="1:8" s="2" customFormat="1" ht="16.899999999999999" customHeight="1">
      <c r="A848" s="33"/>
      <c r="B848" s="34"/>
      <c r="C848" s="250" t="s">
        <v>136</v>
      </c>
      <c r="D848" s="250" t="s">
        <v>386</v>
      </c>
      <c r="E848" s="18" t="s">
        <v>1</v>
      </c>
      <c r="F848" s="251">
        <v>1052.2460000000001</v>
      </c>
      <c r="G848" s="33"/>
      <c r="H848" s="34"/>
    </row>
    <row r="849" spans="1:8" s="2" customFormat="1" ht="16.899999999999999" customHeight="1">
      <c r="A849" s="33"/>
      <c r="B849" s="34"/>
      <c r="C849" s="252" t="s">
        <v>6536</v>
      </c>
      <c r="D849" s="33"/>
      <c r="E849" s="33"/>
      <c r="F849" s="33"/>
      <c r="G849" s="33"/>
      <c r="H849" s="34"/>
    </row>
    <row r="850" spans="1:8" s="2" customFormat="1" ht="16.899999999999999" customHeight="1">
      <c r="A850" s="33"/>
      <c r="B850" s="34"/>
      <c r="C850" s="250" t="s">
        <v>420</v>
      </c>
      <c r="D850" s="250" t="s">
        <v>421</v>
      </c>
      <c r="E850" s="18" t="s">
        <v>394</v>
      </c>
      <c r="F850" s="251">
        <v>1052.2460000000001</v>
      </c>
      <c r="G850" s="33"/>
      <c r="H850" s="34"/>
    </row>
    <row r="851" spans="1:8" s="2" customFormat="1" ht="16.899999999999999" customHeight="1">
      <c r="A851" s="33"/>
      <c r="B851" s="34"/>
      <c r="C851" s="250" t="s">
        <v>430</v>
      </c>
      <c r="D851" s="250" t="s">
        <v>431</v>
      </c>
      <c r="E851" s="18" t="s">
        <v>394</v>
      </c>
      <c r="F851" s="251">
        <v>1633.25</v>
      </c>
      <c r="G851" s="33"/>
      <c r="H851" s="34"/>
    </row>
    <row r="852" spans="1:8" s="2" customFormat="1" ht="22.5">
      <c r="A852" s="33"/>
      <c r="B852" s="34"/>
      <c r="C852" s="250" t="s">
        <v>457</v>
      </c>
      <c r="D852" s="250" t="s">
        <v>458</v>
      </c>
      <c r="E852" s="18" t="s">
        <v>394</v>
      </c>
      <c r="F852" s="251">
        <v>947.42499999999995</v>
      </c>
      <c r="G852" s="33"/>
      <c r="H852" s="34"/>
    </row>
    <row r="853" spans="1:8" s="2" customFormat="1" ht="16.899999999999999" customHeight="1">
      <c r="A853" s="33"/>
      <c r="B853" s="34"/>
      <c r="C853" s="246" t="s">
        <v>138</v>
      </c>
      <c r="D853" s="247" t="s">
        <v>1</v>
      </c>
      <c r="E853" s="248" t="s">
        <v>1</v>
      </c>
      <c r="F853" s="249">
        <v>581.00400000000002</v>
      </c>
      <c r="G853" s="33"/>
      <c r="H853" s="34"/>
    </row>
    <row r="854" spans="1:8" s="2" customFormat="1" ht="16.899999999999999" customHeight="1">
      <c r="A854" s="33"/>
      <c r="B854" s="34"/>
      <c r="C854" s="250" t="s">
        <v>1</v>
      </c>
      <c r="D854" s="250" t="s">
        <v>396</v>
      </c>
      <c r="E854" s="18" t="s">
        <v>1</v>
      </c>
      <c r="F854" s="251">
        <v>0</v>
      </c>
      <c r="G854" s="33"/>
      <c r="H854" s="34"/>
    </row>
    <row r="855" spans="1:8" s="2" customFormat="1" ht="16.899999999999999" customHeight="1">
      <c r="A855" s="33"/>
      <c r="B855" s="34"/>
      <c r="C855" s="250" t="s">
        <v>1</v>
      </c>
      <c r="D855" s="250" t="s">
        <v>397</v>
      </c>
      <c r="E855" s="18" t="s">
        <v>1</v>
      </c>
      <c r="F855" s="251">
        <v>2.2639999999999998</v>
      </c>
      <c r="G855" s="33"/>
      <c r="H855" s="34"/>
    </row>
    <row r="856" spans="1:8" s="2" customFormat="1" ht="16.899999999999999" customHeight="1">
      <c r="A856" s="33"/>
      <c r="B856" s="34"/>
      <c r="C856" s="250" t="s">
        <v>1</v>
      </c>
      <c r="D856" s="250" t="s">
        <v>398</v>
      </c>
      <c r="E856" s="18" t="s">
        <v>1</v>
      </c>
      <c r="F856" s="251">
        <v>0</v>
      </c>
      <c r="G856" s="33"/>
      <c r="H856" s="34"/>
    </row>
    <row r="857" spans="1:8" s="2" customFormat="1" ht="16.899999999999999" customHeight="1">
      <c r="A857" s="33"/>
      <c r="B857" s="34"/>
      <c r="C857" s="250" t="s">
        <v>1</v>
      </c>
      <c r="D857" s="250" t="s">
        <v>399</v>
      </c>
      <c r="E857" s="18" t="s">
        <v>1</v>
      </c>
      <c r="F857" s="251">
        <v>3.61</v>
      </c>
      <c r="G857" s="33"/>
      <c r="H857" s="34"/>
    </row>
    <row r="858" spans="1:8" s="2" customFormat="1" ht="16.899999999999999" customHeight="1">
      <c r="A858" s="33"/>
      <c r="B858" s="34"/>
      <c r="C858" s="250" t="s">
        <v>1</v>
      </c>
      <c r="D858" s="250" t="s">
        <v>400</v>
      </c>
      <c r="E858" s="18" t="s">
        <v>1</v>
      </c>
      <c r="F858" s="251">
        <v>0</v>
      </c>
      <c r="G858" s="33"/>
      <c r="H858" s="34"/>
    </row>
    <row r="859" spans="1:8" s="2" customFormat="1" ht="16.899999999999999" customHeight="1">
      <c r="A859" s="33"/>
      <c r="B859" s="34"/>
      <c r="C859" s="250" t="s">
        <v>1</v>
      </c>
      <c r="D859" s="250" t="s">
        <v>401</v>
      </c>
      <c r="E859" s="18" t="s">
        <v>1</v>
      </c>
      <c r="F859" s="251">
        <v>14.866</v>
      </c>
      <c r="G859" s="33"/>
      <c r="H859" s="34"/>
    </row>
    <row r="860" spans="1:8" s="2" customFormat="1" ht="16.899999999999999" customHeight="1">
      <c r="A860" s="33"/>
      <c r="B860" s="34"/>
      <c r="C860" s="250" t="s">
        <v>1</v>
      </c>
      <c r="D860" s="250" t="s">
        <v>402</v>
      </c>
      <c r="E860" s="18" t="s">
        <v>1</v>
      </c>
      <c r="F860" s="251">
        <v>0</v>
      </c>
      <c r="G860" s="33"/>
      <c r="H860" s="34"/>
    </row>
    <row r="861" spans="1:8" s="2" customFormat="1" ht="16.899999999999999" customHeight="1">
      <c r="A861" s="33"/>
      <c r="B861" s="34"/>
      <c r="C861" s="250" t="s">
        <v>1</v>
      </c>
      <c r="D861" s="250" t="s">
        <v>403</v>
      </c>
      <c r="E861" s="18" t="s">
        <v>1</v>
      </c>
      <c r="F861" s="251">
        <v>79.100999999999999</v>
      </c>
      <c r="G861" s="33"/>
      <c r="H861" s="34"/>
    </row>
    <row r="862" spans="1:8" s="2" customFormat="1" ht="16.899999999999999" customHeight="1">
      <c r="A862" s="33"/>
      <c r="B862" s="34"/>
      <c r="C862" s="250" t="s">
        <v>1</v>
      </c>
      <c r="D862" s="250" t="s">
        <v>404</v>
      </c>
      <c r="E862" s="18" t="s">
        <v>1</v>
      </c>
      <c r="F862" s="251">
        <v>6.3780000000000001</v>
      </c>
      <c r="G862" s="33"/>
      <c r="H862" s="34"/>
    </row>
    <row r="863" spans="1:8" s="2" customFormat="1" ht="16.899999999999999" customHeight="1">
      <c r="A863" s="33"/>
      <c r="B863" s="34"/>
      <c r="C863" s="250" t="s">
        <v>1</v>
      </c>
      <c r="D863" s="250" t="s">
        <v>405</v>
      </c>
      <c r="E863" s="18" t="s">
        <v>1</v>
      </c>
      <c r="F863" s="251">
        <v>13.446</v>
      </c>
      <c r="G863" s="33"/>
      <c r="H863" s="34"/>
    </row>
    <row r="864" spans="1:8" s="2" customFormat="1" ht="16.899999999999999" customHeight="1">
      <c r="A864" s="33"/>
      <c r="B864" s="34"/>
      <c r="C864" s="250" t="s">
        <v>1</v>
      </c>
      <c r="D864" s="250" t="s">
        <v>406</v>
      </c>
      <c r="E864" s="18" t="s">
        <v>1</v>
      </c>
      <c r="F864" s="251">
        <v>0</v>
      </c>
      <c r="G864" s="33"/>
      <c r="H864" s="34"/>
    </row>
    <row r="865" spans="1:8" s="2" customFormat="1" ht="16.899999999999999" customHeight="1">
      <c r="A865" s="33"/>
      <c r="B865" s="34"/>
      <c r="C865" s="250" t="s">
        <v>1</v>
      </c>
      <c r="D865" s="250" t="s">
        <v>407</v>
      </c>
      <c r="E865" s="18" t="s">
        <v>1</v>
      </c>
      <c r="F865" s="251">
        <v>227.09</v>
      </c>
      <c r="G865" s="33"/>
      <c r="H865" s="34"/>
    </row>
    <row r="866" spans="1:8" s="2" customFormat="1" ht="16.899999999999999" customHeight="1">
      <c r="A866" s="33"/>
      <c r="B866" s="34"/>
      <c r="C866" s="250" t="s">
        <v>1</v>
      </c>
      <c r="D866" s="250" t="s">
        <v>408</v>
      </c>
      <c r="E866" s="18" t="s">
        <v>1</v>
      </c>
      <c r="F866" s="251">
        <v>0</v>
      </c>
      <c r="G866" s="33"/>
      <c r="H866" s="34"/>
    </row>
    <row r="867" spans="1:8" s="2" customFormat="1" ht="16.899999999999999" customHeight="1">
      <c r="A867" s="33"/>
      <c r="B867" s="34"/>
      <c r="C867" s="250" t="s">
        <v>1</v>
      </c>
      <c r="D867" s="250" t="s">
        <v>409</v>
      </c>
      <c r="E867" s="18" t="s">
        <v>1</v>
      </c>
      <c r="F867" s="251">
        <v>4.6440000000000001</v>
      </c>
      <c r="G867" s="33"/>
      <c r="H867" s="34"/>
    </row>
    <row r="868" spans="1:8" s="2" customFormat="1" ht="16.899999999999999" customHeight="1">
      <c r="A868" s="33"/>
      <c r="B868" s="34"/>
      <c r="C868" s="250" t="s">
        <v>1</v>
      </c>
      <c r="D868" s="250" t="s">
        <v>410</v>
      </c>
      <c r="E868" s="18" t="s">
        <v>1</v>
      </c>
      <c r="F868" s="251">
        <v>0</v>
      </c>
      <c r="G868" s="33"/>
      <c r="H868" s="34"/>
    </row>
    <row r="869" spans="1:8" s="2" customFormat="1" ht="33.75">
      <c r="A869" s="33"/>
      <c r="B869" s="34"/>
      <c r="C869" s="250" t="s">
        <v>1</v>
      </c>
      <c r="D869" s="250" t="s">
        <v>411</v>
      </c>
      <c r="E869" s="18" t="s">
        <v>1</v>
      </c>
      <c r="F869" s="251">
        <v>84.563000000000002</v>
      </c>
      <c r="G869" s="33"/>
      <c r="H869" s="34"/>
    </row>
    <row r="870" spans="1:8" s="2" customFormat="1" ht="16.899999999999999" customHeight="1">
      <c r="A870" s="33"/>
      <c r="B870" s="34"/>
      <c r="C870" s="250" t="s">
        <v>1</v>
      </c>
      <c r="D870" s="250" t="s">
        <v>412</v>
      </c>
      <c r="E870" s="18" t="s">
        <v>1</v>
      </c>
      <c r="F870" s="251">
        <v>0</v>
      </c>
      <c r="G870" s="33"/>
      <c r="H870" s="34"/>
    </row>
    <row r="871" spans="1:8" s="2" customFormat="1" ht="22.5">
      <c r="A871" s="33"/>
      <c r="B871" s="34"/>
      <c r="C871" s="250" t="s">
        <v>1</v>
      </c>
      <c r="D871" s="250" t="s">
        <v>413</v>
      </c>
      <c r="E871" s="18" t="s">
        <v>1</v>
      </c>
      <c r="F871" s="251">
        <v>75.019000000000005</v>
      </c>
      <c r="G871" s="33"/>
      <c r="H871" s="34"/>
    </row>
    <row r="872" spans="1:8" s="2" customFormat="1" ht="16.899999999999999" customHeight="1">
      <c r="A872" s="33"/>
      <c r="B872" s="34"/>
      <c r="C872" s="250" t="s">
        <v>1</v>
      </c>
      <c r="D872" s="250" t="s">
        <v>414</v>
      </c>
      <c r="E872" s="18" t="s">
        <v>1</v>
      </c>
      <c r="F872" s="251">
        <v>23.4</v>
      </c>
      <c r="G872" s="33"/>
      <c r="H872" s="34"/>
    </row>
    <row r="873" spans="1:8" s="2" customFormat="1" ht="16.899999999999999" customHeight="1">
      <c r="A873" s="33"/>
      <c r="B873" s="34"/>
      <c r="C873" s="250" t="s">
        <v>1</v>
      </c>
      <c r="D873" s="250" t="s">
        <v>415</v>
      </c>
      <c r="E873" s="18" t="s">
        <v>1</v>
      </c>
      <c r="F873" s="251">
        <v>0</v>
      </c>
      <c r="G873" s="33"/>
      <c r="H873" s="34"/>
    </row>
    <row r="874" spans="1:8" s="2" customFormat="1" ht="16.899999999999999" customHeight="1">
      <c r="A874" s="33"/>
      <c r="B874" s="34"/>
      <c r="C874" s="250" t="s">
        <v>1</v>
      </c>
      <c r="D874" s="250" t="s">
        <v>416</v>
      </c>
      <c r="E874" s="18" t="s">
        <v>1</v>
      </c>
      <c r="F874" s="251">
        <v>3.15</v>
      </c>
      <c r="G874" s="33"/>
      <c r="H874" s="34"/>
    </row>
    <row r="875" spans="1:8" s="2" customFormat="1" ht="16.899999999999999" customHeight="1">
      <c r="A875" s="33"/>
      <c r="B875" s="34"/>
      <c r="C875" s="250" t="s">
        <v>1</v>
      </c>
      <c r="D875" s="250" t="s">
        <v>417</v>
      </c>
      <c r="E875" s="18" t="s">
        <v>1</v>
      </c>
      <c r="F875" s="251">
        <v>0</v>
      </c>
      <c r="G875" s="33"/>
      <c r="H875" s="34"/>
    </row>
    <row r="876" spans="1:8" s="2" customFormat="1" ht="16.899999999999999" customHeight="1">
      <c r="A876" s="33"/>
      <c r="B876" s="34"/>
      <c r="C876" s="250" t="s">
        <v>1</v>
      </c>
      <c r="D876" s="250" t="s">
        <v>418</v>
      </c>
      <c r="E876" s="18" t="s">
        <v>1</v>
      </c>
      <c r="F876" s="251">
        <v>42.865000000000002</v>
      </c>
      <c r="G876" s="33"/>
      <c r="H876" s="34"/>
    </row>
    <row r="877" spans="1:8" s="2" customFormat="1" ht="16.899999999999999" customHeight="1">
      <c r="A877" s="33"/>
      <c r="B877" s="34"/>
      <c r="C877" s="250" t="s">
        <v>1</v>
      </c>
      <c r="D877" s="250" t="s">
        <v>419</v>
      </c>
      <c r="E877" s="18" t="s">
        <v>1</v>
      </c>
      <c r="F877" s="251">
        <v>0.60799999999999998</v>
      </c>
      <c r="G877" s="33"/>
      <c r="H877" s="34"/>
    </row>
    <row r="878" spans="1:8" s="2" customFormat="1" ht="16.899999999999999" customHeight="1">
      <c r="A878" s="33"/>
      <c r="B878" s="34"/>
      <c r="C878" s="250" t="s">
        <v>138</v>
      </c>
      <c r="D878" s="250" t="s">
        <v>386</v>
      </c>
      <c r="E878" s="18" t="s">
        <v>1</v>
      </c>
      <c r="F878" s="251">
        <v>581.00400000000002</v>
      </c>
      <c r="G878" s="33"/>
      <c r="H878" s="34"/>
    </row>
    <row r="879" spans="1:8" s="2" customFormat="1" ht="16.899999999999999" customHeight="1">
      <c r="A879" s="33"/>
      <c r="B879" s="34"/>
      <c r="C879" s="252" t="s">
        <v>6536</v>
      </c>
      <c r="D879" s="33"/>
      <c r="E879" s="33"/>
      <c r="F879" s="33"/>
      <c r="G879" s="33"/>
      <c r="H879" s="34"/>
    </row>
    <row r="880" spans="1:8" s="2" customFormat="1" ht="16.899999999999999" customHeight="1">
      <c r="A880" s="33"/>
      <c r="B880" s="34"/>
      <c r="C880" s="250" t="s">
        <v>392</v>
      </c>
      <c r="D880" s="250" t="s">
        <v>393</v>
      </c>
      <c r="E880" s="18" t="s">
        <v>394</v>
      </c>
      <c r="F880" s="251">
        <v>581.00400000000002</v>
      </c>
      <c r="G880" s="33"/>
      <c r="H880" s="34"/>
    </row>
    <row r="881" spans="1:8" s="2" customFormat="1" ht="16.899999999999999" customHeight="1">
      <c r="A881" s="33"/>
      <c r="B881" s="34"/>
      <c r="C881" s="250" t="s">
        <v>430</v>
      </c>
      <c r="D881" s="250" t="s">
        <v>431</v>
      </c>
      <c r="E881" s="18" t="s">
        <v>394</v>
      </c>
      <c r="F881" s="251">
        <v>1633.25</v>
      </c>
      <c r="G881" s="33"/>
      <c r="H881" s="34"/>
    </row>
    <row r="882" spans="1:8" s="2" customFormat="1" ht="22.5">
      <c r="A882" s="33"/>
      <c r="B882" s="34"/>
      <c r="C882" s="250" t="s">
        <v>457</v>
      </c>
      <c r="D882" s="250" t="s">
        <v>458</v>
      </c>
      <c r="E882" s="18" t="s">
        <v>394</v>
      </c>
      <c r="F882" s="251">
        <v>947.42499999999995</v>
      </c>
      <c r="G882" s="33"/>
      <c r="H882" s="34"/>
    </row>
    <row r="883" spans="1:8" s="2" customFormat="1" ht="16.899999999999999" customHeight="1">
      <c r="A883" s="33"/>
      <c r="B883" s="34"/>
      <c r="C883" s="246" t="s">
        <v>6043</v>
      </c>
      <c r="D883" s="247" t="s">
        <v>1</v>
      </c>
      <c r="E883" s="248" t="s">
        <v>1</v>
      </c>
      <c r="F883" s="249">
        <v>433.71499999999997</v>
      </c>
      <c r="G883" s="33"/>
      <c r="H883" s="34"/>
    </row>
    <row r="884" spans="1:8" s="2" customFormat="1" ht="16.899999999999999" customHeight="1">
      <c r="A884" s="33"/>
      <c r="B884" s="34"/>
      <c r="C884" s="250" t="s">
        <v>1</v>
      </c>
      <c r="D884" s="250" t="s">
        <v>5959</v>
      </c>
      <c r="E884" s="18" t="s">
        <v>1</v>
      </c>
      <c r="F884" s="251">
        <v>0</v>
      </c>
      <c r="G884" s="33"/>
      <c r="H884" s="34"/>
    </row>
    <row r="885" spans="1:8" s="2" customFormat="1" ht="16.899999999999999" customHeight="1">
      <c r="A885" s="33"/>
      <c r="B885" s="34"/>
      <c r="C885" s="250" t="s">
        <v>1</v>
      </c>
      <c r="D885" s="250" t="s">
        <v>5960</v>
      </c>
      <c r="E885" s="18" t="s">
        <v>1</v>
      </c>
      <c r="F885" s="251">
        <v>0</v>
      </c>
      <c r="G885" s="33"/>
      <c r="H885" s="34"/>
    </row>
    <row r="886" spans="1:8" s="2" customFormat="1" ht="16.899999999999999" customHeight="1">
      <c r="A886" s="33"/>
      <c r="B886" s="34"/>
      <c r="C886" s="250" t="s">
        <v>1</v>
      </c>
      <c r="D886" s="250" t="s">
        <v>5961</v>
      </c>
      <c r="E886" s="18" t="s">
        <v>1</v>
      </c>
      <c r="F886" s="251">
        <v>4.9589999999999996</v>
      </c>
      <c r="G886" s="33"/>
      <c r="H886" s="34"/>
    </row>
    <row r="887" spans="1:8" s="2" customFormat="1" ht="16.899999999999999" customHeight="1">
      <c r="A887" s="33"/>
      <c r="B887" s="34"/>
      <c r="C887" s="250" t="s">
        <v>1</v>
      </c>
      <c r="D887" s="250" t="s">
        <v>5962</v>
      </c>
      <c r="E887" s="18" t="s">
        <v>1</v>
      </c>
      <c r="F887" s="251">
        <v>0.13500000000000001</v>
      </c>
      <c r="G887" s="33"/>
      <c r="H887" s="34"/>
    </row>
    <row r="888" spans="1:8" s="2" customFormat="1" ht="16.899999999999999" customHeight="1">
      <c r="A888" s="33"/>
      <c r="B888" s="34"/>
      <c r="C888" s="250" t="s">
        <v>1</v>
      </c>
      <c r="D888" s="250" t="s">
        <v>5963</v>
      </c>
      <c r="E888" s="18" t="s">
        <v>1</v>
      </c>
      <c r="F888" s="251">
        <v>0</v>
      </c>
      <c r="G888" s="33"/>
      <c r="H888" s="34"/>
    </row>
    <row r="889" spans="1:8" s="2" customFormat="1" ht="16.899999999999999" customHeight="1">
      <c r="A889" s="33"/>
      <c r="B889" s="34"/>
      <c r="C889" s="250" t="s">
        <v>1</v>
      </c>
      <c r="D889" s="250" t="s">
        <v>5964</v>
      </c>
      <c r="E889" s="18" t="s">
        <v>1</v>
      </c>
      <c r="F889" s="251">
        <v>5.3129999999999997</v>
      </c>
      <c r="G889" s="33"/>
      <c r="H889" s="34"/>
    </row>
    <row r="890" spans="1:8" s="2" customFormat="1" ht="16.899999999999999" customHeight="1">
      <c r="A890" s="33"/>
      <c r="B890" s="34"/>
      <c r="C890" s="250" t="s">
        <v>1</v>
      </c>
      <c r="D890" s="250" t="s">
        <v>5962</v>
      </c>
      <c r="E890" s="18" t="s">
        <v>1</v>
      </c>
      <c r="F890" s="251">
        <v>0.13500000000000001</v>
      </c>
      <c r="G890" s="33"/>
      <c r="H890" s="34"/>
    </row>
    <row r="891" spans="1:8" s="2" customFormat="1" ht="16.899999999999999" customHeight="1">
      <c r="A891" s="33"/>
      <c r="B891" s="34"/>
      <c r="C891" s="250" t="s">
        <v>1</v>
      </c>
      <c r="D891" s="250" t="s">
        <v>5965</v>
      </c>
      <c r="E891" s="18" t="s">
        <v>1</v>
      </c>
      <c r="F891" s="251">
        <v>0</v>
      </c>
      <c r="G891" s="33"/>
      <c r="H891" s="34"/>
    </row>
    <row r="892" spans="1:8" s="2" customFormat="1" ht="16.899999999999999" customHeight="1">
      <c r="A892" s="33"/>
      <c r="B892" s="34"/>
      <c r="C892" s="250" t="s">
        <v>1</v>
      </c>
      <c r="D892" s="250" t="s">
        <v>5966</v>
      </c>
      <c r="E892" s="18" t="s">
        <v>1</v>
      </c>
      <c r="F892" s="251">
        <v>18.907</v>
      </c>
      <c r="G892" s="33"/>
      <c r="H892" s="34"/>
    </row>
    <row r="893" spans="1:8" s="2" customFormat="1" ht="16.899999999999999" customHeight="1">
      <c r="A893" s="33"/>
      <c r="B893" s="34"/>
      <c r="C893" s="250" t="s">
        <v>1</v>
      </c>
      <c r="D893" s="250" t="s">
        <v>5967</v>
      </c>
      <c r="E893" s="18" t="s">
        <v>1</v>
      </c>
      <c r="F893" s="251">
        <v>0.245</v>
      </c>
      <c r="G893" s="33"/>
      <c r="H893" s="34"/>
    </row>
    <row r="894" spans="1:8" s="2" customFormat="1" ht="16.899999999999999" customHeight="1">
      <c r="A894" s="33"/>
      <c r="B894" s="34"/>
      <c r="C894" s="250" t="s">
        <v>1</v>
      </c>
      <c r="D894" s="250" t="s">
        <v>5968</v>
      </c>
      <c r="E894" s="18" t="s">
        <v>1</v>
      </c>
      <c r="F894" s="251">
        <v>-2.02</v>
      </c>
      <c r="G894" s="33"/>
      <c r="H894" s="34"/>
    </row>
    <row r="895" spans="1:8" s="2" customFormat="1" ht="16.899999999999999" customHeight="1">
      <c r="A895" s="33"/>
      <c r="B895" s="34"/>
      <c r="C895" s="250" t="s">
        <v>1</v>
      </c>
      <c r="D895" s="250" t="s">
        <v>5969</v>
      </c>
      <c r="E895" s="18" t="s">
        <v>1</v>
      </c>
      <c r="F895" s="251">
        <v>-0.95199999999999996</v>
      </c>
      <c r="G895" s="33"/>
      <c r="H895" s="34"/>
    </row>
    <row r="896" spans="1:8" s="2" customFormat="1" ht="16.899999999999999" customHeight="1">
      <c r="A896" s="33"/>
      <c r="B896" s="34"/>
      <c r="C896" s="250" t="s">
        <v>1</v>
      </c>
      <c r="D896" s="250" t="s">
        <v>5970</v>
      </c>
      <c r="E896" s="18" t="s">
        <v>1</v>
      </c>
      <c r="F896" s="251">
        <v>0.871</v>
      </c>
      <c r="G896" s="33"/>
      <c r="H896" s="34"/>
    </row>
    <row r="897" spans="1:8" s="2" customFormat="1" ht="16.899999999999999" customHeight="1">
      <c r="A897" s="33"/>
      <c r="B897" s="34"/>
      <c r="C897" s="250" t="s">
        <v>1</v>
      </c>
      <c r="D897" s="250" t="s">
        <v>5971</v>
      </c>
      <c r="E897" s="18" t="s">
        <v>1</v>
      </c>
      <c r="F897" s="251">
        <v>0</v>
      </c>
      <c r="G897" s="33"/>
      <c r="H897" s="34"/>
    </row>
    <row r="898" spans="1:8" s="2" customFormat="1" ht="16.899999999999999" customHeight="1">
      <c r="A898" s="33"/>
      <c r="B898" s="34"/>
      <c r="C898" s="250" t="s">
        <v>1</v>
      </c>
      <c r="D898" s="250" t="s">
        <v>5972</v>
      </c>
      <c r="E898" s="18" t="s">
        <v>1</v>
      </c>
      <c r="F898" s="251">
        <v>25.472000000000001</v>
      </c>
      <c r="G898" s="33"/>
      <c r="H898" s="34"/>
    </row>
    <row r="899" spans="1:8" s="2" customFormat="1" ht="16.899999999999999" customHeight="1">
      <c r="A899" s="33"/>
      <c r="B899" s="34"/>
      <c r="C899" s="250" t="s">
        <v>1</v>
      </c>
      <c r="D899" s="250" t="s">
        <v>5973</v>
      </c>
      <c r="E899" s="18" t="s">
        <v>1</v>
      </c>
      <c r="F899" s="251">
        <v>0.27</v>
      </c>
      <c r="G899" s="33"/>
      <c r="H899" s="34"/>
    </row>
    <row r="900" spans="1:8" s="2" customFormat="1" ht="16.899999999999999" customHeight="1">
      <c r="A900" s="33"/>
      <c r="B900" s="34"/>
      <c r="C900" s="250" t="s">
        <v>1</v>
      </c>
      <c r="D900" s="250" t="s">
        <v>5974</v>
      </c>
      <c r="E900" s="18" t="s">
        <v>1</v>
      </c>
      <c r="F900" s="251">
        <v>-1.6160000000000001</v>
      </c>
      <c r="G900" s="33"/>
      <c r="H900" s="34"/>
    </row>
    <row r="901" spans="1:8" s="2" customFormat="1" ht="16.899999999999999" customHeight="1">
      <c r="A901" s="33"/>
      <c r="B901" s="34"/>
      <c r="C901" s="250" t="s">
        <v>1</v>
      </c>
      <c r="D901" s="250" t="s">
        <v>5975</v>
      </c>
      <c r="E901" s="18" t="s">
        <v>1</v>
      </c>
      <c r="F901" s="251">
        <v>-0.434</v>
      </c>
      <c r="G901" s="33"/>
      <c r="H901" s="34"/>
    </row>
    <row r="902" spans="1:8" s="2" customFormat="1" ht="16.899999999999999" customHeight="1">
      <c r="A902" s="33"/>
      <c r="B902" s="34"/>
      <c r="C902" s="250" t="s">
        <v>1</v>
      </c>
      <c r="D902" s="250" t="s">
        <v>5976</v>
      </c>
      <c r="E902" s="18" t="s">
        <v>1</v>
      </c>
      <c r="F902" s="251">
        <v>0</v>
      </c>
      <c r="G902" s="33"/>
      <c r="H902" s="34"/>
    </row>
    <row r="903" spans="1:8" s="2" customFormat="1" ht="16.899999999999999" customHeight="1">
      <c r="A903" s="33"/>
      <c r="B903" s="34"/>
      <c r="C903" s="250" t="s">
        <v>1</v>
      </c>
      <c r="D903" s="250" t="s">
        <v>5977</v>
      </c>
      <c r="E903" s="18" t="s">
        <v>1</v>
      </c>
      <c r="F903" s="251">
        <v>29.673999999999999</v>
      </c>
      <c r="G903" s="33"/>
      <c r="H903" s="34"/>
    </row>
    <row r="904" spans="1:8" s="2" customFormat="1" ht="16.899999999999999" customHeight="1">
      <c r="A904" s="33"/>
      <c r="B904" s="34"/>
      <c r="C904" s="250" t="s">
        <v>1</v>
      </c>
      <c r="D904" s="250" t="s">
        <v>5973</v>
      </c>
      <c r="E904" s="18" t="s">
        <v>1</v>
      </c>
      <c r="F904" s="251">
        <v>0.27</v>
      </c>
      <c r="G904" s="33"/>
      <c r="H904" s="34"/>
    </row>
    <row r="905" spans="1:8" s="2" customFormat="1" ht="16.899999999999999" customHeight="1">
      <c r="A905" s="33"/>
      <c r="B905" s="34"/>
      <c r="C905" s="250" t="s">
        <v>1</v>
      </c>
      <c r="D905" s="250" t="s">
        <v>5974</v>
      </c>
      <c r="E905" s="18" t="s">
        <v>1</v>
      </c>
      <c r="F905" s="251">
        <v>-1.6160000000000001</v>
      </c>
      <c r="G905" s="33"/>
      <c r="H905" s="34"/>
    </row>
    <row r="906" spans="1:8" s="2" customFormat="1" ht="16.899999999999999" customHeight="1">
      <c r="A906" s="33"/>
      <c r="B906" s="34"/>
      <c r="C906" s="250" t="s">
        <v>1</v>
      </c>
      <c r="D906" s="250" t="s">
        <v>5978</v>
      </c>
      <c r="E906" s="18" t="s">
        <v>1</v>
      </c>
      <c r="F906" s="251">
        <v>-0.65700000000000003</v>
      </c>
      <c r="G906" s="33"/>
      <c r="H906" s="34"/>
    </row>
    <row r="907" spans="1:8" s="2" customFormat="1" ht="16.899999999999999" customHeight="1">
      <c r="A907" s="33"/>
      <c r="B907" s="34"/>
      <c r="C907" s="250" t="s">
        <v>1</v>
      </c>
      <c r="D907" s="250" t="s">
        <v>5979</v>
      </c>
      <c r="E907" s="18" t="s">
        <v>1</v>
      </c>
      <c r="F907" s="251">
        <v>0</v>
      </c>
      <c r="G907" s="33"/>
      <c r="H907" s="34"/>
    </row>
    <row r="908" spans="1:8" s="2" customFormat="1" ht="16.899999999999999" customHeight="1">
      <c r="A908" s="33"/>
      <c r="B908" s="34"/>
      <c r="C908" s="250" t="s">
        <v>1</v>
      </c>
      <c r="D908" s="250" t="s">
        <v>5980</v>
      </c>
      <c r="E908" s="18" t="s">
        <v>1</v>
      </c>
      <c r="F908" s="251">
        <v>21.978000000000002</v>
      </c>
      <c r="G908" s="33"/>
      <c r="H908" s="34"/>
    </row>
    <row r="909" spans="1:8" s="2" customFormat="1" ht="16.899999999999999" customHeight="1">
      <c r="A909" s="33"/>
      <c r="B909" s="34"/>
      <c r="C909" s="250" t="s">
        <v>1</v>
      </c>
      <c r="D909" s="250" t="s">
        <v>5981</v>
      </c>
      <c r="E909" s="18" t="s">
        <v>1</v>
      </c>
      <c r="F909" s="251">
        <v>0.246</v>
      </c>
      <c r="G909" s="33"/>
      <c r="H909" s="34"/>
    </row>
    <row r="910" spans="1:8" s="2" customFormat="1" ht="16.899999999999999" customHeight="1">
      <c r="A910" s="33"/>
      <c r="B910" s="34"/>
      <c r="C910" s="250" t="s">
        <v>1</v>
      </c>
      <c r="D910" s="250" t="s">
        <v>5968</v>
      </c>
      <c r="E910" s="18" t="s">
        <v>1</v>
      </c>
      <c r="F910" s="251">
        <v>-2.02</v>
      </c>
      <c r="G910" s="33"/>
      <c r="H910" s="34"/>
    </row>
    <row r="911" spans="1:8" s="2" customFormat="1" ht="16.899999999999999" customHeight="1">
      <c r="A911" s="33"/>
      <c r="B911" s="34"/>
      <c r="C911" s="250" t="s">
        <v>1</v>
      </c>
      <c r="D911" s="250" t="s">
        <v>5982</v>
      </c>
      <c r="E911" s="18" t="s">
        <v>1</v>
      </c>
      <c r="F911" s="251">
        <v>-0.86799999999999999</v>
      </c>
      <c r="G911" s="33"/>
      <c r="H911" s="34"/>
    </row>
    <row r="912" spans="1:8" s="2" customFormat="1" ht="16.899999999999999" customHeight="1">
      <c r="A912" s="33"/>
      <c r="B912" s="34"/>
      <c r="C912" s="250" t="s">
        <v>1</v>
      </c>
      <c r="D912" s="250" t="s">
        <v>5983</v>
      </c>
      <c r="E912" s="18" t="s">
        <v>1</v>
      </c>
      <c r="F912" s="251">
        <v>0</v>
      </c>
      <c r="G912" s="33"/>
      <c r="H912" s="34"/>
    </row>
    <row r="913" spans="1:8" s="2" customFormat="1" ht="16.899999999999999" customHeight="1">
      <c r="A913" s="33"/>
      <c r="B913" s="34"/>
      <c r="C913" s="250" t="s">
        <v>1</v>
      </c>
      <c r="D913" s="250" t="s">
        <v>5984</v>
      </c>
      <c r="E913" s="18" t="s">
        <v>1</v>
      </c>
      <c r="F913" s="251">
        <v>3.5750000000000002</v>
      </c>
      <c r="G913" s="33"/>
      <c r="H913" s="34"/>
    </row>
    <row r="914" spans="1:8" s="2" customFormat="1" ht="16.899999999999999" customHeight="1">
      <c r="A914" s="33"/>
      <c r="B914" s="34"/>
      <c r="C914" s="250" t="s">
        <v>1</v>
      </c>
      <c r="D914" s="250" t="s">
        <v>5985</v>
      </c>
      <c r="E914" s="18" t="s">
        <v>1</v>
      </c>
      <c r="F914" s="251">
        <v>0</v>
      </c>
      <c r="G914" s="33"/>
      <c r="H914" s="34"/>
    </row>
    <row r="915" spans="1:8" s="2" customFormat="1" ht="16.899999999999999" customHeight="1">
      <c r="A915" s="33"/>
      <c r="B915" s="34"/>
      <c r="C915" s="250" t="s">
        <v>1</v>
      </c>
      <c r="D915" s="250" t="s">
        <v>5986</v>
      </c>
      <c r="E915" s="18" t="s">
        <v>1</v>
      </c>
      <c r="F915" s="251">
        <v>6.8179999999999996</v>
      </c>
      <c r="G915" s="33"/>
      <c r="H915" s="34"/>
    </row>
    <row r="916" spans="1:8" s="2" customFormat="1" ht="16.899999999999999" customHeight="1">
      <c r="A916" s="33"/>
      <c r="B916" s="34"/>
      <c r="C916" s="250" t="s">
        <v>1</v>
      </c>
      <c r="D916" s="250" t="s">
        <v>5987</v>
      </c>
      <c r="E916" s="18" t="s">
        <v>1</v>
      </c>
      <c r="F916" s="251">
        <v>0</v>
      </c>
      <c r="G916" s="33"/>
      <c r="H916" s="34"/>
    </row>
    <row r="917" spans="1:8" s="2" customFormat="1" ht="16.899999999999999" customHeight="1">
      <c r="A917" s="33"/>
      <c r="B917" s="34"/>
      <c r="C917" s="250" t="s">
        <v>1</v>
      </c>
      <c r="D917" s="250" t="s">
        <v>5988</v>
      </c>
      <c r="E917" s="18" t="s">
        <v>1</v>
      </c>
      <c r="F917" s="251">
        <v>22.321000000000002</v>
      </c>
      <c r="G917" s="33"/>
      <c r="H917" s="34"/>
    </row>
    <row r="918" spans="1:8" s="2" customFormat="1" ht="16.899999999999999" customHeight="1">
      <c r="A918" s="33"/>
      <c r="B918" s="34"/>
      <c r="C918" s="250" t="s">
        <v>1</v>
      </c>
      <c r="D918" s="250" t="s">
        <v>5973</v>
      </c>
      <c r="E918" s="18" t="s">
        <v>1</v>
      </c>
      <c r="F918" s="251">
        <v>0.27</v>
      </c>
      <c r="G918" s="33"/>
      <c r="H918" s="34"/>
    </row>
    <row r="919" spans="1:8" s="2" customFormat="1" ht="16.899999999999999" customHeight="1">
      <c r="A919" s="33"/>
      <c r="B919" s="34"/>
      <c r="C919" s="250" t="s">
        <v>1</v>
      </c>
      <c r="D919" s="250" t="s">
        <v>5974</v>
      </c>
      <c r="E919" s="18" t="s">
        <v>1</v>
      </c>
      <c r="F919" s="251">
        <v>-1.6160000000000001</v>
      </c>
      <c r="G919" s="33"/>
      <c r="H919" s="34"/>
    </row>
    <row r="920" spans="1:8" s="2" customFormat="1" ht="16.899999999999999" customHeight="1">
      <c r="A920" s="33"/>
      <c r="B920" s="34"/>
      <c r="C920" s="250" t="s">
        <v>1</v>
      </c>
      <c r="D920" s="250" t="s">
        <v>5989</v>
      </c>
      <c r="E920" s="18" t="s">
        <v>1</v>
      </c>
      <c r="F920" s="251">
        <v>-0.47599999999999998</v>
      </c>
      <c r="G920" s="33"/>
      <c r="H920" s="34"/>
    </row>
    <row r="921" spans="1:8" s="2" customFormat="1" ht="16.899999999999999" customHeight="1">
      <c r="A921" s="33"/>
      <c r="B921" s="34"/>
      <c r="C921" s="250" t="s">
        <v>1</v>
      </c>
      <c r="D921" s="250" t="s">
        <v>5990</v>
      </c>
      <c r="E921" s="18" t="s">
        <v>1</v>
      </c>
      <c r="F921" s="251">
        <v>0</v>
      </c>
      <c r="G921" s="33"/>
      <c r="H921" s="34"/>
    </row>
    <row r="922" spans="1:8" s="2" customFormat="1" ht="16.899999999999999" customHeight="1">
      <c r="A922" s="33"/>
      <c r="B922" s="34"/>
      <c r="C922" s="250" t="s">
        <v>1</v>
      </c>
      <c r="D922" s="250" t="s">
        <v>5991</v>
      </c>
      <c r="E922" s="18" t="s">
        <v>1</v>
      </c>
      <c r="F922" s="251">
        <v>26.623999999999999</v>
      </c>
      <c r="G922" s="33"/>
      <c r="H922" s="34"/>
    </row>
    <row r="923" spans="1:8" s="2" customFormat="1" ht="16.899999999999999" customHeight="1">
      <c r="A923" s="33"/>
      <c r="B923" s="34"/>
      <c r="C923" s="250" t="s">
        <v>1</v>
      </c>
      <c r="D923" s="250" t="s">
        <v>5973</v>
      </c>
      <c r="E923" s="18" t="s">
        <v>1</v>
      </c>
      <c r="F923" s="251">
        <v>0.27</v>
      </c>
      <c r="G923" s="33"/>
      <c r="H923" s="34"/>
    </row>
    <row r="924" spans="1:8" s="2" customFormat="1" ht="16.899999999999999" customHeight="1">
      <c r="A924" s="33"/>
      <c r="B924" s="34"/>
      <c r="C924" s="250" t="s">
        <v>1</v>
      </c>
      <c r="D924" s="250" t="s">
        <v>5974</v>
      </c>
      <c r="E924" s="18" t="s">
        <v>1</v>
      </c>
      <c r="F924" s="251">
        <v>-1.6160000000000001</v>
      </c>
      <c r="G924" s="33"/>
      <c r="H924" s="34"/>
    </row>
    <row r="925" spans="1:8" s="2" customFormat="1" ht="16.899999999999999" customHeight="1">
      <c r="A925" s="33"/>
      <c r="B925" s="34"/>
      <c r="C925" s="250" t="s">
        <v>1</v>
      </c>
      <c r="D925" s="250" t="s">
        <v>5992</v>
      </c>
      <c r="E925" s="18" t="s">
        <v>1</v>
      </c>
      <c r="F925" s="251">
        <v>-0.81599999999999995</v>
      </c>
      <c r="G925" s="33"/>
      <c r="H925" s="34"/>
    </row>
    <row r="926" spans="1:8" s="2" customFormat="1" ht="16.899999999999999" customHeight="1">
      <c r="A926" s="33"/>
      <c r="B926" s="34"/>
      <c r="C926" s="250" t="s">
        <v>1</v>
      </c>
      <c r="D926" s="250" t="s">
        <v>5993</v>
      </c>
      <c r="E926" s="18" t="s">
        <v>1</v>
      </c>
      <c r="F926" s="251">
        <v>0</v>
      </c>
      <c r="G926" s="33"/>
      <c r="H926" s="34"/>
    </row>
    <row r="927" spans="1:8" s="2" customFormat="1" ht="16.899999999999999" customHeight="1">
      <c r="A927" s="33"/>
      <c r="B927" s="34"/>
      <c r="C927" s="250" t="s">
        <v>1</v>
      </c>
      <c r="D927" s="250" t="s">
        <v>5966</v>
      </c>
      <c r="E927" s="18" t="s">
        <v>1</v>
      </c>
      <c r="F927" s="251">
        <v>18.907</v>
      </c>
      <c r="G927" s="33"/>
      <c r="H927" s="34"/>
    </row>
    <row r="928" spans="1:8" s="2" customFormat="1" ht="16.899999999999999" customHeight="1">
      <c r="A928" s="33"/>
      <c r="B928" s="34"/>
      <c r="C928" s="250" t="s">
        <v>1</v>
      </c>
      <c r="D928" s="250" t="s">
        <v>5967</v>
      </c>
      <c r="E928" s="18" t="s">
        <v>1</v>
      </c>
      <c r="F928" s="251">
        <v>0.245</v>
      </c>
      <c r="G928" s="33"/>
      <c r="H928" s="34"/>
    </row>
    <row r="929" spans="1:8" s="2" customFormat="1" ht="16.899999999999999" customHeight="1">
      <c r="A929" s="33"/>
      <c r="B929" s="34"/>
      <c r="C929" s="250" t="s">
        <v>1</v>
      </c>
      <c r="D929" s="250" t="s">
        <v>5968</v>
      </c>
      <c r="E929" s="18" t="s">
        <v>1</v>
      </c>
      <c r="F929" s="251">
        <v>-2.02</v>
      </c>
      <c r="G929" s="33"/>
      <c r="H929" s="34"/>
    </row>
    <row r="930" spans="1:8" s="2" customFormat="1" ht="16.899999999999999" customHeight="1">
      <c r="A930" s="33"/>
      <c r="B930" s="34"/>
      <c r="C930" s="250" t="s">
        <v>1</v>
      </c>
      <c r="D930" s="250" t="s">
        <v>5969</v>
      </c>
      <c r="E930" s="18" t="s">
        <v>1</v>
      </c>
      <c r="F930" s="251">
        <v>-0.95199999999999996</v>
      </c>
      <c r="G930" s="33"/>
      <c r="H930" s="34"/>
    </row>
    <row r="931" spans="1:8" s="2" customFormat="1" ht="16.899999999999999" customHeight="1">
      <c r="A931" s="33"/>
      <c r="B931" s="34"/>
      <c r="C931" s="250" t="s">
        <v>1</v>
      </c>
      <c r="D931" s="250" t="s">
        <v>5994</v>
      </c>
      <c r="E931" s="18" t="s">
        <v>1</v>
      </c>
      <c r="F931" s="251">
        <v>0.89800000000000002</v>
      </c>
      <c r="G931" s="33"/>
      <c r="H931" s="34"/>
    </row>
    <row r="932" spans="1:8" s="2" customFormat="1" ht="16.899999999999999" customHeight="1">
      <c r="A932" s="33"/>
      <c r="B932" s="34"/>
      <c r="C932" s="250" t="s">
        <v>1</v>
      </c>
      <c r="D932" s="250" t="s">
        <v>5995</v>
      </c>
      <c r="E932" s="18" t="s">
        <v>1</v>
      </c>
      <c r="F932" s="251">
        <v>0</v>
      </c>
      <c r="G932" s="33"/>
      <c r="H932" s="34"/>
    </row>
    <row r="933" spans="1:8" s="2" customFormat="1" ht="16.899999999999999" customHeight="1">
      <c r="A933" s="33"/>
      <c r="B933" s="34"/>
      <c r="C933" s="250" t="s">
        <v>1</v>
      </c>
      <c r="D933" s="250" t="s">
        <v>5996</v>
      </c>
      <c r="E933" s="18" t="s">
        <v>1</v>
      </c>
      <c r="F933" s="251">
        <v>22.53</v>
      </c>
      <c r="G933" s="33"/>
      <c r="H933" s="34"/>
    </row>
    <row r="934" spans="1:8" s="2" customFormat="1" ht="16.899999999999999" customHeight="1">
      <c r="A934" s="33"/>
      <c r="B934" s="34"/>
      <c r="C934" s="250" t="s">
        <v>1</v>
      </c>
      <c r="D934" s="250" t="s">
        <v>5973</v>
      </c>
      <c r="E934" s="18" t="s">
        <v>1</v>
      </c>
      <c r="F934" s="251">
        <v>0.27</v>
      </c>
      <c r="G934" s="33"/>
      <c r="H934" s="34"/>
    </row>
    <row r="935" spans="1:8" s="2" customFormat="1" ht="16.899999999999999" customHeight="1">
      <c r="A935" s="33"/>
      <c r="B935" s="34"/>
      <c r="C935" s="250" t="s">
        <v>1</v>
      </c>
      <c r="D935" s="250" t="s">
        <v>5974</v>
      </c>
      <c r="E935" s="18" t="s">
        <v>1</v>
      </c>
      <c r="F935" s="251">
        <v>-1.6160000000000001</v>
      </c>
      <c r="G935" s="33"/>
      <c r="H935" s="34"/>
    </row>
    <row r="936" spans="1:8" s="2" customFormat="1" ht="16.899999999999999" customHeight="1">
      <c r="A936" s="33"/>
      <c r="B936" s="34"/>
      <c r="C936" s="250" t="s">
        <v>1</v>
      </c>
      <c r="D936" s="250" t="s">
        <v>5989</v>
      </c>
      <c r="E936" s="18" t="s">
        <v>1</v>
      </c>
      <c r="F936" s="251">
        <v>-0.47599999999999998</v>
      </c>
      <c r="G936" s="33"/>
      <c r="H936" s="34"/>
    </row>
    <row r="937" spans="1:8" s="2" customFormat="1" ht="16.899999999999999" customHeight="1">
      <c r="A937" s="33"/>
      <c r="B937" s="34"/>
      <c r="C937" s="250" t="s">
        <v>1</v>
      </c>
      <c r="D937" s="250" t="s">
        <v>5997</v>
      </c>
      <c r="E937" s="18" t="s">
        <v>1</v>
      </c>
      <c r="F937" s="251">
        <v>0</v>
      </c>
      <c r="G937" s="33"/>
      <c r="H937" s="34"/>
    </row>
    <row r="938" spans="1:8" s="2" customFormat="1" ht="16.899999999999999" customHeight="1">
      <c r="A938" s="33"/>
      <c r="B938" s="34"/>
      <c r="C938" s="250" t="s">
        <v>1</v>
      </c>
      <c r="D938" s="250" t="s">
        <v>5998</v>
      </c>
      <c r="E938" s="18" t="s">
        <v>1</v>
      </c>
      <c r="F938" s="251">
        <v>26.896000000000001</v>
      </c>
      <c r="G938" s="33"/>
      <c r="H938" s="34"/>
    </row>
    <row r="939" spans="1:8" s="2" customFormat="1" ht="16.899999999999999" customHeight="1">
      <c r="A939" s="33"/>
      <c r="B939" s="34"/>
      <c r="C939" s="250" t="s">
        <v>1</v>
      </c>
      <c r="D939" s="250" t="s">
        <v>5973</v>
      </c>
      <c r="E939" s="18" t="s">
        <v>1</v>
      </c>
      <c r="F939" s="251">
        <v>0.27</v>
      </c>
      <c r="G939" s="33"/>
      <c r="H939" s="34"/>
    </row>
    <row r="940" spans="1:8" s="2" customFormat="1" ht="16.899999999999999" customHeight="1">
      <c r="A940" s="33"/>
      <c r="B940" s="34"/>
      <c r="C940" s="250" t="s">
        <v>1</v>
      </c>
      <c r="D940" s="250" t="s">
        <v>5974</v>
      </c>
      <c r="E940" s="18" t="s">
        <v>1</v>
      </c>
      <c r="F940" s="251">
        <v>-1.6160000000000001</v>
      </c>
      <c r="G940" s="33"/>
      <c r="H940" s="34"/>
    </row>
    <row r="941" spans="1:8" s="2" customFormat="1" ht="16.899999999999999" customHeight="1">
      <c r="A941" s="33"/>
      <c r="B941" s="34"/>
      <c r="C941" s="250" t="s">
        <v>1</v>
      </c>
      <c r="D941" s="250" t="s">
        <v>5992</v>
      </c>
      <c r="E941" s="18" t="s">
        <v>1</v>
      </c>
      <c r="F941" s="251">
        <v>-0.81599999999999995</v>
      </c>
      <c r="G941" s="33"/>
      <c r="H941" s="34"/>
    </row>
    <row r="942" spans="1:8" s="2" customFormat="1" ht="16.899999999999999" customHeight="1">
      <c r="A942" s="33"/>
      <c r="B942" s="34"/>
      <c r="C942" s="250" t="s">
        <v>1</v>
      </c>
      <c r="D942" s="250" t="s">
        <v>5999</v>
      </c>
      <c r="E942" s="18" t="s">
        <v>1</v>
      </c>
      <c r="F942" s="251">
        <v>0</v>
      </c>
      <c r="G942" s="33"/>
      <c r="H942" s="34"/>
    </row>
    <row r="943" spans="1:8" s="2" customFormat="1" ht="16.899999999999999" customHeight="1">
      <c r="A943" s="33"/>
      <c r="B943" s="34"/>
      <c r="C943" s="250" t="s">
        <v>1</v>
      </c>
      <c r="D943" s="250" t="s">
        <v>5966</v>
      </c>
      <c r="E943" s="18" t="s">
        <v>1</v>
      </c>
      <c r="F943" s="251">
        <v>18.907</v>
      </c>
      <c r="G943" s="33"/>
      <c r="H943" s="34"/>
    </row>
    <row r="944" spans="1:8" s="2" customFormat="1" ht="16.899999999999999" customHeight="1">
      <c r="A944" s="33"/>
      <c r="B944" s="34"/>
      <c r="C944" s="250" t="s">
        <v>1</v>
      </c>
      <c r="D944" s="250" t="s">
        <v>5967</v>
      </c>
      <c r="E944" s="18" t="s">
        <v>1</v>
      </c>
      <c r="F944" s="251">
        <v>0.245</v>
      </c>
      <c r="G944" s="33"/>
      <c r="H944" s="34"/>
    </row>
    <row r="945" spans="1:8" s="2" customFormat="1" ht="16.899999999999999" customHeight="1">
      <c r="A945" s="33"/>
      <c r="B945" s="34"/>
      <c r="C945" s="250" t="s">
        <v>1</v>
      </c>
      <c r="D945" s="250" t="s">
        <v>5968</v>
      </c>
      <c r="E945" s="18" t="s">
        <v>1</v>
      </c>
      <c r="F945" s="251">
        <v>-2.02</v>
      </c>
      <c r="G945" s="33"/>
      <c r="H945" s="34"/>
    </row>
    <row r="946" spans="1:8" s="2" customFormat="1" ht="16.899999999999999" customHeight="1">
      <c r="A946" s="33"/>
      <c r="B946" s="34"/>
      <c r="C946" s="250" t="s">
        <v>1</v>
      </c>
      <c r="D946" s="250" t="s">
        <v>5969</v>
      </c>
      <c r="E946" s="18" t="s">
        <v>1</v>
      </c>
      <c r="F946" s="251">
        <v>-0.95199999999999996</v>
      </c>
      <c r="G946" s="33"/>
      <c r="H946" s="34"/>
    </row>
    <row r="947" spans="1:8" s="2" customFormat="1" ht="16.899999999999999" customHeight="1">
      <c r="A947" s="33"/>
      <c r="B947" s="34"/>
      <c r="C947" s="250" t="s">
        <v>1</v>
      </c>
      <c r="D947" s="250" t="s">
        <v>5994</v>
      </c>
      <c r="E947" s="18" t="s">
        <v>1</v>
      </c>
      <c r="F947" s="251">
        <v>0.89800000000000002</v>
      </c>
      <c r="G947" s="33"/>
      <c r="H947" s="34"/>
    </row>
    <row r="948" spans="1:8" s="2" customFormat="1" ht="16.899999999999999" customHeight="1">
      <c r="A948" s="33"/>
      <c r="B948" s="34"/>
      <c r="C948" s="250" t="s">
        <v>1</v>
      </c>
      <c r="D948" s="250" t="s">
        <v>6000</v>
      </c>
      <c r="E948" s="18" t="s">
        <v>1</v>
      </c>
      <c r="F948" s="251">
        <v>0</v>
      </c>
      <c r="G948" s="33"/>
      <c r="H948" s="34"/>
    </row>
    <row r="949" spans="1:8" s="2" customFormat="1" ht="16.899999999999999" customHeight="1">
      <c r="A949" s="33"/>
      <c r="B949" s="34"/>
      <c r="C949" s="250" t="s">
        <v>1</v>
      </c>
      <c r="D949" s="250" t="s">
        <v>6001</v>
      </c>
      <c r="E949" s="18" t="s">
        <v>1</v>
      </c>
      <c r="F949" s="251">
        <v>3.7370000000000001</v>
      </c>
      <c r="G949" s="33"/>
      <c r="H949" s="34"/>
    </row>
    <row r="950" spans="1:8" s="2" customFormat="1" ht="16.899999999999999" customHeight="1">
      <c r="A950" s="33"/>
      <c r="B950" s="34"/>
      <c r="C950" s="250" t="s">
        <v>1</v>
      </c>
      <c r="D950" s="250" t="s">
        <v>6002</v>
      </c>
      <c r="E950" s="18" t="s">
        <v>1</v>
      </c>
      <c r="F950" s="251">
        <v>0</v>
      </c>
      <c r="G950" s="33"/>
      <c r="H950" s="34"/>
    </row>
    <row r="951" spans="1:8" s="2" customFormat="1" ht="16.899999999999999" customHeight="1">
      <c r="A951" s="33"/>
      <c r="B951" s="34"/>
      <c r="C951" s="250" t="s">
        <v>1</v>
      </c>
      <c r="D951" s="250" t="s">
        <v>6003</v>
      </c>
      <c r="E951" s="18" t="s">
        <v>1</v>
      </c>
      <c r="F951" s="251">
        <v>5.3529999999999998</v>
      </c>
      <c r="G951" s="33"/>
      <c r="H951" s="34"/>
    </row>
    <row r="952" spans="1:8" s="2" customFormat="1" ht="16.899999999999999" customHeight="1">
      <c r="A952" s="33"/>
      <c r="B952" s="34"/>
      <c r="C952" s="250" t="s">
        <v>1</v>
      </c>
      <c r="D952" s="250" t="s">
        <v>5413</v>
      </c>
      <c r="E952" s="18" t="s">
        <v>1</v>
      </c>
      <c r="F952" s="251">
        <v>0</v>
      </c>
      <c r="G952" s="33"/>
      <c r="H952" s="34"/>
    </row>
    <row r="953" spans="1:8" s="2" customFormat="1" ht="16.899999999999999" customHeight="1">
      <c r="A953" s="33"/>
      <c r="B953" s="34"/>
      <c r="C953" s="250" t="s">
        <v>1</v>
      </c>
      <c r="D953" s="250" t="s">
        <v>5960</v>
      </c>
      <c r="E953" s="18" t="s">
        <v>1</v>
      </c>
      <c r="F953" s="251">
        <v>0</v>
      </c>
      <c r="G953" s="33"/>
      <c r="H953" s="34"/>
    </row>
    <row r="954" spans="1:8" s="2" customFormat="1" ht="16.899999999999999" customHeight="1">
      <c r="A954" s="33"/>
      <c r="B954" s="34"/>
      <c r="C954" s="250" t="s">
        <v>1</v>
      </c>
      <c r="D954" s="250" t="s">
        <v>6004</v>
      </c>
      <c r="E954" s="18" t="s">
        <v>1</v>
      </c>
      <c r="F954" s="251">
        <v>17.280999999999999</v>
      </c>
      <c r="G954" s="33"/>
      <c r="H954" s="34"/>
    </row>
    <row r="955" spans="1:8" s="2" customFormat="1" ht="16.899999999999999" customHeight="1">
      <c r="A955" s="33"/>
      <c r="B955" s="34"/>
      <c r="C955" s="250" t="s">
        <v>1</v>
      </c>
      <c r="D955" s="250" t="s">
        <v>5962</v>
      </c>
      <c r="E955" s="18" t="s">
        <v>1</v>
      </c>
      <c r="F955" s="251">
        <v>0.13500000000000001</v>
      </c>
      <c r="G955" s="33"/>
      <c r="H955" s="34"/>
    </row>
    <row r="956" spans="1:8" s="2" customFormat="1" ht="16.899999999999999" customHeight="1">
      <c r="A956" s="33"/>
      <c r="B956" s="34"/>
      <c r="C956" s="250" t="s">
        <v>1</v>
      </c>
      <c r="D956" s="250" t="s">
        <v>5974</v>
      </c>
      <c r="E956" s="18" t="s">
        <v>1</v>
      </c>
      <c r="F956" s="251">
        <v>-1.6160000000000001</v>
      </c>
      <c r="G956" s="33"/>
      <c r="H956" s="34"/>
    </row>
    <row r="957" spans="1:8" s="2" customFormat="1" ht="16.899999999999999" customHeight="1">
      <c r="A957" s="33"/>
      <c r="B957" s="34"/>
      <c r="C957" s="250" t="s">
        <v>1</v>
      </c>
      <c r="D957" s="250" t="s">
        <v>5989</v>
      </c>
      <c r="E957" s="18" t="s">
        <v>1</v>
      </c>
      <c r="F957" s="251">
        <v>-0.47599999999999998</v>
      </c>
      <c r="G957" s="33"/>
      <c r="H957" s="34"/>
    </row>
    <row r="958" spans="1:8" s="2" customFormat="1" ht="16.899999999999999" customHeight="1">
      <c r="A958" s="33"/>
      <c r="B958" s="34"/>
      <c r="C958" s="250" t="s">
        <v>1</v>
      </c>
      <c r="D958" s="250" t="s">
        <v>5963</v>
      </c>
      <c r="E958" s="18" t="s">
        <v>1</v>
      </c>
      <c r="F958" s="251">
        <v>0</v>
      </c>
      <c r="G958" s="33"/>
      <c r="H958" s="34"/>
    </row>
    <row r="959" spans="1:8" s="2" customFormat="1" ht="16.899999999999999" customHeight="1">
      <c r="A959" s="33"/>
      <c r="B959" s="34"/>
      <c r="C959" s="250" t="s">
        <v>1</v>
      </c>
      <c r="D959" s="250" t="s">
        <v>6005</v>
      </c>
      <c r="E959" s="18" t="s">
        <v>1</v>
      </c>
      <c r="F959" s="251">
        <v>26.704000000000001</v>
      </c>
      <c r="G959" s="33"/>
      <c r="H959" s="34"/>
    </row>
    <row r="960" spans="1:8" s="2" customFormat="1" ht="16.899999999999999" customHeight="1">
      <c r="A960" s="33"/>
      <c r="B960" s="34"/>
      <c r="C960" s="250" t="s">
        <v>1</v>
      </c>
      <c r="D960" s="250" t="s">
        <v>5962</v>
      </c>
      <c r="E960" s="18" t="s">
        <v>1</v>
      </c>
      <c r="F960" s="251">
        <v>0.13500000000000001</v>
      </c>
      <c r="G960" s="33"/>
      <c r="H960" s="34"/>
    </row>
    <row r="961" spans="1:8" s="2" customFormat="1" ht="16.899999999999999" customHeight="1">
      <c r="A961" s="33"/>
      <c r="B961" s="34"/>
      <c r="C961" s="250" t="s">
        <v>1</v>
      </c>
      <c r="D961" s="250" t="s">
        <v>5974</v>
      </c>
      <c r="E961" s="18" t="s">
        <v>1</v>
      </c>
      <c r="F961" s="251">
        <v>-1.6160000000000001</v>
      </c>
      <c r="G961" s="33"/>
      <c r="H961" s="34"/>
    </row>
    <row r="962" spans="1:8" s="2" customFormat="1" ht="16.899999999999999" customHeight="1">
      <c r="A962" s="33"/>
      <c r="B962" s="34"/>
      <c r="C962" s="250" t="s">
        <v>1</v>
      </c>
      <c r="D962" s="250" t="s">
        <v>5992</v>
      </c>
      <c r="E962" s="18" t="s">
        <v>1</v>
      </c>
      <c r="F962" s="251">
        <v>-0.81599999999999995</v>
      </c>
      <c r="G962" s="33"/>
      <c r="H962" s="34"/>
    </row>
    <row r="963" spans="1:8" s="2" customFormat="1" ht="16.899999999999999" customHeight="1">
      <c r="A963" s="33"/>
      <c r="B963" s="34"/>
      <c r="C963" s="250" t="s">
        <v>1</v>
      </c>
      <c r="D963" s="250" t="s">
        <v>6006</v>
      </c>
      <c r="E963" s="18" t="s">
        <v>1</v>
      </c>
      <c r="F963" s="251">
        <v>0</v>
      </c>
      <c r="G963" s="33"/>
      <c r="H963" s="34"/>
    </row>
    <row r="964" spans="1:8" s="2" customFormat="1" ht="16.899999999999999" customHeight="1">
      <c r="A964" s="33"/>
      <c r="B964" s="34"/>
      <c r="C964" s="250" t="s">
        <v>1</v>
      </c>
      <c r="D964" s="250" t="s">
        <v>6007</v>
      </c>
      <c r="E964" s="18" t="s">
        <v>1</v>
      </c>
      <c r="F964" s="251">
        <v>10.382999999999999</v>
      </c>
      <c r="G964" s="33"/>
      <c r="H964" s="34"/>
    </row>
    <row r="965" spans="1:8" s="2" customFormat="1" ht="16.899999999999999" customHeight="1">
      <c r="A965" s="33"/>
      <c r="B965" s="34"/>
      <c r="C965" s="250" t="s">
        <v>1</v>
      </c>
      <c r="D965" s="250" t="s">
        <v>6008</v>
      </c>
      <c r="E965" s="18" t="s">
        <v>1</v>
      </c>
      <c r="F965" s="251">
        <v>8.9689999999999994</v>
      </c>
      <c r="G965" s="33"/>
      <c r="H965" s="34"/>
    </row>
    <row r="966" spans="1:8" s="2" customFormat="1" ht="16.899999999999999" customHeight="1">
      <c r="A966" s="33"/>
      <c r="B966" s="34"/>
      <c r="C966" s="250" t="s">
        <v>1</v>
      </c>
      <c r="D966" s="250" t="s">
        <v>6009</v>
      </c>
      <c r="E966" s="18" t="s">
        <v>1</v>
      </c>
      <c r="F966" s="251">
        <v>11.917999999999999</v>
      </c>
      <c r="G966" s="33"/>
      <c r="H966" s="34"/>
    </row>
    <row r="967" spans="1:8" s="2" customFormat="1" ht="16.899999999999999" customHeight="1">
      <c r="A967" s="33"/>
      <c r="B967" s="34"/>
      <c r="C967" s="250" t="s">
        <v>1</v>
      </c>
      <c r="D967" s="250" t="s">
        <v>6010</v>
      </c>
      <c r="E967" s="18" t="s">
        <v>1</v>
      </c>
      <c r="F967" s="251">
        <v>0.125</v>
      </c>
      <c r="G967" s="33"/>
      <c r="H967" s="34"/>
    </row>
    <row r="968" spans="1:8" s="2" customFormat="1" ht="16.899999999999999" customHeight="1">
      <c r="A968" s="33"/>
      <c r="B968" s="34"/>
      <c r="C968" s="250" t="s">
        <v>1</v>
      </c>
      <c r="D968" s="250" t="s">
        <v>6011</v>
      </c>
      <c r="E968" s="18" t="s">
        <v>1</v>
      </c>
      <c r="F968" s="251">
        <v>-5.6559999999999997</v>
      </c>
      <c r="G968" s="33"/>
      <c r="H968" s="34"/>
    </row>
    <row r="969" spans="1:8" s="2" customFormat="1" ht="16.899999999999999" customHeight="1">
      <c r="A969" s="33"/>
      <c r="B969" s="34"/>
      <c r="C969" s="250" t="s">
        <v>1</v>
      </c>
      <c r="D969" s="250" t="s">
        <v>6012</v>
      </c>
      <c r="E969" s="18" t="s">
        <v>1</v>
      </c>
      <c r="F969" s="251">
        <v>-0.40799999999999997</v>
      </c>
      <c r="G969" s="33"/>
      <c r="H969" s="34"/>
    </row>
    <row r="970" spans="1:8" s="2" customFormat="1" ht="16.899999999999999" customHeight="1">
      <c r="A970" s="33"/>
      <c r="B970" s="34"/>
      <c r="C970" s="250" t="s">
        <v>1</v>
      </c>
      <c r="D970" s="250" t="s">
        <v>1464</v>
      </c>
      <c r="E970" s="18" t="s">
        <v>1</v>
      </c>
      <c r="F970" s="251">
        <v>0</v>
      </c>
      <c r="G970" s="33"/>
      <c r="H970" s="34"/>
    </row>
    <row r="971" spans="1:8" s="2" customFormat="1" ht="16.899999999999999" customHeight="1">
      <c r="A971" s="33"/>
      <c r="B971" s="34"/>
      <c r="C971" s="250" t="s">
        <v>1</v>
      </c>
      <c r="D971" s="250" t="s">
        <v>6013</v>
      </c>
      <c r="E971" s="18" t="s">
        <v>1</v>
      </c>
      <c r="F971" s="251">
        <v>1.95</v>
      </c>
      <c r="G971" s="33"/>
      <c r="H971" s="34"/>
    </row>
    <row r="972" spans="1:8" s="2" customFormat="1" ht="16.899999999999999" customHeight="1">
      <c r="A972" s="33"/>
      <c r="B972" s="34"/>
      <c r="C972" s="250" t="s">
        <v>1</v>
      </c>
      <c r="D972" s="250" t="s">
        <v>6014</v>
      </c>
      <c r="E972" s="18" t="s">
        <v>1</v>
      </c>
      <c r="F972" s="251">
        <v>0</v>
      </c>
      <c r="G972" s="33"/>
      <c r="H972" s="34"/>
    </row>
    <row r="973" spans="1:8" s="2" customFormat="1" ht="16.899999999999999" customHeight="1">
      <c r="A973" s="33"/>
      <c r="B973" s="34"/>
      <c r="C973" s="250" t="s">
        <v>1</v>
      </c>
      <c r="D973" s="250" t="s">
        <v>6015</v>
      </c>
      <c r="E973" s="18" t="s">
        <v>1</v>
      </c>
      <c r="F973" s="251">
        <v>5.5289999999999999</v>
      </c>
      <c r="G973" s="33"/>
      <c r="H973" s="34"/>
    </row>
    <row r="974" spans="1:8" s="2" customFormat="1" ht="16.899999999999999" customHeight="1">
      <c r="A974" s="33"/>
      <c r="B974" s="34"/>
      <c r="C974" s="250" t="s">
        <v>1</v>
      </c>
      <c r="D974" s="250" t="s">
        <v>1385</v>
      </c>
      <c r="E974" s="18" t="s">
        <v>1</v>
      </c>
      <c r="F974" s="251">
        <v>0</v>
      </c>
      <c r="G974" s="33"/>
      <c r="H974" s="34"/>
    </row>
    <row r="975" spans="1:8" s="2" customFormat="1" ht="16.899999999999999" customHeight="1">
      <c r="A975" s="33"/>
      <c r="B975" s="34"/>
      <c r="C975" s="250" t="s">
        <v>1</v>
      </c>
      <c r="D975" s="250" t="s">
        <v>6016</v>
      </c>
      <c r="E975" s="18" t="s">
        <v>1</v>
      </c>
      <c r="F975" s="251">
        <v>2.8029999999999999</v>
      </c>
      <c r="G975" s="33"/>
      <c r="H975" s="34"/>
    </row>
    <row r="976" spans="1:8" s="2" customFormat="1" ht="16.899999999999999" customHeight="1">
      <c r="A976" s="33"/>
      <c r="B976" s="34"/>
      <c r="C976" s="250" t="s">
        <v>1</v>
      </c>
      <c r="D976" s="250" t="s">
        <v>6017</v>
      </c>
      <c r="E976" s="18" t="s">
        <v>1</v>
      </c>
      <c r="F976" s="251">
        <v>0</v>
      </c>
      <c r="G976" s="33"/>
      <c r="H976" s="34"/>
    </row>
    <row r="977" spans="1:8" s="2" customFormat="1" ht="16.899999999999999" customHeight="1">
      <c r="A977" s="33"/>
      <c r="B977" s="34"/>
      <c r="C977" s="250" t="s">
        <v>1</v>
      </c>
      <c r="D977" s="250" t="s">
        <v>6018</v>
      </c>
      <c r="E977" s="18" t="s">
        <v>1</v>
      </c>
      <c r="F977" s="251">
        <v>9.24</v>
      </c>
      <c r="G977" s="33"/>
      <c r="H977" s="34"/>
    </row>
    <row r="978" spans="1:8" s="2" customFormat="1" ht="16.899999999999999" customHeight="1">
      <c r="A978" s="33"/>
      <c r="B978" s="34"/>
      <c r="C978" s="250" t="s">
        <v>1</v>
      </c>
      <c r="D978" s="250" t="s">
        <v>1491</v>
      </c>
      <c r="E978" s="18" t="s">
        <v>1</v>
      </c>
      <c r="F978" s="251">
        <v>0</v>
      </c>
      <c r="G978" s="33"/>
      <c r="H978" s="34"/>
    </row>
    <row r="979" spans="1:8" s="2" customFormat="1" ht="16.899999999999999" customHeight="1">
      <c r="A979" s="33"/>
      <c r="B979" s="34"/>
      <c r="C979" s="250" t="s">
        <v>1</v>
      </c>
      <c r="D979" s="250" t="s">
        <v>6019</v>
      </c>
      <c r="E979" s="18" t="s">
        <v>1</v>
      </c>
      <c r="F979" s="251">
        <v>1.109</v>
      </c>
      <c r="G979" s="33"/>
      <c r="H979" s="34"/>
    </row>
    <row r="980" spans="1:8" s="2" customFormat="1" ht="16.899999999999999" customHeight="1">
      <c r="A980" s="33"/>
      <c r="B980" s="34"/>
      <c r="C980" s="250" t="s">
        <v>1</v>
      </c>
      <c r="D980" s="250" t="s">
        <v>1485</v>
      </c>
      <c r="E980" s="18" t="s">
        <v>1</v>
      </c>
      <c r="F980" s="251">
        <v>0</v>
      </c>
      <c r="G980" s="33"/>
      <c r="H980" s="34"/>
    </row>
    <row r="981" spans="1:8" s="2" customFormat="1" ht="16.899999999999999" customHeight="1">
      <c r="A981" s="33"/>
      <c r="B981" s="34"/>
      <c r="C981" s="250" t="s">
        <v>1</v>
      </c>
      <c r="D981" s="250" t="s">
        <v>6020</v>
      </c>
      <c r="E981" s="18" t="s">
        <v>1</v>
      </c>
      <c r="F981" s="251">
        <v>1.294</v>
      </c>
      <c r="G981" s="33"/>
      <c r="H981" s="34"/>
    </row>
    <row r="982" spans="1:8" s="2" customFormat="1" ht="16.899999999999999" customHeight="1">
      <c r="A982" s="33"/>
      <c r="B982" s="34"/>
      <c r="C982" s="250" t="s">
        <v>1</v>
      </c>
      <c r="D982" s="250" t="s">
        <v>1483</v>
      </c>
      <c r="E982" s="18" t="s">
        <v>1</v>
      </c>
      <c r="F982" s="251">
        <v>0</v>
      </c>
      <c r="G982" s="33"/>
      <c r="H982" s="34"/>
    </row>
    <row r="983" spans="1:8" s="2" customFormat="1" ht="16.899999999999999" customHeight="1">
      <c r="A983" s="33"/>
      <c r="B983" s="34"/>
      <c r="C983" s="250" t="s">
        <v>1</v>
      </c>
      <c r="D983" s="250" t="s">
        <v>6020</v>
      </c>
      <c r="E983" s="18" t="s">
        <v>1</v>
      </c>
      <c r="F983" s="251">
        <v>1.294</v>
      </c>
      <c r="G983" s="33"/>
      <c r="H983" s="34"/>
    </row>
    <row r="984" spans="1:8" s="2" customFormat="1" ht="16.899999999999999" customHeight="1">
      <c r="A984" s="33"/>
      <c r="B984" s="34"/>
      <c r="C984" s="250" t="s">
        <v>1</v>
      </c>
      <c r="D984" s="250" t="s">
        <v>5983</v>
      </c>
      <c r="E984" s="18" t="s">
        <v>1</v>
      </c>
      <c r="F984" s="251">
        <v>0</v>
      </c>
      <c r="G984" s="33"/>
      <c r="H984" s="34"/>
    </row>
    <row r="985" spans="1:8" s="2" customFormat="1" ht="16.899999999999999" customHeight="1">
      <c r="A985" s="33"/>
      <c r="B985" s="34"/>
      <c r="C985" s="250" t="s">
        <v>1</v>
      </c>
      <c r="D985" s="250" t="s">
        <v>6021</v>
      </c>
      <c r="E985" s="18" t="s">
        <v>1</v>
      </c>
      <c r="F985" s="251">
        <v>7.4130000000000003</v>
      </c>
      <c r="G985" s="33"/>
      <c r="H985" s="34"/>
    </row>
    <row r="986" spans="1:8" s="2" customFormat="1" ht="16.899999999999999" customHeight="1">
      <c r="A986" s="33"/>
      <c r="B986" s="34"/>
      <c r="C986" s="250" t="s">
        <v>1</v>
      </c>
      <c r="D986" s="250" t="s">
        <v>6022</v>
      </c>
      <c r="E986" s="18" t="s">
        <v>1</v>
      </c>
      <c r="F986" s="251">
        <v>-1.4139999999999999</v>
      </c>
      <c r="G986" s="33"/>
      <c r="H986" s="34"/>
    </row>
    <row r="987" spans="1:8" s="2" customFormat="1" ht="16.899999999999999" customHeight="1">
      <c r="A987" s="33"/>
      <c r="B987" s="34"/>
      <c r="C987" s="250" t="s">
        <v>1</v>
      </c>
      <c r="D987" s="250" t="s">
        <v>5985</v>
      </c>
      <c r="E987" s="18" t="s">
        <v>1</v>
      </c>
      <c r="F987" s="251">
        <v>0</v>
      </c>
      <c r="G987" s="33"/>
      <c r="H987" s="34"/>
    </row>
    <row r="988" spans="1:8" s="2" customFormat="1" ht="16.899999999999999" customHeight="1">
      <c r="A988" s="33"/>
      <c r="B988" s="34"/>
      <c r="C988" s="250" t="s">
        <v>1</v>
      </c>
      <c r="D988" s="250" t="s">
        <v>6023</v>
      </c>
      <c r="E988" s="18" t="s">
        <v>1</v>
      </c>
      <c r="F988" s="251">
        <v>11.706</v>
      </c>
      <c r="G988" s="33"/>
      <c r="H988" s="34"/>
    </row>
    <row r="989" spans="1:8" s="2" customFormat="1" ht="16.899999999999999" customHeight="1">
      <c r="A989" s="33"/>
      <c r="B989" s="34"/>
      <c r="C989" s="250" t="s">
        <v>1</v>
      </c>
      <c r="D989" s="250" t="s">
        <v>3506</v>
      </c>
      <c r="E989" s="18" t="s">
        <v>1</v>
      </c>
      <c r="F989" s="251">
        <v>-1.4139999999999999</v>
      </c>
      <c r="G989" s="33"/>
      <c r="H989" s="34"/>
    </row>
    <row r="990" spans="1:8" s="2" customFormat="1" ht="16.899999999999999" customHeight="1">
      <c r="A990" s="33"/>
      <c r="B990" s="34"/>
      <c r="C990" s="250" t="s">
        <v>1</v>
      </c>
      <c r="D990" s="250" t="s">
        <v>6024</v>
      </c>
      <c r="E990" s="18" t="s">
        <v>1</v>
      </c>
      <c r="F990" s="251">
        <v>-0.45900000000000002</v>
      </c>
      <c r="G990" s="33"/>
      <c r="H990" s="34"/>
    </row>
    <row r="991" spans="1:8" s="2" customFormat="1" ht="16.899999999999999" customHeight="1">
      <c r="A991" s="33"/>
      <c r="B991" s="34"/>
      <c r="C991" s="250" t="s">
        <v>1</v>
      </c>
      <c r="D991" s="250" t="s">
        <v>6025</v>
      </c>
      <c r="E991" s="18" t="s">
        <v>1</v>
      </c>
      <c r="F991" s="251">
        <v>0</v>
      </c>
      <c r="G991" s="33"/>
      <c r="H991" s="34"/>
    </row>
    <row r="992" spans="1:8" s="2" customFormat="1" ht="16.899999999999999" customHeight="1">
      <c r="A992" s="33"/>
      <c r="B992" s="34"/>
      <c r="C992" s="250" t="s">
        <v>1</v>
      </c>
      <c r="D992" s="250" t="s">
        <v>6026</v>
      </c>
      <c r="E992" s="18" t="s">
        <v>1</v>
      </c>
      <c r="F992" s="251">
        <v>8.26</v>
      </c>
      <c r="G992" s="33"/>
      <c r="H992" s="34"/>
    </row>
    <row r="993" spans="1:8" s="2" customFormat="1" ht="16.899999999999999" customHeight="1">
      <c r="A993" s="33"/>
      <c r="B993" s="34"/>
      <c r="C993" s="250" t="s">
        <v>1</v>
      </c>
      <c r="D993" s="250" t="s">
        <v>2132</v>
      </c>
      <c r="E993" s="18" t="s">
        <v>1</v>
      </c>
      <c r="F993" s="251">
        <v>0</v>
      </c>
      <c r="G993" s="33"/>
      <c r="H993" s="34"/>
    </row>
    <row r="994" spans="1:8" s="2" customFormat="1" ht="16.899999999999999" customHeight="1">
      <c r="A994" s="33"/>
      <c r="B994" s="34"/>
      <c r="C994" s="250" t="s">
        <v>1</v>
      </c>
      <c r="D994" s="250" t="s">
        <v>6027</v>
      </c>
      <c r="E994" s="18" t="s">
        <v>1</v>
      </c>
      <c r="F994" s="251">
        <v>2.7719999999999998</v>
      </c>
      <c r="G994" s="33"/>
      <c r="H994" s="34"/>
    </row>
    <row r="995" spans="1:8" s="2" customFormat="1" ht="16.899999999999999" customHeight="1">
      <c r="A995" s="33"/>
      <c r="B995" s="34"/>
      <c r="C995" s="250" t="s">
        <v>1</v>
      </c>
      <c r="D995" s="250" t="s">
        <v>2119</v>
      </c>
      <c r="E995" s="18" t="s">
        <v>1</v>
      </c>
      <c r="F995" s="251">
        <v>0</v>
      </c>
      <c r="G995" s="33"/>
      <c r="H995" s="34"/>
    </row>
    <row r="996" spans="1:8" s="2" customFormat="1" ht="16.899999999999999" customHeight="1">
      <c r="A996" s="33"/>
      <c r="B996" s="34"/>
      <c r="C996" s="250" t="s">
        <v>1</v>
      </c>
      <c r="D996" s="250" t="s">
        <v>6028</v>
      </c>
      <c r="E996" s="18" t="s">
        <v>1</v>
      </c>
      <c r="F996" s="251">
        <v>3.08</v>
      </c>
      <c r="G996" s="33"/>
      <c r="H996" s="34"/>
    </row>
    <row r="997" spans="1:8" s="2" customFormat="1" ht="16.899999999999999" customHeight="1">
      <c r="A997" s="33"/>
      <c r="B997" s="34"/>
      <c r="C997" s="250" t="s">
        <v>1</v>
      </c>
      <c r="D997" s="250" t="s">
        <v>2113</v>
      </c>
      <c r="E997" s="18" t="s">
        <v>1</v>
      </c>
      <c r="F997" s="251">
        <v>0</v>
      </c>
      <c r="G997" s="33"/>
      <c r="H997" s="34"/>
    </row>
    <row r="998" spans="1:8" s="2" customFormat="1" ht="16.899999999999999" customHeight="1">
      <c r="A998" s="33"/>
      <c r="B998" s="34"/>
      <c r="C998" s="250" t="s">
        <v>1</v>
      </c>
      <c r="D998" s="250" t="s">
        <v>6029</v>
      </c>
      <c r="E998" s="18" t="s">
        <v>1</v>
      </c>
      <c r="F998" s="251">
        <v>1.5629999999999999</v>
      </c>
      <c r="G998" s="33"/>
      <c r="H998" s="34"/>
    </row>
    <row r="999" spans="1:8" s="2" customFormat="1" ht="16.899999999999999" customHeight="1">
      <c r="A999" s="33"/>
      <c r="B999" s="34"/>
      <c r="C999" s="250" t="s">
        <v>1</v>
      </c>
      <c r="D999" s="250" t="s">
        <v>2109</v>
      </c>
      <c r="E999" s="18" t="s">
        <v>1</v>
      </c>
      <c r="F999" s="251">
        <v>0</v>
      </c>
      <c r="G999" s="33"/>
      <c r="H999" s="34"/>
    </row>
    <row r="1000" spans="1:8" s="2" customFormat="1" ht="16.899999999999999" customHeight="1">
      <c r="A1000" s="33"/>
      <c r="B1000" s="34"/>
      <c r="C1000" s="250" t="s">
        <v>1</v>
      </c>
      <c r="D1000" s="250" t="s">
        <v>6030</v>
      </c>
      <c r="E1000" s="18" t="s">
        <v>1</v>
      </c>
      <c r="F1000" s="251">
        <v>3.0489999999999999</v>
      </c>
      <c r="G1000" s="33"/>
      <c r="H1000" s="34"/>
    </row>
    <row r="1001" spans="1:8" s="2" customFormat="1" ht="16.899999999999999" customHeight="1">
      <c r="A1001" s="33"/>
      <c r="B1001" s="34"/>
      <c r="C1001" s="250" t="s">
        <v>1</v>
      </c>
      <c r="D1001" s="250" t="s">
        <v>2105</v>
      </c>
      <c r="E1001" s="18" t="s">
        <v>1</v>
      </c>
      <c r="F1001" s="251">
        <v>0</v>
      </c>
      <c r="G1001" s="33"/>
      <c r="H1001" s="34"/>
    </row>
    <row r="1002" spans="1:8" s="2" customFormat="1" ht="16.899999999999999" customHeight="1">
      <c r="A1002" s="33"/>
      <c r="B1002" s="34"/>
      <c r="C1002" s="250" t="s">
        <v>1</v>
      </c>
      <c r="D1002" s="250" t="s">
        <v>6028</v>
      </c>
      <c r="E1002" s="18" t="s">
        <v>1</v>
      </c>
      <c r="F1002" s="251">
        <v>3.08</v>
      </c>
      <c r="G1002" s="33"/>
      <c r="H1002" s="34"/>
    </row>
    <row r="1003" spans="1:8" s="2" customFormat="1" ht="16.899999999999999" customHeight="1">
      <c r="A1003" s="33"/>
      <c r="B1003" s="34"/>
      <c r="C1003" s="250" t="s">
        <v>1</v>
      </c>
      <c r="D1003" s="250" t="s">
        <v>2208</v>
      </c>
      <c r="E1003" s="18" t="s">
        <v>1</v>
      </c>
      <c r="F1003" s="251">
        <v>0</v>
      </c>
      <c r="G1003" s="33"/>
      <c r="H1003" s="34"/>
    </row>
    <row r="1004" spans="1:8" s="2" customFormat="1" ht="16.899999999999999" customHeight="1">
      <c r="A1004" s="33"/>
      <c r="B1004" s="34"/>
      <c r="C1004" s="250" t="s">
        <v>1</v>
      </c>
      <c r="D1004" s="250" t="s">
        <v>6031</v>
      </c>
      <c r="E1004" s="18" t="s">
        <v>1</v>
      </c>
      <c r="F1004" s="251">
        <v>6.468</v>
      </c>
      <c r="G1004" s="33"/>
      <c r="H1004" s="34"/>
    </row>
    <row r="1005" spans="1:8" s="2" customFormat="1" ht="16.899999999999999" customHeight="1">
      <c r="A1005" s="33"/>
      <c r="B1005" s="34"/>
      <c r="C1005" s="250" t="s">
        <v>1</v>
      </c>
      <c r="D1005" s="250" t="s">
        <v>2191</v>
      </c>
      <c r="E1005" s="18" t="s">
        <v>1</v>
      </c>
      <c r="F1005" s="251">
        <v>0</v>
      </c>
      <c r="G1005" s="33"/>
      <c r="H1005" s="34"/>
    </row>
    <row r="1006" spans="1:8" s="2" customFormat="1" ht="16.899999999999999" customHeight="1">
      <c r="A1006" s="33"/>
      <c r="B1006" s="34"/>
      <c r="C1006" s="250" t="s">
        <v>1</v>
      </c>
      <c r="D1006" s="250" t="s">
        <v>6027</v>
      </c>
      <c r="E1006" s="18" t="s">
        <v>1</v>
      </c>
      <c r="F1006" s="251">
        <v>2.7719999999999998</v>
      </c>
      <c r="G1006" s="33"/>
      <c r="H1006" s="34"/>
    </row>
    <row r="1007" spans="1:8" s="2" customFormat="1" ht="16.899999999999999" customHeight="1">
      <c r="A1007" s="33"/>
      <c r="B1007" s="34"/>
      <c r="C1007" s="250" t="s">
        <v>1</v>
      </c>
      <c r="D1007" s="250" t="s">
        <v>2211</v>
      </c>
      <c r="E1007" s="18" t="s">
        <v>1</v>
      </c>
      <c r="F1007" s="251">
        <v>0</v>
      </c>
      <c r="G1007" s="33"/>
      <c r="H1007" s="34"/>
    </row>
    <row r="1008" spans="1:8" s="2" customFormat="1" ht="16.899999999999999" customHeight="1">
      <c r="A1008" s="33"/>
      <c r="B1008" s="34"/>
      <c r="C1008" s="250" t="s">
        <v>1</v>
      </c>
      <c r="D1008" s="250" t="s">
        <v>6032</v>
      </c>
      <c r="E1008" s="18" t="s">
        <v>1</v>
      </c>
      <c r="F1008" s="251">
        <v>6.16</v>
      </c>
      <c r="G1008" s="33"/>
      <c r="H1008" s="34"/>
    </row>
    <row r="1009" spans="1:8" s="2" customFormat="1" ht="16.899999999999999" customHeight="1">
      <c r="A1009" s="33"/>
      <c r="B1009" s="34"/>
      <c r="C1009" s="250" t="s">
        <v>1</v>
      </c>
      <c r="D1009" s="250" t="s">
        <v>2213</v>
      </c>
      <c r="E1009" s="18" t="s">
        <v>1</v>
      </c>
      <c r="F1009" s="251">
        <v>0</v>
      </c>
      <c r="G1009" s="33"/>
      <c r="H1009" s="34"/>
    </row>
    <row r="1010" spans="1:8" s="2" customFormat="1" ht="16.899999999999999" customHeight="1">
      <c r="A1010" s="33"/>
      <c r="B1010" s="34"/>
      <c r="C1010" s="250" t="s">
        <v>1</v>
      </c>
      <c r="D1010" s="250" t="s">
        <v>6033</v>
      </c>
      <c r="E1010" s="18" t="s">
        <v>1</v>
      </c>
      <c r="F1010" s="251">
        <v>2.11</v>
      </c>
      <c r="G1010" s="33"/>
      <c r="H1010" s="34"/>
    </row>
    <row r="1011" spans="1:8" s="2" customFormat="1" ht="16.899999999999999" customHeight="1">
      <c r="A1011" s="33"/>
      <c r="B1011" s="34"/>
      <c r="C1011" s="250" t="s">
        <v>1</v>
      </c>
      <c r="D1011" s="250" t="s">
        <v>2215</v>
      </c>
      <c r="E1011" s="18" t="s">
        <v>1</v>
      </c>
      <c r="F1011" s="251">
        <v>0</v>
      </c>
      <c r="G1011" s="33"/>
      <c r="H1011" s="34"/>
    </row>
    <row r="1012" spans="1:8" s="2" customFormat="1" ht="16.899999999999999" customHeight="1">
      <c r="A1012" s="33"/>
      <c r="B1012" s="34"/>
      <c r="C1012" s="250" t="s">
        <v>1</v>
      </c>
      <c r="D1012" s="250" t="s">
        <v>6034</v>
      </c>
      <c r="E1012" s="18" t="s">
        <v>1</v>
      </c>
      <c r="F1012" s="251">
        <v>2.1560000000000001</v>
      </c>
      <c r="G1012" s="33"/>
      <c r="H1012" s="34"/>
    </row>
    <row r="1013" spans="1:8" s="2" customFormat="1" ht="16.899999999999999" customHeight="1">
      <c r="A1013" s="33"/>
      <c r="B1013" s="34"/>
      <c r="C1013" s="250" t="s">
        <v>1</v>
      </c>
      <c r="D1013" s="250" t="s">
        <v>2181</v>
      </c>
      <c r="E1013" s="18" t="s">
        <v>1</v>
      </c>
      <c r="F1013" s="251">
        <v>0</v>
      </c>
      <c r="G1013" s="33"/>
      <c r="H1013" s="34"/>
    </row>
    <row r="1014" spans="1:8" s="2" customFormat="1" ht="16.899999999999999" customHeight="1">
      <c r="A1014" s="33"/>
      <c r="B1014" s="34"/>
      <c r="C1014" s="250" t="s">
        <v>1</v>
      </c>
      <c r="D1014" s="250" t="s">
        <v>6035</v>
      </c>
      <c r="E1014" s="18" t="s">
        <v>1</v>
      </c>
      <c r="F1014" s="251">
        <v>3.08</v>
      </c>
      <c r="G1014" s="33"/>
      <c r="H1014" s="34"/>
    </row>
    <row r="1015" spans="1:8" s="2" customFormat="1" ht="16.899999999999999" customHeight="1">
      <c r="A1015" s="33"/>
      <c r="B1015" s="34"/>
      <c r="C1015" s="250" t="s">
        <v>1</v>
      </c>
      <c r="D1015" s="250" t="s">
        <v>6000</v>
      </c>
      <c r="E1015" s="18" t="s">
        <v>1</v>
      </c>
      <c r="F1015" s="251">
        <v>0</v>
      </c>
      <c r="G1015" s="33"/>
      <c r="H1015" s="34"/>
    </row>
    <row r="1016" spans="1:8" s="2" customFormat="1" ht="16.899999999999999" customHeight="1">
      <c r="A1016" s="33"/>
      <c r="B1016" s="34"/>
      <c r="C1016" s="250" t="s">
        <v>1</v>
      </c>
      <c r="D1016" s="250" t="s">
        <v>6036</v>
      </c>
      <c r="E1016" s="18" t="s">
        <v>1</v>
      </c>
      <c r="F1016" s="251">
        <v>19.291</v>
      </c>
      <c r="G1016" s="33"/>
      <c r="H1016" s="34"/>
    </row>
    <row r="1017" spans="1:8" s="2" customFormat="1" ht="16.899999999999999" customHeight="1">
      <c r="A1017" s="33"/>
      <c r="B1017" s="34"/>
      <c r="C1017" s="250" t="s">
        <v>1</v>
      </c>
      <c r="D1017" s="250" t="s">
        <v>2511</v>
      </c>
      <c r="E1017" s="18" t="s">
        <v>1</v>
      </c>
      <c r="F1017" s="251">
        <v>-1.8180000000000001</v>
      </c>
      <c r="G1017" s="33"/>
      <c r="H1017" s="34"/>
    </row>
    <row r="1018" spans="1:8" s="2" customFormat="1" ht="16.899999999999999" customHeight="1">
      <c r="A1018" s="33"/>
      <c r="B1018" s="34"/>
      <c r="C1018" s="250" t="s">
        <v>1</v>
      </c>
      <c r="D1018" s="250" t="s">
        <v>6037</v>
      </c>
      <c r="E1018" s="18" t="s">
        <v>1</v>
      </c>
      <c r="F1018" s="251">
        <v>-0.74399999999999999</v>
      </c>
      <c r="G1018" s="33"/>
      <c r="H1018" s="34"/>
    </row>
    <row r="1019" spans="1:8" s="2" customFormat="1" ht="16.899999999999999" customHeight="1">
      <c r="A1019" s="33"/>
      <c r="B1019" s="34"/>
      <c r="C1019" s="250" t="s">
        <v>1</v>
      </c>
      <c r="D1019" s="250" t="s">
        <v>6002</v>
      </c>
      <c r="E1019" s="18" t="s">
        <v>1</v>
      </c>
      <c r="F1019" s="251">
        <v>0</v>
      </c>
      <c r="G1019" s="33"/>
      <c r="H1019" s="34"/>
    </row>
    <row r="1020" spans="1:8" s="2" customFormat="1" ht="16.899999999999999" customHeight="1">
      <c r="A1020" s="33"/>
      <c r="B1020" s="34"/>
      <c r="C1020" s="250" t="s">
        <v>1</v>
      </c>
      <c r="D1020" s="250" t="s">
        <v>6038</v>
      </c>
      <c r="E1020" s="18" t="s">
        <v>1</v>
      </c>
      <c r="F1020" s="251">
        <v>20.907</v>
      </c>
      <c r="G1020" s="33"/>
      <c r="H1020" s="34"/>
    </row>
    <row r="1021" spans="1:8" s="2" customFormat="1" ht="16.899999999999999" customHeight="1">
      <c r="A1021" s="33"/>
      <c r="B1021" s="34"/>
      <c r="C1021" s="250" t="s">
        <v>1</v>
      </c>
      <c r="D1021" s="250" t="s">
        <v>2511</v>
      </c>
      <c r="E1021" s="18" t="s">
        <v>1</v>
      </c>
      <c r="F1021" s="251">
        <v>-1.8180000000000001</v>
      </c>
      <c r="G1021" s="33"/>
      <c r="H1021" s="34"/>
    </row>
    <row r="1022" spans="1:8" s="2" customFormat="1" ht="16.899999999999999" customHeight="1">
      <c r="A1022" s="33"/>
      <c r="B1022" s="34"/>
      <c r="C1022" s="250" t="s">
        <v>1</v>
      </c>
      <c r="D1022" s="250" t="s">
        <v>6037</v>
      </c>
      <c r="E1022" s="18" t="s">
        <v>1</v>
      </c>
      <c r="F1022" s="251">
        <v>-0.74399999999999999</v>
      </c>
      <c r="G1022" s="33"/>
      <c r="H1022" s="34"/>
    </row>
    <row r="1023" spans="1:8" s="2" customFormat="1" ht="16.899999999999999" customHeight="1">
      <c r="A1023" s="33"/>
      <c r="B1023" s="34"/>
      <c r="C1023" s="250" t="s">
        <v>1</v>
      </c>
      <c r="D1023" s="250" t="s">
        <v>6039</v>
      </c>
      <c r="E1023" s="18" t="s">
        <v>1</v>
      </c>
      <c r="F1023" s="251">
        <v>0</v>
      </c>
      <c r="G1023" s="33"/>
      <c r="H1023" s="34"/>
    </row>
    <row r="1024" spans="1:8" s="2" customFormat="1" ht="16.899999999999999" customHeight="1">
      <c r="A1024" s="33"/>
      <c r="B1024" s="34"/>
      <c r="C1024" s="250" t="s">
        <v>1</v>
      </c>
      <c r="D1024" s="250" t="s">
        <v>6040</v>
      </c>
      <c r="E1024" s="18" t="s">
        <v>1</v>
      </c>
      <c r="F1024" s="251">
        <v>3.8460000000000001</v>
      </c>
      <c r="G1024" s="33"/>
      <c r="H1024" s="34"/>
    </row>
    <row r="1025" spans="1:8" s="2" customFormat="1" ht="16.899999999999999" customHeight="1">
      <c r="A1025" s="33"/>
      <c r="B1025" s="34"/>
      <c r="C1025" s="250" t="s">
        <v>1</v>
      </c>
      <c r="D1025" s="250" t="s">
        <v>6041</v>
      </c>
      <c r="E1025" s="18" t="s">
        <v>1</v>
      </c>
      <c r="F1025" s="251">
        <v>-7.1999999999999995E-2</v>
      </c>
      <c r="G1025" s="33"/>
      <c r="H1025" s="34"/>
    </row>
    <row r="1026" spans="1:8" s="2" customFormat="1" ht="16.899999999999999" customHeight="1">
      <c r="A1026" s="33"/>
      <c r="B1026" s="34"/>
      <c r="C1026" s="250" t="s">
        <v>1</v>
      </c>
      <c r="D1026" s="250" t="s">
        <v>1481</v>
      </c>
      <c r="E1026" s="18" t="s">
        <v>1</v>
      </c>
      <c r="F1026" s="251">
        <v>0</v>
      </c>
      <c r="G1026" s="33"/>
      <c r="H1026" s="34"/>
    </row>
    <row r="1027" spans="1:8" s="2" customFormat="1" ht="16.899999999999999" customHeight="1">
      <c r="A1027" s="33"/>
      <c r="B1027" s="34"/>
      <c r="C1027" s="250" t="s">
        <v>1</v>
      </c>
      <c r="D1027" s="250" t="s">
        <v>6042</v>
      </c>
      <c r="E1027" s="18" t="s">
        <v>1</v>
      </c>
      <c r="F1027" s="251">
        <v>3.87</v>
      </c>
      <c r="G1027" s="33"/>
      <c r="H1027" s="34"/>
    </row>
    <row r="1028" spans="1:8" s="2" customFormat="1" ht="16.899999999999999" customHeight="1">
      <c r="A1028" s="33"/>
      <c r="B1028" s="34"/>
      <c r="C1028" s="250" t="s">
        <v>6043</v>
      </c>
      <c r="D1028" s="250" t="s">
        <v>386</v>
      </c>
      <c r="E1028" s="18" t="s">
        <v>1</v>
      </c>
      <c r="F1028" s="251">
        <v>433.71499999999997</v>
      </c>
      <c r="G1028" s="33"/>
      <c r="H1028" s="34"/>
    </row>
    <row r="1029" spans="1:8" s="2" customFormat="1" ht="16.899999999999999" customHeight="1">
      <c r="A1029" s="33"/>
      <c r="B1029" s="34"/>
      <c r="C1029" s="246" t="s">
        <v>141</v>
      </c>
      <c r="D1029" s="247" t="s">
        <v>1</v>
      </c>
      <c r="E1029" s="248" t="s">
        <v>1</v>
      </c>
      <c r="F1029" s="249">
        <v>7.6440000000000001</v>
      </c>
      <c r="G1029" s="33"/>
      <c r="H1029" s="34"/>
    </row>
    <row r="1030" spans="1:8" s="2" customFormat="1" ht="16.899999999999999" customHeight="1">
      <c r="A1030" s="33"/>
      <c r="B1030" s="34"/>
      <c r="C1030" s="250" t="s">
        <v>1</v>
      </c>
      <c r="D1030" s="250" t="s">
        <v>6039</v>
      </c>
      <c r="E1030" s="18" t="s">
        <v>1</v>
      </c>
      <c r="F1030" s="251">
        <v>0</v>
      </c>
      <c r="G1030" s="33"/>
      <c r="H1030" s="34"/>
    </row>
    <row r="1031" spans="1:8" s="2" customFormat="1" ht="16.899999999999999" customHeight="1">
      <c r="A1031" s="33"/>
      <c r="B1031" s="34"/>
      <c r="C1031" s="250" t="s">
        <v>1</v>
      </c>
      <c r="D1031" s="250" t="s">
        <v>6040</v>
      </c>
      <c r="E1031" s="18" t="s">
        <v>1</v>
      </c>
      <c r="F1031" s="251">
        <v>3.8460000000000001</v>
      </c>
      <c r="G1031" s="33"/>
      <c r="H1031" s="34"/>
    </row>
    <row r="1032" spans="1:8" s="2" customFormat="1" ht="16.899999999999999" customHeight="1">
      <c r="A1032" s="33"/>
      <c r="B1032" s="34"/>
      <c r="C1032" s="250" t="s">
        <v>1</v>
      </c>
      <c r="D1032" s="250" t="s">
        <v>6041</v>
      </c>
      <c r="E1032" s="18" t="s">
        <v>1</v>
      </c>
      <c r="F1032" s="251">
        <v>-7.1999999999999995E-2</v>
      </c>
      <c r="G1032" s="33"/>
      <c r="H1032" s="34"/>
    </row>
    <row r="1033" spans="1:8" s="2" customFormat="1" ht="16.899999999999999" customHeight="1">
      <c r="A1033" s="33"/>
      <c r="B1033" s="34"/>
      <c r="C1033" s="250" t="s">
        <v>1</v>
      </c>
      <c r="D1033" s="250" t="s">
        <v>1481</v>
      </c>
      <c r="E1033" s="18" t="s">
        <v>1</v>
      </c>
      <c r="F1033" s="251">
        <v>0</v>
      </c>
      <c r="G1033" s="33"/>
      <c r="H1033" s="34"/>
    </row>
    <row r="1034" spans="1:8" s="2" customFormat="1" ht="16.899999999999999" customHeight="1">
      <c r="A1034" s="33"/>
      <c r="B1034" s="34"/>
      <c r="C1034" s="250" t="s">
        <v>1</v>
      </c>
      <c r="D1034" s="250" t="s">
        <v>6042</v>
      </c>
      <c r="E1034" s="18" t="s">
        <v>1</v>
      </c>
      <c r="F1034" s="251">
        <v>3.87</v>
      </c>
      <c r="G1034" s="33"/>
      <c r="H1034" s="34"/>
    </row>
    <row r="1035" spans="1:8" s="2" customFormat="1" ht="16.899999999999999" customHeight="1">
      <c r="A1035" s="33"/>
      <c r="B1035" s="34"/>
      <c r="C1035" s="250" t="s">
        <v>141</v>
      </c>
      <c r="D1035" s="250" t="s">
        <v>581</v>
      </c>
      <c r="E1035" s="18" t="s">
        <v>1</v>
      </c>
      <c r="F1035" s="251">
        <v>7.6440000000000001</v>
      </c>
      <c r="G1035" s="33"/>
      <c r="H1035" s="34"/>
    </row>
    <row r="1036" spans="1:8" s="2" customFormat="1" ht="16.899999999999999" customHeight="1">
      <c r="A1036" s="33"/>
      <c r="B1036" s="34"/>
      <c r="C1036" s="252" t="s">
        <v>6536</v>
      </c>
      <c r="D1036" s="33"/>
      <c r="E1036" s="33"/>
      <c r="F1036" s="33"/>
      <c r="G1036" s="33"/>
      <c r="H1036" s="34"/>
    </row>
    <row r="1037" spans="1:8" s="2" customFormat="1" ht="16.899999999999999" customHeight="1">
      <c r="A1037" s="33"/>
      <c r="B1037" s="34"/>
      <c r="C1037" s="250" t="s">
        <v>5956</v>
      </c>
      <c r="D1037" s="250" t="s">
        <v>5957</v>
      </c>
      <c r="E1037" s="18" t="s">
        <v>366</v>
      </c>
      <c r="F1037" s="251">
        <v>433.71499999999997</v>
      </c>
      <c r="G1037" s="33"/>
      <c r="H1037" s="34"/>
    </row>
    <row r="1038" spans="1:8" s="2" customFormat="1" ht="16.899999999999999" customHeight="1">
      <c r="A1038" s="33"/>
      <c r="B1038" s="34"/>
      <c r="C1038" s="250" t="s">
        <v>1284</v>
      </c>
      <c r="D1038" s="250" t="s">
        <v>1285</v>
      </c>
      <c r="E1038" s="18" t="s">
        <v>366</v>
      </c>
      <c r="F1038" s="251">
        <v>221.702</v>
      </c>
      <c r="G1038" s="33"/>
      <c r="H1038" s="34"/>
    </row>
    <row r="1039" spans="1:8" s="2" customFormat="1" ht="22.5">
      <c r="A1039" s="33"/>
      <c r="B1039" s="34"/>
      <c r="C1039" s="250" t="s">
        <v>6062</v>
      </c>
      <c r="D1039" s="250" t="s">
        <v>6063</v>
      </c>
      <c r="E1039" s="18" t="s">
        <v>366</v>
      </c>
      <c r="F1039" s="251">
        <v>7.7969999999999997</v>
      </c>
      <c r="G1039" s="33"/>
      <c r="H1039" s="34"/>
    </row>
    <row r="1040" spans="1:8" s="2" customFormat="1" ht="16.899999999999999" customHeight="1">
      <c r="A1040" s="33"/>
      <c r="B1040" s="34"/>
      <c r="C1040" s="246" t="s">
        <v>143</v>
      </c>
      <c r="D1040" s="247" t="s">
        <v>1</v>
      </c>
      <c r="E1040" s="248" t="s">
        <v>1</v>
      </c>
      <c r="F1040" s="249">
        <v>81.091999999999999</v>
      </c>
      <c r="G1040" s="33"/>
      <c r="H1040" s="34"/>
    </row>
    <row r="1041" spans="1:8" s="2" customFormat="1" ht="16.899999999999999" customHeight="1">
      <c r="A1041" s="33"/>
      <c r="B1041" s="34"/>
      <c r="C1041" s="250" t="s">
        <v>1</v>
      </c>
      <c r="D1041" s="250" t="s">
        <v>5971</v>
      </c>
      <c r="E1041" s="18" t="s">
        <v>1</v>
      </c>
      <c r="F1041" s="251">
        <v>0</v>
      </c>
      <c r="G1041" s="33"/>
      <c r="H1041" s="34"/>
    </row>
    <row r="1042" spans="1:8" s="2" customFormat="1" ht="16.899999999999999" customHeight="1">
      <c r="A1042" s="33"/>
      <c r="B1042" s="34"/>
      <c r="C1042" s="250" t="s">
        <v>1</v>
      </c>
      <c r="D1042" s="250" t="s">
        <v>5972</v>
      </c>
      <c r="E1042" s="18" t="s">
        <v>1</v>
      </c>
      <c r="F1042" s="251">
        <v>25.472000000000001</v>
      </c>
      <c r="G1042" s="33"/>
      <c r="H1042" s="34"/>
    </row>
    <row r="1043" spans="1:8" s="2" customFormat="1" ht="16.899999999999999" customHeight="1">
      <c r="A1043" s="33"/>
      <c r="B1043" s="34"/>
      <c r="C1043" s="250" t="s">
        <v>1</v>
      </c>
      <c r="D1043" s="250" t="s">
        <v>5973</v>
      </c>
      <c r="E1043" s="18" t="s">
        <v>1</v>
      </c>
      <c r="F1043" s="251">
        <v>0.27</v>
      </c>
      <c r="G1043" s="33"/>
      <c r="H1043" s="34"/>
    </row>
    <row r="1044" spans="1:8" s="2" customFormat="1" ht="16.899999999999999" customHeight="1">
      <c r="A1044" s="33"/>
      <c r="B1044" s="34"/>
      <c r="C1044" s="250" t="s">
        <v>1</v>
      </c>
      <c r="D1044" s="250" t="s">
        <v>5974</v>
      </c>
      <c r="E1044" s="18" t="s">
        <v>1</v>
      </c>
      <c r="F1044" s="251">
        <v>-1.6160000000000001</v>
      </c>
      <c r="G1044" s="33"/>
      <c r="H1044" s="34"/>
    </row>
    <row r="1045" spans="1:8" s="2" customFormat="1" ht="16.899999999999999" customHeight="1">
      <c r="A1045" s="33"/>
      <c r="B1045" s="34"/>
      <c r="C1045" s="250" t="s">
        <v>1</v>
      </c>
      <c r="D1045" s="250" t="s">
        <v>5975</v>
      </c>
      <c r="E1045" s="18" t="s">
        <v>1</v>
      </c>
      <c r="F1045" s="251">
        <v>-0.434</v>
      </c>
      <c r="G1045" s="33"/>
      <c r="H1045" s="34"/>
    </row>
    <row r="1046" spans="1:8" s="2" customFormat="1" ht="16.899999999999999" customHeight="1">
      <c r="A1046" s="33"/>
      <c r="B1046" s="34"/>
      <c r="C1046" s="250" t="s">
        <v>1</v>
      </c>
      <c r="D1046" s="250" t="s">
        <v>5976</v>
      </c>
      <c r="E1046" s="18" t="s">
        <v>1</v>
      </c>
      <c r="F1046" s="251">
        <v>0</v>
      </c>
      <c r="G1046" s="33"/>
      <c r="H1046" s="34"/>
    </row>
    <row r="1047" spans="1:8" s="2" customFormat="1" ht="16.899999999999999" customHeight="1">
      <c r="A1047" s="33"/>
      <c r="B1047" s="34"/>
      <c r="C1047" s="250" t="s">
        <v>1</v>
      </c>
      <c r="D1047" s="250" t="s">
        <v>5977</v>
      </c>
      <c r="E1047" s="18" t="s">
        <v>1</v>
      </c>
      <c r="F1047" s="251">
        <v>29.673999999999999</v>
      </c>
      <c r="G1047" s="33"/>
      <c r="H1047" s="34"/>
    </row>
    <row r="1048" spans="1:8" s="2" customFormat="1" ht="16.899999999999999" customHeight="1">
      <c r="A1048" s="33"/>
      <c r="B1048" s="34"/>
      <c r="C1048" s="250" t="s">
        <v>1</v>
      </c>
      <c r="D1048" s="250" t="s">
        <v>5973</v>
      </c>
      <c r="E1048" s="18" t="s">
        <v>1</v>
      </c>
      <c r="F1048" s="251">
        <v>0.27</v>
      </c>
      <c r="G1048" s="33"/>
      <c r="H1048" s="34"/>
    </row>
    <row r="1049" spans="1:8" s="2" customFormat="1" ht="16.899999999999999" customHeight="1">
      <c r="A1049" s="33"/>
      <c r="B1049" s="34"/>
      <c r="C1049" s="250" t="s">
        <v>1</v>
      </c>
      <c r="D1049" s="250" t="s">
        <v>5974</v>
      </c>
      <c r="E1049" s="18" t="s">
        <v>1</v>
      </c>
      <c r="F1049" s="251">
        <v>-1.6160000000000001</v>
      </c>
      <c r="G1049" s="33"/>
      <c r="H1049" s="34"/>
    </row>
    <row r="1050" spans="1:8" s="2" customFormat="1" ht="16.899999999999999" customHeight="1">
      <c r="A1050" s="33"/>
      <c r="B1050" s="34"/>
      <c r="C1050" s="250" t="s">
        <v>1</v>
      </c>
      <c r="D1050" s="250" t="s">
        <v>5978</v>
      </c>
      <c r="E1050" s="18" t="s">
        <v>1</v>
      </c>
      <c r="F1050" s="251">
        <v>-0.65700000000000003</v>
      </c>
      <c r="G1050" s="33"/>
      <c r="H1050" s="34"/>
    </row>
    <row r="1051" spans="1:8" s="2" customFormat="1" ht="16.899999999999999" customHeight="1">
      <c r="A1051" s="33"/>
      <c r="B1051" s="34"/>
      <c r="C1051" s="250" t="s">
        <v>1</v>
      </c>
      <c r="D1051" s="250" t="s">
        <v>5979</v>
      </c>
      <c r="E1051" s="18" t="s">
        <v>1</v>
      </c>
      <c r="F1051" s="251">
        <v>0</v>
      </c>
      <c r="G1051" s="33"/>
      <c r="H1051" s="34"/>
    </row>
    <row r="1052" spans="1:8" s="2" customFormat="1" ht="16.899999999999999" customHeight="1">
      <c r="A1052" s="33"/>
      <c r="B1052" s="34"/>
      <c r="C1052" s="250" t="s">
        <v>1</v>
      </c>
      <c r="D1052" s="250" t="s">
        <v>5980</v>
      </c>
      <c r="E1052" s="18" t="s">
        <v>1</v>
      </c>
      <c r="F1052" s="251">
        <v>21.978000000000002</v>
      </c>
      <c r="G1052" s="33"/>
      <c r="H1052" s="34"/>
    </row>
    <row r="1053" spans="1:8" s="2" customFormat="1" ht="16.899999999999999" customHeight="1">
      <c r="A1053" s="33"/>
      <c r="B1053" s="34"/>
      <c r="C1053" s="250" t="s">
        <v>1</v>
      </c>
      <c r="D1053" s="250" t="s">
        <v>5981</v>
      </c>
      <c r="E1053" s="18" t="s">
        <v>1</v>
      </c>
      <c r="F1053" s="251">
        <v>0.246</v>
      </c>
      <c r="G1053" s="33"/>
      <c r="H1053" s="34"/>
    </row>
    <row r="1054" spans="1:8" s="2" customFormat="1" ht="16.899999999999999" customHeight="1">
      <c r="A1054" s="33"/>
      <c r="B1054" s="34"/>
      <c r="C1054" s="250" t="s">
        <v>1</v>
      </c>
      <c r="D1054" s="250" t="s">
        <v>5968</v>
      </c>
      <c r="E1054" s="18" t="s">
        <v>1</v>
      </c>
      <c r="F1054" s="251">
        <v>-2.02</v>
      </c>
      <c r="G1054" s="33"/>
      <c r="H1054" s="34"/>
    </row>
    <row r="1055" spans="1:8" s="2" customFormat="1" ht="16.899999999999999" customHeight="1">
      <c r="A1055" s="33"/>
      <c r="B1055" s="34"/>
      <c r="C1055" s="250" t="s">
        <v>1</v>
      </c>
      <c r="D1055" s="250" t="s">
        <v>5982</v>
      </c>
      <c r="E1055" s="18" t="s">
        <v>1</v>
      </c>
      <c r="F1055" s="251">
        <v>-0.86799999999999999</v>
      </c>
      <c r="G1055" s="33"/>
      <c r="H1055" s="34"/>
    </row>
    <row r="1056" spans="1:8" s="2" customFormat="1" ht="16.899999999999999" customHeight="1">
      <c r="A1056" s="33"/>
      <c r="B1056" s="34"/>
      <c r="C1056" s="250" t="s">
        <v>1</v>
      </c>
      <c r="D1056" s="250" t="s">
        <v>5983</v>
      </c>
      <c r="E1056" s="18" t="s">
        <v>1</v>
      </c>
      <c r="F1056" s="251">
        <v>0</v>
      </c>
      <c r="G1056" s="33"/>
      <c r="H1056" s="34"/>
    </row>
    <row r="1057" spans="1:8" s="2" customFormat="1" ht="16.899999999999999" customHeight="1">
      <c r="A1057" s="33"/>
      <c r="B1057" s="34"/>
      <c r="C1057" s="250" t="s">
        <v>1</v>
      </c>
      <c r="D1057" s="250" t="s">
        <v>5984</v>
      </c>
      <c r="E1057" s="18" t="s">
        <v>1</v>
      </c>
      <c r="F1057" s="251">
        <v>3.5750000000000002</v>
      </c>
      <c r="G1057" s="33"/>
      <c r="H1057" s="34"/>
    </row>
    <row r="1058" spans="1:8" s="2" customFormat="1" ht="16.899999999999999" customHeight="1">
      <c r="A1058" s="33"/>
      <c r="B1058" s="34"/>
      <c r="C1058" s="250" t="s">
        <v>1</v>
      </c>
      <c r="D1058" s="250" t="s">
        <v>5985</v>
      </c>
      <c r="E1058" s="18" t="s">
        <v>1</v>
      </c>
      <c r="F1058" s="251">
        <v>0</v>
      </c>
      <c r="G1058" s="33"/>
      <c r="H1058" s="34"/>
    </row>
    <row r="1059" spans="1:8" s="2" customFormat="1" ht="16.899999999999999" customHeight="1">
      <c r="A1059" s="33"/>
      <c r="B1059" s="34"/>
      <c r="C1059" s="250" t="s">
        <v>1</v>
      </c>
      <c r="D1059" s="250" t="s">
        <v>5986</v>
      </c>
      <c r="E1059" s="18" t="s">
        <v>1</v>
      </c>
      <c r="F1059" s="251">
        <v>6.8179999999999996</v>
      </c>
      <c r="G1059" s="33"/>
      <c r="H1059" s="34"/>
    </row>
    <row r="1060" spans="1:8" s="2" customFormat="1" ht="16.899999999999999" customHeight="1">
      <c r="A1060" s="33"/>
      <c r="B1060" s="34"/>
      <c r="C1060" s="250" t="s">
        <v>143</v>
      </c>
      <c r="D1060" s="250" t="s">
        <v>581</v>
      </c>
      <c r="E1060" s="18" t="s">
        <v>1</v>
      </c>
      <c r="F1060" s="251">
        <v>81.091999999999999</v>
      </c>
      <c r="G1060" s="33"/>
      <c r="H1060" s="34"/>
    </row>
    <row r="1061" spans="1:8" s="2" customFormat="1" ht="16.899999999999999" customHeight="1">
      <c r="A1061" s="33"/>
      <c r="B1061" s="34"/>
      <c r="C1061" s="252" t="s">
        <v>6536</v>
      </c>
      <c r="D1061" s="33"/>
      <c r="E1061" s="33"/>
      <c r="F1061" s="33"/>
      <c r="G1061" s="33"/>
      <c r="H1061" s="34"/>
    </row>
    <row r="1062" spans="1:8" s="2" customFormat="1" ht="16.899999999999999" customHeight="1">
      <c r="A1062" s="33"/>
      <c r="B1062" s="34"/>
      <c r="C1062" s="250" t="s">
        <v>5956</v>
      </c>
      <c r="D1062" s="250" t="s">
        <v>5957</v>
      </c>
      <c r="E1062" s="18" t="s">
        <v>366</v>
      </c>
      <c r="F1062" s="251">
        <v>433.71499999999997</v>
      </c>
      <c r="G1062" s="33"/>
      <c r="H1062" s="34"/>
    </row>
    <row r="1063" spans="1:8" s="2" customFormat="1" ht="16.899999999999999" customHeight="1">
      <c r="A1063" s="33"/>
      <c r="B1063" s="34"/>
      <c r="C1063" s="250" t="s">
        <v>1284</v>
      </c>
      <c r="D1063" s="250" t="s">
        <v>1285</v>
      </c>
      <c r="E1063" s="18" t="s">
        <v>366</v>
      </c>
      <c r="F1063" s="251">
        <v>221.702</v>
      </c>
      <c r="G1063" s="33"/>
      <c r="H1063" s="34"/>
    </row>
    <row r="1064" spans="1:8" s="2" customFormat="1" ht="22.5">
      <c r="A1064" s="33"/>
      <c r="B1064" s="34"/>
      <c r="C1064" s="250" t="s">
        <v>6046</v>
      </c>
      <c r="D1064" s="250" t="s">
        <v>6047</v>
      </c>
      <c r="E1064" s="18" t="s">
        <v>366</v>
      </c>
      <c r="F1064" s="251">
        <v>247.18100000000001</v>
      </c>
      <c r="G1064" s="33"/>
      <c r="H1064" s="34"/>
    </row>
    <row r="1065" spans="1:8" s="2" customFormat="1" ht="16.899999999999999" customHeight="1">
      <c r="A1065" s="33"/>
      <c r="B1065" s="34"/>
      <c r="C1065" s="246" t="s">
        <v>145</v>
      </c>
      <c r="D1065" s="247" t="s">
        <v>1</v>
      </c>
      <c r="E1065" s="248" t="s">
        <v>1</v>
      </c>
      <c r="F1065" s="249">
        <v>19.529</v>
      </c>
      <c r="G1065" s="33"/>
      <c r="H1065" s="34"/>
    </row>
    <row r="1066" spans="1:8" s="2" customFormat="1" ht="16.899999999999999" customHeight="1">
      <c r="A1066" s="33"/>
      <c r="B1066" s="34"/>
      <c r="C1066" s="250" t="s">
        <v>1</v>
      </c>
      <c r="D1066" s="250" t="s">
        <v>1491</v>
      </c>
      <c r="E1066" s="18" t="s">
        <v>1</v>
      </c>
      <c r="F1066" s="251">
        <v>0</v>
      </c>
      <c r="G1066" s="33"/>
      <c r="H1066" s="34"/>
    </row>
    <row r="1067" spans="1:8" s="2" customFormat="1" ht="16.899999999999999" customHeight="1">
      <c r="A1067" s="33"/>
      <c r="B1067" s="34"/>
      <c r="C1067" s="250" t="s">
        <v>1</v>
      </c>
      <c r="D1067" s="250" t="s">
        <v>6019</v>
      </c>
      <c r="E1067" s="18" t="s">
        <v>1</v>
      </c>
      <c r="F1067" s="251">
        <v>1.109</v>
      </c>
      <c r="G1067" s="33"/>
      <c r="H1067" s="34"/>
    </row>
    <row r="1068" spans="1:8" s="2" customFormat="1" ht="16.899999999999999" customHeight="1">
      <c r="A1068" s="33"/>
      <c r="B1068" s="34"/>
      <c r="C1068" s="250" t="s">
        <v>1</v>
      </c>
      <c r="D1068" s="250" t="s">
        <v>1485</v>
      </c>
      <c r="E1068" s="18" t="s">
        <v>1</v>
      </c>
      <c r="F1068" s="251">
        <v>0</v>
      </c>
      <c r="G1068" s="33"/>
      <c r="H1068" s="34"/>
    </row>
    <row r="1069" spans="1:8" s="2" customFormat="1" ht="16.899999999999999" customHeight="1">
      <c r="A1069" s="33"/>
      <c r="B1069" s="34"/>
      <c r="C1069" s="250" t="s">
        <v>1</v>
      </c>
      <c r="D1069" s="250" t="s">
        <v>6020</v>
      </c>
      <c r="E1069" s="18" t="s">
        <v>1</v>
      </c>
      <c r="F1069" s="251">
        <v>1.294</v>
      </c>
      <c r="G1069" s="33"/>
      <c r="H1069" s="34"/>
    </row>
    <row r="1070" spans="1:8" s="2" customFormat="1" ht="16.899999999999999" customHeight="1">
      <c r="A1070" s="33"/>
      <c r="B1070" s="34"/>
      <c r="C1070" s="250" t="s">
        <v>1</v>
      </c>
      <c r="D1070" s="250" t="s">
        <v>1483</v>
      </c>
      <c r="E1070" s="18" t="s">
        <v>1</v>
      </c>
      <c r="F1070" s="251">
        <v>0</v>
      </c>
      <c r="G1070" s="33"/>
      <c r="H1070" s="34"/>
    </row>
    <row r="1071" spans="1:8" s="2" customFormat="1" ht="16.899999999999999" customHeight="1">
      <c r="A1071" s="33"/>
      <c r="B1071" s="34"/>
      <c r="C1071" s="250" t="s">
        <v>1</v>
      </c>
      <c r="D1071" s="250" t="s">
        <v>6020</v>
      </c>
      <c r="E1071" s="18" t="s">
        <v>1</v>
      </c>
      <c r="F1071" s="251">
        <v>1.294</v>
      </c>
      <c r="G1071" s="33"/>
      <c r="H1071" s="34"/>
    </row>
    <row r="1072" spans="1:8" s="2" customFormat="1" ht="16.899999999999999" customHeight="1">
      <c r="A1072" s="33"/>
      <c r="B1072" s="34"/>
      <c r="C1072" s="250" t="s">
        <v>1</v>
      </c>
      <c r="D1072" s="250" t="s">
        <v>5983</v>
      </c>
      <c r="E1072" s="18" t="s">
        <v>1</v>
      </c>
      <c r="F1072" s="251">
        <v>0</v>
      </c>
      <c r="G1072" s="33"/>
      <c r="H1072" s="34"/>
    </row>
    <row r="1073" spans="1:8" s="2" customFormat="1" ht="16.899999999999999" customHeight="1">
      <c r="A1073" s="33"/>
      <c r="B1073" s="34"/>
      <c r="C1073" s="250" t="s">
        <v>1</v>
      </c>
      <c r="D1073" s="250" t="s">
        <v>6021</v>
      </c>
      <c r="E1073" s="18" t="s">
        <v>1</v>
      </c>
      <c r="F1073" s="251">
        <v>7.4130000000000003</v>
      </c>
      <c r="G1073" s="33"/>
      <c r="H1073" s="34"/>
    </row>
    <row r="1074" spans="1:8" s="2" customFormat="1" ht="16.899999999999999" customHeight="1">
      <c r="A1074" s="33"/>
      <c r="B1074" s="34"/>
      <c r="C1074" s="250" t="s">
        <v>1</v>
      </c>
      <c r="D1074" s="250" t="s">
        <v>6022</v>
      </c>
      <c r="E1074" s="18" t="s">
        <v>1</v>
      </c>
      <c r="F1074" s="251">
        <v>-1.4139999999999999</v>
      </c>
      <c r="G1074" s="33"/>
      <c r="H1074" s="34"/>
    </row>
    <row r="1075" spans="1:8" s="2" customFormat="1" ht="16.899999999999999" customHeight="1">
      <c r="A1075" s="33"/>
      <c r="B1075" s="34"/>
      <c r="C1075" s="250" t="s">
        <v>1</v>
      </c>
      <c r="D1075" s="250" t="s">
        <v>5985</v>
      </c>
      <c r="E1075" s="18" t="s">
        <v>1</v>
      </c>
      <c r="F1075" s="251">
        <v>0</v>
      </c>
      <c r="G1075" s="33"/>
      <c r="H1075" s="34"/>
    </row>
    <row r="1076" spans="1:8" s="2" customFormat="1" ht="16.899999999999999" customHeight="1">
      <c r="A1076" s="33"/>
      <c r="B1076" s="34"/>
      <c r="C1076" s="250" t="s">
        <v>1</v>
      </c>
      <c r="D1076" s="250" t="s">
        <v>6023</v>
      </c>
      <c r="E1076" s="18" t="s">
        <v>1</v>
      </c>
      <c r="F1076" s="251">
        <v>11.706</v>
      </c>
      <c r="G1076" s="33"/>
      <c r="H1076" s="34"/>
    </row>
    <row r="1077" spans="1:8" s="2" customFormat="1" ht="16.899999999999999" customHeight="1">
      <c r="A1077" s="33"/>
      <c r="B1077" s="34"/>
      <c r="C1077" s="250" t="s">
        <v>1</v>
      </c>
      <c r="D1077" s="250" t="s">
        <v>3506</v>
      </c>
      <c r="E1077" s="18" t="s">
        <v>1</v>
      </c>
      <c r="F1077" s="251">
        <v>-1.4139999999999999</v>
      </c>
      <c r="G1077" s="33"/>
      <c r="H1077" s="34"/>
    </row>
    <row r="1078" spans="1:8" s="2" customFormat="1" ht="16.899999999999999" customHeight="1">
      <c r="A1078" s="33"/>
      <c r="B1078" s="34"/>
      <c r="C1078" s="250" t="s">
        <v>1</v>
      </c>
      <c r="D1078" s="250" t="s">
        <v>6024</v>
      </c>
      <c r="E1078" s="18" t="s">
        <v>1</v>
      </c>
      <c r="F1078" s="251">
        <v>-0.45900000000000002</v>
      </c>
      <c r="G1078" s="33"/>
      <c r="H1078" s="34"/>
    </row>
    <row r="1079" spans="1:8" s="2" customFormat="1" ht="16.899999999999999" customHeight="1">
      <c r="A1079" s="33"/>
      <c r="B1079" s="34"/>
      <c r="C1079" s="250" t="s">
        <v>145</v>
      </c>
      <c r="D1079" s="250" t="s">
        <v>581</v>
      </c>
      <c r="E1079" s="18" t="s">
        <v>1</v>
      </c>
      <c r="F1079" s="251">
        <v>19.529</v>
      </c>
      <c r="G1079" s="33"/>
      <c r="H1079" s="34"/>
    </row>
    <row r="1080" spans="1:8" s="2" customFormat="1" ht="16.899999999999999" customHeight="1">
      <c r="A1080" s="33"/>
      <c r="B1080" s="34"/>
      <c r="C1080" s="252" t="s">
        <v>6536</v>
      </c>
      <c r="D1080" s="33"/>
      <c r="E1080" s="33"/>
      <c r="F1080" s="33"/>
      <c r="G1080" s="33"/>
      <c r="H1080" s="34"/>
    </row>
    <row r="1081" spans="1:8" s="2" customFormat="1" ht="16.899999999999999" customHeight="1">
      <c r="A1081" s="33"/>
      <c r="B1081" s="34"/>
      <c r="C1081" s="250" t="s">
        <v>5956</v>
      </c>
      <c r="D1081" s="250" t="s">
        <v>5957</v>
      </c>
      <c r="E1081" s="18" t="s">
        <v>366</v>
      </c>
      <c r="F1081" s="251">
        <v>433.71499999999997</v>
      </c>
      <c r="G1081" s="33"/>
      <c r="H1081" s="34"/>
    </row>
    <row r="1082" spans="1:8" s="2" customFormat="1" ht="16.899999999999999" customHeight="1">
      <c r="A1082" s="33"/>
      <c r="B1082" s="34"/>
      <c r="C1082" s="250" t="s">
        <v>1284</v>
      </c>
      <c r="D1082" s="250" t="s">
        <v>1285</v>
      </c>
      <c r="E1082" s="18" t="s">
        <v>366</v>
      </c>
      <c r="F1082" s="251">
        <v>221.702</v>
      </c>
      <c r="G1082" s="33"/>
      <c r="H1082" s="34"/>
    </row>
    <row r="1083" spans="1:8" s="2" customFormat="1" ht="22.5">
      <c r="A1083" s="33"/>
      <c r="B1083" s="34"/>
      <c r="C1083" s="250" t="s">
        <v>6054</v>
      </c>
      <c r="D1083" s="250" t="s">
        <v>6055</v>
      </c>
      <c r="E1083" s="18" t="s">
        <v>366</v>
      </c>
      <c r="F1083" s="251">
        <v>187.41200000000001</v>
      </c>
      <c r="G1083" s="33"/>
      <c r="H1083" s="34"/>
    </row>
    <row r="1084" spans="1:8" s="2" customFormat="1" ht="16.899999999999999" customHeight="1">
      <c r="A1084" s="33"/>
      <c r="B1084" s="34"/>
      <c r="C1084" s="246" t="s">
        <v>147</v>
      </c>
      <c r="D1084" s="247" t="s">
        <v>1</v>
      </c>
      <c r="E1084" s="248" t="s">
        <v>1</v>
      </c>
      <c r="F1084" s="249">
        <v>27.593</v>
      </c>
      <c r="G1084" s="33"/>
      <c r="H1084" s="34"/>
    </row>
    <row r="1085" spans="1:8" s="2" customFormat="1" ht="16.899999999999999" customHeight="1">
      <c r="A1085" s="33"/>
      <c r="B1085" s="34"/>
      <c r="C1085" s="250" t="s">
        <v>1</v>
      </c>
      <c r="D1085" s="250" t="s">
        <v>5959</v>
      </c>
      <c r="E1085" s="18" t="s">
        <v>1</v>
      </c>
      <c r="F1085" s="251">
        <v>0</v>
      </c>
      <c r="G1085" s="33"/>
      <c r="H1085" s="34"/>
    </row>
    <row r="1086" spans="1:8" s="2" customFormat="1" ht="16.899999999999999" customHeight="1">
      <c r="A1086" s="33"/>
      <c r="B1086" s="34"/>
      <c r="C1086" s="250" t="s">
        <v>1</v>
      </c>
      <c r="D1086" s="250" t="s">
        <v>5960</v>
      </c>
      <c r="E1086" s="18" t="s">
        <v>1</v>
      </c>
      <c r="F1086" s="251">
        <v>0</v>
      </c>
      <c r="G1086" s="33"/>
      <c r="H1086" s="34"/>
    </row>
    <row r="1087" spans="1:8" s="2" customFormat="1" ht="16.899999999999999" customHeight="1">
      <c r="A1087" s="33"/>
      <c r="B1087" s="34"/>
      <c r="C1087" s="250" t="s">
        <v>1</v>
      </c>
      <c r="D1087" s="250" t="s">
        <v>5961</v>
      </c>
      <c r="E1087" s="18" t="s">
        <v>1</v>
      </c>
      <c r="F1087" s="251">
        <v>4.9589999999999996</v>
      </c>
      <c r="G1087" s="33"/>
      <c r="H1087" s="34"/>
    </row>
    <row r="1088" spans="1:8" s="2" customFormat="1" ht="16.899999999999999" customHeight="1">
      <c r="A1088" s="33"/>
      <c r="B1088" s="34"/>
      <c r="C1088" s="250" t="s">
        <v>1</v>
      </c>
      <c r="D1088" s="250" t="s">
        <v>5962</v>
      </c>
      <c r="E1088" s="18" t="s">
        <v>1</v>
      </c>
      <c r="F1088" s="251">
        <v>0.13500000000000001</v>
      </c>
      <c r="G1088" s="33"/>
      <c r="H1088" s="34"/>
    </row>
    <row r="1089" spans="1:8" s="2" customFormat="1" ht="16.899999999999999" customHeight="1">
      <c r="A1089" s="33"/>
      <c r="B1089" s="34"/>
      <c r="C1089" s="250" t="s">
        <v>1</v>
      </c>
      <c r="D1089" s="250" t="s">
        <v>5963</v>
      </c>
      <c r="E1089" s="18" t="s">
        <v>1</v>
      </c>
      <c r="F1089" s="251">
        <v>0</v>
      </c>
      <c r="G1089" s="33"/>
      <c r="H1089" s="34"/>
    </row>
    <row r="1090" spans="1:8" s="2" customFormat="1" ht="16.899999999999999" customHeight="1">
      <c r="A1090" s="33"/>
      <c r="B1090" s="34"/>
      <c r="C1090" s="250" t="s">
        <v>1</v>
      </c>
      <c r="D1090" s="250" t="s">
        <v>5964</v>
      </c>
      <c r="E1090" s="18" t="s">
        <v>1</v>
      </c>
      <c r="F1090" s="251">
        <v>5.3129999999999997</v>
      </c>
      <c r="G1090" s="33"/>
      <c r="H1090" s="34"/>
    </row>
    <row r="1091" spans="1:8" s="2" customFormat="1" ht="16.899999999999999" customHeight="1">
      <c r="A1091" s="33"/>
      <c r="B1091" s="34"/>
      <c r="C1091" s="250" t="s">
        <v>1</v>
      </c>
      <c r="D1091" s="250" t="s">
        <v>5962</v>
      </c>
      <c r="E1091" s="18" t="s">
        <v>1</v>
      </c>
      <c r="F1091" s="251">
        <v>0.13500000000000001</v>
      </c>
      <c r="G1091" s="33"/>
      <c r="H1091" s="34"/>
    </row>
    <row r="1092" spans="1:8" s="2" customFormat="1" ht="16.899999999999999" customHeight="1">
      <c r="A1092" s="33"/>
      <c r="B1092" s="34"/>
      <c r="C1092" s="250" t="s">
        <v>1</v>
      </c>
      <c r="D1092" s="250" t="s">
        <v>5965</v>
      </c>
      <c r="E1092" s="18" t="s">
        <v>1</v>
      </c>
      <c r="F1092" s="251">
        <v>0</v>
      </c>
      <c r="G1092" s="33"/>
      <c r="H1092" s="34"/>
    </row>
    <row r="1093" spans="1:8" s="2" customFormat="1" ht="16.899999999999999" customHeight="1">
      <c r="A1093" s="33"/>
      <c r="B1093" s="34"/>
      <c r="C1093" s="250" t="s">
        <v>1</v>
      </c>
      <c r="D1093" s="250" t="s">
        <v>5966</v>
      </c>
      <c r="E1093" s="18" t="s">
        <v>1</v>
      </c>
      <c r="F1093" s="251">
        <v>18.907</v>
      </c>
      <c r="G1093" s="33"/>
      <c r="H1093" s="34"/>
    </row>
    <row r="1094" spans="1:8" s="2" customFormat="1" ht="16.899999999999999" customHeight="1">
      <c r="A1094" s="33"/>
      <c r="B1094" s="34"/>
      <c r="C1094" s="250" t="s">
        <v>1</v>
      </c>
      <c r="D1094" s="250" t="s">
        <v>5967</v>
      </c>
      <c r="E1094" s="18" t="s">
        <v>1</v>
      </c>
      <c r="F1094" s="251">
        <v>0.245</v>
      </c>
      <c r="G1094" s="33"/>
      <c r="H1094" s="34"/>
    </row>
    <row r="1095" spans="1:8" s="2" customFormat="1" ht="16.899999999999999" customHeight="1">
      <c r="A1095" s="33"/>
      <c r="B1095" s="34"/>
      <c r="C1095" s="250" t="s">
        <v>1</v>
      </c>
      <c r="D1095" s="250" t="s">
        <v>5968</v>
      </c>
      <c r="E1095" s="18" t="s">
        <v>1</v>
      </c>
      <c r="F1095" s="251">
        <v>-2.02</v>
      </c>
      <c r="G1095" s="33"/>
      <c r="H1095" s="34"/>
    </row>
    <row r="1096" spans="1:8" s="2" customFormat="1" ht="16.899999999999999" customHeight="1">
      <c r="A1096" s="33"/>
      <c r="B1096" s="34"/>
      <c r="C1096" s="250" t="s">
        <v>1</v>
      </c>
      <c r="D1096" s="250" t="s">
        <v>5969</v>
      </c>
      <c r="E1096" s="18" t="s">
        <v>1</v>
      </c>
      <c r="F1096" s="251">
        <v>-0.95199999999999996</v>
      </c>
      <c r="G1096" s="33"/>
      <c r="H1096" s="34"/>
    </row>
    <row r="1097" spans="1:8" s="2" customFormat="1" ht="16.899999999999999" customHeight="1">
      <c r="A1097" s="33"/>
      <c r="B1097" s="34"/>
      <c r="C1097" s="250" t="s">
        <v>1</v>
      </c>
      <c r="D1097" s="250" t="s">
        <v>5970</v>
      </c>
      <c r="E1097" s="18" t="s">
        <v>1</v>
      </c>
      <c r="F1097" s="251">
        <v>0.871</v>
      </c>
      <c r="G1097" s="33"/>
      <c r="H1097" s="34"/>
    </row>
    <row r="1098" spans="1:8" s="2" customFormat="1" ht="16.899999999999999" customHeight="1">
      <c r="A1098" s="33"/>
      <c r="B1098" s="34"/>
      <c r="C1098" s="250" t="s">
        <v>147</v>
      </c>
      <c r="D1098" s="250" t="s">
        <v>581</v>
      </c>
      <c r="E1098" s="18" t="s">
        <v>1</v>
      </c>
      <c r="F1098" s="251">
        <v>27.593</v>
      </c>
      <c r="G1098" s="33"/>
      <c r="H1098" s="34"/>
    </row>
    <row r="1099" spans="1:8" s="2" customFormat="1" ht="16.899999999999999" customHeight="1">
      <c r="A1099" s="33"/>
      <c r="B1099" s="34"/>
      <c r="C1099" s="252" t="s">
        <v>6536</v>
      </c>
      <c r="D1099" s="33"/>
      <c r="E1099" s="33"/>
      <c r="F1099" s="33"/>
      <c r="G1099" s="33"/>
      <c r="H1099" s="34"/>
    </row>
    <row r="1100" spans="1:8" s="2" customFormat="1" ht="16.899999999999999" customHeight="1">
      <c r="A1100" s="33"/>
      <c r="B1100" s="34"/>
      <c r="C1100" s="250" t="s">
        <v>5956</v>
      </c>
      <c r="D1100" s="250" t="s">
        <v>5957</v>
      </c>
      <c r="E1100" s="18" t="s">
        <v>366</v>
      </c>
      <c r="F1100" s="251">
        <v>433.71499999999997</v>
      </c>
      <c r="G1100" s="33"/>
      <c r="H1100" s="34"/>
    </row>
    <row r="1101" spans="1:8" s="2" customFormat="1" ht="16.899999999999999" customHeight="1">
      <c r="A1101" s="33"/>
      <c r="B1101" s="34"/>
      <c r="C1101" s="250" t="s">
        <v>1284</v>
      </c>
      <c r="D1101" s="250" t="s">
        <v>1285</v>
      </c>
      <c r="E1101" s="18" t="s">
        <v>366</v>
      </c>
      <c r="F1101" s="251">
        <v>221.702</v>
      </c>
      <c r="G1101" s="33"/>
      <c r="H1101" s="34"/>
    </row>
    <row r="1102" spans="1:8" s="2" customFormat="1" ht="22.5">
      <c r="A1102" s="33"/>
      <c r="B1102" s="34"/>
      <c r="C1102" s="250" t="s">
        <v>6046</v>
      </c>
      <c r="D1102" s="250" t="s">
        <v>6047</v>
      </c>
      <c r="E1102" s="18" t="s">
        <v>366</v>
      </c>
      <c r="F1102" s="251">
        <v>247.18100000000001</v>
      </c>
      <c r="G1102" s="33"/>
      <c r="H1102" s="34"/>
    </row>
    <row r="1103" spans="1:8" s="2" customFormat="1" ht="16.899999999999999" customHeight="1">
      <c r="A1103" s="33"/>
      <c r="B1103" s="34"/>
      <c r="C1103" s="246" t="s">
        <v>149</v>
      </c>
      <c r="D1103" s="247" t="s">
        <v>1</v>
      </c>
      <c r="E1103" s="248" t="s">
        <v>1</v>
      </c>
      <c r="F1103" s="249">
        <v>84.584000000000003</v>
      </c>
      <c r="G1103" s="33"/>
      <c r="H1103" s="34"/>
    </row>
    <row r="1104" spans="1:8" s="2" customFormat="1" ht="16.899999999999999" customHeight="1">
      <c r="A1104" s="33"/>
      <c r="B1104" s="34"/>
      <c r="C1104" s="250" t="s">
        <v>1</v>
      </c>
      <c r="D1104" s="250" t="s">
        <v>5413</v>
      </c>
      <c r="E1104" s="18" t="s">
        <v>1</v>
      </c>
      <c r="F1104" s="251">
        <v>0</v>
      </c>
      <c r="G1104" s="33"/>
      <c r="H1104" s="34"/>
    </row>
    <row r="1105" spans="1:8" s="2" customFormat="1" ht="16.899999999999999" customHeight="1">
      <c r="A1105" s="33"/>
      <c r="B1105" s="34"/>
      <c r="C1105" s="250" t="s">
        <v>1</v>
      </c>
      <c r="D1105" s="250" t="s">
        <v>5960</v>
      </c>
      <c r="E1105" s="18" t="s">
        <v>1</v>
      </c>
      <c r="F1105" s="251">
        <v>0</v>
      </c>
      <c r="G1105" s="33"/>
      <c r="H1105" s="34"/>
    </row>
    <row r="1106" spans="1:8" s="2" customFormat="1" ht="16.899999999999999" customHeight="1">
      <c r="A1106" s="33"/>
      <c r="B1106" s="34"/>
      <c r="C1106" s="250" t="s">
        <v>1</v>
      </c>
      <c r="D1106" s="250" t="s">
        <v>6004</v>
      </c>
      <c r="E1106" s="18" t="s">
        <v>1</v>
      </c>
      <c r="F1106" s="251">
        <v>17.280999999999999</v>
      </c>
      <c r="G1106" s="33"/>
      <c r="H1106" s="34"/>
    </row>
    <row r="1107" spans="1:8" s="2" customFormat="1" ht="16.899999999999999" customHeight="1">
      <c r="A1107" s="33"/>
      <c r="B1107" s="34"/>
      <c r="C1107" s="250" t="s">
        <v>1</v>
      </c>
      <c r="D1107" s="250" t="s">
        <v>5962</v>
      </c>
      <c r="E1107" s="18" t="s">
        <v>1</v>
      </c>
      <c r="F1107" s="251">
        <v>0.13500000000000001</v>
      </c>
      <c r="G1107" s="33"/>
      <c r="H1107" s="34"/>
    </row>
    <row r="1108" spans="1:8" s="2" customFormat="1" ht="16.899999999999999" customHeight="1">
      <c r="A1108" s="33"/>
      <c r="B1108" s="34"/>
      <c r="C1108" s="250" t="s">
        <v>1</v>
      </c>
      <c r="D1108" s="250" t="s">
        <v>5974</v>
      </c>
      <c r="E1108" s="18" t="s">
        <v>1</v>
      </c>
      <c r="F1108" s="251">
        <v>-1.6160000000000001</v>
      </c>
      <c r="G1108" s="33"/>
      <c r="H1108" s="34"/>
    </row>
    <row r="1109" spans="1:8" s="2" customFormat="1" ht="16.899999999999999" customHeight="1">
      <c r="A1109" s="33"/>
      <c r="B1109" s="34"/>
      <c r="C1109" s="250" t="s">
        <v>1</v>
      </c>
      <c r="D1109" s="250" t="s">
        <v>5989</v>
      </c>
      <c r="E1109" s="18" t="s">
        <v>1</v>
      </c>
      <c r="F1109" s="251">
        <v>-0.47599999999999998</v>
      </c>
      <c r="G1109" s="33"/>
      <c r="H1109" s="34"/>
    </row>
    <row r="1110" spans="1:8" s="2" customFormat="1" ht="16.899999999999999" customHeight="1">
      <c r="A1110" s="33"/>
      <c r="B1110" s="34"/>
      <c r="C1110" s="250" t="s">
        <v>1</v>
      </c>
      <c r="D1110" s="250" t="s">
        <v>5963</v>
      </c>
      <c r="E1110" s="18" t="s">
        <v>1</v>
      </c>
      <c r="F1110" s="251">
        <v>0</v>
      </c>
      <c r="G1110" s="33"/>
      <c r="H1110" s="34"/>
    </row>
    <row r="1111" spans="1:8" s="2" customFormat="1" ht="16.899999999999999" customHeight="1">
      <c r="A1111" s="33"/>
      <c r="B1111" s="34"/>
      <c r="C1111" s="250" t="s">
        <v>1</v>
      </c>
      <c r="D1111" s="250" t="s">
        <v>6005</v>
      </c>
      <c r="E1111" s="18" t="s">
        <v>1</v>
      </c>
      <c r="F1111" s="251">
        <v>26.704000000000001</v>
      </c>
      <c r="G1111" s="33"/>
      <c r="H1111" s="34"/>
    </row>
    <row r="1112" spans="1:8" s="2" customFormat="1" ht="16.899999999999999" customHeight="1">
      <c r="A1112" s="33"/>
      <c r="B1112" s="34"/>
      <c r="C1112" s="250" t="s">
        <v>1</v>
      </c>
      <c r="D1112" s="250" t="s">
        <v>5962</v>
      </c>
      <c r="E1112" s="18" t="s">
        <v>1</v>
      </c>
      <c r="F1112" s="251">
        <v>0.13500000000000001</v>
      </c>
      <c r="G1112" s="33"/>
      <c r="H1112" s="34"/>
    </row>
    <row r="1113" spans="1:8" s="2" customFormat="1" ht="16.899999999999999" customHeight="1">
      <c r="A1113" s="33"/>
      <c r="B1113" s="34"/>
      <c r="C1113" s="250" t="s">
        <v>1</v>
      </c>
      <c r="D1113" s="250" t="s">
        <v>5974</v>
      </c>
      <c r="E1113" s="18" t="s">
        <v>1</v>
      </c>
      <c r="F1113" s="251">
        <v>-1.6160000000000001</v>
      </c>
      <c r="G1113" s="33"/>
      <c r="H1113" s="34"/>
    </row>
    <row r="1114" spans="1:8" s="2" customFormat="1" ht="16.899999999999999" customHeight="1">
      <c r="A1114" s="33"/>
      <c r="B1114" s="34"/>
      <c r="C1114" s="250" t="s">
        <v>1</v>
      </c>
      <c r="D1114" s="250" t="s">
        <v>5992</v>
      </c>
      <c r="E1114" s="18" t="s">
        <v>1</v>
      </c>
      <c r="F1114" s="251">
        <v>-0.81599999999999995</v>
      </c>
      <c r="G1114" s="33"/>
      <c r="H1114" s="34"/>
    </row>
    <row r="1115" spans="1:8" s="2" customFormat="1" ht="16.899999999999999" customHeight="1">
      <c r="A1115" s="33"/>
      <c r="B1115" s="34"/>
      <c r="C1115" s="250" t="s">
        <v>1</v>
      </c>
      <c r="D1115" s="250" t="s">
        <v>6006</v>
      </c>
      <c r="E1115" s="18" t="s">
        <v>1</v>
      </c>
      <c r="F1115" s="251">
        <v>0</v>
      </c>
      <c r="G1115" s="33"/>
      <c r="H1115" s="34"/>
    </row>
    <row r="1116" spans="1:8" s="2" customFormat="1" ht="16.899999999999999" customHeight="1">
      <c r="A1116" s="33"/>
      <c r="B1116" s="34"/>
      <c r="C1116" s="250" t="s">
        <v>1</v>
      </c>
      <c r="D1116" s="250" t="s">
        <v>6007</v>
      </c>
      <c r="E1116" s="18" t="s">
        <v>1</v>
      </c>
      <c r="F1116" s="251">
        <v>10.382999999999999</v>
      </c>
      <c r="G1116" s="33"/>
      <c r="H1116" s="34"/>
    </row>
    <row r="1117" spans="1:8" s="2" customFormat="1" ht="16.899999999999999" customHeight="1">
      <c r="A1117" s="33"/>
      <c r="B1117" s="34"/>
      <c r="C1117" s="250" t="s">
        <v>1</v>
      </c>
      <c r="D1117" s="250" t="s">
        <v>6008</v>
      </c>
      <c r="E1117" s="18" t="s">
        <v>1</v>
      </c>
      <c r="F1117" s="251">
        <v>8.9689999999999994</v>
      </c>
      <c r="G1117" s="33"/>
      <c r="H1117" s="34"/>
    </row>
    <row r="1118" spans="1:8" s="2" customFormat="1" ht="16.899999999999999" customHeight="1">
      <c r="A1118" s="33"/>
      <c r="B1118" s="34"/>
      <c r="C1118" s="250" t="s">
        <v>1</v>
      </c>
      <c r="D1118" s="250" t="s">
        <v>6009</v>
      </c>
      <c r="E1118" s="18" t="s">
        <v>1</v>
      </c>
      <c r="F1118" s="251">
        <v>11.917999999999999</v>
      </c>
      <c r="G1118" s="33"/>
      <c r="H1118" s="34"/>
    </row>
    <row r="1119" spans="1:8" s="2" customFormat="1" ht="16.899999999999999" customHeight="1">
      <c r="A1119" s="33"/>
      <c r="B1119" s="34"/>
      <c r="C1119" s="250" t="s">
        <v>1</v>
      </c>
      <c r="D1119" s="250" t="s">
        <v>6010</v>
      </c>
      <c r="E1119" s="18" t="s">
        <v>1</v>
      </c>
      <c r="F1119" s="251">
        <v>0.125</v>
      </c>
      <c r="G1119" s="33"/>
      <c r="H1119" s="34"/>
    </row>
    <row r="1120" spans="1:8" s="2" customFormat="1" ht="16.899999999999999" customHeight="1">
      <c r="A1120" s="33"/>
      <c r="B1120" s="34"/>
      <c r="C1120" s="250" t="s">
        <v>1</v>
      </c>
      <c r="D1120" s="250" t="s">
        <v>6011</v>
      </c>
      <c r="E1120" s="18" t="s">
        <v>1</v>
      </c>
      <c r="F1120" s="251">
        <v>-5.6559999999999997</v>
      </c>
      <c r="G1120" s="33"/>
      <c r="H1120" s="34"/>
    </row>
    <row r="1121" spans="1:8" s="2" customFormat="1" ht="16.899999999999999" customHeight="1">
      <c r="A1121" s="33"/>
      <c r="B1121" s="34"/>
      <c r="C1121" s="250" t="s">
        <v>1</v>
      </c>
      <c r="D1121" s="250" t="s">
        <v>6012</v>
      </c>
      <c r="E1121" s="18" t="s">
        <v>1</v>
      </c>
      <c r="F1121" s="251">
        <v>-0.40799999999999997</v>
      </c>
      <c r="G1121" s="33"/>
      <c r="H1121" s="34"/>
    </row>
    <row r="1122" spans="1:8" s="2" customFormat="1" ht="16.899999999999999" customHeight="1">
      <c r="A1122" s="33"/>
      <c r="B1122" s="34"/>
      <c r="C1122" s="250" t="s">
        <v>1</v>
      </c>
      <c r="D1122" s="250" t="s">
        <v>1464</v>
      </c>
      <c r="E1122" s="18" t="s">
        <v>1</v>
      </c>
      <c r="F1122" s="251">
        <v>0</v>
      </c>
      <c r="G1122" s="33"/>
      <c r="H1122" s="34"/>
    </row>
    <row r="1123" spans="1:8" s="2" customFormat="1" ht="16.899999999999999" customHeight="1">
      <c r="A1123" s="33"/>
      <c r="B1123" s="34"/>
      <c r="C1123" s="250" t="s">
        <v>1</v>
      </c>
      <c r="D1123" s="250" t="s">
        <v>6013</v>
      </c>
      <c r="E1123" s="18" t="s">
        <v>1</v>
      </c>
      <c r="F1123" s="251">
        <v>1.95</v>
      </c>
      <c r="G1123" s="33"/>
      <c r="H1123" s="34"/>
    </row>
    <row r="1124" spans="1:8" s="2" customFormat="1" ht="16.899999999999999" customHeight="1">
      <c r="A1124" s="33"/>
      <c r="B1124" s="34"/>
      <c r="C1124" s="250" t="s">
        <v>1</v>
      </c>
      <c r="D1124" s="250" t="s">
        <v>6014</v>
      </c>
      <c r="E1124" s="18" t="s">
        <v>1</v>
      </c>
      <c r="F1124" s="251">
        <v>0</v>
      </c>
      <c r="G1124" s="33"/>
      <c r="H1124" s="34"/>
    </row>
    <row r="1125" spans="1:8" s="2" customFormat="1" ht="16.899999999999999" customHeight="1">
      <c r="A1125" s="33"/>
      <c r="B1125" s="34"/>
      <c r="C1125" s="250" t="s">
        <v>1</v>
      </c>
      <c r="D1125" s="250" t="s">
        <v>6015</v>
      </c>
      <c r="E1125" s="18" t="s">
        <v>1</v>
      </c>
      <c r="F1125" s="251">
        <v>5.5289999999999999</v>
      </c>
      <c r="G1125" s="33"/>
      <c r="H1125" s="34"/>
    </row>
    <row r="1126" spans="1:8" s="2" customFormat="1" ht="16.899999999999999" customHeight="1">
      <c r="A1126" s="33"/>
      <c r="B1126" s="34"/>
      <c r="C1126" s="250" t="s">
        <v>1</v>
      </c>
      <c r="D1126" s="250" t="s">
        <v>1385</v>
      </c>
      <c r="E1126" s="18" t="s">
        <v>1</v>
      </c>
      <c r="F1126" s="251">
        <v>0</v>
      </c>
      <c r="G1126" s="33"/>
      <c r="H1126" s="34"/>
    </row>
    <row r="1127" spans="1:8" s="2" customFormat="1" ht="16.899999999999999" customHeight="1">
      <c r="A1127" s="33"/>
      <c r="B1127" s="34"/>
      <c r="C1127" s="250" t="s">
        <v>1</v>
      </c>
      <c r="D1127" s="250" t="s">
        <v>6016</v>
      </c>
      <c r="E1127" s="18" t="s">
        <v>1</v>
      </c>
      <c r="F1127" s="251">
        <v>2.8029999999999999</v>
      </c>
      <c r="G1127" s="33"/>
      <c r="H1127" s="34"/>
    </row>
    <row r="1128" spans="1:8" s="2" customFormat="1" ht="16.899999999999999" customHeight="1">
      <c r="A1128" s="33"/>
      <c r="B1128" s="34"/>
      <c r="C1128" s="250" t="s">
        <v>1</v>
      </c>
      <c r="D1128" s="250" t="s">
        <v>6017</v>
      </c>
      <c r="E1128" s="18" t="s">
        <v>1</v>
      </c>
      <c r="F1128" s="251">
        <v>0</v>
      </c>
      <c r="G1128" s="33"/>
      <c r="H1128" s="34"/>
    </row>
    <row r="1129" spans="1:8" s="2" customFormat="1" ht="16.899999999999999" customHeight="1">
      <c r="A1129" s="33"/>
      <c r="B1129" s="34"/>
      <c r="C1129" s="250" t="s">
        <v>1</v>
      </c>
      <c r="D1129" s="250" t="s">
        <v>6018</v>
      </c>
      <c r="E1129" s="18" t="s">
        <v>1</v>
      </c>
      <c r="F1129" s="251">
        <v>9.24</v>
      </c>
      <c r="G1129" s="33"/>
      <c r="H1129" s="34"/>
    </row>
    <row r="1130" spans="1:8" s="2" customFormat="1" ht="16.899999999999999" customHeight="1">
      <c r="A1130" s="33"/>
      <c r="B1130" s="34"/>
      <c r="C1130" s="250" t="s">
        <v>149</v>
      </c>
      <c r="D1130" s="250" t="s">
        <v>581</v>
      </c>
      <c r="E1130" s="18" t="s">
        <v>1</v>
      </c>
      <c r="F1130" s="251">
        <v>84.584000000000003</v>
      </c>
      <c r="G1130" s="33"/>
      <c r="H1130" s="34"/>
    </row>
    <row r="1131" spans="1:8" s="2" customFormat="1" ht="16.899999999999999" customHeight="1">
      <c r="A1131" s="33"/>
      <c r="B1131" s="34"/>
      <c r="C1131" s="252" t="s">
        <v>6536</v>
      </c>
      <c r="D1131" s="33"/>
      <c r="E1131" s="33"/>
      <c r="F1131" s="33"/>
      <c r="G1131" s="33"/>
      <c r="H1131" s="34"/>
    </row>
    <row r="1132" spans="1:8" s="2" customFormat="1" ht="16.899999999999999" customHeight="1">
      <c r="A1132" s="33"/>
      <c r="B1132" s="34"/>
      <c r="C1132" s="250" t="s">
        <v>5956</v>
      </c>
      <c r="D1132" s="250" t="s">
        <v>5957</v>
      </c>
      <c r="E1132" s="18" t="s">
        <v>366</v>
      </c>
      <c r="F1132" s="251">
        <v>433.71499999999997</v>
      </c>
      <c r="G1132" s="33"/>
      <c r="H1132" s="34"/>
    </row>
    <row r="1133" spans="1:8" s="2" customFormat="1" ht="16.899999999999999" customHeight="1">
      <c r="A1133" s="33"/>
      <c r="B1133" s="34"/>
      <c r="C1133" s="250" t="s">
        <v>1284</v>
      </c>
      <c r="D1133" s="250" t="s">
        <v>1285</v>
      </c>
      <c r="E1133" s="18" t="s">
        <v>366</v>
      </c>
      <c r="F1133" s="251">
        <v>221.702</v>
      </c>
      <c r="G1133" s="33"/>
      <c r="H1133" s="34"/>
    </row>
    <row r="1134" spans="1:8" s="2" customFormat="1" ht="22.5">
      <c r="A1134" s="33"/>
      <c r="B1134" s="34"/>
      <c r="C1134" s="250" t="s">
        <v>6054</v>
      </c>
      <c r="D1134" s="250" t="s">
        <v>6055</v>
      </c>
      <c r="E1134" s="18" t="s">
        <v>366</v>
      </c>
      <c r="F1134" s="251">
        <v>187.41200000000001</v>
      </c>
      <c r="G1134" s="33"/>
      <c r="H1134" s="34"/>
    </row>
    <row r="1135" spans="1:8" s="2" customFormat="1" ht="16.899999999999999" customHeight="1">
      <c r="A1135" s="33"/>
      <c r="B1135" s="34"/>
      <c r="C1135" s="246" t="s">
        <v>151</v>
      </c>
      <c r="D1135" s="247" t="s">
        <v>1</v>
      </c>
      <c r="E1135" s="248" t="s">
        <v>1</v>
      </c>
      <c r="F1135" s="249">
        <v>62.039000000000001</v>
      </c>
      <c r="G1135" s="33"/>
      <c r="H1135" s="34"/>
    </row>
    <row r="1136" spans="1:8" s="2" customFormat="1" ht="16.899999999999999" customHeight="1">
      <c r="A1136" s="33"/>
      <c r="B1136" s="34"/>
      <c r="C1136" s="250" t="s">
        <v>1</v>
      </c>
      <c r="D1136" s="250" t="s">
        <v>5987</v>
      </c>
      <c r="E1136" s="18" t="s">
        <v>1</v>
      </c>
      <c r="F1136" s="251">
        <v>0</v>
      </c>
      <c r="G1136" s="33"/>
      <c r="H1136" s="34"/>
    </row>
    <row r="1137" spans="1:8" s="2" customFormat="1" ht="16.899999999999999" customHeight="1">
      <c r="A1137" s="33"/>
      <c r="B1137" s="34"/>
      <c r="C1137" s="250" t="s">
        <v>1</v>
      </c>
      <c r="D1137" s="250" t="s">
        <v>5988</v>
      </c>
      <c r="E1137" s="18" t="s">
        <v>1</v>
      </c>
      <c r="F1137" s="251">
        <v>22.321000000000002</v>
      </c>
      <c r="G1137" s="33"/>
      <c r="H1137" s="34"/>
    </row>
    <row r="1138" spans="1:8" s="2" customFormat="1" ht="16.899999999999999" customHeight="1">
      <c r="A1138" s="33"/>
      <c r="B1138" s="34"/>
      <c r="C1138" s="250" t="s">
        <v>1</v>
      </c>
      <c r="D1138" s="250" t="s">
        <v>5973</v>
      </c>
      <c r="E1138" s="18" t="s">
        <v>1</v>
      </c>
      <c r="F1138" s="251">
        <v>0.27</v>
      </c>
      <c r="G1138" s="33"/>
      <c r="H1138" s="34"/>
    </row>
    <row r="1139" spans="1:8" s="2" customFormat="1" ht="16.899999999999999" customHeight="1">
      <c r="A1139" s="33"/>
      <c r="B1139" s="34"/>
      <c r="C1139" s="250" t="s">
        <v>1</v>
      </c>
      <c r="D1139" s="250" t="s">
        <v>5974</v>
      </c>
      <c r="E1139" s="18" t="s">
        <v>1</v>
      </c>
      <c r="F1139" s="251">
        <v>-1.6160000000000001</v>
      </c>
      <c r="G1139" s="33"/>
      <c r="H1139" s="34"/>
    </row>
    <row r="1140" spans="1:8" s="2" customFormat="1" ht="16.899999999999999" customHeight="1">
      <c r="A1140" s="33"/>
      <c r="B1140" s="34"/>
      <c r="C1140" s="250" t="s">
        <v>1</v>
      </c>
      <c r="D1140" s="250" t="s">
        <v>5989</v>
      </c>
      <c r="E1140" s="18" t="s">
        <v>1</v>
      </c>
      <c r="F1140" s="251">
        <v>-0.47599999999999998</v>
      </c>
      <c r="G1140" s="33"/>
      <c r="H1140" s="34"/>
    </row>
    <row r="1141" spans="1:8" s="2" customFormat="1" ht="16.899999999999999" customHeight="1">
      <c r="A1141" s="33"/>
      <c r="B1141" s="34"/>
      <c r="C1141" s="250" t="s">
        <v>1</v>
      </c>
      <c r="D1141" s="250" t="s">
        <v>5990</v>
      </c>
      <c r="E1141" s="18" t="s">
        <v>1</v>
      </c>
      <c r="F1141" s="251">
        <v>0</v>
      </c>
      <c r="G1141" s="33"/>
      <c r="H1141" s="34"/>
    </row>
    <row r="1142" spans="1:8" s="2" customFormat="1" ht="16.899999999999999" customHeight="1">
      <c r="A1142" s="33"/>
      <c r="B1142" s="34"/>
      <c r="C1142" s="250" t="s">
        <v>1</v>
      </c>
      <c r="D1142" s="250" t="s">
        <v>5991</v>
      </c>
      <c r="E1142" s="18" t="s">
        <v>1</v>
      </c>
      <c r="F1142" s="251">
        <v>26.623999999999999</v>
      </c>
      <c r="G1142" s="33"/>
      <c r="H1142" s="34"/>
    </row>
    <row r="1143" spans="1:8" s="2" customFormat="1" ht="16.899999999999999" customHeight="1">
      <c r="A1143" s="33"/>
      <c r="B1143" s="34"/>
      <c r="C1143" s="250" t="s">
        <v>1</v>
      </c>
      <c r="D1143" s="250" t="s">
        <v>5973</v>
      </c>
      <c r="E1143" s="18" t="s">
        <v>1</v>
      </c>
      <c r="F1143" s="251">
        <v>0.27</v>
      </c>
      <c r="G1143" s="33"/>
      <c r="H1143" s="34"/>
    </row>
    <row r="1144" spans="1:8" s="2" customFormat="1" ht="16.899999999999999" customHeight="1">
      <c r="A1144" s="33"/>
      <c r="B1144" s="34"/>
      <c r="C1144" s="250" t="s">
        <v>1</v>
      </c>
      <c r="D1144" s="250" t="s">
        <v>5974</v>
      </c>
      <c r="E1144" s="18" t="s">
        <v>1</v>
      </c>
      <c r="F1144" s="251">
        <v>-1.6160000000000001</v>
      </c>
      <c r="G1144" s="33"/>
      <c r="H1144" s="34"/>
    </row>
    <row r="1145" spans="1:8" s="2" customFormat="1" ht="16.899999999999999" customHeight="1">
      <c r="A1145" s="33"/>
      <c r="B1145" s="34"/>
      <c r="C1145" s="250" t="s">
        <v>1</v>
      </c>
      <c r="D1145" s="250" t="s">
        <v>5992</v>
      </c>
      <c r="E1145" s="18" t="s">
        <v>1</v>
      </c>
      <c r="F1145" s="251">
        <v>-0.81599999999999995</v>
      </c>
      <c r="G1145" s="33"/>
      <c r="H1145" s="34"/>
    </row>
    <row r="1146" spans="1:8" s="2" customFormat="1" ht="16.899999999999999" customHeight="1">
      <c r="A1146" s="33"/>
      <c r="B1146" s="34"/>
      <c r="C1146" s="250" t="s">
        <v>1</v>
      </c>
      <c r="D1146" s="250" t="s">
        <v>5993</v>
      </c>
      <c r="E1146" s="18" t="s">
        <v>1</v>
      </c>
      <c r="F1146" s="251">
        <v>0</v>
      </c>
      <c r="G1146" s="33"/>
      <c r="H1146" s="34"/>
    </row>
    <row r="1147" spans="1:8" s="2" customFormat="1" ht="16.899999999999999" customHeight="1">
      <c r="A1147" s="33"/>
      <c r="B1147" s="34"/>
      <c r="C1147" s="250" t="s">
        <v>1</v>
      </c>
      <c r="D1147" s="250" t="s">
        <v>5966</v>
      </c>
      <c r="E1147" s="18" t="s">
        <v>1</v>
      </c>
      <c r="F1147" s="251">
        <v>18.907</v>
      </c>
      <c r="G1147" s="33"/>
      <c r="H1147" s="34"/>
    </row>
    <row r="1148" spans="1:8" s="2" customFormat="1" ht="16.899999999999999" customHeight="1">
      <c r="A1148" s="33"/>
      <c r="B1148" s="34"/>
      <c r="C1148" s="250" t="s">
        <v>1</v>
      </c>
      <c r="D1148" s="250" t="s">
        <v>5967</v>
      </c>
      <c r="E1148" s="18" t="s">
        <v>1</v>
      </c>
      <c r="F1148" s="251">
        <v>0.245</v>
      </c>
      <c r="G1148" s="33"/>
      <c r="H1148" s="34"/>
    </row>
    <row r="1149" spans="1:8" s="2" customFormat="1" ht="16.899999999999999" customHeight="1">
      <c r="A1149" s="33"/>
      <c r="B1149" s="34"/>
      <c r="C1149" s="250" t="s">
        <v>1</v>
      </c>
      <c r="D1149" s="250" t="s">
        <v>5968</v>
      </c>
      <c r="E1149" s="18" t="s">
        <v>1</v>
      </c>
      <c r="F1149" s="251">
        <v>-2.02</v>
      </c>
      <c r="G1149" s="33"/>
      <c r="H1149" s="34"/>
    </row>
    <row r="1150" spans="1:8" s="2" customFormat="1" ht="16.899999999999999" customHeight="1">
      <c r="A1150" s="33"/>
      <c r="B1150" s="34"/>
      <c r="C1150" s="250" t="s">
        <v>1</v>
      </c>
      <c r="D1150" s="250" t="s">
        <v>5969</v>
      </c>
      <c r="E1150" s="18" t="s">
        <v>1</v>
      </c>
      <c r="F1150" s="251">
        <v>-0.95199999999999996</v>
      </c>
      <c r="G1150" s="33"/>
      <c r="H1150" s="34"/>
    </row>
    <row r="1151" spans="1:8" s="2" customFormat="1" ht="16.899999999999999" customHeight="1">
      <c r="A1151" s="33"/>
      <c r="B1151" s="34"/>
      <c r="C1151" s="250" t="s">
        <v>1</v>
      </c>
      <c r="D1151" s="250" t="s">
        <v>5994</v>
      </c>
      <c r="E1151" s="18" t="s">
        <v>1</v>
      </c>
      <c r="F1151" s="251">
        <v>0.89800000000000002</v>
      </c>
      <c r="G1151" s="33"/>
      <c r="H1151" s="34"/>
    </row>
    <row r="1152" spans="1:8" s="2" customFormat="1" ht="16.899999999999999" customHeight="1">
      <c r="A1152" s="33"/>
      <c r="B1152" s="34"/>
      <c r="C1152" s="250" t="s">
        <v>151</v>
      </c>
      <c r="D1152" s="250" t="s">
        <v>581</v>
      </c>
      <c r="E1152" s="18" t="s">
        <v>1</v>
      </c>
      <c r="F1152" s="251">
        <v>62.039000000000001</v>
      </c>
      <c r="G1152" s="33"/>
      <c r="H1152" s="34"/>
    </row>
    <row r="1153" spans="1:8" s="2" customFormat="1" ht="16.899999999999999" customHeight="1">
      <c r="A1153" s="33"/>
      <c r="B1153" s="34"/>
      <c r="C1153" s="252" t="s">
        <v>6536</v>
      </c>
      <c r="D1153" s="33"/>
      <c r="E1153" s="33"/>
      <c r="F1153" s="33"/>
      <c r="G1153" s="33"/>
      <c r="H1153" s="34"/>
    </row>
    <row r="1154" spans="1:8" s="2" customFormat="1" ht="16.899999999999999" customHeight="1">
      <c r="A1154" s="33"/>
      <c r="B1154" s="34"/>
      <c r="C1154" s="250" t="s">
        <v>5956</v>
      </c>
      <c r="D1154" s="250" t="s">
        <v>5957</v>
      </c>
      <c r="E1154" s="18" t="s">
        <v>366</v>
      </c>
      <c r="F1154" s="251">
        <v>433.71499999999997</v>
      </c>
      <c r="G1154" s="33"/>
      <c r="H1154" s="34"/>
    </row>
    <row r="1155" spans="1:8" s="2" customFormat="1" ht="16.899999999999999" customHeight="1">
      <c r="A1155" s="33"/>
      <c r="B1155" s="34"/>
      <c r="C1155" s="250" t="s">
        <v>1284</v>
      </c>
      <c r="D1155" s="250" t="s">
        <v>1285</v>
      </c>
      <c r="E1155" s="18" t="s">
        <v>366</v>
      </c>
      <c r="F1155" s="251">
        <v>221.702</v>
      </c>
      <c r="G1155" s="33"/>
      <c r="H1155" s="34"/>
    </row>
    <row r="1156" spans="1:8" s="2" customFormat="1" ht="22.5">
      <c r="A1156" s="33"/>
      <c r="B1156" s="34"/>
      <c r="C1156" s="250" t="s">
        <v>6046</v>
      </c>
      <c r="D1156" s="250" t="s">
        <v>6047</v>
      </c>
      <c r="E1156" s="18" t="s">
        <v>366</v>
      </c>
      <c r="F1156" s="251">
        <v>247.18100000000001</v>
      </c>
      <c r="G1156" s="33"/>
      <c r="H1156" s="34"/>
    </row>
    <row r="1157" spans="1:8" s="2" customFormat="1" ht="16.899999999999999" customHeight="1">
      <c r="A1157" s="33"/>
      <c r="B1157" s="34"/>
      <c r="C1157" s="246" t="s">
        <v>154</v>
      </c>
      <c r="D1157" s="247" t="s">
        <v>1</v>
      </c>
      <c r="E1157" s="248" t="s">
        <v>1</v>
      </c>
      <c r="F1157" s="249">
        <v>21.803999999999998</v>
      </c>
      <c r="G1157" s="33"/>
      <c r="H1157" s="34"/>
    </row>
    <row r="1158" spans="1:8" s="2" customFormat="1" ht="16.899999999999999" customHeight="1">
      <c r="A1158" s="33"/>
      <c r="B1158" s="34"/>
      <c r="C1158" s="250" t="s">
        <v>1</v>
      </c>
      <c r="D1158" s="250" t="s">
        <v>6025</v>
      </c>
      <c r="E1158" s="18" t="s">
        <v>1</v>
      </c>
      <c r="F1158" s="251">
        <v>0</v>
      </c>
      <c r="G1158" s="33"/>
      <c r="H1158" s="34"/>
    </row>
    <row r="1159" spans="1:8" s="2" customFormat="1" ht="16.899999999999999" customHeight="1">
      <c r="A1159" s="33"/>
      <c r="B1159" s="34"/>
      <c r="C1159" s="250" t="s">
        <v>1</v>
      </c>
      <c r="D1159" s="250" t="s">
        <v>6026</v>
      </c>
      <c r="E1159" s="18" t="s">
        <v>1</v>
      </c>
      <c r="F1159" s="251">
        <v>8.26</v>
      </c>
      <c r="G1159" s="33"/>
      <c r="H1159" s="34"/>
    </row>
    <row r="1160" spans="1:8" s="2" customFormat="1" ht="16.899999999999999" customHeight="1">
      <c r="A1160" s="33"/>
      <c r="B1160" s="34"/>
      <c r="C1160" s="250" t="s">
        <v>1</v>
      </c>
      <c r="D1160" s="250" t="s">
        <v>2132</v>
      </c>
      <c r="E1160" s="18" t="s">
        <v>1</v>
      </c>
      <c r="F1160" s="251">
        <v>0</v>
      </c>
      <c r="G1160" s="33"/>
      <c r="H1160" s="34"/>
    </row>
    <row r="1161" spans="1:8" s="2" customFormat="1" ht="16.899999999999999" customHeight="1">
      <c r="A1161" s="33"/>
      <c r="B1161" s="34"/>
      <c r="C1161" s="250" t="s">
        <v>1</v>
      </c>
      <c r="D1161" s="250" t="s">
        <v>6027</v>
      </c>
      <c r="E1161" s="18" t="s">
        <v>1</v>
      </c>
      <c r="F1161" s="251">
        <v>2.7719999999999998</v>
      </c>
      <c r="G1161" s="33"/>
      <c r="H1161" s="34"/>
    </row>
    <row r="1162" spans="1:8" s="2" customFormat="1" ht="16.899999999999999" customHeight="1">
      <c r="A1162" s="33"/>
      <c r="B1162" s="34"/>
      <c r="C1162" s="250" t="s">
        <v>1</v>
      </c>
      <c r="D1162" s="250" t="s">
        <v>2119</v>
      </c>
      <c r="E1162" s="18" t="s">
        <v>1</v>
      </c>
      <c r="F1162" s="251">
        <v>0</v>
      </c>
      <c r="G1162" s="33"/>
      <c r="H1162" s="34"/>
    </row>
    <row r="1163" spans="1:8" s="2" customFormat="1" ht="16.899999999999999" customHeight="1">
      <c r="A1163" s="33"/>
      <c r="B1163" s="34"/>
      <c r="C1163" s="250" t="s">
        <v>1</v>
      </c>
      <c r="D1163" s="250" t="s">
        <v>6028</v>
      </c>
      <c r="E1163" s="18" t="s">
        <v>1</v>
      </c>
      <c r="F1163" s="251">
        <v>3.08</v>
      </c>
      <c r="G1163" s="33"/>
      <c r="H1163" s="34"/>
    </row>
    <row r="1164" spans="1:8" s="2" customFormat="1" ht="16.899999999999999" customHeight="1">
      <c r="A1164" s="33"/>
      <c r="B1164" s="34"/>
      <c r="C1164" s="250" t="s">
        <v>1</v>
      </c>
      <c r="D1164" s="250" t="s">
        <v>2113</v>
      </c>
      <c r="E1164" s="18" t="s">
        <v>1</v>
      </c>
      <c r="F1164" s="251">
        <v>0</v>
      </c>
      <c r="G1164" s="33"/>
      <c r="H1164" s="34"/>
    </row>
    <row r="1165" spans="1:8" s="2" customFormat="1" ht="16.899999999999999" customHeight="1">
      <c r="A1165" s="33"/>
      <c r="B1165" s="34"/>
      <c r="C1165" s="250" t="s">
        <v>1</v>
      </c>
      <c r="D1165" s="250" t="s">
        <v>6029</v>
      </c>
      <c r="E1165" s="18" t="s">
        <v>1</v>
      </c>
      <c r="F1165" s="251">
        <v>1.5629999999999999</v>
      </c>
      <c r="G1165" s="33"/>
      <c r="H1165" s="34"/>
    </row>
    <row r="1166" spans="1:8" s="2" customFormat="1" ht="16.899999999999999" customHeight="1">
      <c r="A1166" s="33"/>
      <c r="B1166" s="34"/>
      <c r="C1166" s="250" t="s">
        <v>1</v>
      </c>
      <c r="D1166" s="250" t="s">
        <v>2109</v>
      </c>
      <c r="E1166" s="18" t="s">
        <v>1</v>
      </c>
      <c r="F1166" s="251">
        <v>0</v>
      </c>
      <c r="G1166" s="33"/>
      <c r="H1166" s="34"/>
    </row>
    <row r="1167" spans="1:8" s="2" customFormat="1" ht="16.899999999999999" customHeight="1">
      <c r="A1167" s="33"/>
      <c r="B1167" s="34"/>
      <c r="C1167" s="250" t="s">
        <v>1</v>
      </c>
      <c r="D1167" s="250" t="s">
        <v>6030</v>
      </c>
      <c r="E1167" s="18" t="s">
        <v>1</v>
      </c>
      <c r="F1167" s="251">
        <v>3.0489999999999999</v>
      </c>
      <c r="G1167" s="33"/>
      <c r="H1167" s="34"/>
    </row>
    <row r="1168" spans="1:8" s="2" customFormat="1" ht="16.899999999999999" customHeight="1">
      <c r="A1168" s="33"/>
      <c r="B1168" s="34"/>
      <c r="C1168" s="250" t="s">
        <v>1</v>
      </c>
      <c r="D1168" s="250" t="s">
        <v>2105</v>
      </c>
      <c r="E1168" s="18" t="s">
        <v>1</v>
      </c>
      <c r="F1168" s="251">
        <v>0</v>
      </c>
      <c r="G1168" s="33"/>
      <c r="H1168" s="34"/>
    </row>
    <row r="1169" spans="1:8" s="2" customFormat="1" ht="16.899999999999999" customHeight="1">
      <c r="A1169" s="33"/>
      <c r="B1169" s="34"/>
      <c r="C1169" s="250" t="s">
        <v>1</v>
      </c>
      <c r="D1169" s="250" t="s">
        <v>6028</v>
      </c>
      <c r="E1169" s="18" t="s">
        <v>1</v>
      </c>
      <c r="F1169" s="251">
        <v>3.08</v>
      </c>
      <c r="G1169" s="33"/>
      <c r="H1169" s="34"/>
    </row>
    <row r="1170" spans="1:8" s="2" customFormat="1" ht="16.899999999999999" customHeight="1">
      <c r="A1170" s="33"/>
      <c r="B1170" s="34"/>
      <c r="C1170" s="250" t="s">
        <v>154</v>
      </c>
      <c r="D1170" s="250" t="s">
        <v>581</v>
      </c>
      <c r="E1170" s="18" t="s">
        <v>1</v>
      </c>
      <c r="F1170" s="251">
        <v>21.803999999999998</v>
      </c>
      <c r="G1170" s="33"/>
      <c r="H1170" s="34"/>
    </row>
    <row r="1171" spans="1:8" s="2" customFormat="1" ht="16.899999999999999" customHeight="1">
      <c r="A1171" s="33"/>
      <c r="B1171" s="34"/>
      <c r="C1171" s="252" t="s">
        <v>6536</v>
      </c>
      <c r="D1171" s="33"/>
      <c r="E1171" s="33"/>
      <c r="F1171" s="33"/>
      <c r="G1171" s="33"/>
      <c r="H1171" s="34"/>
    </row>
    <row r="1172" spans="1:8" s="2" customFormat="1" ht="16.899999999999999" customHeight="1">
      <c r="A1172" s="33"/>
      <c r="B1172" s="34"/>
      <c r="C1172" s="250" t="s">
        <v>5956</v>
      </c>
      <c r="D1172" s="250" t="s">
        <v>5957</v>
      </c>
      <c r="E1172" s="18" t="s">
        <v>366</v>
      </c>
      <c r="F1172" s="251">
        <v>433.71499999999997</v>
      </c>
      <c r="G1172" s="33"/>
      <c r="H1172" s="34"/>
    </row>
    <row r="1173" spans="1:8" s="2" customFormat="1" ht="16.899999999999999" customHeight="1">
      <c r="A1173" s="33"/>
      <c r="B1173" s="34"/>
      <c r="C1173" s="250" t="s">
        <v>1284</v>
      </c>
      <c r="D1173" s="250" t="s">
        <v>1285</v>
      </c>
      <c r="E1173" s="18" t="s">
        <v>366</v>
      </c>
      <c r="F1173" s="251">
        <v>221.702</v>
      </c>
      <c r="G1173" s="33"/>
      <c r="H1173" s="34"/>
    </row>
    <row r="1174" spans="1:8" s="2" customFormat="1" ht="22.5">
      <c r="A1174" s="33"/>
      <c r="B1174" s="34"/>
      <c r="C1174" s="250" t="s">
        <v>6054</v>
      </c>
      <c r="D1174" s="250" t="s">
        <v>6055</v>
      </c>
      <c r="E1174" s="18" t="s">
        <v>366</v>
      </c>
      <c r="F1174" s="251">
        <v>187.41200000000001</v>
      </c>
      <c r="G1174" s="33"/>
      <c r="H1174" s="34"/>
    </row>
    <row r="1175" spans="1:8" s="2" customFormat="1" ht="16.899999999999999" customHeight="1">
      <c r="A1175" s="33"/>
      <c r="B1175" s="34"/>
      <c r="C1175" s="246" t="s">
        <v>157</v>
      </c>
      <c r="D1175" s="247" t="s">
        <v>1</v>
      </c>
      <c r="E1175" s="248" t="s">
        <v>1</v>
      </c>
      <c r="F1175" s="249">
        <v>71.61</v>
      </c>
      <c r="G1175" s="33"/>
      <c r="H1175" s="34"/>
    </row>
    <row r="1176" spans="1:8" s="2" customFormat="1" ht="16.899999999999999" customHeight="1">
      <c r="A1176" s="33"/>
      <c r="B1176" s="34"/>
      <c r="C1176" s="250" t="s">
        <v>1</v>
      </c>
      <c r="D1176" s="250" t="s">
        <v>5995</v>
      </c>
      <c r="E1176" s="18" t="s">
        <v>1</v>
      </c>
      <c r="F1176" s="251">
        <v>0</v>
      </c>
      <c r="G1176" s="33"/>
      <c r="H1176" s="34"/>
    </row>
    <row r="1177" spans="1:8" s="2" customFormat="1" ht="16.899999999999999" customHeight="1">
      <c r="A1177" s="33"/>
      <c r="B1177" s="34"/>
      <c r="C1177" s="250" t="s">
        <v>1</v>
      </c>
      <c r="D1177" s="250" t="s">
        <v>5996</v>
      </c>
      <c r="E1177" s="18" t="s">
        <v>1</v>
      </c>
      <c r="F1177" s="251">
        <v>22.53</v>
      </c>
      <c r="G1177" s="33"/>
      <c r="H1177" s="34"/>
    </row>
    <row r="1178" spans="1:8" s="2" customFormat="1" ht="16.899999999999999" customHeight="1">
      <c r="A1178" s="33"/>
      <c r="B1178" s="34"/>
      <c r="C1178" s="250" t="s">
        <v>1</v>
      </c>
      <c r="D1178" s="250" t="s">
        <v>5973</v>
      </c>
      <c r="E1178" s="18" t="s">
        <v>1</v>
      </c>
      <c r="F1178" s="251">
        <v>0.27</v>
      </c>
      <c r="G1178" s="33"/>
      <c r="H1178" s="34"/>
    </row>
    <row r="1179" spans="1:8" s="2" customFormat="1" ht="16.899999999999999" customHeight="1">
      <c r="A1179" s="33"/>
      <c r="B1179" s="34"/>
      <c r="C1179" s="250" t="s">
        <v>1</v>
      </c>
      <c r="D1179" s="250" t="s">
        <v>5974</v>
      </c>
      <c r="E1179" s="18" t="s">
        <v>1</v>
      </c>
      <c r="F1179" s="251">
        <v>-1.6160000000000001</v>
      </c>
      <c r="G1179" s="33"/>
      <c r="H1179" s="34"/>
    </row>
    <row r="1180" spans="1:8" s="2" customFormat="1" ht="16.899999999999999" customHeight="1">
      <c r="A1180" s="33"/>
      <c r="B1180" s="34"/>
      <c r="C1180" s="250" t="s">
        <v>1</v>
      </c>
      <c r="D1180" s="250" t="s">
        <v>5989</v>
      </c>
      <c r="E1180" s="18" t="s">
        <v>1</v>
      </c>
      <c r="F1180" s="251">
        <v>-0.47599999999999998</v>
      </c>
      <c r="G1180" s="33"/>
      <c r="H1180" s="34"/>
    </row>
    <row r="1181" spans="1:8" s="2" customFormat="1" ht="16.899999999999999" customHeight="1">
      <c r="A1181" s="33"/>
      <c r="B1181" s="34"/>
      <c r="C1181" s="250" t="s">
        <v>1</v>
      </c>
      <c r="D1181" s="250" t="s">
        <v>5997</v>
      </c>
      <c r="E1181" s="18" t="s">
        <v>1</v>
      </c>
      <c r="F1181" s="251">
        <v>0</v>
      </c>
      <c r="G1181" s="33"/>
      <c r="H1181" s="34"/>
    </row>
    <row r="1182" spans="1:8" s="2" customFormat="1" ht="16.899999999999999" customHeight="1">
      <c r="A1182" s="33"/>
      <c r="B1182" s="34"/>
      <c r="C1182" s="250" t="s">
        <v>1</v>
      </c>
      <c r="D1182" s="250" t="s">
        <v>5998</v>
      </c>
      <c r="E1182" s="18" t="s">
        <v>1</v>
      </c>
      <c r="F1182" s="251">
        <v>26.896000000000001</v>
      </c>
      <c r="G1182" s="33"/>
      <c r="H1182" s="34"/>
    </row>
    <row r="1183" spans="1:8" s="2" customFormat="1" ht="16.899999999999999" customHeight="1">
      <c r="A1183" s="33"/>
      <c r="B1183" s="34"/>
      <c r="C1183" s="250" t="s">
        <v>1</v>
      </c>
      <c r="D1183" s="250" t="s">
        <v>5973</v>
      </c>
      <c r="E1183" s="18" t="s">
        <v>1</v>
      </c>
      <c r="F1183" s="251">
        <v>0.27</v>
      </c>
      <c r="G1183" s="33"/>
      <c r="H1183" s="34"/>
    </row>
    <row r="1184" spans="1:8" s="2" customFormat="1" ht="16.899999999999999" customHeight="1">
      <c r="A1184" s="33"/>
      <c r="B1184" s="34"/>
      <c r="C1184" s="250" t="s">
        <v>1</v>
      </c>
      <c r="D1184" s="250" t="s">
        <v>5974</v>
      </c>
      <c r="E1184" s="18" t="s">
        <v>1</v>
      </c>
      <c r="F1184" s="251">
        <v>-1.6160000000000001</v>
      </c>
      <c r="G1184" s="33"/>
      <c r="H1184" s="34"/>
    </row>
    <row r="1185" spans="1:8" s="2" customFormat="1" ht="16.899999999999999" customHeight="1">
      <c r="A1185" s="33"/>
      <c r="B1185" s="34"/>
      <c r="C1185" s="250" t="s">
        <v>1</v>
      </c>
      <c r="D1185" s="250" t="s">
        <v>5992</v>
      </c>
      <c r="E1185" s="18" t="s">
        <v>1</v>
      </c>
      <c r="F1185" s="251">
        <v>-0.81599999999999995</v>
      </c>
      <c r="G1185" s="33"/>
      <c r="H1185" s="34"/>
    </row>
    <row r="1186" spans="1:8" s="2" customFormat="1" ht="16.899999999999999" customHeight="1">
      <c r="A1186" s="33"/>
      <c r="B1186" s="34"/>
      <c r="C1186" s="250" t="s">
        <v>1</v>
      </c>
      <c r="D1186" s="250" t="s">
        <v>5999</v>
      </c>
      <c r="E1186" s="18" t="s">
        <v>1</v>
      </c>
      <c r="F1186" s="251">
        <v>0</v>
      </c>
      <c r="G1186" s="33"/>
      <c r="H1186" s="34"/>
    </row>
    <row r="1187" spans="1:8" s="2" customFormat="1" ht="16.899999999999999" customHeight="1">
      <c r="A1187" s="33"/>
      <c r="B1187" s="34"/>
      <c r="C1187" s="250" t="s">
        <v>1</v>
      </c>
      <c r="D1187" s="250" t="s">
        <v>5966</v>
      </c>
      <c r="E1187" s="18" t="s">
        <v>1</v>
      </c>
      <c r="F1187" s="251">
        <v>18.907</v>
      </c>
      <c r="G1187" s="33"/>
      <c r="H1187" s="34"/>
    </row>
    <row r="1188" spans="1:8" s="2" customFormat="1" ht="16.899999999999999" customHeight="1">
      <c r="A1188" s="33"/>
      <c r="B1188" s="34"/>
      <c r="C1188" s="250" t="s">
        <v>1</v>
      </c>
      <c r="D1188" s="250" t="s">
        <v>5967</v>
      </c>
      <c r="E1188" s="18" t="s">
        <v>1</v>
      </c>
      <c r="F1188" s="251">
        <v>0.245</v>
      </c>
      <c r="G1188" s="33"/>
      <c r="H1188" s="34"/>
    </row>
    <row r="1189" spans="1:8" s="2" customFormat="1" ht="16.899999999999999" customHeight="1">
      <c r="A1189" s="33"/>
      <c r="B1189" s="34"/>
      <c r="C1189" s="250" t="s">
        <v>1</v>
      </c>
      <c r="D1189" s="250" t="s">
        <v>5968</v>
      </c>
      <c r="E1189" s="18" t="s">
        <v>1</v>
      </c>
      <c r="F1189" s="251">
        <v>-2.02</v>
      </c>
      <c r="G1189" s="33"/>
      <c r="H1189" s="34"/>
    </row>
    <row r="1190" spans="1:8" s="2" customFormat="1" ht="16.899999999999999" customHeight="1">
      <c r="A1190" s="33"/>
      <c r="B1190" s="34"/>
      <c r="C1190" s="250" t="s">
        <v>1</v>
      </c>
      <c r="D1190" s="250" t="s">
        <v>5969</v>
      </c>
      <c r="E1190" s="18" t="s">
        <v>1</v>
      </c>
      <c r="F1190" s="251">
        <v>-0.95199999999999996</v>
      </c>
      <c r="G1190" s="33"/>
      <c r="H1190" s="34"/>
    </row>
    <row r="1191" spans="1:8" s="2" customFormat="1" ht="16.899999999999999" customHeight="1">
      <c r="A1191" s="33"/>
      <c r="B1191" s="34"/>
      <c r="C1191" s="250" t="s">
        <v>1</v>
      </c>
      <c r="D1191" s="250" t="s">
        <v>5994</v>
      </c>
      <c r="E1191" s="18" t="s">
        <v>1</v>
      </c>
      <c r="F1191" s="251">
        <v>0.89800000000000002</v>
      </c>
      <c r="G1191" s="33"/>
      <c r="H1191" s="34"/>
    </row>
    <row r="1192" spans="1:8" s="2" customFormat="1" ht="16.899999999999999" customHeight="1">
      <c r="A1192" s="33"/>
      <c r="B1192" s="34"/>
      <c r="C1192" s="250" t="s">
        <v>1</v>
      </c>
      <c r="D1192" s="250" t="s">
        <v>6000</v>
      </c>
      <c r="E1192" s="18" t="s">
        <v>1</v>
      </c>
      <c r="F1192" s="251">
        <v>0</v>
      </c>
      <c r="G1192" s="33"/>
      <c r="H1192" s="34"/>
    </row>
    <row r="1193" spans="1:8" s="2" customFormat="1" ht="16.899999999999999" customHeight="1">
      <c r="A1193" s="33"/>
      <c r="B1193" s="34"/>
      <c r="C1193" s="250" t="s">
        <v>1</v>
      </c>
      <c r="D1193" s="250" t="s">
        <v>6001</v>
      </c>
      <c r="E1193" s="18" t="s">
        <v>1</v>
      </c>
      <c r="F1193" s="251">
        <v>3.7370000000000001</v>
      </c>
      <c r="G1193" s="33"/>
      <c r="H1193" s="34"/>
    </row>
    <row r="1194" spans="1:8" s="2" customFormat="1" ht="16.899999999999999" customHeight="1">
      <c r="A1194" s="33"/>
      <c r="B1194" s="34"/>
      <c r="C1194" s="250" t="s">
        <v>1</v>
      </c>
      <c r="D1194" s="250" t="s">
        <v>6002</v>
      </c>
      <c r="E1194" s="18" t="s">
        <v>1</v>
      </c>
      <c r="F1194" s="251">
        <v>0</v>
      </c>
      <c r="G1194" s="33"/>
      <c r="H1194" s="34"/>
    </row>
    <row r="1195" spans="1:8" s="2" customFormat="1" ht="16.899999999999999" customHeight="1">
      <c r="A1195" s="33"/>
      <c r="B1195" s="34"/>
      <c r="C1195" s="250" t="s">
        <v>1</v>
      </c>
      <c r="D1195" s="250" t="s">
        <v>6003</v>
      </c>
      <c r="E1195" s="18" t="s">
        <v>1</v>
      </c>
      <c r="F1195" s="251">
        <v>5.3529999999999998</v>
      </c>
      <c r="G1195" s="33"/>
      <c r="H1195" s="34"/>
    </row>
    <row r="1196" spans="1:8" s="2" customFormat="1" ht="16.899999999999999" customHeight="1">
      <c r="A1196" s="33"/>
      <c r="B1196" s="34"/>
      <c r="C1196" s="250" t="s">
        <v>157</v>
      </c>
      <c r="D1196" s="250" t="s">
        <v>581</v>
      </c>
      <c r="E1196" s="18" t="s">
        <v>1</v>
      </c>
      <c r="F1196" s="251">
        <v>71.61</v>
      </c>
      <c r="G1196" s="33"/>
      <c r="H1196" s="34"/>
    </row>
    <row r="1197" spans="1:8" s="2" customFormat="1" ht="16.899999999999999" customHeight="1">
      <c r="A1197" s="33"/>
      <c r="B1197" s="34"/>
      <c r="C1197" s="252" t="s">
        <v>6536</v>
      </c>
      <c r="D1197" s="33"/>
      <c r="E1197" s="33"/>
      <c r="F1197" s="33"/>
      <c r="G1197" s="33"/>
      <c r="H1197" s="34"/>
    </row>
    <row r="1198" spans="1:8" s="2" customFormat="1" ht="16.899999999999999" customHeight="1">
      <c r="A1198" s="33"/>
      <c r="B1198" s="34"/>
      <c r="C1198" s="250" t="s">
        <v>5956</v>
      </c>
      <c r="D1198" s="250" t="s">
        <v>5957</v>
      </c>
      <c r="E1198" s="18" t="s">
        <v>366</v>
      </c>
      <c r="F1198" s="251">
        <v>433.71499999999997</v>
      </c>
      <c r="G1198" s="33"/>
      <c r="H1198" s="34"/>
    </row>
    <row r="1199" spans="1:8" s="2" customFormat="1" ht="16.899999999999999" customHeight="1">
      <c r="A1199" s="33"/>
      <c r="B1199" s="34"/>
      <c r="C1199" s="250" t="s">
        <v>1284</v>
      </c>
      <c r="D1199" s="250" t="s">
        <v>1285</v>
      </c>
      <c r="E1199" s="18" t="s">
        <v>366</v>
      </c>
      <c r="F1199" s="251">
        <v>221.702</v>
      </c>
      <c r="G1199" s="33"/>
      <c r="H1199" s="34"/>
    </row>
    <row r="1200" spans="1:8" s="2" customFormat="1" ht="22.5">
      <c r="A1200" s="33"/>
      <c r="B1200" s="34"/>
      <c r="C1200" s="250" t="s">
        <v>6046</v>
      </c>
      <c r="D1200" s="250" t="s">
        <v>6047</v>
      </c>
      <c r="E1200" s="18" t="s">
        <v>366</v>
      </c>
      <c r="F1200" s="251">
        <v>247.18100000000001</v>
      </c>
      <c r="G1200" s="33"/>
      <c r="H1200" s="34"/>
    </row>
    <row r="1201" spans="1:8" s="2" customFormat="1" ht="16.899999999999999" customHeight="1">
      <c r="A1201" s="33"/>
      <c r="B1201" s="34"/>
      <c r="C1201" s="246" t="s">
        <v>159</v>
      </c>
      <c r="D1201" s="247" t="s">
        <v>1</v>
      </c>
      <c r="E1201" s="248" t="s">
        <v>1</v>
      </c>
      <c r="F1201" s="249">
        <v>57.82</v>
      </c>
      <c r="G1201" s="33"/>
      <c r="H1201" s="34"/>
    </row>
    <row r="1202" spans="1:8" s="2" customFormat="1" ht="16.899999999999999" customHeight="1">
      <c r="A1202" s="33"/>
      <c r="B1202" s="34"/>
      <c r="C1202" s="250" t="s">
        <v>1</v>
      </c>
      <c r="D1202" s="250" t="s">
        <v>2208</v>
      </c>
      <c r="E1202" s="18" t="s">
        <v>1</v>
      </c>
      <c r="F1202" s="251">
        <v>0</v>
      </c>
      <c r="G1202" s="33"/>
      <c r="H1202" s="34"/>
    </row>
    <row r="1203" spans="1:8" s="2" customFormat="1" ht="16.899999999999999" customHeight="1">
      <c r="A1203" s="33"/>
      <c r="B1203" s="34"/>
      <c r="C1203" s="250" t="s">
        <v>1</v>
      </c>
      <c r="D1203" s="250" t="s">
        <v>6031</v>
      </c>
      <c r="E1203" s="18" t="s">
        <v>1</v>
      </c>
      <c r="F1203" s="251">
        <v>6.468</v>
      </c>
      <c r="G1203" s="33"/>
      <c r="H1203" s="34"/>
    </row>
    <row r="1204" spans="1:8" s="2" customFormat="1" ht="16.899999999999999" customHeight="1">
      <c r="A1204" s="33"/>
      <c r="B1204" s="34"/>
      <c r="C1204" s="250" t="s">
        <v>1</v>
      </c>
      <c r="D1204" s="250" t="s">
        <v>2191</v>
      </c>
      <c r="E1204" s="18" t="s">
        <v>1</v>
      </c>
      <c r="F1204" s="251">
        <v>0</v>
      </c>
      <c r="G1204" s="33"/>
      <c r="H1204" s="34"/>
    </row>
    <row r="1205" spans="1:8" s="2" customFormat="1" ht="16.899999999999999" customHeight="1">
      <c r="A1205" s="33"/>
      <c r="B1205" s="34"/>
      <c r="C1205" s="250" t="s">
        <v>1</v>
      </c>
      <c r="D1205" s="250" t="s">
        <v>6027</v>
      </c>
      <c r="E1205" s="18" t="s">
        <v>1</v>
      </c>
      <c r="F1205" s="251">
        <v>2.7719999999999998</v>
      </c>
      <c r="G1205" s="33"/>
      <c r="H1205" s="34"/>
    </row>
    <row r="1206" spans="1:8" s="2" customFormat="1" ht="16.899999999999999" customHeight="1">
      <c r="A1206" s="33"/>
      <c r="B1206" s="34"/>
      <c r="C1206" s="250" t="s">
        <v>1</v>
      </c>
      <c r="D1206" s="250" t="s">
        <v>2211</v>
      </c>
      <c r="E1206" s="18" t="s">
        <v>1</v>
      </c>
      <c r="F1206" s="251">
        <v>0</v>
      </c>
      <c r="G1206" s="33"/>
      <c r="H1206" s="34"/>
    </row>
    <row r="1207" spans="1:8" s="2" customFormat="1" ht="16.899999999999999" customHeight="1">
      <c r="A1207" s="33"/>
      <c r="B1207" s="34"/>
      <c r="C1207" s="250" t="s">
        <v>1</v>
      </c>
      <c r="D1207" s="250" t="s">
        <v>6032</v>
      </c>
      <c r="E1207" s="18" t="s">
        <v>1</v>
      </c>
      <c r="F1207" s="251">
        <v>6.16</v>
      </c>
      <c r="G1207" s="33"/>
      <c r="H1207" s="34"/>
    </row>
    <row r="1208" spans="1:8" s="2" customFormat="1" ht="16.899999999999999" customHeight="1">
      <c r="A1208" s="33"/>
      <c r="B1208" s="34"/>
      <c r="C1208" s="250" t="s">
        <v>1</v>
      </c>
      <c r="D1208" s="250" t="s">
        <v>2213</v>
      </c>
      <c r="E1208" s="18" t="s">
        <v>1</v>
      </c>
      <c r="F1208" s="251">
        <v>0</v>
      </c>
      <c r="G1208" s="33"/>
      <c r="H1208" s="34"/>
    </row>
    <row r="1209" spans="1:8" s="2" customFormat="1" ht="16.899999999999999" customHeight="1">
      <c r="A1209" s="33"/>
      <c r="B1209" s="34"/>
      <c r="C1209" s="250" t="s">
        <v>1</v>
      </c>
      <c r="D1209" s="250" t="s">
        <v>6033</v>
      </c>
      <c r="E1209" s="18" t="s">
        <v>1</v>
      </c>
      <c r="F1209" s="251">
        <v>2.11</v>
      </c>
      <c r="G1209" s="33"/>
      <c r="H1209" s="34"/>
    </row>
    <row r="1210" spans="1:8" s="2" customFormat="1" ht="16.899999999999999" customHeight="1">
      <c r="A1210" s="33"/>
      <c r="B1210" s="34"/>
      <c r="C1210" s="250" t="s">
        <v>1</v>
      </c>
      <c r="D1210" s="250" t="s">
        <v>2215</v>
      </c>
      <c r="E1210" s="18" t="s">
        <v>1</v>
      </c>
      <c r="F1210" s="251">
        <v>0</v>
      </c>
      <c r="G1210" s="33"/>
      <c r="H1210" s="34"/>
    </row>
    <row r="1211" spans="1:8" s="2" customFormat="1" ht="16.899999999999999" customHeight="1">
      <c r="A1211" s="33"/>
      <c r="B1211" s="34"/>
      <c r="C1211" s="250" t="s">
        <v>1</v>
      </c>
      <c r="D1211" s="250" t="s">
        <v>6034</v>
      </c>
      <c r="E1211" s="18" t="s">
        <v>1</v>
      </c>
      <c r="F1211" s="251">
        <v>2.1560000000000001</v>
      </c>
      <c r="G1211" s="33"/>
      <c r="H1211" s="34"/>
    </row>
    <row r="1212" spans="1:8" s="2" customFormat="1" ht="16.899999999999999" customHeight="1">
      <c r="A1212" s="33"/>
      <c r="B1212" s="34"/>
      <c r="C1212" s="250" t="s">
        <v>1</v>
      </c>
      <c r="D1212" s="250" t="s">
        <v>2181</v>
      </c>
      <c r="E1212" s="18" t="s">
        <v>1</v>
      </c>
      <c r="F1212" s="251">
        <v>0</v>
      </c>
      <c r="G1212" s="33"/>
      <c r="H1212" s="34"/>
    </row>
    <row r="1213" spans="1:8" s="2" customFormat="1" ht="16.899999999999999" customHeight="1">
      <c r="A1213" s="33"/>
      <c r="B1213" s="34"/>
      <c r="C1213" s="250" t="s">
        <v>1</v>
      </c>
      <c r="D1213" s="250" t="s">
        <v>6035</v>
      </c>
      <c r="E1213" s="18" t="s">
        <v>1</v>
      </c>
      <c r="F1213" s="251">
        <v>3.08</v>
      </c>
      <c r="G1213" s="33"/>
      <c r="H1213" s="34"/>
    </row>
    <row r="1214" spans="1:8" s="2" customFormat="1" ht="16.899999999999999" customHeight="1">
      <c r="A1214" s="33"/>
      <c r="B1214" s="34"/>
      <c r="C1214" s="250" t="s">
        <v>1</v>
      </c>
      <c r="D1214" s="250" t="s">
        <v>6000</v>
      </c>
      <c r="E1214" s="18" t="s">
        <v>1</v>
      </c>
      <c r="F1214" s="251">
        <v>0</v>
      </c>
      <c r="G1214" s="33"/>
      <c r="H1214" s="34"/>
    </row>
    <row r="1215" spans="1:8" s="2" customFormat="1" ht="16.899999999999999" customHeight="1">
      <c r="A1215" s="33"/>
      <c r="B1215" s="34"/>
      <c r="C1215" s="250" t="s">
        <v>1</v>
      </c>
      <c r="D1215" s="250" t="s">
        <v>6036</v>
      </c>
      <c r="E1215" s="18" t="s">
        <v>1</v>
      </c>
      <c r="F1215" s="251">
        <v>19.291</v>
      </c>
      <c r="G1215" s="33"/>
      <c r="H1215" s="34"/>
    </row>
    <row r="1216" spans="1:8" s="2" customFormat="1" ht="16.899999999999999" customHeight="1">
      <c r="A1216" s="33"/>
      <c r="B1216" s="34"/>
      <c r="C1216" s="250" t="s">
        <v>1</v>
      </c>
      <c r="D1216" s="250" t="s">
        <v>2511</v>
      </c>
      <c r="E1216" s="18" t="s">
        <v>1</v>
      </c>
      <c r="F1216" s="251">
        <v>-1.8180000000000001</v>
      </c>
      <c r="G1216" s="33"/>
      <c r="H1216" s="34"/>
    </row>
    <row r="1217" spans="1:8" s="2" customFormat="1" ht="16.899999999999999" customHeight="1">
      <c r="A1217" s="33"/>
      <c r="B1217" s="34"/>
      <c r="C1217" s="250" t="s">
        <v>1</v>
      </c>
      <c r="D1217" s="250" t="s">
        <v>6037</v>
      </c>
      <c r="E1217" s="18" t="s">
        <v>1</v>
      </c>
      <c r="F1217" s="251">
        <v>-0.74399999999999999</v>
      </c>
      <c r="G1217" s="33"/>
      <c r="H1217" s="34"/>
    </row>
    <row r="1218" spans="1:8" s="2" customFormat="1" ht="16.899999999999999" customHeight="1">
      <c r="A1218" s="33"/>
      <c r="B1218" s="34"/>
      <c r="C1218" s="250" t="s">
        <v>1</v>
      </c>
      <c r="D1218" s="250" t="s">
        <v>6002</v>
      </c>
      <c r="E1218" s="18" t="s">
        <v>1</v>
      </c>
      <c r="F1218" s="251">
        <v>0</v>
      </c>
      <c r="G1218" s="33"/>
      <c r="H1218" s="34"/>
    </row>
    <row r="1219" spans="1:8" s="2" customFormat="1" ht="16.899999999999999" customHeight="1">
      <c r="A1219" s="33"/>
      <c r="B1219" s="34"/>
      <c r="C1219" s="250" t="s">
        <v>1</v>
      </c>
      <c r="D1219" s="250" t="s">
        <v>6038</v>
      </c>
      <c r="E1219" s="18" t="s">
        <v>1</v>
      </c>
      <c r="F1219" s="251">
        <v>20.907</v>
      </c>
      <c r="G1219" s="33"/>
      <c r="H1219" s="34"/>
    </row>
    <row r="1220" spans="1:8" s="2" customFormat="1" ht="16.899999999999999" customHeight="1">
      <c r="A1220" s="33"/>
      <c r="B1220" s="34"/>
      <c r="C1220" s="250" t="s">
        <v>1</v>
      </c>
      <c r="D1220" s="250" t="s">
        <v>2511</v>
      </c>
      <c r="E1220" s="18" t="s">
        <v>1</v>
      </c>
      <c r="F1220" s="251">
        <v>-1.8180000000000001</v>
      </c>
      <c r="G1220" s="33"/>
      <c r="H1220" s="34"/>
    </row>
    <row r="1221" spans="1:8" s="2" customFormat="1" ht="16.899999999999999" customHeight="1">
      <c r="A1221" s="33"/>
      <c r="B1221" s="34"/>
      <c r="C1221" s="250" t="s">
        <v>1</v>
      </c>
      <c r="D1221" s="250" t="s">
        <v>6037</v>
      </c>
      <c r="E1221" s="18" t="s">
        <v>1</v>
      </c>
      <c r="F1221" s="251">
        <v>-0.74399999999999999</v>
      </c>
      <c r="G1221" s="33"/>
      <c r="H1221" s="34"/>
    </row>
    <row r="1222" spans="1:8" s="2" customFormat="1" ht="16.899999999999999" customHeight="1">
      <c r="A1222" s="33"/>
      <c r="B1222" s="34"/>
      <c r="C1222" s="250" t="s">
        <v>159</v>
      </c>
      <c r="D1222" s="250" t="s">
        <v>581</v>
      </c>
      <c r="E1222" s="18" t="s">
        <v>1</v>
      </c>
      <c r="F1222" s="251">
        <v>57.82</v>
      </c>
      <c r="G1222" s="33"/>
      <c r="H1222" s="34"/>
    </row>
    <row r="1223" spans="1:8" s="2" customFormat="1" ht="16.899999999999999" customHeight="1">
      <c r="A1223" s="33"/>
      <c r="B1223" s="34"/>
      <c r="C1223" s="252" t="s">
        <v>6536</v>
      </c>
      <c r="D1223" s="33"/>
      <c r="E1223" s="33"/>
      <c r="F1223" s="33"/>
      <c r="G1223" s="33"/>
      <c r="H1223" s="34"/>
    </row>
    <row r="1224" spans="1:8" s="2" customFormat="1" ht="16.899999999999999" customHeight="1">
      <c r="A1224" s="33"/>
      <c r="B1224" s="34"/>
      <c r="C1224" s="250" t="s">
        <v>5956</v>
      </c>
      <c r="D1224" s="250" t="s">
        <v>5957</v>
      </c>
      <c r="E1224" s="18" t="s">
        <v>366</v>
      </c>
      <c r="F1224" s="251">
        <v>433.71499999999997</v>
      </c>
      <c r="G1224" s="33"/>
      <c r="H1224" s="34"/>
    </row>
    <row r="1225" spans="1:8" s="2" customFormat="1" ht="16.899999999999999" customHeight="1">
      <c r="A1225" s="33"/>
      <c r="B1225" s="34"/>
      <c r="C1225" s="250" t="s">
        <v>1284</v>
      </c>
      <c r="D1225" s="250" t="s">
        <v>1285</v>
      </c>
      <c r="E1225" s="18" t="s">
        <v>366</v>
      </c>
      <c r="F1225" s="251">
        <v>221.702</v>
      </c>
      <c r="G1225" s="33"/>
      <c r="H1225" s="34"/>
    </row>
    <row r="1226" spans="1:8" s="2" customFormat="1" ht="22.5">
      <c r="A1226" s="33"/>
      <c r="B1226" s="34"/>
      <c r="C1226" s="250" t="s">
        <v>6054</v>
      </c>
      <c r="D1226" s="250" t="s">
        <v>6055</v>
      </c>
      <c r="E1226" s="18" t="s">
        <v>366</v>
      </c>
      <c r="F1226" s="251">
        <v>187.41200000000001</v>
      </c>
      <c r="G1226" s="33"/>
      <c r="H1226" s="34"/>
    </row>
    <row r="1227" spans="1:8" s="2" customFormat="1" ht="16.899999999999999" customHeight="1">
      <c r="A1227" s="33"/>
      <c r="B1227" s="34"/>
      <c r="C1227" s="246" t="s">
        <v>161</v>
      </c>
      <c r="D1227" s="247" t="s">
        <v>1</v>
      </c>
      <c r="E1227" s="248" t="s">
        <v>1</v>
      </c>
      <c r="F1227" s="249">
        <v>5451.8249999999998</v>
      </c>
      <c r="G1227" s="33"/>
      <c r="H1227" s="34"/>
    </row>
    <row r="1228" spans="1:8" s="2" customFormat="1" ht="16.899999999999999" customHeight="1">
      <c r="A1228" s="33"/>
      <c r="B1228" s="34"/>
      <c r="C1228" s="250" t="s">
        <v>1</v>
      </c>
      <c r="D1228" s="250" t="s">
        <v>1620</v>
      </c>
      <c r="E1228" s="18" t="s">
        <v>1</v>
      </c>
      <c r="F1228" s="251">
        <v>0</v>
      </c>
      <c r="G1228" s="33"/>
      <c r="H1228" s="34"/>
    </row>
    <row r="1229" spans="1:8" s="2" customFormat="1" ht="16.899999999999999" customHeight="1">
      <c r="A1229" s="33"/>
      <c r="B1229" s="34"/>
      <c r="C1229" s="250" t="s">
        <v>1</v>
      </c>
      <c r="D1229" s="250" t="s">
        <v>2366</v>
      </c>
      <c r="E1229" s="18" t="s">
        <v>1</v>
      </c>
      <c r="F1229" s="251">
        <v>304.822</v>
      </c>
      <c r="G1229" s="33"/>
      <c r="H1229" s="34"/>
    </row>
    <row r="1230" spans="1:8" s="2" customFormat="1" ht="16.899999999999999" customHeight="1">
      <c r="A1230" s="33"/>
      <c r="B1230" s="34"/>
      <c r="C1230" s="250" t="s">
        <v>1</v>
      </c>
      <c r="D1230" s="250" t="s">
        <v>2367</v>
      </c>
      <c r="E1230" s="18" t="s">
        <v>1</v>
      </c>
      <c r="F1230" s="251">
        <v>171.66499999999999</v>
      </c>
      <c r="G1230" s="33"/>
      <c r="H1230" s="34"/>
    </row>
    <row r="1231" spans="1:8" s="2" customFormat="1" ht="16.899999999999999" customHeight="1">
      <c r="A1231" s="33"/>
      <c r="B1231" s="34"/>
      <c r="C1231" s="250" t="s">
        <v>1</v>
      </c>
      <c r="D1231" s="250" t="s">
        <v>2368</v>
      </c>
      <c r="E1231" s="18" t="s">
        <v>1</v>
      </c>
      <c r="F1231" s="251">
        <v>0</v>
      </c>
      <c r="G1231" s="33"/>
      <c r="H1231" s="34"/>
    </row>
    <row r="1232" spans="1:8" s="2" customFormat="1" ht="16.899999999999999" customHeight="1">
      <c r="A1232" s="33"/>
      <c r="B1232" s="34"/>
      <c r="C1232" s="250" t="s">
        <v>1</v>
      </c>
      <c r="D1232" s="250" t="s">
        <v>2369</v>
      </c>
      <c r="E1232" s="18" t="s">
        <v>1</v>
      </c>
      <c r="F1232" s="251">
        <v>95.838999999999999</v>
      </c>
      <c r="G1232" s="33"/>
      <c r="H1232" s="34"/>
    </row>
    <row r="1233" spans="1:8" s="2" customFormat="1" ht="16.899999999999999" customHeight="1">
      <c r="A1233" s="33"/>
      <c r="B1233" s="34"/>
      <c r="C1233" s="250" t="s">
        <v>1</v>
      </c>
      <c r="D1233" s="250" t="s">
        <v>2370</v>
      </c>
      <c r="E1233" s="18" t="s">
        <v>1</v>
      </c>
      <c r="F1233" s="251">
        <v>80.442999999999998</v>
      </c>
      <c r="G1233" s="33"/>
      <c r="H1233" s="34"/>
    </row>
    <row r="1234" spans="1:8" s="2" customFormat="1" ht="16.899999999999999" customHeight="1">
      <c r="A1234" s="33"/>
      <c r="B1234" s="34"/>
      <c r="C1234" s="250" t="s">
        <v>1</v>
      </c>
      <c r="D1234" s="250" t="s">
        <v>2371</v>
      </c>
      <c r="E1234" s="18" t="s">
        <v>1</v>
      </c>
      <c r="F1234" s="251">
        <v>449.54399999999998</v>
      </c>
      <c r="G1234" s="33"/>
      <c r="H1234" s="34"/>
    </row>
    <row r="1235" spans="1:8" s="2" customFormat="1" ht="16.899999999999999" customHeight="1">
      <c r="A1235" s="33"/>
      <c r="B1235" s="34"/>
      <c r="C1235" s="250" t="s">
        <v>1</v>
      </c>
      <c r="D1235" s="250" t="s">
        <v>2372</v>
      </c>
      <c r="E1235" s="18" t="s">
        <v>1</v>
      </c>
      <c r="F1235" s="251">
        <v>0</v>
      </c>
      <c r="G1235" s="33"/>
      <c r="H1235" s="34"/>
    </row>
    <row r="1236" spans="1:8" s="2" customFormat="1" ht="16.899999999999999" customHeight="1">
      <c r="A1236" s="33"/>
      <c r="B1236" s="34"/>
      <c r="C1236" s="250" t="s">
        <v>1</v>
      </c>
      <c r="D1236" s="250" t="s">
        <v>2369</v>
      </c>
      <c r="E1236" s="18" t="s">
        <v>1</v>
      </c>
      <c r="F1236" s="251">
        <v>95.838999999999999</v>
      </c>
      <c r="G1236" s="33"/>
      <c r="H1236" s="34"/>
    </row>
    <row r="1237" spans="1:8" s="2" customFormat="1" ht="16.899999999999999" customHeight="1">
      <c r="A1237" s="33"/>
      <c r="B1237" s="34"/>
      <c r="C1237" s="250" t="s">
        <v>1</v>
      </c>
      <c r="D1237" s="250" t="s">
        <v>2373</v>
      </c>
      <c r="E1237" s="18" t="s">
        <v>1</v>
      </c>
      <c r="F1237" s="251">
        <v>178.09200000000001</v>
      </c>
      <c r="G1237" s="33"/>
      <c r="H1237" s="34"/>
    </row>
    <row r="1238" spans="1:8" s="2" customFormat="1" ht="16.899999999999999" customHeight="1">
      <c r="A1238" s="33"/>
      <c r="B1238" s="34"/>
      <c r="C1238" s="250" t="s">
        <v>1</v>
      </c>
      <c r="D1238" s="250" t="s">
        <v>2374</v>
      </c>
      <c r="E1238" s="18" t="s">
        <v>1</v>
      </c>
      <c r="F1238" s="251">
        <v>489.56200000000001</v>
      </c>
      <c r="G1238" s="33"/>
      <c r="H1238" s="34"/>
    </row>
    <row r="1239" spans="1:8" s="2" customFormat="1" ht="16.899999999999999" customHeight="1">
      <c r="A1239" s="33"/>
      <c r="B1239" s="34"/>
      <c r="C1239" s="250" t="s">
        <v>1</v>
      </c>
      <c r="D1239" s="250" t="s">
        <v>1651</v>
      </c>
      <c r="E1239" s="18" t="s">
        <v>1</v>
      </c>
      <c r="F1239" s="251">
        <v>0</v>
      </c>
      <c r="G1239" s="33"/>
      <c r="H1239" s="34"/>
    </row>
    <row r="1240" spans="1:8" s="2" customFormat="1" ht="16.899999999999999" customHeight="1">
      <c r="A1240" s="33"/>
      <c r="B1240" s="34"/>
      <c r="C1240" s="250" t="s">
        <v>1</v>
      </c>
      <c r="D1240" s="250" t="s">
        <v>2375</v>
      </c>
      <c r="E1240" s="18" t="s">
        <v>1</v>
      </c>
      <c r="F1240" s="251">
        <v>432.56</v>
      </c>
      <c r="G1240" s="33"/>
      <c r="H1240" s="34"/>
    </row>
    <row r="1241" spans="1:8" s="2" customFormat="1" ht="16.899999999999999" customHeight="1">
      <c r="A1241" s="33"/>
      <c r="B1241" s="34"/>
      <c r="C1241" s="250" t="s">
        <v>1</v>
      </c>
      <c r="D1241" s="250" t="s">
        <v>2376</v>
      </c>
      <c r="E1241" s="18" t="s">
        <v>1</v>
      </c>
      <c r="F1241" s="251">
        <v>243.34399999999999</v>
      </c>
      <c r="G1241" s="33"/>
      <c r="H1241" s="34"/>
    </row>
    <row r="1242" spans="1:8" s="2" customFormat="1" ht="16.899999999999999" customHeight="1">
      <c r="A1242" s="33"/>
      <c r="B1242" s="34"/>
      <c r="C1242" s="250" t="s">
        <v>1</v>
      </c>
      <c r="D1242" s="250" t="s">
        <v>2377</v>
      </c>
      <c r="E1242" s="18" t="s">
        <v>1</v>
      </c>
      <c r="F1242" s="251">
        <v>38.304000000000002</v>
      </c>
      <c r="G1242" s="33"/>
      <c r="H1242" s="34"/>
    </row>
    <row r="1243" spans="1:8" s="2" customFormat="1" ht="16.899999999999999" customHeight="1">
      <c r="A1243" s="33"/>
      <c r="B1243" s="34"/>
      <c r="C1243" s="250" t="s">
        <v>1</v>
      </c>
      <c r="D1243" s="250" t="s">
        <v>2378</v>
      </c>
      <c r="E1243" s="18" t="s">
        <v>1</v>
      </c>
      <c r="F1243" s="251">
        <v>0</v>
      </c>
      <c r="G1243" s="33"/>
      <c r="H1243" s="34"/>
    </row>
    <row r="1244" spans="1:8" s="2" customFormat="1" ht="16.899999999999999" customHeight="1">
      <c r="A1244" s="33"/>
      <c r="B1244" s="34"/>
      <c r="C1244" s="250" t="s">
        <v>1</v>
      </c>
      <c r="D1244" s="250" t="s">
        <v>2379</v>
      </c>
      <c r="E1244" s="18" t="s">
        <v>1</v>
      </c>
      <c r="F1244" s="251">
        <v>915.81100000000004</v>
      </c>
      <c r="G1244" s="33"/>
      <c r="H1244" s="34"/>
    </row>
    <row r="1245" spans="1:8" s="2" customFormat="1" ht="16.899999999999999" customHeight="1">
      <c r="A1245" s="33"/>
      <c r="B1245" s="34"/>
      <c r="C1245" s="250" t="s">
        <v>1</v>
      </c>
      <c r="D1245" s="250" t="s">
        <v>2380</v>
      </c>
      <c r="E1245" s="18" t="s">
        <v>1</v>
      </c>
      <c r="F1245" s="251">
        <v>152.08799999999999</v>
      </c>
      <c r="G1245" s="33"/>
      <c r="H1245" s="34"/>
    </row>
    <row r="1246" spans="1:8" s="2" customFormat="1" ht="16.899999999999999" customHeight="1">
      <c r="A1246" s="33"/>
      <c r="B1246" s="34"/>
      <c r="C1246" s="250" t="s">
        <v>1</v>
      </c>
      <c r="D1246" s="250" t="s">
        <v>2381</v>
      </c>
      <c r="E1246" s="18" t="s">
        <v>1</v>
      </c>
      <c r="F1246" s="251">
        <v>36.780999999999999</v>
      </c>
      <c r="G1246" s="33"/>
      <c r="H1246" s="34"/>
    </row>
    <row r="1247" spans="1:8" s="2" customFormat="1" ht="16.899999999999999" customHeight="1">
      <c r="A1247" s="33"/>
      <c r="B1247" s="34"/>
      <c r="C1247" s="250" t="s">
        <v>1</v>
      </c>
      <c r="D1247" s="250" t="s">
        <v>2382</v>
      </c>
      <c r="E1247" s="18" t="s">
        <v>1</v>
      </c>
      <c r="F1247" s="251">
        <v>40.448999999999998</v>
      </c>
      <c r="G1247" s="33"/>
      <c r="H1247" s="34"/>
    </row>
    <row r="1248" spans="1:8" s="2" customFormat="1" ht="16.899999999999999" customHeight="1">
      <c r="A1248" s="33"/>
      <c r="B1248" s="34"/>
      <c r="C1248" s="250" t="s">
        <v>1</v>
      </c>
      <c r="D1248" s="250" t="s">
        <v>2383</v>
      </c>
      <c r="E1248" s="18" t="s">
        <v>1</v>
      </c>
      <c r="F1248" s="251">
        <v>0</v>
      </c>
      <c r="G1248" s="33"/>
      <c r="H1248" s="34"/>
    </row>
    <row r="1249" spans="1:8" s="2" customFormat="1" ht="16.899999999999999" customHeight="1">
      <c r="A1249" s="33"/>
      <c r="B1249" s="34"/>
      <c r="C1249" s="250" t="s">
        <v>1</v>
      </c>
      <c r="D1249" s="250" t="s">
        <v>2384</v>
      </c>
      <c r="E1249" s="18" t="s">
        <v>1</v>
      </c>
      <c r="F1249" s="251">
        <v>143.04</v>
      </c>
      <c r="G1249" s="33"/>
      <c r="H1249" s="34"/>
    </row>
    <row r="1250" spans="1:8" s="2" customFormat="1" ht="16.899999999999999" customHeight="1">
      <c r="A1250" s="33"/>
      <c r="B1250" s="34"/>
      <c r="C1250" s="250" t="s">
        <v>1</v>
      </c>
      <c r="D1250" s="250" t="s">
        <v>2385</v>
      </c>
      <c r="E1250" s="18" t="s">
        <v>1</v>
      </c>
      <c r="F1250" s="251">
        <v>36.792999999999999</v>
      </c>
      <c r="G1250" s="33"/>
      <c r="H1250" s="34"/>
    </row>
    <row r="1251" spans="1:8" s="2" customFormat="1" ht="16.899999999999999" customHeight="1">
      <c r="A1251" s="33"/>
      <c r="B1251" s="34"/>
      <c r="C1251" s="250" t="s">
        <v>1</v>
      </c>
      <c r="D1251" s="250" t="s">
        <v>1683</v>
      </c>
      <c r="E1251" s="18" t="s">
        <v>1</v>
      </c>
      <c r="F1251" s="251">
        <v>133.76</v>
      </c>
      <c r="G1251" s="33"/>
      <c r="H1251" s="34"/>
    </row>
    <row r="1252" spans="1:8" s="2" customFormat="1" ht="16.899999999999999" customHeight="1">
      <c r="A1252" s="33"/>
      <c r="B1252" s="34"/>
      <c r="C1252" s="250" t="s">
        <v>1</v>
      </c>
      <c r="D1252" s="250" t="s">
        <v>2386</v>
      </c>
      <c r="E1252" s="18" t="s">
        <v>1</v>
      </c>
      <c r="F1252" s="251">
        <v>0</v>
      </c>
      <c r="G1252" s="33"/>
      <c r="H1252" s="34"/>
    </row>
    <row r="1253" spans="1:8" s="2" customFormat="1" ht="16.899999999999999" customHeight="1">
      <c r="A1253" s="33"/>
      <c r="B1253" s="34"/>
      <c r="C1253" s="250" t="s">
        <v>1</v>
      </c>
      <c r="D1253" s="250" t="s">
        <v>2387</v>
      </c>
      <c r="E1253" s="18" t="s">
        <v>1</v>
      </c>
      <c r="F1253" s="251">
        <v>370.57400000000001</v>
      </c>
      <c r="G1253" s="33"/>
      <c r="H1253" s="34"/>
    </row>
    <row r="1254" spans="1:8" s="2" customFormat="1" ht="16.899999999999999" customHeight="1">
      <c r="A1254" s="33"/>
      <c r="B1254" s="34"/>
      <c r="C1254" s="250" t="s">
        <v>1</v>
      </c>
      <c r="D1254" s="250" t="s">
        <v>2388</v>
      </c>
      <c r="E1254" s="18" t="s">
        <v>1</v>
      </c>
      <c r="F1254" s="251">
        <v>0</v>
      </c>
      <c r="G1254" s="33"/>
      <c r="H1254" s="34"/>
    </row>
    <row r="1255" spans="1:8" s="2" customFormat="1" ht="16.899999999999999" customHeight="1">
      <c r="A1255" s="33"/>
      <c r="B1255" s="34"/>
      <c r="C1255" s="250" t="s">
        <v>1</v>
      </c>
      <c r="D1255" s="250" t="s">
        <v>2389</v>
      </c>
      <c r="E1255" s="18" t="s">
        <v>1</v>
      </c>
      <c r="F1255" s="251">
        <v>86.980999999999995</v>
      </c>
      <c r="G1255" s="33"/>
      <c r="H1255" s="34"/>
    </row>
    <row r="1256" spans="1:8" s="2" customFormat="1" ht="16.899999999999999" customHeight="1">
      <c r="A1256" s="33"/>
      <c r="B1256" s="34"/>
      <c r="C1256" s="250" t="s">
        <v>1</v>
      </c>
      <c r="D1256" s="250" t="s">
        <v>2390</v>
      </c>
      <c r="E1256" s="18" t="s">
        <v>1</v>
      </c>
      <c r="F1256" s="251">
        <v>708.18</v>
      </c>
      <c r="G1256" s="33"/>
      <c r="H1256" s="34"/>
    </row>
    <row r="1257" spans="1:8" s="2" customFormat="1" ht="16.899999999999999" customHeight="1">
      <c r="A1257" s="33"/>
      <c r="B1257" s="34"/>
      <c r="C1257" s="250" t="s">
        <v>1</v>
      </c>
      <c r="D1257" s="250" t="s">
        <v>2391</v>
      </c>
      <c r="E1257" s="18" t="s">
        <v>1</v>
      </c>
      <c r="F1257" s="251">
        <v>24.14</v>
      </c>
      <c r="G1257" s="33"/>
      <c r="H1257" s="34"/>
    </row>
    <row r="1258" spans="1:8" s="2" customFormat="1" ht="16.899999999999999" customHeight="1">
      <c r="A1258" s="33"/>
      <c r="B1258" s="34"/>
      <c r="C1258" s="250" t="s">
        <v>1</v>
      </c>
      <c r="D1258" s="250" t="s">
        <v>2392</v>
      </c>
      <c r="E1258" s="18" t="s">
        <v>1</v>
      </c>
      <c r="F1258" s="251">
        <v>0</v>
      </c>
      <c r="G1258" s="33"/>
      <c r="H1258" s="34"/>
    </row>
    <row r="1259" spans="1:8" s="2" customFormat="1" ht="16.899999999999999" customHeight="1">
      <c r="A1259" s="33"/>
      <c r="B1259" s="34"/>
      <c r="C1259" s="250" t="s">
        <v>1</v>
      </c>
      <c r="D1259" s="250" t="s">
        <v>2393</v>
      </c>
      <c r="E1259" s="18" t="s">
        <v>1</v>
      </c>
      <c r="F1259" s="251">
        <v>205.864</v>
      </c>
      <c r="G1259" s="33"/>
      <c r="H1259" s="34"/>
    </row>
    <row r="1260" spans="1:8" s="2" customFormat="1" ht="16.899999999999999" customHeight="1">
      <c r="A1260" s="33"/>
      <c r="B1260" s="34"/>
      <c r="C1260" s="250" t="s">
        <v>1</v>
      </c>
      <c r="D1260" s="250" t="s">
        <v>2394</v>
      </c>
      <c r="E1260" s="18" t="s">
        <v>1</v>
      </c>
      <c r="F1260" s="251">
        <v>17.350000000000001</v>
      </c>
      <c r="G1260" s="33"/>
      <c r="H1260" s="34"/>
    </row>
    <row r="1261" spans="1:8" s="2" customFormat="1" ht="16.899999999999999" customHeight="1">
      <c r="A1261" s="33"/>
      <c r="B1261" s="34"/>
      <c r="C1261" s="250" t="s">
        <v>161</v>
      </c>
      <c r="D1261" s="250" t="s">
        <v>386</v>
      </c>
      <c r="E1261" s="18" t="s">
        <v>1</v>
      </c>
      <c r="F1261" s="251">
        <v>5451.8249999999998</v>
      </c>
      <c r="G1261" s="33"/>
      <c r="H1261" s="34"/>
    </row>
    <row r="1262" spans="1:8" s="2" customFormat="1" ht="16.899999999999999" customHeight="1">
      <c r="A1262" s="33"/>
      <c r="B1262" s="34"/>
      <c r="C1262" s="252" t="s">
        <v>6536</v>
      </c>
      <c r="D1262" s="33"/>
      <c r="E1262" s="33"/>
      <c r="F1262" s="33"/>
      <c r="G1262" s="33"/>
      <c r="H1262" s="34"/>
    </row>
    <row r="1263" spans="1:8" s="2" customFormat="1" ht="22.5">
      <c r="A1263" s="33"/>
      <c r="B1263" s="34"/>
      <c r="C1263" s="250" t="s">
        <v>2363</v>
      </c>
      <c r="D1263" s="250" t="s">
        <v>2364</v>
      </c>
      <c r="E1263" s="18" t="s">
        <v>366</v>
      </c>
      <c r="F1263" s="251">
        <v>5451.8249999999998</v>
      </c>
      <c r="G1263" s="33"/>
      <c r="H1263" s="34"/>
    </row>
    <row r="1264" spans="1:8" s="2" customFormat="1" ht="22.5">
      <c r="A1264" s="33"/>
      <c r="B1264" s="34"/>
      <c r="C1264" s="250" t="s">
        <v>2396</v>
      </c>
      <c r="D1264" s="250" t="s">
        <v>2397</v>
      </c>
      <c r="E1264" s="18" t="s">
        <v>366</v>
      </c>
      <c r="F1264" s="251">
        <v>10903.65</v>
      </c>
      <c r="G1264" s="33"/>
      <c r="H1264" s="34"/>
    </row>
    <row r="1265" spans="1:8" s="2" customFormat="1" ht="22.5">
      <c r="A1265" s="33"/>
      <c r="B1265" s="34"/>
      <c r="C1265" s="250" t="s">
        <v>2401</v>
      </c>
      <c r="D1265" s="250" t="s">
        <v>2402</v>
      </c>
      <c r="E1265" s="18" t="s">
        <v>366</v>
      </c>
      <c r="F1265" s="251">
        <v>5451.8249999999998</v>
      </c>
      <c r="G1265" s="33"/>
      <c r="H1265" s="34"/>
    </row>
    <row r="1266" spans="1:8" s="2" customFormat="1" ht="16.899999999999999" customHeight="1">
      <c r="A1266" s="33"/>
      <c r="B1266" s="34"/>
      <c r="C1266" s="246" t="s">
        <v>163</v>
      </c>
      <c r="D1266" s="247" t="s">
        <v>1</v>
      </c>
      <c r="E1266" s="248" t="s">
        <v>1</v>
      </c>
      <c r="F1266" s="249">
        <v>183.066</v>
      </c>
      <c r="G1266" s="33"/>
      <c r="H1266" s="34"/>
    </row>
    <row r="1267" spans="1:8" s="2" customFormat="1" ht="16.899999999999999" customHeight="1">
      <c r="A1267" s="33"/>
      <c r="B1267" s="34"/>
      <c r="C1267" s="250" t="s">
        <v>1</v>
      </c>
      <c r="D1267" s="250" t="s">
        <v>1271</v>
      </c>
      <c r="E1267" s="18" t="s">
        <v>1</v>
      </c>
      <c r="F1267" s="251">
        <v>0</v>
      </c>
      <c r="G1267" s="33"/>
      <c r="H1267" s="34"/>
    </row>
    <row r="1268" spans="1:8" s="2" customFormat="1" ht="16.899999999999999" customHeight="1">
      <c r="A1268" s="33"/>
      <c r="B1268" s="34"/>
      <c r="C1268" s="250" t="s">
        <v>1</v>
      </c>
      <c r="D1268" s="250" t="s">
        <v>1272</v>
      </c>
      <c r="E1268" s="18" t="s">
        <v>1</v>
      </c>
      <c r="F1268" s="251">
        <v>183.066</v>
      </c>
      <c r="G1268" s="33"/>
      <c r="H1268" s="34"/>
    </row>
    <row r="1269" spans="1:8" s="2" customFormat="1" ht="16.899999999999999" customHeight="1">
      <c r="A1269" s="33"/>
      <c r="B1269" s="34"/>
      <c r="C1269" s="250" t="s">
        <v>163</v>
      </c>
      <c r="D1269" s="250" t="s">
        <v>386</v>
      </c>
      <c r="E1269" s="18" t="s">
        <v>1</v>
      </c>
      <c r="F1269" s="251">
        <v>183.066</v>
      </c>
      <c r="G1269" s="33"/>
      <c r="H1269" s="34"/>
    </row>
    <row r="1270" spans="1:8" s="2" customFormat="1" ht="16.899999999999999" customHeight="1">
      <c r="A1270" s="33"/>
      <c r="B1270" s="34"/>
      <c r="C1270" s="252" t="s">
        <v>6536</v>
      </c>
      <c r="D1270" s="33"/>
      <c r="E1270" s="33"/>
      <c r="F1270" s="33"/>
      <c r="G1270" s="33"/>
      <c r="H1270" s="34"/>
    </row>
    <row r="1271" spans="1:8" s="2" customFormat="1" ht="16.899999999999999" customHeight="1">
      <c r="A1271" s="33"/>
      <c r="B1271" s="34"/>
      <c r="C1271" s="250" t="s">
        <v>1268</v>
      </c>
      <c r="D1271" s="250" t="s">
        <v>1269</v>
      </c>
      <c r="E1271" s="18" t="s">
        <v>366</v>
      </c>
      <c r="F1271" s="251">
        <v>183.066</v>
      </c>
      <c r="G1271" s="33"/>
      <c r="H1271" s="34"/>
    </row>
    <row r="1272" spans="1:8" s="2" customFormat="1" ht="16.899999999999999" customHeight="1">
      <c r="A1272" s="33"/>
      <c r="B1272" s="34"/>
      <c r="C1272" s="250" t="s">
        <v>720</v>
      </c>
      <c r="D1272" s="250" t="s">
        <v>721</v>
      </c>
      <c r="E1272" s="18" t="s">
        <v>366</v>
      </c>
      <c r="F1272" s="251">
        <v>260.90199999999999</v>
      </c>
      <c r="G1272" s="33"/>
      <c r="H1272" s="34"/>
    </row>
    <row r="1273" spans="1:8" s="2" customFormat="1" ht="16.899999999999999" customHeight="1">
      <c r="A1273" s="33"/>
      <c r="B1273" s="34"/>
      <c r="C1273" s="250" t="s">
        <v>1256</v>
      </c>
      <c r="D1273" s="250" t="s">
        <v>1257</v>
      </c>
      <c r="E1273" s="18" t="s">
        <v>366</v>
      </c>
      <c r="F1273" s="251">
        <v>183.066</v>
      </c>
      <c r="G1273" s="33"/>
      <c r="H1273" s="34"/>
    </row>
    <row r="1274" spans="1:8" s="2" customFormat="1" ht="16.899999999999999" customHeight="1">
      <c r="A1274" s="33"/>
      <c r="B1274" s="34"/>
      <c r="C1274" s="250" t="s">
        <v>725</v>
      </c>
      <c r="D1274" s="250" t="s">
        <v>726</v>
      </c>
      <c r="E1274" s="18" t="s">
        <v>366</v>
      </c>
      <c r="F1274" s="251">
        <v>210.52600000000001</v>
      </c>
      <c r="G1274" s="33"/>
      <c r="H1274" s="34"/>
    </row>
    <row r="1275" spans="1:8" s="2" customFormat="1" ht="16.899999999999999" customHeight="1">
      <c r="A1275" s="33"/>
      <c r="B1275" s="34"/>
      <c r="C1275" s="246" t="s">
        <v>165</v>
      </c>
      <c r="D1275" s="247" t="s">
        <v>1</v>
      </c>
      <c r="E1275" s="248" t="s">
        <v>1</v>
      </c>
      <c r="F1275" s="249">
        <v>10.047000000000001</v>
      </c>
      <c r="G1275" s="33"/>
      <c r="H1275" s="34"/>
    </row>
    <row r="1276" spans="1:8" s="2" customFormat="1" ht="16.899999999999999" customHeight="1">
      <c r="A1276" s="33"/>
      <c r="B1276" s="34"/>
      <c r="C1276" s="252" t="s">
        <v>6536</v>
      </c>
      <c r="D1276" s="33"/>
      <c r="E1276" s="33"/>
      <c r="F1276" s="33"/>
      <c r="G1276" s="33"/>
      <c r="H1276" s="34"/>
    </row>
    <row r="1277" spans="1:8" s="2" customFormat="1" ht="16.899999999999999" customHeight="1">
      <c r="A1277" s="33"/>
      <c r="B1277" s="34"/>
      <c r="C1277" s="250" t="s">
        <v>6141</v>
      </c>
      <c r="D1277" s="250" t="s">
        <v>6142</v>
      </c>
      <c r="E1277" s="18" t="s">
        <v>366</v>
      </c>
      <c r="F1277" s="251">
        <v>2162.3249999999998</v>
      </c>
      <c r="G1277" s="33"/>
      <c r="H1277" s="34"/>
    </row>
    <row r="1278" spans="1:8" s="2" customFormat="1" ht="16.899999999999999" customHeight="1">
      <c r="A1278" s="33"/>
      <c r="B1278" s="34"/>
      <c r="C1278" s="246" t="s">
        <v>167</v>
      </c>
      <c r="D1278" s="247" t="s">
        <v>1</v>
      </c>
      <c r="E1278" s="248" t="s">
        <v>1</v>
      </c>
      <c r="F1278" s="249">
        <v>144.28100000000001</v>
      </c>
      <c r="G1278" s="33"/>
      <c r="H1278" s="34"/>
    </row>
    <row r="1279" spans="1:8" s="2" customFormat="1" ht="16.899999999999999" customHeight="1">
      <c r="A1279" s="33"/>
      <c r="B1279" s="34"/>
      <c r="C1279" s="250" t="s">
        <v>1</v>
      </c>
      <c r="D1279" s="250" t="s">
        <v>6076</v>
      </c>
      <c r="E1279" s="18" t="s">
        <v>1</v>
      </c>
      <c r="F1279" s="251">
        <v>0</v>
      </c>
      <c r="G1279" s="33"/>
      <c r="H1279" s="34"/>
    </row>
    <row r="1280" spans="1:8" s="2" customFormat="1" ht="16.899999999999999" customHeight="1">
      <c r="A1280" s="33"/>
      <c r="B1280" s="34"/>
      <c r="C1280" s="250" t="s">
        <v>1</v>
      </c>
      <c r="D1280" s="250" t="s">
        <v>1620</v>
      </c>
      <c r="E1280" s="18" t="s">
        <v>1</v>
      </c>
      <c r="F1280" s="251">
        <v>0</v>
      </c>
      <c r="G1280" s="33"/>
      <c r="H1280" s="34"/>
    </row>
    <row r="1281" spans="1:8" s="2" customFormat="1" ht="16.899999999999999" customHeight="1">
      <c r="A1281" s="33"/>
      <c r="B1281" s="34"/>
      <c r="C1281" s="250" t="s">
        <v>1</v>
      </c>
      <c r="D1281" s="250" t="s">
        <v>6077</v>
      </c>
      <c r="E1281" s="18" t="s">
        <v>1</v>
      </c>
      <c r="F1281" s="251">
        <v>2.91</v>
      </c>
      <c r="G1281" s="33"/>
      <c r="H1281" s="34"/>
    </row>
    <row r="1282" spans="1:8" s="2" customFormat="1" ht="16.899999999999999" customHeight="1">
      <c r="A1282" s="33"/>
      <c r="B1282" s="34"/>
      <c r="C1282" s="250" t="s">
        <v>1</v>
      </c>
      <c r="D1282" s="250" t="s">
        <v>6078</v>
      </c>
      <c r="E1282" s="18" t="s">
        <v>1</v>
      </c>
      <c r="F1282" s="251">
        <v>0</v>
      </c>
      <c r="G1282" s="33"/>
      <c r="H1282" s="34"/>
    </row>
    <row r="1283" spans="1:8" s="2" customFormat="1" ht="16.899999999999999" customHeight="1">
      <c r="A1283" s="33"/>
      <c r="B1283" s="34"/>
      <c r="C1283" s="250" t="s">
        <v>1</v>
      </c>
      <c r="D1283" s="250" t="s">
        <v>6079</v>
      </c>
      <c r="E1283" s="18" t="s">
        <v>1</v>
      </c>
      <c r="F1283" s="251">
        <v>15.128</v>
      </c>
      <c r="G1283" s="33"/>
      <c r="H1283" s="34"/>
    </row>
    <row r="1284" spans="1:8" s="2" customFormat="1" ht="16.899999999999999" customHeight="1">
      <c r="A1284" s="33"/>
      <c r="B1284" s="34"/>
      <c r="C1284" s="250" t="s">
        <v>1</v>
      </c>
      <c r="D1284" s="250" t="s">
        <v>6080</v>
      </c>
      <c r="E1284" s="18" t="s">
        <v>1</v>
      </c>
      <c r="F1284" s="251">
        <v>-3.6</v>
      </c>
      <c r="G1284" s="33"/>
      <c r="H1284" s="34"/>
    </row>
    <row r="1285" spans="1:8" s="2" customFormat="1" ht="16.899999999999999" customHeight="1">
      <c r="A1285" s="33"/>
      <c r="B1285" s="34"/>
      <c r="C1285" s="250" t="s">
        <v>1</v>
      </c>
      <c r="D1285" s="250" t="s">
        <v>6081</v>
      </c>
      <c r="E1285" s="18" t="s">
        <v>1</v>
      </c>
      <c r="F1285" s="251">
        <v>0</v>
      </c>
      <c r="G1285" s="33"/>
      <c r="H1285" s="34"/>
    </row>
    <row r="1286" spans="1:8" s="2" customFormat="1" ht="16.899999999999999" customHeight="1">
      <c r="A1286" s="33"/>
      <c r="B1286" s="34"/>
      <c r="C1286" s="250" t="s">
        <v>1</v>
      </c>
      <c r="D1286" s="250" t="s">
        <v>6082</v>
      </c>
      <c r="E1286" s="18" t="s">
        <v>1</v>
      </c>
      <c r="F1286" s="251">
        <v>20.359000000000002</v>
      </c>
      <c r="G1286" s="33"/>
      <c r="H1286" s="34"/>
    </row>
    <row r="1287" spans="1:8" s="2" customFormat="1" ht="16.899999999999999" customHeight="1">
      <c r="A1287" s="33"/>
      <c r="B1287" s="34"/>
      <c r="C1287" s="250" t="s">
        <v>1</v>
      </c>
      <c r="D1287" s="250" t="s">
        <v>6083</v>
      </c>
      <c r="E1287" s="18" t="s">
        <v>1</v>
      </c>
      <c r="F1287" s="251">
        <v>4.0199999999999996</v>
      </c>
      <c r="G1287" s="33"/>
      <c r="H1287" s="34"/>
    </row>
    <row r="1288" spans="1:8" s="2" customFormat="1" ht="16.899999999999999" customHeight="1">
      <c r="A1288" s="33"/>
      <c r="B1288" s="34"/>
      <c r="C1288" s="250" t="s">
        <v>1</v>
      </c>
      <c r="D1288" s="250" t="s">
        <v>6084</v>
      </c>
      <c r="E1288" s="18" t="s">
        <v>1</v>
      </c>
      <c r="F1288" s="251">
        <v>-1.8</v>
      </c>
      <c r="G1288" s="33"/>
      <c r="H1288" s="34"/>
    </row>
    <row r="1289" spans="1:8" s="2" customFormat="1" ht="16.899999999999999" customHeight="1">
      <c r="A1289" s="33"/>
      <c r="B1289" s="34"/>
      <c r="C1289" s="250" t="s">
        <v>1</v>
      </c>
      <c r="D1289" s="250" t="s">
        <v>6085</v>
      </c>
      <c r="E1289" s="18" t="s">
        <v>1</v>
      </c>
      <c r="F1289" s="251">
        <v>-1.86</v>
      </c>
      <c r="G1289" s="33"/>
      <c r="H1289" s="34"/>
    </row>
    <row r="1290" spans="1:8" s="2" customFormat="1" ht="16.899999999999999" customHeight="1">
      <c r="A1290" s="33"/>
      <c r="B1290" s="34"/>
      <c r="C1290" s="250" t="s">
        <v>1</v>
      </c>
      <c r="D1290" s="250" t="s">
        <v>6086</v>
      </c>
      <c r="E1290" s="18" t="s">
        <v>1</v>
      </c>
      <c r="F1290" s="251">
        <v>0</v>
      </c>
      <c r="G1290" s="33"/>
      <c r="H1290" s="34"/>
    </row>
    <row r="1291" spans="1:8" s="2" customFormat="1" ht="16.899999999999999" customHeight="1">
      <c r="A1291" s="33"/>
      <c r="B1291" s="34"/>
      <c r="C1291" s="250" t="s">
        <v>1</v>
      </c>
      <c r="D1291" s="250" t="s">
        <v>6087</v>
      </c>
      <c r="E1291" s="18" t="s">
        <v>1</v>
      </c>
      <c r="F1291" s="251">
        <v>5.5060000000000002</v>
      </c>
      <c r="G1291" s="33"/>
      <c r="H1291" s="34"/>
    </row>
    <row r="1292" spans="1:8" s="2" customFormat="1" ht="16.899999999999999" customHeight="1">
      <c r="A1292" s="33"/>
      <c r="B1292" s="34"/>
      <c r="C1292" s="250" t="s">
        <v>1</v>
      </c>
      <c r="D1292" s="250" t="s">
        <v>6088</v>
      </c>
      <c r="E1292" s="18" t="s">
        <v>1</v>
      </c>
      <c r="F1292" s="251">
        <v>-0.6</v>
      </c>
      <c r="G1292" s="33"/>
      <c r="H1292" s="34"/>
    </row>
    <row r="1293" spans="1:8" s="2" customFormat="1" ht="16.899999999999999" customHeight="1">
      <c r="A1293" s="33"/>
      <c r="B1293" s="34"/>
      <c r="C1293" s="250" t="s">
        <v>1</v>
      </c>
      <c r="D1293" s="250" t="s">
        <v>6089</v>
      </c>
      <c r="E1293" s="18" t="s">
        <v>1</v>
      </c>
      <c r="F1293" s="251">
        <v>8.6039999999999992</v>
      </c>
      <c r="G1293" s="33"/>
      <c r="H1293" s="34"/>
    </row>
    <row r="1294" spans="1:8" s="2" customFormat="1" ht="16.899999999999999" customHeight="1">
      <c r="A1294" s="33"/>
      <c r="B1294" s="34"/>
      <c r="C1294" s="250" t="s">
        <v>1</v>
      </c>
      <c r="D1294" s="250" t="s">
        <v>6090</v>
      </c>
      <c r="E1294" s="18" t="s">
        <v>1</v>
      </c>
      <c r="F1294" s="251">
        <v>-0.3</v>
      </c>
      <c r="G1294" s="33"/>
      <c r="H1294" s="34"/>
    </row>
    <row r="1295" spans="1:8" s="2" customFormat="1" ht="16.899999999999999" customHeight="1">
      <c r="A1295" s="33"/>
      <c r="B1295" s="34"/>
      <c r="C1295" s="250" t="s">
        <v>1</v>
      </c>
      <c r="D1295" s="250" t="s">
        <v>1663</v>
      </c>
      <c r="E1295" s="18" t="s">
        <v>1</v>
      </c>
      <c r="F1295" s="251">
        <v>0</v>
      </c>
      <c r="G1295" s="33"/>
      <c r="H1295" s="34"/>
    </row>
    <row r="1296" spans="1:8" s="2" customFormat="1" ht="16.899999999999999" customHeight="1">
      <c r="A1296" s="33"/>
      <c r="B1296" s="34"/>
      <c r="C1296" s="250" t="s">
        <v>1</v>
      </c>
      <c r="D1296" s="250" t="s">
        <v>6091</v>
      </c>
      <c r="E1296" s="18" t="s">
        <v>1</v>
      </c>
      <c r="F1296" s="251">
        <v>30.306000000000001</v>
      </c>
      <c r="G1296" s="33"/>
      <c r="H1296" s="34"/>
    </row>
    <row r="1297" spans="1:8" s="2" customFormat="1" ht="16.899999999999999" customHeight="1">
      <c r="A1297" s="33"/>
      <c r="B1297" s="34"/>
      <c r="C1297" s="250" t="s">
        <v>1</v>
      </c>
      <c r="D1297" s="250" t="s">
        <v>6092</v>
      </c>
      <c r="E1297" s="18" t="s">
        <v>1</v>
      </c>
      <c r="F1297" s="251">
        <v>13.445</v>
      </c>
      <c r="G1297" s="33"/>
      <c r="H1297" s="34"/>
    </row>
    <row r="1298" spans="1:8" s="2" customFormat="1" ht="16.899999999999999" customHeight="1">
      <c r="A1298" s="33"/>
      <c r="B1298" s="34"/>
      <c r="C1298" s="250" t="s">
        <v>1</v>
      </c>
      <c r="D1298" s="250" t="s">
        <v>3735</v>
      </c>
      <c r="E1298" s="18" t="s">
        <v>1</v>
      </c>
      <c r="F1298" s="251">
        <v>-5.0999999999999996</v>
      </c>
      <c r="G1298" s="33"/>
      <c r="H1298" s="34"/>
    </row>
    <row r="1299" spans="1:8" s="2" customFormat="1" ht="16.899999999999999" customHeight="1">
      <c r="A1299" s="33"/>
      <c r="B1299" s="34"/>
      <c r="C1299" s="250" t="s">
        <v>1</v>
      </c>
      <c r="D1299" s="250" t="s">
        <v>2383</v>
      </c>
      <c r="E1299" s="18" t="s">
        <v>1</v>
      </c>
      <c r="F1299" s="251">
        <v>0</v>
      </c>
      <c r="G1299" s="33"/>
      <c r="H1299" s="34"/>
    </row>
    <row r="1300" spans="1:8" s="2" customFormat="1" ht="16.899999999999999" customHeight="1">
      <c r="A1300" s="33"/>
      <c r="B1300" s="34"/>
      <c r="C1300" s="250" t="s">
        <v>1</v>
      </c>
      <c r="D1300" s="250" t="s">
        <v>6093</v>
      </c>
      <c r="E1300" s="18" t="s">
        <v>1</v>
      </c>
      <c r="F1300" s="251">
        <v>10.32</v>
      </c>
      <c r="G1300" s="33"/>
      <c r="H1300" s="34"/>
    </row>
    <row r="1301" spans="1:8" s="2" customFormat="1" ht="16.899999999999999" customHeight="1">
      <c r="A1301" s="33"/>
      <c r="B1301" s="34"/>
      <c r="C1301" s="250" t="s">
        <v>1</v>
      </c>
      <c r="D1301" s="250" t="s">
        <v>2386</v>
      </c>
      <c r="E1301" s="18" t="s">
        <v>1</v>
      </c>
      <c r="F1301" s="251">
        <v>0</v>
      </c>
      <c r="G1301" s="33"/>
      <c r="H1301" s="34"/>
    </row>
    <row r="1302" spans="1:8" s="2" customFormat="1" ht="16.899999999999999" customHeight="1">
      <c r="A1302" s="33"/>
      <c r="B1302" s="34"/>
      <c r="C1302" s="250" t="s">
        <v>1</v>
      </c>
      <c r="D1302" s="250" t="s">
        <v>6094</v>
      </c>
      <c r="E1302" s="18" t="s">
        <v>1</v>
      </c>
      <c r="F1302" s="251">
        <v>28.425000000000001</v>
      </c>
      <c r="G1302" s="33"/>
      <c r="H1302" s="34"/>
    </row>
    <row r="1303" spans="1:8" s="2" customFormat="1" ht="16.899999999999999" customHeight="1">
      <c r="A1303" s="33"/>
      <c r="B1303" s="34"/>
      <c r="C1303" s="250" t="s">
        <v>1</v>
      </c>
      <c r="D1303" s="250" t="s">
        <v>6090</v>
      </c>
      <c r="E1303" s="18" t="s">
        <v>1</v>
      </c>
      <c r="F1303" s="251">
        <v>-0.3</v>
      </c>
      <c r="G1303" s="33"/>
      <c r="H1303" s="34"/>
    </row>
    <row r="1304" spans="1:8" s="2" customFormat="1" ht="16.899999999999999" customHeight="1">
      <c r="A1304" s="33"/>
      <c r="B1304" s="34"/>
      <c r="C1304" s="250" t="s">
        <v>1</v>
      </c>
      <c r="D1304" s="250" t="s">
        <v>6095</v>
      </c>
      <c r="E1304" s="18" t="s">
        <v>1</v>
      </c>
      <c r="F1304" s="251">
        <v>0</v>
      </c>
      <c r="G1304" s="33"/>
      <c r="H1304" s="34"/>
    </row>
    <row r="1305" spans="1:8" s="2" customFormat="1" ht="16.899999999999999" customHeight="1">
      <c r="A1305" s="33"/>
      <c r="B1305" s="34"/>
      <c r="C1305" s="250" t="s">
        <v>1</v>
      </c>
      <c r="D1305" s="250" t="s">
        <v>6096</v>
      </c>
      <c r="E1305" s="18" t="s">
        <v>1</v>
      </c>
      <c r="F1305" s="251">
        <v>3.7120000000000002</v>
      </c>
      <c r="G1305" s="33"/>
      <c r="H1305" s="34"/>
    </row>
    <row r="1306" spans="1:8" s="2" customFormat="1" ht="16.899999999999999" customHeight="1">
      <c r="A1306" s="33"/>
      <c r="B1306" s="34"/>
      <c r="C1306" s="250" t="s">
        <v>1</v>
      </c>
      <c r="D1306" s="250" t="s">
        <v>6097</v>
      </c>
      <c r="E1306" s="18" t="s">
        <v>1</v>
      </c>
      <c r="F1306" s="251">
        <v>12.303000000000001</v>
      </c>
      <c r="G1306" s="33"/>
      <c r="H1306" s="34"/>
    </row>
    <row r="1307" spans="1:8" s="2" customFormat="1" ht="16.899999999999999" customHeight="1">
      <c r="A1307" s="33"/>
      <c r="B1307" s="34"/>
      <c r="C1307" s="250" t="s">
        <v>1</v>
      </c>
      <c r="D1307" s="250" t="s">
        <v>6098</v>
      </c>
      <c r="E1307" s="18" t="s">
        <v>1</v>
      </c>
      <c r="F1307" s="251">
        <v>1.8280000000000001</v>
      </c>
      <c r="G1307" s="33"/>
      <c r="H1307" s="34"/>
    </row>
    <row r="1308" spans="1:8" s="2" customFormat="1" ht="16.899999999999999" customHeight="1">
      <c r="A1308" s="33"/>
      <c r="B1308" s="34"/>
      <c r="C1308" s="250" t="s">
        <v>1</v>
      </c>
      <c r="D1308" s="250" t="s">
        <v>6099</v>
      </c>
      <c r="E1308" s="18" t="s">
        <v>1</v>
      </c>
      <c r="F1308" s="251">
        <v>4.1749999999999998</v>
      </c>
      <c r="G1308" s="33"/>
      <c r="H1308" s="34"/>
    </row>
    <row r="1309" spans="1:8" s="2" customFormat="1" ht="16.899999999999999" customHeight="1">
      <c r="A1309" s="33"/>
      <c r="B1309" s="34"/>
      <c r="C1309" s="250" t="s">
        <v>1</v>
      </c>
      <c r="D1309" s="250" t="s">
        <v>6100</v>
      </c>
      <c r="E1309" s="18" t="s">
        <v>1</v>
      </c>
      <c r="F1309" s="251">
        <v>-1.4</v>
      </c>
      <c r="G1309" s="33"/>
      <c r="H1309" s="34"/>
    </row>
    <row r="1310" spans="1:8" s="2" customFormat="1" ht="16.899999999999999" customHeight="1">
      <c r="A1310" s="33"/>
      <c r="B1310" s="34"/>
      <c r="C1310" s="250" t="s">
        <v>1</v>
      </c>
      <c r="D1310" s="250" t="s">
        <v>6084</v>
      </c>
      <c r="E1310" s="18" t="s">
        <v>1</v>
      </c>
      <c r="F1310" s="251">
        <v>-1.8</v>
      </c>
      <c r="G1310" s="33"/>
      <c r="H1310" s="34"/>
    </row>
    <row r="1311" spans="1:8" s="2" customFormat="1" ht="16.899999999999999" customHeight="1">
      <c r="A1311" s="33"/>
      <c r="B1311" s="34"/>
      <c r="C1311" s="250" t="s">
        <v>167</v>
      </c>
      <c r="D1311" s="250" t="s">
        <v>386</v>
      </c>
      <c r="E1311" s="18" t="s">
        <v>1</v>
      </c>
      <c r="F1311" s="251">
        <v>144.28100000000001</v>
      </c>
      <c r="G1311" s="33"/>
      <c r="H1311" s="34"/>
    </row>
    <row r="1312" spans="1:8" s="2" customFormat="1" ht="16.899999999999999" customHeight="1">
      <c r="A1312" s="33"/>
      <c r="B1312" s="34"/>
      <c r="C1312" s="252" t="s">
        <v>6536</v>
      </c>
      <c r="D1312" s="33"/>
      <c r="E1312" s="33"/>
      <c r="F1312" s="33"/>
      <c r="G1312" s="33"/>
      <c r="H1312" s="34"/>
    </row>
    <row r="1313" spans="1:8" s="2" customFormat="1" ht="16.899999999999999" customHeight="1">
      <c r="A1313" s="33"/>
      <c r="B1313" s="34"/>
      <c r="C1313" s="250" t="s">
        <v>6073</v>
      </c>
      <c r="D1313" s="250" t="s">
        <v>6074</v>
      </c>
      <c r="E1313" s="18" t="s">
        <v>366</v>
      </c>
      <c r="F1313" s="251">
        <v>144.28100000000001</v>
      </c>
      <c r="G1313" s="33"/>
      <c r="H1313" s="34"/>
    </row>
    <row r="1314" spans="1:8" s="2" customFormat="1" ht="16.899999999999999" customHeight="1">
      <c r="A1314" s="33"/>
      <c r="B1314" s="34"/>
      <c r="C1314" s="250" t="s">
        <v>6102</v>
      </c>
      <c r="D1314" s="250" t="s">
        <v>6103</v>
      </c>
      <c r="E1314" s="18" t="s">
        <v>366</v>
      </c>
      <c r="F1314" s="251">
        <v>148.60900000000001</v>
      </c>
      <c r="G1314" s="33"/>
      <c r="H1314" s="34"/>
    </row>
    <row r="1315" spans="1:8" s="2" customFormat="1" ht="16.899999999999999" customHeight="1">
      <c r="A1315" s="33"/>
      <c r="B1315" s="34"/>
      <c r="C1315" s="246" t="s">
        <v>169</v>
      </c>
      <c r="D1315" s="247" t="s">
        <v>1</v>
      </c>
      <c r="E1315" s="248" t="s">
        <v>1</v>
      </c>
      <c r="F1315" s="249">
        <v>349.45699999999999</v>
      </c>
      <c r="G1315" s="33"/>
      <c r="H1315" s="34"/>
    </row>
    <row r="1316" spans="1:8" s="2" customFormat="1" ht="16.899999999999999" customHeight="1">
      <c r="A1316" s="33"/>
      <c r="B1316" s="34"/>
      <c r="C1316" s="250" t="s">
        <v>1</v>
      </c>
      <c r="D1316" s="250" t="s">
        <v>4261</v>
      </c>
      <c r="E1316" s="18" t="s">
        <v>1</v>
      </c>
      <c r="F1316" s="251">
        <v>0</v>
      </c>
      <c r="G1316" s="33"/>
      <c r="H1316" s="34"/>
    </row>
    <row r="1317" spans="1:8" s="2" customFormat="1" ht="16.899999999999999" customHeight="1">
      <c r="A1317" s="33"/>
      <c r="B1317" s="34"/>
      <c r="C1317" s="250" t="s">
        <v>1</v>
      </c>
      <c r="D1317" s="250" t="s">
        <v>302</v>
      </c>
      <c r="E1317" s="18" t="s">
        <v>1</v>
      </c>
      <c r="F1317" s="251">
        <v>349.45699999999999</v>
      </c>
      <c r="G1317" s="33"/>
      <c r="H1317" s="34"/>
    </row>
    <row r="1318" spans="1:8" s="2" customFormat="1" ht="16.899999999999999" customHeight="1">
      <c r="A1318" s="33"/>
      <c r="B1318" s="34"/>
      <c r="C1318" s="250" t="s">
        <v>169</v>
      </c>
      <c r="D1318" s="250" t="s">
        <v>386</v>
      </c>
      <c r="E1318" s="18" t="s">
        <v>1</v>
      </c>
      <c r="F1318" s="251">
        <v>349.45699999999999</v>
      </c>
      <c r="G1318" s="33"/>
      <c r="H1318" s="34"/>
    </row>
    <row r="1319" spans="1:8" s="2" customFormat="1" ht="16.899999999999999" customHeight="1">
      <c r="A1319" s="33"/>
      <c r="B1319" s="34"/>
      <c r="C1319" s="252" t="s">
        <v>6536</v>
      </c>
      <c r="D1319" s="33"/>
      <c r="E1319" s="33"/>
      <c r="F1319" s="33"/>
      <c r="G1319" s="33"/>
      <c r="H1319" s="34"/>
    </row>
    <row r="1320" spans="1:8" s="2" customFormat="1" ht="16.899999999999999" customHeight="1">
      <c r="A1320" s="33"/>
      <c r="B1320" s="34"/>
      <c r="C1320" s="250" t="s">
        <v>4259</v>
      </c>
      <c r="D1320" s="250" t="s">
        <v>4201</v>
      </c>
      <c r="E1320" s="18" t="s">
        <v>366</v>
      </c>
      <c r="F1320" s="251">
        <v>349.45699999999999</v>
      </c>
      <c r="G1320" s="33"/>
      <c r="H1320" s="34"/>
    </row>
    <row r="1321" spans="1:8" s="2" customFormat="1" ht="16.899999999999999" customHeight="1">
      <c r="A1321" s="33"/>
      <c r="B1321" s="34"/>
      <c r="C1321" s="250" t="s">
        <v>4262</v>
      </c>
      <c r="D1321" s="250" t="s">
        <v>4206</v>
      </c>
      <c r="E1321" s="18" t="s">
        <v>366</v>
      </c>
      <c r="F1321" s="251">
        <v>356.44600000000003</v>
      </c>
      <c r="G1321" s="33"/>
      <c r="H1321" s="34"/>
    </row>
    <row r="1322" spans="1:8" s="2" customFormat="1" ht="16.899999999999999" customHeight="1">
      <c r="A1322" s="33"/>
      <c r="B1322" s="34"/>
      <c r="C1322" s="246" t="s">
        <v>171</v>
      </c>
      <c r="D1322" s="247" t="s">
        <v>1</v>
      </c>
      <c r="E1322" s="248" t="s">
        <v>1</v>
      </c>
      <c r="F1322" s="249">
        <v>564.81799999999998</v>
      </c>
      <c r="G1322" s="33"/>
      <c r="H1322" s="34"/>
    </row>
    <row r="1323" spans="1:8" s="2" customFormat="1" ht="16.899999999999999" customHeight="1">
      <c r="A1323" s="33"/>
      <c r="B1323" s="34"/>
      <c r="C1323" s="250" t="s">
        <v>1</v>
      </c>
      <c r="D1323" s="250" t="s">
        <v>1851</v>
      </c>
      <c r="E1323" s="18" t="s">
        <v>1</v>
      </c>
      <c r="F1323" s="251">
        <v>0</v>
      </c>
      <c r="G1323" s="33"/>
      <c r="H1323" s="34"/>
    </row>
    <row r="1324" spans="1:8" s="2" customFormat="1" ht="16.899999999999999" customHeight="1">
      <c r="A1324" s="33"/>
      <c r="B1324" s="34"/>
      <c r="C1324" s="250" t="s">
        <v>1</v>
      </c>
      <c r="D1324" s="250" t="s">
        <v>1852</v>
      </c>
      <c r="E1324" s="18" t="s">
        <v>1</v>
      </c>
      <c r="F1324" s="251">
        <v>0</v>
      </c>
      <c r="G1324" s="33"/>
      <c r="H1324" s="34"/>
    </row>
    <row r="1325" spans="1:8" s="2" customFormat="1" ht="16.899999999999999" customHeight="1">
      <c r="A1325" s="33"/>
      <c r="B1325" s="34"/>
      <c r="C1325" s="250" t="s">
        <v>1</v>
      </c>
      <c r="D1325" s="250" t="s">
        <v>1853</v>
      </c>
      <c r="E1325" s="18" t="s">
        <v>1</v>
      </c>
      <c r="F1325" s="251">
        <v>50.96</v>
      </c>
      <c r="G1325" s="33"/>
      <c r="H1325" s="34"/>
    </row>
    <row r="1326" spans="1:8" s="2" customFormat="1" ht="16.899999999999999" customHeight="1">
      <c r="A1326" s="33"/>
      <c r="B1326" s="34"/>
      <c r="C1326" s="250" t="s">
        <v>1</v>
      </c>
      <c r="D1326" s="250" t="s">
        <v>1854</v>
      </c>
      <c r="E1326" s="18" t="s">
        <v>1</v>
      </c>
      <c r="F1326" s="251">
        <v>0</v>
      </c>
      <c r="G1326" s="33"/>
      <c r="H1326" s="34"/>
    </row>
    <row r="1327" spans="1:8" s="2" customFormat="1" ht="16.899999999999999" customHeight="1">
      <c r="A1327" s="33"/>
      <c r="B1327" s="34"/>
      <c r="C1327" s="250" t="s">
        <v>1</v>
      </c>
      <c r="D1327" s="250" t="s">
        <v>1855</v>
      </c>
      <c r="E1327" s="18" t="s">
        <v>1</v>
      </c>
      <c r="F1327" s="251">
        <v>480.77</v>
      </c>
      <c r="G1327" s="33"/>
      <c r="H1327" s="34"/>
    </row>
    <row r="1328" spans="1:8" s="2" customFormat="1" ht="16.899999999999999" customHeight="1">
      <c r="A1328" s="33"/>
      <c r="B1328" s="34"/>
      <c r="C1328" s="250" t="s">
        <v>1</v>
      </c>
      <c r="D1328" s="250" t="s">
        <v>1856</v>
      </c>
      <c r="E1328" s="18" t="s">
        <v>1</v>
      </c>
      <c r="F1328" s="251">
        <v>0</v>
      </c>
      <c r="G1328" s="33"/>
      <c r="H1328" s="34"/>
    </row>
    <row r="1329" spans="1:8" s="2" customFormat="1" ht="16.899999999999999" customHeight="1">
      <c r="A1329" s="33"/>
      <c r="B1329" s="34"/>
      <c r="C1329" s="250" t="s">
        <v>1</v>
      </c>
      <c r="D1329" s="250" t="s">
        <v>754</v>
      </c>
      <c r="E1329" s="18" t="s">
        <v>1</v>
      </c>
      <c r="F1329" s="251">
        <v>0</v>
      </c>
      <c r="G1329" s="33"/>
      <c r="H1329" s="34"/>
    </row>
    <row r="1330" spans="1:8" s="2" customFormat="1" ht="16.899999999999999" customHeight="1">
      <c r="A1330" s="33"/>
      <c r="B1330" s="34"/>
      <c r="C1330" s="250" t="s">
        <v>1</v>
      </c>
      <c r="D1330" s="250" t="s">
        <v>1857</v>
      </c>
      <c r="E1330" s="18" t="s">
        <v>1</v>
      </c>
      <c r="F1330" s="251">
        <v>0.69</v>
      </c>
      <c r="G1330" s="33"/>
      <c r="H1330" s="34"/>
    </row>
    <row r="1331" spans="1:8" s="2" customFormat="1" ht="16.899999999999999" customHeight="1">
      <c r="A1331" s="33"/>
      <c r="B1331" s="34"/>
      <c r="C1331" s="250" t="s">
        <v>1</v>
      </c>
      <c r="D1331" s="250" t="s">
        <v>1858</v>
      </c>
      <c r="E1331" s="18" t="s">
        <v>1</v>
      </c>
      <c r="F1331" s="251">
        <v>0.27</v>
      </c>
      <c r="G1331" s="33"/>
      <c r="H1331" s="34"/>
    </row>
    <row r="1332" spans="1:8" s="2" customFormat="1" ht="16.899999999999999" customHeight="1">
      <c r="A1332" s="33"/>
      <c r="B1332" s="34"/>
      <c r="C1332" s="250" t="s">
        <v>1</v>
      </c>
      <c r="D1332" s="250" t="s">
        <v>1859</v>
      </c>
      <c r="E1332" s="18" t="s">
        <v>1</v>
      </c>
      <c r="F1332" s="251">
        <v>0.18</v>
      </c>
      <c r="G1332" s="33"/>
      <c r="H1332" s="34"/>
    </row>
    <row r="1333" spans="1:8" s="2" customFormat="1" ht="16.899999999999999" customHeight="1">
      <c r="A1333" s="33"/>
      <c r="B1333" s="34"/>
      <c r="C1333" s="250" t="s">
        <v>1</v>
      </c>
      <c r="D1333" s="250" t="s">
        <v>1860</v>
      </c>
      <c r="E1333" s="18" t="s">
        <v>1</v>
      </c>
      <c r="F1333" s="251">
        <v>2.76</v>
      </c>
      <c r="G1333" s="33"/>
      <c r="H1333" s="34"/>
    </row>
    <row r="1334" spans="1:8" s="2" customFormat="1" ht="16.899999999999999" customHeight="1">
      <c r="A1334" s="33"/>
      <c r="B1334" s="34"/>
      <c r="C1334" s="250" t="s">
        <v>1</v>
      </c>
      <c r="D1334" s="250" t="s">
        <v>1861</v>
      </c>
      <c r="E1334" s="18" t="s">
        <v>1</v>
      </c>
      <c r="F1334" s="251">
        <v>4.1399999999999997</v>
      </c>
      <c r="G1334" s="33"/>
      <c r="H1334" s="34"/>
    </row>
    <row r="1335" spans="1:8" s="2" customFormat="1" ht="16.899999999999999" customHeight="1">
      <c r="A1335" s="33"/>
      <c r="B1335" s="34"/>
      <c r="C1335" s="250" t="s">
        <v>1</v>
      </c>
      <c r="D1335" s="250" t="s">
        <v>1862</v>
      </c>
      <c r="E1335" s="18" t="s">
        <v>1</v>
      </c>
      <c r="F1335" s="251">
        <v>3.9329999999999998</v>
      </c>
      <c r="G1335" s="33"/>
      <c r="H1335" s="34"/>
    </row>
    <row r="1336" spans="1:8" s="2" customFormat="1" ht="16.899999999999999" customHeight="1">
      <c r="A1336" s="33"/>
      <c r="B1336" s="34"/>
      <c r="C1336" s="250" t="s">
        <v>1</v>
      </c>
      <c r="D1336" s="250" t="s">
        <v>1863</v>
      </c>
      <c r="E1336" s="18" t="s">
        <v>1</v>
      </c>
      <c r="F1336" s="251">
        <v>5.0599999999999996</v>
      </c>
      <c r="G1336" s="33"/>
      <c r="H1336" s="34"/>
    </row>
    <row r="1337" spans="1:8" s="2" customFormat="1" ht="16.899999999999999" customHeight="1">
      <c r="A1337" s="33"/>
      <c r="B1337" s="34"/>
      <c r="C1337" s="250" t="s">
        <v>1</v>
      </c>
      <c r="D1337" s="250" t="s">
        <v>1864</v>
      </c>
      <c r="E1337" s="18" t="s">
        <v>1</v>
      </c>
      <c r="F1337" s="251">
        <v>4.1399999999999997</v>
      </c>
      <c r="G1337" s="33"/>
      <c r="H1337" s="34"/>
    </row>
    <row r="1338" spans="1:8" s="2" customFormat="1" ht="16.899999999999999" customHeight="1">
      <c r="A1338" s="33"/>
      <c r="B1338" s="34"/>
      <c r="C1338" s="250" t="s">
        <v>1</v>
      </c>
      <c r="D1338" s="250" t="s">
        <v>1865</v>
      </c>
      <c r="E1338" s="18" t="s">
        <v>1</v>
      </c>
      <c r="F1338" s="251">
        <v>6.21</v>
      </c>
      <c r="G1338" s="33"/>
      <c r="H1338" s="34"/>
    </row>
    <row r="1339" spans="1:8" s="2" customFormat="1" ht="16.899999999999999" customHeight="1">
      <c r="A1339" s="33"/>
      <c r="B1339" s="34"/>
      <c r="C1339" s="250" t="s">
        <v>1</v>
      </c>
      <c r="D1339" s="250" t="s">
        <v>1866</v>
      </c>
      <c r="E1339" s="18" t="s">
        <v>1</v>
      </c>
      <c r="F1339" s="251">
        <v>5.52</v>
      </c>
      <c r="G1339" s="33"/>
      <c r="H1339" s="34"/>
    </row>
    <row r="1340" spans="1:8" s="2" customFormat="1" ht="16.899999999999999" customHeight="1">
      <c r="A1340" s="33"/>
      <c r="B1340" s="34"/>
      <c r="C1340" s="250" t="s">
        <v>1</v>
      </c>
      <c r="D1340" s="250" t="s">
        <v>1867</v>
      </c>
      <c r="E1340" s="18" t="s">
        <v>1</v>
      </c>
      <c r="F1340" s="251">
        <v>3.4319999999999999</v>
      </c>
      <c r="G1340" s="33"/>
      <c r="H1340" s="34"/>
    </row>
    <row r="1341" spans="1:8" s="2" customFormat="1" ht="16.899999999999999" customHeight="1">
      <c r="A1341" s="33"/>
      <c r="B1341" s="34"/>
      <c r="C1341" s="250" t="s">
        <v>1</v>
      </c>
      <c r="D1341" s="250" t="s">
        <v>758</v>
      </c>
      <c r="E1341" s="18" t="s">
        <v>1</v>
      </c>
      <c r="F1341" s="251">
        <v>0</v>
      </c>
      <c r="G1341" s="33"/>
      <c r="H1341" s="34"/>
    </row>
    <row r="1342" spans="1:8" s="2" customFormat="1" ht="16.899999999999999" customHeight="1">
      <c r="A1342" s="33"/>
      <c r="B1342" s="34"/>
      <c r="C1342" s="250" t="s">
        <v>1</v>
      </c>
      <c r="D1342" s="250" t="s">
        <v>1868</v>
      </c>
      <c r="E1342" s="18" t="s">
        <v>1</v>
      </c>
      <c r="F1342" s="251">
        <v>4.1399999999999997</v>
      </c>
      <c r="G1342" s="33"/>
      <c r="H1342" s="34"/>
    </row>
    <row r="1343" spans="1:8" s="2" customFormat="1" ht="16.899999999999999" customHeight="1">
      <c r="A1343" s="33"/>
      <c r="B1343" s="34"/>
      <c r="C1343" s="250" t="s">
        <v>1</v>
      </c>
      <c r="D1343" s="250" t="s">
        <v>1869</v>
      </c>
      <c r="E1343" s="18" t="s">
        <v>1</v>
      </c>
      <c r="F1343" s="251">
        <v>7.0960000000000001</v>
      </c>
      <c r="G1343" s="33"/>
      <c r="H1343" s="34"/>
    </row>
    <row r="1344" spans="1:8" s="2" customFormat="1" ht="16.899999999999999" customHeight="1">
      <c r="A1344" s="33"/>
      <c r="B1344" s="34"/>
      <c r="C1344" s="250" t="s">
        <v>1</v>
      </c>
      <c r="D1344" s="250" t="s">
        <v>762</v>
      </c>
      <c r="E1344" s="18" t="s">
        <v>1</v>
      </c>
      <c r="F1344" s="251">
        <v>0</v>
      </c>
      <c r="G1344" s="33"/>
      <c r="H1344" s="34"/>
    </row>
    <row r="1345" spans="1:8" s="2" customFormat="1" ht="16.899999999999999" customHeight="1">
      <c r="A1345" s="33"/>
      <c r="B1345" s="34"/>
      <c r="C1345" s="250" t="s">
        <v>1</v>
      </c>
      <c r="D1345" s="250" t="s">
        <v>1870</v>
      </c>
      <c r="E1345" s="18" t="s">
        <v>1</v>
      </c>
      <c r="F1345" s="251">
        <v>4.1399999999999997</v>
      </c>
      <c r="G1345" s="33"/>
      <c r="H1345" s="34"/>
    </row>
    <row r="1346" spans="1:8" s="2" customFormat="1" ht="16.899999999999999" customHeight="1">
      <c r="A1346" s="33"/>
      <c r="B1346" s="34"/>
      <c r="C1346" s="250" t="s">
        <v>1</v>
      </c>
      <c r="D1346" s="250" t="s">
        <v>1871</v>
      </c>
      <c r="E1346" s="18" t="s">
        <v>1</v>
      </c>
      <c r="F1346" s="251">
        <v>3.6360000000000001</v>
      </c>
      <c r="G1346" s="33"/>
      <c r="H1346" s="34"/>
    </row>
    <row r="1347" spans="1:8" s="2" customFormat="1" ht="16.899999999999999" customHeight="1">
      <c r="A1347" s="33"/>
      <c r="B1347" s="34"/>
      <c r="C1347" s="250" t="s">
        <v>1</v>
      </c>
      <c r="D1347" s="250" t="s">
        <v>787</v>
      </c>
      <c r="E1347" s="18" t="s">
        <v>1</v>
      </c>
      <c r="F1347" s="251">
        <v>0</v>
      </c>
      <c r="G1347" s="33"/>
      <c r="H1347" s="34"/>
    </row>
    <row r="1348" spans="1:8" s="2" customFormat="1" ht="16.899999999999999" customHeight="1">
      <c r="A1348" s="33"/>
      <c r="B1348" s="34"/>
      <c r="C1348" s="250" t="s">
        <v>1</v>
      </c>
      <c r="D1348" s="250" t="s">
        <v>1872</v>
      </c>
      <c r="E1348" s="18" t="s">
        <v>1</v>
      </c>
      <c r="F1348" s="251">
        <v>5.52</v>
      </c>
      <c r="G1348" s="33"/>
      <c r="H1348" s="34"/>
    </row>
    <row r="1349" spans="1:8" s="2" customFormat="1" ht="16.899999999999999" customHeight="1">
      <c r="A1349" s="33"/>
      <c r="B1349" s="34"/>
      <c r="C1349" s="250" t="s">
        <v>1</v>
      </c>
      <c r="D1349" s="250" t="s">
        <v>1873</v>
      </c>
      <c r="E1349" s="18" t="s">
        <v>1</v>
      </c>
      <c r="F1349" s="251">
        <v>5.52</v>
      </c>
      <c r="G1349" s="33"/>
      <c r="H1349" s="34"/>
    </row>
    <row r="1350" spans="1:8" s="2" customFormat="1" ht="16.899999999999999" customHeight="1">
      <c r="A1350" s="33"/>
      <c r="B1350" s="34"/>
      <c r="C1350" s="250" t="s">
        <v>1</v>
      </c>
      <c r="D1350" s="250" t="s">
        <v>1874</v>
      </c>
      <c r="E1350" s="18" t="s">
        <v>1</v>
      </c>
      <c r="F1350" s="251">
        <v>5.4720000000000004</v>
      </c>
      <c r="G1350" s="33"/>
      <c r="H1350" s="34"/>
    </row>
    <row r="1351" spans="1:8" s="2" customFormat="1" ht="16.899999999999999" customHeight="1">
      <c r="A1351" s="33"/>
      <c r="B1351" s="34"/>
      <c r="C1351" s="250" t="s">
        <v>1</v>
      </c>
      <c r="D1351" s="250" t="s">
        <v>1875</v>
      </c>
      <c r="E1351" s="18" t="s">
        <v>1</v>
      </c>
      <c r="F1351" s="251">
        <v>2.0880000000000001</v>
      </c>
      <c r="G1351" s="33"/>
      <c r="H1351" s="34"/>
    </row>
    <row r="1352" spans="1:8" s="2" customFormat="1" ht="16.899999999999999" customHeight="1">
      <c r="A1352" s="33"/>
      <c r="B1352" s="34"/>
      <c r="C1352" s="250" t="s">
        <v>1</v>
      </c>
      <c r="D1352" s="250" t="s">
        <v>754</v>
      </c>
      <c r="E1352" s="18" t="s">
        <v>1</v>
      </c>
      <c r="F1352" s="251">
        <v>0</v>
      </c>
      <c r="G1352" s="33"/>
      <c r="H1352" s="34"/>
    </row>
    <row r="1353" spans="1:8" s="2" customFormat="1" ht="16.899999999999999" customHeight="1">
      <c r="A1353" s="33"/>
      <c r="B1353" s="34"/>
      <c r="C1353" s="250" t="s">
        <v>1</v>
      </c>
      <c r="D1353" s="250" t="s">
        <v>1876</v>
      </c>
      <c r="E1353" s="18" t="s">
        <v>1</v>
      </c>
      <c r="F1353" s="251">
        <v>1.0349999999999999</v>
      </c>
      <c r="G1353" s="33"/>
      <c r="H1353" s="34"/>
    </row>
    <row r="1354" spans="1:8" s="2" customFormat="1" ht="16.899999999999999" customHeight="1">
      <c r="A1354" s="33"/>
      <c r="B1354" s="34"/>
      <c r="C1354" s="250" t="s">
        <v>1</v>
      </c>
      <c r="D1354" s="250" t="s">
        <v>1877</v>
      </c>
      <c r="E1354" s="18" t="s">
        <v>1</v>
      </c>
      <c r="F1354" s="251">
        <v>1.26</v>
      </c>
      <c r="G1354" s="33"/>
      <c r="H1354" s="34"/>
    </row>
    <row r="1355" spans="1:8" s="2" customFormat="1" ht="16.899999999999999" customHeight="1">
      <c r="A1355" s="33"/>
      <c r="B1355" s="34"/>
      <c r="C1355" s="250" t="s">
        <v>1</v>
      </c>
      <c r="D1355" s="250" t="s">
        <v>1878</v>
      </c>
      <c r="E1355" s="18" t="s">
        <v>1</v>
      </c>
      <c r="F1355" s="251">
        <v>1.98</v>
      </c>
      <c r="G1355" s="33"/>
      <c r="H1355" s="34"/>
    </row>
    <row r="1356" spans="1:8" s="2" customFormat="1" ht="16.899999999999999" customHeight="1">
      <c r="A1356" s="33"/>
      <c r="B1356" s="34"/>
      <c r="C1356" s="250" t="s">
        <v>1</v>
      </c>
      <c r="D1356" s="250" t="s">
        <v>758</v>
      </c>
      <c r="E1356" s="18" t="s">
        <v>1</v>
      </c>
      <c r="F1356" s="251">
        <v>0</v>
      </c>
      <c r="G1356" s="33"/>
      <c r="H1356" s="34"/>
    </row>
    <row r="1357" spans="1:8" s="2" customFormat="1" ht="16.899999999999999" customHeight="1">
      <c r="A1357" s="33"/>
      <c r="B1357" s="34"/>
      <c r="C1357" s="250" t="s">
        <v>1</v>
      </c>
      <c r="D1357" s="250" t="s">
        <v>1879</v>
      </c>
      <c r="E1357" s="18" t="s">
        <v>1</v>
      </c>
      <c r="F1357" s="251">
        <v>0.97499999999999998</v>
      </c>
      <c r="G1357" s="33"/>
      <c r="H1357" s="34"/>
    </row>
    <row r="1358" spans="1:8" s="2" customFormat="1" ht="16.899999999999999" customHeight="1">
      <c r="A1358" s="33"/>
      <c r="B1358" s="34"/>
      <c r="C1358" s="250" t="s">
        <v>1</v>
      </c>
      <c r="D1358" s="250" t="s">
        <v>1876</v>
      </c>
      <c r="E1358" s="18" t="s">
        <v>1</v>
      </c>
      <c r="F1358" s="251">
        <v>1.0349999999999999</v>
      </c>
      <c r="G1358" s="33"/>
      <c r="H1358" s="34"/>
    </row>
    <row r="1359" spans="1:8" s="2" customFormat="1" ht="16.899999999999999" customHeight="1">
      <c r="A1359" s="33"/>
      <c r="B1359" s="34"/>
      <c r="C1359" s="250" t="s">
        <v>1</v>
      </c>
      <c r="D1359" s="250" t="s">
        <v>1880</v>
      </c>
      <c r="E1359" s="18" t="s">
        <v>1</v>
      </c>
      <c r="F1359" s="251">
        <v>0.54</v>
      </c>
      <c r="G1359" s="33"/>
      <c r="H1359" s="34"/>
    </row>
    <row r="1360" spans="1:8" s="2" customFormat="1" ht="16.899999999999999" customHeight="1">
      <c r="A1360" s="33"/>
      <c r="B1360" s="34"/>
      <c r="C1360" s="250" t="s">
        <v>1</v>
      </c>
      <c r="D1360" s="250" t="s">
        <v>762</v>
      </c>
      <c r="E1360" s="18" t="s">
        <v>1</v>
      </c>
      <c r="F1360" s="251">
        <v>0</v>
      </c>
      <c r="G1360" s="33"/>
      <c r="H1360" s="34"/>
    </row>
    <row r="1361" spans="1:8" s="2" customFormat="1" ht="16.899999999999999" customHeight="1">
      <c r="A1361" s="33"/>
      <c r="B1361" s="34"/>
      <c r="C1361" s="250" t="s">
        <v>1</v>
      </c>
      <c r="D1361" s="250" t="s">
        <v>1881</v>
      </c>
      <c r="E1361" s="18" t="s">
        <v>1</v>
      </c>
      <c r="F1361" s="251">
        <v>0.96</v>
      </c>
      <c r="G1361" s="33"/>
      <c r="H1361" s="34"/>
    </row>
    <row r="1362" spans="1:8" s="2" customFormat="1" ht="16.899999999999999" customHeight="1">
      <c r="A1362" s="33"/>
      <c r="B1362" s="34"/>
      <c r="C1362" s="250" t="s">
        <v>1</v>
      </c>
      <c r="D1362" s="250" t="s">
        <v>1882</v>
      </c>
      <c r="E1362" s="18" t="s">
        <v>1</v>
      </c>
      <c r="F1362" s="251">
        <v>0</v>
      </c>
      <c r="G1362" s="33"/>
      <c r="H1362" s="34"/>
    </row>
    <row r="1363" spans="1:8" s="2" customFormat="1" ht="16.899999999999999" customHeight="1">
      <c r="A1363" s="33"/>
      <c r="B1363" s="34"/>
      <c r="C1363" s="250" t="s">
        <v>1</v>
      </c>
      <c r="D1363" s="250" t="s">
        <v>1883</v>
      </c>
      <c r="E1363" s="18" t="s">
        <v>1</v>
      </c>
      <c r="F1363" s="251">
        <v>-16.018999999999998</v>
      </c>
      <c r="G1363" s="33"/>
      <c r="H1363" s="34"/>
    </row>
    <row r="1364" spans="1:8" s="2" customFormat="1" ht="16.899999999999999" customHeight="1">
      <c r="A1364" s="33"/>
      <c r="B1364" s="34"/>
      <c r="C1364" s="250" t="s">
        <v>1</v>
      </c>
      <c r="D1364" s="250" t="s">
        <v>1884</v>
      </c>
      <c r="E1364" s="18" t="s">
        <v>1</v>
      </c>
      <c r="F1364" s="251">
        <v>-2.46</v>
      </c>
      <c r="G1364" s="33"/>
      <c r="H1364" s="34"/>
    </row>
    <row r="1365" spans="1:8" s="2" customFormat="1" ht="16.899999999999999" customHeight="1">
      <c r="A1365" s="33"/>
      <c r="B1365" s="34"/>
      <c r="C1365" s="250" t="s">
        <v>1</v>
      </c>
      <c r="D1365" s="250" t="s">
        <v>1885</v>
      </c>
      <c r="E1365" s="18" t="s">
        <v>1</v>
      </c>
      <c r="F1365" s="251">
        <v>-29.613</v>
      </c>
      <c r="G1365" s="33"/>
      <c r="H1365" s="34"/>
    </row>
    <row r="1366" spans="1:8" s="2" customFormat="1" ht="16.899999999999999" customHeight="1">
      <c r="A1366" s="33"/>
      <c r="B1366" s="34"/>
      <c r="C1366" s="250" t="s">
        <v>1</v>
      </c>
      <c r="D1366" s="250" t="s">
        <v>1886</v>
      </c>
      <c r="E1366" s="18" t="s">
        <v>1</v>
      </c>
      <c r="F1366" s="251">
        <v>-0.55200000000000005</v>
      </c>
      <c r="G1366" s="33"/>
      <c r="H1366" s="34"/>
    </row>
    <row r="1367" spans="1:8" s="2" customFormat="1" ht="16.899999999999999" customHeight="1">
      <c r="A1367" s="33"/>
      <c r="B1367" s="34"/>
      <c r="C1367" s="250" t="s">
        <v>171</v>
      </c>
      <c r="D1367" s="250" t="s">
        <v>581</v>
      </c>
      <c r="E1367" s="18" t="s">
        <v>1</v>
      </c>
      <c r="F1367" s="251">
        <v>564.81799999999998</v>
      </c>
      <c r="G1367" s="33"/>
      <c r="H1367" s="34"/>
    </row>
    <row r="1368" spans="1:8" s="2" customFormat="1" ht="16.899999999999999" customHeight="1">
      <c r="A1368" s="33"/>
      <c r="B1368" s="34"/>
      <c r="C1368" s="252" t="s">
        <v>6536</v>
      </c>
      <c r="D1368" s="33"/>
      <c r="E1368" s="33"/>
      <c r="F1368" s="33"/>
      <c r="G1368" s="33"/>
      <c r="H1368" s="34"/>
    </row>
    <row r="1369" spans="1:8" s="2" customFormat="1" ht="16.899999999999999" customHeight="1">
      <c r="A1369" s="33"/>
      <c r="B1369" s="34"/>
      <c r="C1369" s="250" t="s">
        <v>1847</v>
      </c>
      <c r="D1369" s="250" t="s">
        <v>1848</v>
      </c>
      <c r="E1369" s="18" t="s">
        <v>366</v>
      </c>
      <c r="F1369" s="251">
        <v>10230.169</v>
      </c>
      <c r="G1369" s="33"/>
      <c r="H1369" s="34"/>
    </row>
    <row r="1370" spans="1:8" s="2" customFormat="1" ht="22.5">
      <c r="A1370" s="33"/>
      <c r="B1370" s="34"/>
      <c r="C1370" s="250" t="s">
        <v>1309</v>
      </c>
      <c r="D1370" s="250" t="s">
        <v>1310</v>
      </c>
      <c r="E1370" s="18" t="s">
        <v>366</v>
      </c>
      <c r="F1370" s="251">
        <v>1663.6110000000001</v>
      </c>
      <c r="G1370" s="33"/>
      <c r="H1370" s="34"/>
    </row>
    <row r="1371" spans="1:8" s="2" customFormat="1" ht="16.899999999999999" customHeight="1">
      <c r="A1371" s="33"/>
      <c r="B1371" s="34"/>
      <c r="C1371" s="250" t="s">
        <v>6389</v>
      </c>
      <c r="D1371" s="250" t="s">
        <v>6390</v>
      </c>
      <c r="E1371" s="18" t="s">
        <v>366</v>
      </c>
      <c r="F1371" s="251">
        <v>15728.35</v>
      </c>
      <c r="G1371" s="33"/>
      <c r="H1371" s="34"/>
    </row>
    <row r="1372" spans="1:8" s="2" customFormat="1" ht="16.899999999999999" customHeight="1">
      <c r="A1372" s="33"/>
      <c r="B1372" s="34"/>
      <c r="C1372" s="246" t="s">
        <v>173</v>
      </c>
      <c r="D1372" s="247" t="s">
        <v>1</v>
      </c>
      <c r="E1372" s="248" t="s">
        <v>1</v>
      </c>
      <c r="F1372" s="249">
        <v>1173.3209999999999</v>
      </c>
      <c r="G1372" s="33"/>
      <c r="H1372" s="34"/>
    </row>
    <row r="1373" spans="1:8" s="2" customFormat="1" ht="16.899999999999999" customHeight="1">
      <c r="A1373" s="33"/>
      <c r="B1373" s="34"/>
      <c r="C1373" s="250" t="s">
        <v>1</v>
      </c>
      <c r="D1373" s="250" t="s">
        <v>1887</v>
      </c>
      <c r="E1373" s="18" t="s">
        <v>1</v>
      </c>
      <c r="F1373" s="251">
        <v>0</v>
      </c>
      <c r="G1373" s="33"/>
      <c r="H1373" s="34"/>
    </row>
    <row r="1374" spans="1:8" s="2" customFormat="1" ht="16.899999999999999" customHeight="1">
      <c r="A1374" s="33"/>
      <c r="B1374" s="34"/>
      <c r="C1374" s="250" t="s">
        <v>1</v>
      </c>
      <c r="D1374" s="250" t="s">
        <v>175</v>
      </c>
      <c r="E1374" s="18" t="s">
        <v>1</v>
      </c>
      <c r="F1374" s="251">
        <v>1211.577</v>
      </c>
      <c r="G1374" s="33"/>
      <c r="H1374" s="34"/>
    </row>
    <row r="1375" spans="1:8" s="2" customFormat="1" ht="16.899999999999999" customHeight="1">
      <c r="A1375" s="33"/>
      <c r="B1375" s="34"/>
      <c r="C1375" s="250" t="s">
        <v>1</v>
      </c>
      <c r="D1375" s="250" t="s">
        <v>1888</v>
      </c>
      <c r="E1375" s="18" t="s">
        <v>1</v>
      </c>
      <c r="F1375" s="251">
        <v>0</v>
      </c>
      <c r="G1375" s="33"/>
      <c r="H1375" s="34"/>
    </row>
    <row r="1376" spans="1:8" s="2" customFormat="1" ht="16.899999999999999" customHeight="1">
      <c r="A1376" s="33"/>
      <c r="B1376" s="34"/>
      <c r="C1376" s="250" t="s">
        <v>1</v>
      </c>
      <c r="D1376" s="250" t="s">
        <v>1889</v>
      </c>
      <c r="E1376" s="18" t="s">
        <v>1</v>
      </c>
      <c r="F1376" s="251">
        <v>-14.576000000000001</v>
      </c>
      <c r="G1376" s="33"/>
      <c r="H1376" s="34"/>
    </row>
    <row r="1377" spans="1:8" s="2" customFormat="1" ht="16.899999999999999" customHeight="1">
      <c r="A1377" s="33"/>
      <c r="B1377" s="34"/>
      <c r="C1377" s="250" t="s">
        <v>1</v>
      </c>
      <c r="D1377" s="250" t="s">
        <v>1890</v>
      </c>
      <c r="E1377" s="18" t="s">
        <v>1</v>
      </c>
      <c r="F1377" s="251">
        <v>-2.99</v>
      </c>
      <c r="G1377" s="33"/>
      <c r="H1377" s="34"/>
    </row>
    <row r="1378" spans="1:8" s="2" customFormat="1" ht="16.899999999999999" customHeight="1">
      <c r="A1378" s="33"/>
      <c r="B1378" s="34"/>
      <c r="C1378" s="250" t="s">
        <v>1</v>
      </c>
      <c r="D1378" s="250" t="s">
        <v>1891</v>
      </c>
      <c r="E1378" s="18" t="s">
        <v>1</v>
      </c>
      <c r="F1378" s="251">
        <v>-20.69</v>
      </c>
      <c r="G1378" s="33"/>
      <c r="H1378" s="34"/>
    </row>
    <row r="1379" spans="1:8" s="2" customFormat="1" ht="16.899999999999999" customHeight="1">
      <c r="A1379" s="33"/>
      <c r="B1379" s="34"/>
      <c r="C1379" s="250" t="s">
        <v>173</v>
      </c>
      <c r="D1379" s="250" t="s">
        <v>581</v>
      </c>
      <c r="E1379" s="18" t="s">
        <v>1</v>
      </c>
      <c r="F1379" s="251">
        <v>1173.3209999999999</v>
      </c>
      <c r="G1379" s="33"/>
      <c r="H1379" s="34"/>
    </row>
    <row r="1380" spans="1:8" s="2" customFormat="1" ht="16.899999999999999" customHeight="1">
      <c r="A1380" s="33"/>
      <c r="B1380" s="34"/>
      <c r="C1380" s="252" t="s">
        <v>6536</v>
      </c>
      <c r="D1380" s="33"/>
      <c r="E1380" s="33"/>
      <c r="F1380" s="33"/>
      <c r="G1380" s="33"/>
      <c r="H1380" s="34"/>
    </row>
    <row r="1381" spans="1:8" s="2" customFormat="1" ht="16.899999999999999" customHeight="1">
      <c r="A1381" s="33"/>
      <c r="B1381" s="34"/>
      <c r="C1381" s="250" t="s">
        <v>1847</v>
      </c>
      <c r="D1381" s="250" t="s">
        <v>1848</v>
      </c>
      <c r="E1381" s="18" t="s">
        <v>366</v>
      </c>
      <c r="F1381" s="251">
        <v>10230.169</v>
      </c>
      <c r="G1381" s="33"/>
      <c r="H1381" s="34"/>
    </row>
    <row r="1382" spans="1:8" s="2" customFormat="1" ht="16.899999999999999" customHeight="1">
      <c r="A1382" s="33"/>
      <c r="B1382" s="34"/>
      <c r="C1382" s="250" t="s">
        <v>6389</v>
      </c>
      <c r="D1382" s="250" t="s">
        <v>6390</v>
      </c>
      <c r="E1382" s="18" t="s">
        <v>366</v>
      </c>
      <c r="F1382" s="251">
        <v>15728.35</v>
      </c>
      <c r="G1382" s="33"/>
      <c r="H1382" s="34"/>
    </row>
    <row r="1383" spans="1:8" s="2" customFormat="1" ht="16.899999999999999" customHeight="1">
      <c r="A1383" s="33"/>
      <c r="B1383" s="34"/>
      <c r="C1383" s="246" t="s">
        <v>175</v>
      </c>
      <c r="D1383" s="247" t="s">
        <v>1</v>
      </c>
      <c r="E1383" s="248" t="s">
        <v>1</v>
      </c>
      <c r="F1383" s="249">
        <v>1211.577</v>
      </c>
      <c r="G1383" s="33"/>
      <c r="H1383" s="34"/>
    </row>
    <row r="1384" spans="1:8" s="2" customFormat="1" ht="16.899999999999999" customHeight="1">
      <c r="A1384" s="33"/>
      <c r="B1384" s="34"/>
      <c r="C1384" s="252" t="s">
        <v>6536</v>
      </c>
      <c r="D1384" s="33"/>
      <c r="E1384" s="33"/>
      <c r="F1384" s="33"/>
      <c r="G1384" s="33"/>
      <c r="H1384" s="34"/>
    </row>
    <row r="1385" spans="1:8" s="2" customFormat="1" ht="16.899999999999999" customHeight="1">
      <c r="A1385" s="33"/>
      <c r="B1385" s="34"/>
      <c r="C1385" s="250" t="s">
        <v>1847</v>
      </c>
      <c r="D1385" s="250" t="s">
        <v>1848</v>
      </c>
      <c r="E1385" s="18" t="s">
        <v>366</v>
      </c>
      <c r="F1385" s="251">
        <v>10230.169</v>
      </c>
      <c r="G1385" s="33"/>
      <c r="H1385" s="34"/>
    </row>
    <row r="1386" spans="1:8" s="2" customFormat="1" ht="16.899999999999999" customHeight="1">
      <c r="A1386" s="33"/>
      <c r="B1386" s="34"/>
      <c r="C1386" s="246" t="s">
        <v>177</v>
      </c>
      <c r="D1386" s="247" t="s">
        <v>1</v>
      </c>
      <c r="E1386" s="248" t="s">
        <v>1</v>
      </c>
      <c r="F1386" s="249">
        <v>947.42499999999995</v>
      </c>
      <c r="G1386" s="33"/>
      <c r="H1386" s="34"/>
    </row>
    <row r="1387" spans="1:8" s="2" customFormat="1" ht="16.899999999999999" customHeight="1">
      <c r="A1387" s="33"/>
      <c r="B1387" s="34"/>
      <c r="C1387" s="250" t="s">
        <v>1</v>
      </c>
      <c r="D1387" s="250" t="s">
        <v>460</v>
      </c>
      <c r="E1387" s="18" t="s">
        <v>1</v>
      </c>
      <c r="F1387" s="251">
        <v>840.51599999999996</v>
      </c>
      <c r="G1387" s="33"/>
      <c r="H1387" s="34"/>
    </row>
    <row r="1388" spans="1:8" s="2" customFormat="1" ht="16.899999999999999" customHeight="1">
      <c r="A1388" s="33"/>
      <c r="B1388" s="34"/>
      <c r="C1388" s="250" t="s">
        <v>1</v>
      </c>
      <c r="D1388" s="250" t="s">
        <v>313</v>
      </c>
      <c r="E1388" s="18" t="s">
        <v>1</v>
      </c>
      <c r="F1388" s="251">
        <v>124.96899999999999</v>
      </c>
      <c r="G1388" s="33"/>
      <c r="H1388" s="34"/>
    </row>
    <row r="1389" spans="1:8" s="2" customFormat="1" ht="16.899999999999999" customHeight="1">
      <c r="A1389" s="33"/>
      <c r="B1389" s="34"/>
      <c r="C1389" s="250" t="s">
        <v>1</v>
      </c>
      <c r="D1389" s="250" t="s">
        <v>461</v>
      </c>
      <c r="E1389" s="18" t="s">
        <v>1</v>
      </c>
      <c r="F1389" s="251">
        <v>0</v>
      </c>
      <c r="G1389" s="33"/>
      <c r="H1389" s="34"/>
    </row>
    <row r="1390" spans="1:8" s="2" customFormat="1" ht="16.899999999999999" customHeight="1">
      <c r="A1390" s="33"/>
      <c r="B1390" s="34"/>
      <c r="C1390" s="250" t="s">
        <v>1</v>
      </c>
      <c r="D1390" s="250" t="s">
        <v>462</v>
      </c>
      <c r="E1390" s="18" t="s">
        <v>1</v>
      </c>
      <c r="F1390" s="251">
        <v>-18.059999999999999</v>
      </c>
      <c r="G1390" s="33"/>
      <c r="H1390" s="34"/>
    </row>
    <row r="1391" spans="1:8" s="2" customFormat="1" ht="16.899999999999999" customHeight="1">
      <c r="A1391" s="33"/>
      <c r="B1391" s="34"/>
      <c r="C1391" s="250" t="s">
        <v>177</v>
      </c>
      <c r="D1391" s="250" t="s">
        <v>386</v>
      </c>
      <c r="E1391" s="18" t="s">
        <v>1</v>
      </c>
      <c r="F1391" s="251">
        <v>947.42499999999995</v>
      </c>
      <c r="G1391" s="33"/>
      <c r="H1391" s="34"/>
    </row>
    <row r="1392" spans="1:8" s="2" customFormat="1" ht="16.899999999999999" customHeight="1">
      <c r="A1392" s="33"/>
      <c r="B1392" s="34"/>
      <c r="C1392" s="252" t="s">
        <v>6536</v>
      </c>
      <c r="D1392" s="33"/>
      <c r="E1392" s="33"/>
      <c r="F1392" s="33"/>
      <c r="G1392" s="33"/>
      <c r="H1392" s="34"/>
    </row>
    <row r="1393" spans="1:8" s="2" customFormat="1" ht="22.5">
      <c r="A1393" s="33"/>
      <c r="B1393" s="34"/>
      <c r="C1393" s="250" t="s">
        <v>457</v>
      </c>
      <c r="D1393" s="250" t="s">
        <v>458</v>
      </c>
      <c r="E1393" s="18" t="s">
        <v>394</v>
      </c>
      <c r="F1393" s="251">
        <v>947.42499999999995</v>
      </c>
      <c r="G1393" s="33"/>
      <c r="H1393" s="34"/>
    </row>
    <row r="1394" spans="1:8" s="2" customFormat="1" ht="22.5">
      <c r="A1394" s="33"/>
      <c r="B1394" s="34"/>
      <c r="C1394" s="250" t="s">
        <v>464</v>
      </c>
      <c r="D1394" s="250" t="s">
        <v>465</v>
      </c>
      <c r="E1394" s="18" t="s">
        <v>394</v>
      </c>
      <c r="F1394" s="251">
        <v>6631.9750000000004</v>
      </c>
      <c r="G1394" s="33"/>
      <c r="H1394" s="34"/>
    </row>
    <row r="1395" spans="1:8" s="2" customFormat="1" ht="16.899999999999999" customHeight="1">
      <c r="A1395" s="33"/>
      <c r="B1395" s="34"/>
      <c r="C1395" s="250" t="s">
        <v>477</v>
      </c>
      <c r="D1395" s="250" t="s">
        <v>478</v>
      </c>
      <c r="E1395" s="18" t="s">
        <v>394</v>
      </c>
      <c r="F1395" s="251">
        <v>947.42499999999995</v>
      </c>
      <c r="G1395" s="33"/>
      <c r="H1395" s="34"/>
    </row>
    <row r="1396" spans="1:8" s="2" customFormat="1" ht="16.899999999999999" customHeight="1">
      <c r="A1396" s="33"/>
      <c r="B1396" s="34"/>
      <c r="C1396" s="246" t="s">
        <v>6545</v>
      </c>
      <c r="D1396" s="247" t="s">
        <v>1</v>
      </c>
      <c r="E1396" s="248" t="s">
        <v>1</v>
      </c>
      <c r="F1396" s="249">
        <v>0</v>
      </c>
      <c r="G1396" s="33"/>
      <c r="H1396" s="34"/>
    </row>
    <row r="1397" spans="1:8" s="2" customFormat="1" ht="16.899999999999999" customHeight="1">
      <c r="A1397" s="33"/>
      <c r="B1397" s="34"/>
      <c r="C1397" s="246" t="s">
        <v>179</v>
      </c>
      <c r="D1397" s="247" t="s">
        <v>1</v>
      </c>
      <c r="E1397" s="248" t="s">
        <v>1</v>
      </c>
      <c r="F1397" s="249">
        <v>250.79</v>
      </c>
      <c r="G1397" s="33"/>
      <c r="H1397" s="34"/>
    </row>
    <row r="1398" spans="1:8" s="2" customFormat="1" ht="16.899999999999999" customHeight="1">
      <c r="A1398" s="33"/>
      <c r="B1398" s="34"/>
      <c r="C1398" s="250" t="s">
        <v>1</v>
      </c>
      <c r="D1398" s="250" t="s">
        <v>6449</v>
      </c>
      <c r="E1398" s="18" t="s">
        <v>1</v>
      </c>
      <c r="F1398" s="251">
        <v>0</v>
      </c>
      <c r="G1398" s="33"/>
      <c r="H1398" s="34"/>
    </row>
    <row r="1399" spans="1:8" s="2" customFormat="1" ht="16.899999999999999" customHeight="1">
      <c r="A1399" s="33"/>
      <c r="B1399" s="34"/>
      <c r="C1399" s="250" t="s">
        <v>1</v>
      </c>
      <c r="D1399" s="250" t="s">
        <v>754</v>
      </c>
      <c r="E1399" s="18" t="s">
        <v>1</v>
      </c>
      <c r="F1399" s="251">
        <v>0</v>
      </c>
      <c r="G1399" s="33"/>
      <c r="H1399" s="34"/>
    </row>
    <row r="1400" spans="1:8" s="2" customFormat="1" ht="16.899999999999999" customHeight="1">
      <c r="A1400" s="33"/>
      <c r="B1400" s="34"/>
      <c r="C1400" s="250" t="s">
        <v>1</v>
      </c>
      <c r="D1400" s="250" t="s">
        <v>6450</v>
      </c>
      <c r="E1400" s="18" t="s">
        <v>1</v>
      </c>
      <c r="F1400" s="251">
        <v>27.806000000000001</v>
      </c>
      <c r="G1400" s="33"/>
      <c r="H1400" s="34"/>
    </row>
    <row r="1401" spans="1:8" s="2" customFormat="1" ht="16.899999999999999" customHeight="1">
      <c r="A1401" s="33"/>
      <c r="B1401" s="34"/>
      <c r="C1401" s="250" t="s">
        <v>1</v>
      </c>
      <c r="D1401" s="250" t="s">
        <v>6451</v>
      </c>
      <c r="E1401" s="18" t="s">
        <v>1</v>
      </c>
      <c r="F1401" s="251">
        <v>179.27</v>
      </c>
      <c r="G1401" s="33"/>
      <c r="H1401" s="34"/>
    </row>
    <row r="1402" spans="1:8" s="2" customFormat="1" ht="16.899999999999999" customHeight="1">
      <c r="A1402" s="33"/>
      <c r="B1402" s="34"/>
      <c r="C1402" s="250" t="s">
        <v>1</v>
      </c>
      <c r="D1402" s="250" t="s">
        <v>6452</v>
      </c>
      <c r="E1402" s="18" t="s">
        <v>1</v>
      </c>
      <c r="F1402" s="251">
        <v>10.654</v>
      </c>
      <c r="G1402" s="33"/>
      <c r="H1402" s="34"/>
    </row>
    <row r="1403" spans="1:8" s="2" customFormat="1" ht="16.899999999999999" customHeight="1">
      <c r="A1403" s="33"/>
      <c r="B1403" s="34"/>
      <c r="C1403" s="250" t="s">
        <v>1</v>
      </c>
      <c r="D1403" s="250" t="s">
        <v>6453</v>
      </c>
      <c r="E1403" s="18" t="s">
        <v>1</v>
      </c>
      <c r="F1403" s="251">
        <v>11.54</v>
      </c>
      <c r="G1403" s="33"/>
      <c r="H1403" s="34"/>
    </row>
    <row r="1404" spans="1:8" s="2" customFormat="1" ht="16.899999999999999" customHeight="1">
      <c r="A1404" s="33"/>
      <c r="B1404" s="34"/>
      <c r="C1404" s="250" t="s">
        <v>1</v>
      </c>
      <c r="D1404" s="250" t="s">
        <v>6454</v>
      </c>
      <c r="E1404" s="18" t="s">
        <v>1</v>
      </c>
      <c r="F1404" s="251">
        <v>21.52</v>
      </c>
      <c r="G1404" s="33"/>
      <c r="H1404" s="34"/>
    </row>
    <row r="1405" spans="1:8" s="2" customFormat="1" ht="16.899999999999999" customHeight="1">
      <c r="A1405" s="33"/>
      <c r="B1405" s="34"/>
      <c r="C1405" s="250" t="s">
        <v>179</v>
      </c>
      <c r="D1405" s="250" t="s">
        <v>581</v>
      </c>
      <c r="E1405" s="18" t="s">
        <v>1</v>
      </c>
      <c r="F1405" s="251">
        <v>250.79</v>
      </c>
      <c r="G1405" s="33"/>
      <c r="H1405" s="34"/>
    </row>
    <row r="1406" spans="1:8" s="2" customFormat="1" ht="16.899999999999999" customHeight="1">
      <c r="A1406" s="33"/>
      <c r="B1406" s="34"/>
      <c r="C1406" s="252" t="s">
        <v>6536</v>
      </c>
      <c r="D1406" s="33"/>
      <c r="E1406" s="33"/>
      <c r="F1406" s="33"/>
      <c r="G1406" s="33"/>
      <c r="H1406" s="34"/>
    </row>
    <row r="1407" spans="1:8" s="2" customFormat="1" ht="16.899999999999999" customHeight="1">
      <c r="A1407" s="33"/>
      <c r="B1407" s="34"/>
      <c r="C1407" s="250" t="s">
        <v>6446</v>
      </c>
      <c r="D1407" s="250" t="s">
        <v>6447</v>
      </c>
      <c r="E1407" s="18" t="s">
        <v>366</v>
      </c>
      <c r="F1407" s="251">
        <v>5067.0540000000001</v>
      </c>
      <c r="G1407" s="33"/>
      <c r="H1407" s="34"/>
    </row>
    <row r="1408" spans="1:8" s="2" customFormat="1" ht="16.899999999999999" customHeight="1">
      <c r="A1408" s="33"/>
      <c r="B1408" s="34"/>
      <c r="C1408" s="250" t="s">
        <v>1817</v>
      </c>
      <c r="D1408" s="250" t="s">
        <v>1818</v>
      </c>
      <c r="E1408" s="18" t="s">
        <v>366</v>
      </c>
      <c r="F1408" s="251">
        <v>2014.9</v>
      </c>
      <c r="G1408" s="33"/>
      <c r="H1408" s="34"/>
    </row>
    <row r="1409" spans="1:8" s="2" customFormat="1" ht="16.899999999999999" customHeight="1">
      <c r="A1409" s="33"/>
      <c r="B1409" s="34"/>
      <c r="C1409" s="250" t="s">
        <v>1826</v>
      </c>
      <c r="D1409" s="250" t="s">
        <v>1827</v>
      </c>
      <c r="E1409" s="18" t="s">
        <v>366</v>
      </c>
      <c r="F1409" s="251">
        <v>1010.902</v>
      </c>
      <c r="G1409" s="33"/>
      <c r="H1409" s="34"/>
    </row>
    <row r="1410" spans="1:8" s="2" customFormat="1" ht="16.899999999999999" customHeight="1">
      <c r="A1410" s="33"/>
      <c r="B1410" s="34"/>
      <c r="C1410" s="250" t="s">
        <v>4227</v>
      </c>
      <c r="D1410" s="250" t="s">
        <v>4228</v>
      </c>
      <c r="E1410" s="18" t="s">
        <v>366</v>
      </c>
      <c r="F1410" s="251">
        <v>1017.7619999999999</v>
      </c>
      <c r="G1410" s="33"/>
      <c r="H1410" s="34"/>
    </row>
    <row r="1411" spans="1:8" s="2" customFormat="1" ht="22.5">
      <c r="A1411" s="33"/>
      <c r="B1411" s="34"/>
      <c r="C1411" s="250" t="s">
        <v>5761</v>
      </c>
      <c r="D1411" s="250" t="s">
        <v>5762</v>
      </c>
      <c r="E1411" s="18" t="s">
        <v>366</v>
      </c>
      <c r="F1411" s="251">
        <v>1377.4069999999999</v>
      </c>
      <c r="G1411" s="33"/>
      <c r="H1411" s="34"/>
    </row>
    <row r="1412" spans="1:8" s="2" customFormat="1" ht="16.899999999999999" customHeight="1">
      <c r="A1412" s="33"/>
      <c r="B1412" s="34"/>
      <c r="C1412" s="246" t="s">
        <v>181</v>
      </c>
      <c r="D1412" s="247" t="s">
        <v>1</v>
      </c>
      <c r="E1412" s="248" t="s">
        <v>1</v>
      </c>
      <c r="F1412" s="249">
        <v>1098.3230000000001</v>
      </c>
      <c r="G1412" s="33"/>
      <c r="H1412" s="34"/>
    </row>
    <row r="1413" spans="1:8" s="2" customFormat="1" ht="16.899999999999999" customHeight="1">
      <c r="A1413" s="33"/>
      <c r="B1413" s="34"/>
      <c r="C1413" s="250" t="s">
        <v>1</v>
      </c>
      <c r="D1413" s="250" t="s">
        <v>6493</v>
      </c>
      <c r="E1413" s="18" t="s">
        <v>1</v>
      </c>
      <c r="F1413" s="251">
        <v>0</v>
      </c>
      <c r="G1413" s="33"/>
      <c r="H1413" s="34"/>
    </row>
    <row r="1414" spans="1:8" s="2" customFormat="1" ht="16.899999999999999" customHeight="1">
      <c r="A1414" s="33"/>
      <c r="B1414" s="34"/>
      <c r="C1414" s="250" t="s">
        <v>1</v>
      </c>
      <c r="D1414" s="250" t="s">
        <v>758</v>
      </c>
      <c r="E1414" s="18" t="s">
        <v>1</v>
      </c>
      <c r="F1414" s="251">
        <v>0</v>
      </c>
      <c r="G1414" s="33"/>
      <c r="H1414" s="34"/>
    </row>
    <row r="1415" spans="1:8" s="2" customFormat="1" ht="16.899999999999999" customHeight="1">
      <c r="A1415" s="33"/>
      <c r="B1415" s="34"/>
      <c r="C1415" s="250" t="s">
        <v>1</v>
      </c>
      <c r="D1415" s="250" t="s">
        <v>6494</v>
      </c>
      <c r="E1415" s="18" t="s">
        <v>1</v>
      </c>
      <c r="F1415" s="251">
        <v>9.9600000000000009</v>
      </c>
      <c r="G1415" s="33"/>
      <c r="H1415" s="34"/>
    </row>
    <row r="1416" spans="1:8" s="2" customFormat="1" ht="16.899999999999999" customHeight="1">
      <c r="A1416" s="33"/>
      <c r="B1416" s="34"/>
      <c r="C1416" s="250" t="s">
        <v>1</v>
      </c>
      <c r="D1416" s="250" t="s">
        <v>6495</v>
      </c>
      <c r="E1416" s="18" t="s">
        <v>1</v>
      </c>
      <c r="F1416" s="251">
        <v>134.46</v>
      </c>
      <c r="G1416" s="33"/>
      <c r="H1416" s="34"/>
    </row>
    <row r="1417" spans="1:8" s="2" customFormat="1" ht="16.899999999999999" customHeight="1">
      <c r="A1417" s="33"/>
      <c r="B1417" s="34"/>
      <c r="C1417" s="250" t="s">
        <v>1</v>
      </c>
      <c r="D1417" s="250" t="s">
        <v>6496</v>
      </c>
      <c r="E1417" s="18" t="s">
        <v>1</v>
      </c>
      <c r="F1417" s="251">
        <v>27.843</v>
      </c>
      <c r="G1417" s="33"/>
      <c r="H1417" s="34"/>
    </row>
    <row r="1418" spans="1:8" s="2" customFormat="1" ht="16.899999999999999" customHeight="1">
      <c r="A1418" s="33"/>
      <c r="B1418" s="34"/>
      <c r="C1418" s="250" t="s">
        <v>1</v>
      </c>
      <c r="D1418" s="250" t="s">
        <v>6497</v>
      </c>
      <c r="E1418" s="18" t="s">
        <v>1</v>
      </c>
      <c r="F1418" s="251">
        <v>82.55</v>
      </c>
      <c r="G1418" s="33"/>
      <c r="H1418" s="34"/>
    </row>
    <row r="1419" spans="1:8" s="2" customFormat="1" ht="16.899999999999999" customHeight="1">
      <c r="A1419" s="33"/>
      <c r="B1419" s="34"/>
      <c r="C1419" s="250" t="s">
        <v>1</v>
      </c>
      <c r="D1419" s="250" t="s">
        <v>6498</v>
      </c>
      <c r="E1419" s="18" t="s">
        <v>1</v>
      </c>
      <c r="F1419" s="251">
        <v>88.959000000000003</v>
      </c>
      <c r="G1419" s="33"/>
      <c r="H1419" s="34"/>
    </row>
    <row r="1420" spans="1:8" s="2" customFormat="1" ht="16.899999999999999" customHeight="1">
      <c r="A1420" s="33"/>
      <c r="B1420" s="34"/>
      <c r="C1420" s="250" t="s">
        <v>1</v>
      </c>
      <c r="D1420" s="250" t="s">
        <v>762</v>
      </c>
      <c r="E1420" s="18" t="s">
        <v>1</v>
      </c>
      <c r="F1420" s="251">
        <v>0</v>
      </c>
      <c r="G1420" s="33"/>
      <c r="H1420" s="34"/>
    </row>
    <row r="1421" spans="1:8" s="2" customFormat="1" ht="16.899999999999999" customHeight="1">
      <c r="A1421" s="33"/>
      <c r="B1421" s="34"/>
      <c r="C1421" s="250" t="s">
        <v>1</v>
      </c>
      <c r="D1421" s="250" t="s">
        <v>6499</v>
      </c>
      <c r="E1421" s="18" t="s">
        <v>1</v>
      </c>
      <c r="F1421" s="251">
        <v>27.776</v>
      </c>
      <c r="G1421" s="33"/>
      <c r="H1421" s="34"/>
    </row>
    <row r="1422" spans="1:8" s="2" customFormat="1" ht="16.899999999999999" customHeight="1">
      <c r="A1422" s="33"/>
      <c r="B1422" s="34"/>
      <c r="C1422" s="250" t="s">
        <v>1</v>
      </c>
      <c r="D1422" s="250" t="s">
        <v>6500</v>
      </c>
      <c r="E1422" s="18" t="s">
        <v>1</v>
      </c>
      <c r="F1422" s="251">
        <v>239.02</v>
      </c>
      <c r="G1422" s="33"/>
      <c r="H1422" s="34"/>
    </row>
    <row r="1423" spans="1:8" s="2" customFormat="1" ht="16.899999999999999" customHeight="1">
      <c r="A1423" s="33"/>
      <c r="B1423" s="34"/>
      <c r="C1423" s="250" t="s">
        <v>1</v>
      </c>
      <c r="D1423" s="250" t="s">
        <v>6501</v>
      </c>
      <c r="E1423" s="18" t="s">
        <v>1</v>
      </c>
      <c r="F1423" s="251">
        <v>97.79</v>
      </c>
      <c r="G1423" s="33"/>
      <c r="H1423" s="34"/>
    </row>
    <row r="1424" spans="1:8" s="2" customFormat="1" ht="16.899999999999999" customHeight="1">
      <c r="A1424" s="33"/>
      <c r="B1424" s="34"/>
      <c r="C1424" s="250" t="s">
        <v>1</v>
      </c>
      <c r="D1424" s="250" t="s">
        <v>6502</v>
      </c>
      <c r="E1424" s="18" t="s">
        <v>1</v>
      </c>
      <c r="F1424" s="251">
        <v>7.94</v>
      </c>
      <c r="G1424" s="33"/>
      <c r="H1424" s="34"/>
    </row>
    <row r="1425" spans="1:8" s="2" customFormat="1" ht="16.899999999999999" customHeight="1">
      <c r="A1425" s="33"/>
      <c r="B1425" s="34"/>
      <c r="C1425" s="250" t="s">
        <v>1</v>
      </c>
      <c r="D1425" s="250" t="s">
        <v>6503</v>
      </c>
      <c r="E1425" s="18" t="s">
        <v>1</v>
      </c>
      <c r="F1425" s="251">
        <v>6.5830000000000002</v>
      </c>
      <c r="G1425" s="33"/>
      <c r="H1425" s="34"/>
    </row>
    <row r="1426" spans="1:8" s="2" customFormat="1" ht="16.899999999999999" customHeight="1">
      <c r="A1426" s="33"/>
      <c r="B1426" s="34"/>
      <c r="C1426" s="250" t="s">
        <v>1</v>
      </c>
      <c r="D1426" s="250" t="s">
        <v>787</v>
      </c>
      <c r="E1426" s="18" t="s">
        <v>1</v>
      </c>
      <c r="F1426" s="251">
        <v>0</v>
      </c>
      <c r="G1426" s="33"/>
      <c r="H1426" s="34"/>
    </row>
    <row r="1427" spans="1:8" s="2" customFormat="1" ht="16.899999999999999" customHeight="1">
      <c r="A1427" s="33"/>
      <c r="B1427" s="34"/>
      <c r="C1427" s="250" t="s">
        <v>1</v>
      </c>
      <c r="D1427" s="250" t="s">
        <v>6504</v>
      </c>
      <c r="E1427" s="18" t="s">
        <v>1</v>
      </c>
      <c r="F1427" s="251">
        <v>27.776</v>
      </c>
      <c r="G1427" s="33"/>
      <c r="H1427" s="34"/>
    </row>
    <row r="1428" spans="1:8" s="2" customFormat="1" ht="16.899999999999999" customHeight="1">
      <c r="A1428" s="33"/>
      <c r="B1428" s="34"/>
      <c r="C1428" s="250" t="s">
        <v>1</v>
      </c>
      <c r="D1428" s="250" t="s">
        <v>6505</v>
      </c>
      <c r="E1428" s="18" t="s">
        <v>1</v>
      </c>
      <c r="F1428" s="251">
        <v>198.68</v>
      </c>
      <c r="G1428" s="33"/>
      <c r="H1428" s="34"/>
    </row>
    <row r="1429" spans="1:8" s="2" customFormat="1" ht="16.899999999999999" customHeight="1">
      <c r="A1429" s="33"/>
      <c r="B1429" s="34"/>
      <c r="C1429" s="250" t="s">
        <v>1</v>
      </c>
      <c r="D1429" s="250" t="s">
        <v>6506</v>
      </c>
      <c r="E1429" s="18" t="s">
        <v>1</v>
      </c>
      <c r="F1429" s="251">
        <v>135.82</v>
      </c>
      <c r="G1429" s="33"/>
      <c r="H1429" s="34"/>
    </row>
    <row r="1430" spans="1:8" s="2" customFormat="1" ht="16.899999999999999" customHeight="1">
      <c r="A1430" s="33"/>
      <c r="B1430" s="34"/>
      <c r="C1430" s="250" t="s">
        <v>1</v>
      </c>
      <c r="D1430" s="250" t="s">
        <v>6507</v>
      </c>
      <c r="E1430" s="18" t="s">
        <v>1</v>
      </c>
      <c r="F1430" s="251">
        <v>6.5830000000000002</v>
      </c>
      <c r="G1430" s="33"/>
      <c r="H1430" s="34"/>
    </row>
    <row r="1431" spans="1:8" s="2" customFormat="1" ht="16.899999999999999" customHeight="1">
      <c r="A1431" s="33"/>
      <c r="B1431" s="34"/>
      <c r="C1431" s="250" t="s">
        <v>1</v>
      </c>
      <c r="D1431" s="250" t="s">
        <v>6508</v>
      </c>
      <c r="E1431" s="18" t="s">
        <v>1</v>
      </c>
      <c r="F1431" s="251">
        <v>0</v>
      </c>
      <c r="G1431" s="33"/>
      <c r="H1431" s="34"/>
    </row>
    <row r="1432" spans="1:8" s="2" customFormat="1" ht="16.899999999999999" customHeight="1">
      <c r="A1432" s="33"/>
      <c r="B1432" s="34"/>
      <c r="C1432" s="250" t="s">
        <v>1</v>
      </c>
      <c r="D1432" s="250" t="s">
        <v>6509</v>
      </c>
      <c r="E1432" s="18" t="s">
        <v>1</v>
      </c>
      <c r="F1432" s="251">
        <v>6.5830000000000002</v>
      </c>
      <c r="G1432" s="33"/>
      <c r="H1432" s="34"/>
    </row>
    <row r="1433" spans="1:8" s="2" customFormat="1" ht="16.899999999999999" customHeight="1">
      <c r="A1433" s="33"/>
      <c r="B1433" s="34"/>
      <c r="C1433" s="250" t="s">
        <v>181</v>
      </c>
      <c r="D1433" s="250" t="s">
        <v>581</v>
      </c>
      <c r="E1433" s="18" t="s">
        <v>1</v>
      </c>
      <c r="F1433" s="251">
        <v>1098.3230000000001</v>
      </c>
      <c r="G1433" s="33"/>
      <c r="H1433" s="34"/>
    </row>
    <row r="1434" spans="1:8" s="2" customFormat="1" ht="16.899999999999999" customHeight="1">
      <c r="A1434" s="33"/>
      <c r="B1434" s="34"/>
      <c r="C1434" s="252" t="s">
        <v>6536</v>
      </c>
      <c r="D1434" s="33"/>
      <c r="E1434" s="33"/>
      <c r="F1434" s="33"/>
      <c r="G1434" s="33"/>
      <c r="H1434" s="34"/>
    </row>
    <row r="1435" spans="1:8" s="2" customFormat="1" ht="16.899999999999999" customHeight="1">
      <c r="A1435" s="33"/>
      <c r="B1435" s="34"/>
      <c r="C1435" s="250" t="s">
        <v>6446</v>
      </c>
      <c r="D1435" s="250" t="s">
        <v>6447</v>
      </c>
      <c r="E1435" s="18" t="s">
        <v>366</v>
      </c>
      <c r="F1435" s="251">
        <v>5067.0540000000001</v>
      </c>
      <c r="G1435" s="33"/>
      <c r="H1435" s="34"/>
    </row>
    <row r="1436" spans="1:8" s="2" customFormat="1" ht="16.899999999999999" customHeight="1">
      <c r="A1436" s="33"/>
      <c r="B1436" s="34"/>
      <c r="C1436" s="250" t="s">
        <v>1817</v>
      </c>
      <c r="D1436" s="250" t="s">
        <v>1818</v>
      </c>
      <c r="E1436" s="18" t="s">
        <v>366</v>
      </c>
      <c r="F1436" s="251">
        <v>2014.9</v>
      </c>
      <c r="G1436" s="33"/>
      <c r="H1436" s="34"/>
    </row>
    <row r="1437" spans="1:8" s="2" customFormat="1" ht="16.899999999999999" customHeight="1">
      <c r="A1437" s="33"/>
      <c r="B1437" s="34"/>
      <c r="C1437" s="250" t="s">
        <v>1842</v>
      </c>
      <c r="D1437" s="250" t="s">
        <v>1843</v>
      </c>
      <c r="E1437" s="18" t="s">
        <v>366</v>
      </c>
      <c r="F1437" s="251">
        <v>1234.2829999999999</v>
      </c>
      <c r="G1437" s="33"/>
      <c r="H1437" s="34"/>
    </row>
    <row r="1438" spans="1:8" s="2" customFormat="1" ht="22.5">
      <c r="A1438" s="33"/>
      <c r="B1438" s="34"/>
      <c r="C1438" s="250" t="s">
        <v>5761</v>
      </c>
      <c r="D1438" s="250" t="s">
        <v>5762</v>
      </c>
      <c r="E1438" s="18" t="s">
        <v>366</v>
      </c>
      <c r="F1438" s="251">
        <v>1377.4069999999999</v>
      </c>
      <c r="G1438" s="33"/>
      <c r="H1438" s="34"/>
    </row>
    <row r="1439" spans="1:8" s="2" customFormat="1" ht="16.899999999999999" customHeight="1">
      <c r="A1439" s="33"/>
      <c r="B1439" s="34"/>
      <c r="C1439" s="246" t="s">
        <v>183</v>
      </c>
      <c r="D1439" s="247" t="s">
        <v>1</v>
      </c>
      <c r="E1439" s="248" t="s">
        <v>1</v>
      </c>
      <c r="F1439" s="249">
        <v>1354.08</v>
      </c>
      <c r="G1439" s="33"/>
      <c r="H1439" s="34"/>
    </row>
    <row r="1440" spans="1:8" s="2" customFormat="1" ht="16.899999999999999" customHeight="1">
      <c r="A1440" s="33"/>
      <c r="B1440" s="34"/>
      <c r="C1440" s="250" t="s">
        <v>1</v>
      </c>
      <c r="D1440" s="250" t="s">
        <v>6510</v>
      </c>
      <c r="E1440" s="18" t="s">
        <v>1</v>
      </c>
      <c r="F1440" s="251">
        <v>0</v>
      </c>
      <c r="G1440" s="33"/>
      <c r="H1440" s="34"/>
    </row>
    <row r="1441" spans="1:8" s="2" customFormat="1" ht="16.899999999999999" customHeight="1">
      <c r="A1441" s="33"/>
      <c r="B1441" s="34"/>
      <c r="C1441" s="250" t="s">
        <v>1</v>
      </c>
      <c r="D1441" s="250" t="s">
        <v>6511</v>
      </c>
      <c r="E1441" s="18" t="s">
        <v>1</v>
      </c>
      <c r="F1441" s="251">
        <v>635.1</v>
      </c>
      <c r="G1441" s="33"/>
      <c r="H1441" s="34"/>
    </row>
    <row r="1442" spans="1:8" s="2" customFormat="1" ht="22.5">
      <c r="A1442" s="33"/>
      <c r="B1442" s="34"/>
      <c r="C1442" s="250" t="s">
        <v>1</v>
      </c>
      <c r="D1442" s="250" t="s">
        <v>6512</v>
      </c>
      <c r="E1442" s="18" t="s">
        <v>1</v>
      </c>
      <c r="F1442" s="251">
        <v>710.26</v>
      </c>
      <c r="G1442" s="33"/>
      <c r="H1442" s="34"/>
    </row>
    <row r="1443" spans="1:8" s="2" customFormat="1" ht="16.899999999999999" customHeight="1">
      <c r="A1443" s="33"/>
      <c r="B1443" s="34"/>
      <c r="C1443" s="250" t="s">
        <v>1</v>
      </c>
      <c r="D1443" s="250" t="s">
        <v>6513</v>
      </c>
      <c r="E1443" s="18" t="s">
        <v>1</v>
      </c>
      <c r="F1443" s="251">
        <v>8.7200000000000006</v>
      </c>
      <c r="G1443" s="33"/>
      <c r="H1443" s="34"/>
    </row>
    <row r="1444" spans="1:8" s="2" customFormat="1" ht="16.899999999999999" customHeight="1">
      <c r="A1444" s="33"/>
      <c r="B1444" s="34"/>
      <c r="C1444" s="250" t="s">
        <v>183</v>
      </c>
      <c r="D1444" s="250" t="s">
        <v>581</v>
      </c>
      <c r="E1444" s="18" t="s">
        <v>1</v>
      </c>
      <c r="F1444" s="251">
        <v>1354.08</v>
      </c>
      <c r="G1444" s="33"/>
      <c r="H1444" s="34"/>
    </row>
    <row r="1445" spans="1:8" s="2" customFormat="1" ht="16.899999999999999" customHeight="1">
      <c r="A1445" s="33"/>
      <c r="B1445" s="34"/>
      <c r="C1445" s="252" t="s">
        <v>6536</v>
      </c>
      <c r="D1445" s="33"/>
      <c r="E1445" s="33"/>
      <c r="F1445" s="33"/>
      <c r="G1445" s="33"/>
      <c r="H1445" s="34"/>
    </row>
    <row r="1446" spans="1:8" s="2" customFormat="1" ht="16.899999999999999" customHeight="1">
      <c r="A1446" s="33"/>
      <c r="B1446" s="34"/>
      <c r="C1446" s="250" t="s">
        <v>6446</v>
      </c>
      <c r="D1446" s="250" t="s">
        <v>6447</v>
      </c>
      <c r="E1446" s="18" t="s">
        <v>366</v>
      </c>
      <c r="F1446" s="251">
        <v>5067.0540000000001</v>
      </c>
      <c r="G1446" s="33"/>
      <c r="H1446" s="34"/>
    </row>
    <row r="1447" spans="1:8" s="2" customFormat="1" ht="16.899999999999999" customHeight="1">
      <c r="A1447" s="33"/>
      <c r="B1447" s="34"/>
      <c r="C1447" s="250" t="s">
        <v>4696</v>
      </c>
      <c r="D1447" s="250" t="s">
        <v>4697</v>
      </c>
      <c r="E1447" s="18" t="s">
        <v>366</v>
      </c>
      <c r="F1447" s="251">
        <v>2128.92</v>
      </c>
      <c r="G1447" s="33"/>
      <c r="H1447" s="34"/>
    </row>
    <row r="1448" spans="1:8" s="2" customFormat="1" ht="16.899999999999999" customHeight="1">
      <c r="A1448" s="33"/>
      <c r="B1448" s="34"/>
      <c r="C1448" s="250" t="s">
        <v>5823</v>
      </c>
      <c r="D1448" s="250" t="s">
        <v>5824</v>
      </c>
      <c r="E1448" s="18" t="s">
        <v>366</v>
      </c>
      <c r="F1448" s="251">
        <v>1138.83</v>
      </c>
      <c r="G1448" s="33"/>
      <c r="H1448" s="34"/>
    </row>
    <row r="1449" spans="1:8" s="2" customFormat="1" ht="22.5">
      <c r="A1449" s="33"/>
      <c r="B1449" s="34"/>
      <c r="C1449" s="250" t="s">
        <v>5830</v>
      </c>
      <c r="D1449" s="250" t="s">
        <v>5831</v>
      </c>
      <c r="E1449" s="18" t="s">
        <v>366</v>
      </c>
      <c r="F1449" s="251">
        <v>1161.607</v>
      </c>
      <c r="G1449" s="33"/>
      <c r="H1449" s="34"/>
    </row>
    <row r="1450" spans="1:8" s="2" customFormat="1" ht="16.899999999999999" customHeight="1">
      <c r="A1450" s="33"/>
      <c r="B1450" s="34"/>
      <c r="C1450" s="246" t="s">
        <v>185</v>
      </c>
      <c r="D1450" s="247" t="s">
        <v>1</v>
      </c>
      <c r="E1450" s="248" t="s">
        <v>1</v>
      </c>
      <c r="F1450" s="249">
        <v>135.96</v>
      </c>
      <c r="G1450" s="33"/>
      <c r="H1450" s="34"/>
    </row>
    <row r="1451" spans="1:8" s="2" customFormat="1" ht="16.899999999999999" customHeight="1">
      <c r="A1451" s="33"/>
      <c r="B1451" s="34"/>
      <c r="C1451" s="250" t="s">
        <v>1</v>
      </c>
      <c r="D1451" s="250" t="s">
        <v>6514</v>
      </c>
      <c r="E1451" s="18" t="s">
        <v>1</v>
      </c>
      <c r="F1451" s="251">
        <v>0</v>
      </c>
      <c r="G1451" s="33"/>
      <c r="H1451" s="34"/>
    </row>
    <row r="1452" spans="1:8" s="2" customFormat="1" ht="16.899999999999999" customHeight="1">
      <c r="A1452" s="33"/>
      <c r="B1452" s="34"/>
      <c r="C1452" s="250" t="s">
        <v>1</v>
      </c>
      <c r="D1452" s="250" t="s">
        <v>6515</v>
      </c>
      <c r="E1452" s="18" t="s">
        <v>1</v>
      </c>
      <c r="F1452" s="251">
        <v>67.8</v>
      </c>
      <c r="G1452" s="33"/>
      <c r="H1452" s="34"/>
    </row>
    <row r="1453" spans="1:8" s="2" customFormat="1" ht="16.899999999999999" customHeight="1">
      <c r="A1453" s="33"/>
      <c r="B1453" s="34"/>
      <c r="C1453" s="250" t="s">
        <v>1</v>
      </c>
      <c r="D1453" s="250" t="s">
        <v>6516</v>
      </c>
      <c r="E1453" s="18" t="s">
        <v>1</v>
      </c>
      <c r="F1453" s="251">
        <v>30.14</v>
      </c>
      <c r="G1453" s="33"/>
      <c r="H1453" s="34"/>
    </row>
    <row r="1454" spans="1:8" s="2" customFormat="1" ht="16.899999999999999" customHeight="1">
      <c r="A1454" s="33"/>
      <c r="B1454" s="34"/>
      <c r="C1454" s="250" t="s">
        <v>1</v>
      </c>
      <c r="D1454" s="250" t="s">
        <v>6517</v>
      </c>
      <c r="E1454" s="18" t="s">
        <v>1</v>
      </c>
      <c r="F1454" s="251">
        <v>38.020000000000003</v>
      </c>
      <c r="G1454" s="33"/>
      <c r="H1454" s="34"/>
    </row>
    <row r="1455" spans="1:8" s="2" customFormat="1" ht="16.899999999999999" customHeight="1">
      <c r="A1455" s="33"/>
      <c r="B1455" s="34"/>
      <c r="C1455" s="250" t="s">
        <v>185</v>
      </c>
      <c r="D1455" s="250" t="s">
        <v>581</v>
      </c>
      <c r="E1455" s="18" t="s">
        <v>1</v>
      </c>
      <c r="F1455" s="251">
        <v>135.96</v>
      </c>
      <c r="G1455" s="33"/>
      <c r="H1455" s="34"/>
    </row>
    <row r="1456" spans="1:8" s="2" customFormat="1" ht="16.899999999999999" customHeight="1">
      <c r="A1456" s="33"/>
      <c r="B1456" s="34"/>
      <c r="C1456" s="252" t="s">
        <v>6536</v>
      </c>
      <c r="D1456" s="33"/>
      <c r="E1456" s="33"/>
      <c r="F1456" s="33"/>
      <c r="G1456" s="33"/>
      <c r="H1456" s="34"/>
    </row>
    <row r="1457" spans="1:8" s="2" customFormat="1" ht="16.899999999999999" customHeight="1">
      <c r="A1457" s="33"/>
      <c r="B1457" s="34"/>
      <c r="C1457" s="250" t="s">
        <v>6446</v>
      </c>
      <c r="D1457" s="250" t="s">
        <v>6447</v>
      </c>
      <c r="E1457" s="18" t="s">
        <v>366</v>
      </c>
      <c r="F1457" s="251">
        <v>5067.0540000000001</v>
      </c>
      <c r="G1457" s="33"/>
      <c r="H1457" s="34"/>
    </row>
    <row r="1458" spans="1:8" s="2" customFormat="1" ht="16.899999999999999" customHeight="1">
      <c r="A1458" s="33"/>
      <c r="B1458" s="34"/>
      <c r="C1458" s="250" t="s">
        <v>1817</v>
      </c>
      <c r="D1458" s="250" t="s">
        <v>1818</v>
      </c>
      <c r="E1458" s="18" t="s">
        <v>366</v>
      </c>
      <c r="F1458" s="251">
        <v>2014.9</v>
      </c>
      <c r="G1458" s="33"/>
      <c r="H1458" s="34"/>
    </row>
    <row r="1459" spans="1:8" s="2" customFormat="1" ht="16.899999999999999" customHeight="1">
      <c r="A1459" s="33"/>
      <c r="B1459" s="34"/>
      <c r="C1459" s="250" t="s">
        <v>1842</v>
      </c>
      <c r="D1459" s="250" t="s">
        <v>1843</v>
      </c>
      <c r="E1459" s="18" t="s">
        <v>366</v>
      </c>
      <c r="F1459" s="251">
        <v>1234.2829999999999</v>
      </c>
      <c r="G1459" s="33"/>
      <c r="H1459" s="34"/>
    </row>
    <row r="1460" spans="1:8" s="2" customFormat="1" ht="16.899999999999999" customHeight="1">
      <c r="A1460" s="33"/>
      <c r="B1460" s="34"/>
      <c r="C1460" s="246" t="s">
        <v>187</v>
      </c>
      <c r="D1460" s="247" t="s">
        <v>1</v>
      </c>
      <c r="E1460" s="248" t="s">
        <v>1</v>
      </c>
      <c r="F1460" s="249">
        <v>8.91</v>
      </c>
      <c r="G1460" s="33"/>
      <c r="H1460" s="34"/>
    </row>
    <row r="1461" spans="1:8" s="2" customFormat="1" ht="16.899999999999999" customHeight="1">
      <c r="A1461" s="33"/>
      <c r="B1461" s="34"/>
      <c r="C1461" s="250" t="s">
        <v>1</v>
      </c>
      <c r="D1461" s="250" t="s">
        <v>6518</v>
      </c>
      <c r="E1461" s="18" t="s">
        <v>1</v>
      </c>
      <c r="F1461" s="251">
        <v>0</v>
      </c>
      <c r="G1461" s="33"/>
      <c r="H1461" s="34"/>
    </row>
    <row r="1462" spans="1:8" s="2" customFormat="1" ht="16.899999999999999" customHeight="1">
      <c r="A1462" s="33"/>
      <c r="B1462" s="34"/>
      <c r="C1462" s="250" t="s">
        <v>1</v>
      </c>
      <c r="D1462" s="250" t="s">
        <v>6519</v>
      </c>
      <c r="E1462" s="18" t="s">
        <v>1</v>
      </c>
      <c r="F1462" s="251">
        <v>0</v>
      </c>
      <c r="G1462" s="33"/>
      <c r="H1462" s="34"/>
    </row>
    <row r="1463" spans="1:8" s="2" customFormat="1" ht="16.899999999999999" customHeight="1">
      <c r="A1463" s="33"/>
      <c r="B1463" s="34"/>
      <c r="C1463" s="250" t="s">
        <v>1</v>
      </c>
      <c r="D1463" s="250" t="s">
        <v>6520</v>
      </c>
      <c r="E1463" s="18" t="s">
        <v>1</v>
      </c>
      <c r="F1463" s="251">
        <v>0</v>
      </c>
      <c r="G1463" s="33"/>
      <c r="H1463" s="34"/>
    </row>
    <row r="1464" spans="1:8" s="2" customFormat="1" ht="16.899999999999999" customHeight="1">
      <c r="A1464" s="33"/>
      <c r="B1464" s="34"/>
      <c r="C1464" s="250" t="s">
        <v>1</v>
      </c>
      <c r="D1464" s="250" t="s">
        <v>6521</v>
      </c>
      <c r="E1464" s="18" t="s">
        <v>1</v>
      </c>
      <c r="F1464" s="251">
        <v>8.91</v>
      </c>
      <c r="G1464" s="33"/>
      <c r="H1464" s="34"/>
    </row>
    <row r="1465" spans="1:8" s="2" customFormat="1" ht="16.899999999999999" customHeight="1">
      <c r="A1465" s="33"/>
      <c r="B1465" s="34"/>
      <c r="C1465" s="250" t="s">
        <v>187</v>
      </c>
      <c r="D1465" s="250" t="s">
        <v>581</v>
      </c>
      <c r="E1465" s="18" t="s">
        <v>1</v>
      </c>
      <c r="F1465" s="251">
        <v>8.91</v>
      </c>
      <c r="G1465" s="33"/>
      <c r="H1465" s="34"/>
    </row>
    <row r="1466" spans="1:8" s="2" customFormat="1" ht="16.899999999999999" customHeight="1">
      <c r="A1466" s="33"/>
      <c r="B1466" s="34"/>
      <c r="C1466" s="252" t="s">
        <v>6536</v>
      </c>
      <c r="D1466" s="33"/>
      <c r="E1466" s="33"/>
      <c r="F1466" s="33"/>
      <c r="G1466" s="33"/>
      <c r="H1466" s="34"/>
    </row>
    <row r="1467" spans="1:8" s="2" customFormat="1" ht="16.899999999999999" customHeight="1">
      <c r="A1467" s="33"/>
      <c r="B1467" s="34"/>
      <c r="C1467" s="250" t="s">
        <v>6446</v>
      </c>
      <c r="D1467" s="250" t="s">
        <v>6447</v>
      </c>
      <c r="E1467" s="18" t="s">
        <v>366</v>
      </c>
      <c r="F1467" s="251">
        <v>5067.0540000000001</v>
      </c>
      <c r="G1467" s="33"/>
      <c r="H1467" s="34"/>
    </row>
    <row r="1468" spans="1:8" s="2" customFormat="1" ht="45">
      <c r="A1468" s="33"/>
      <c r="B1468" s="34"/>
      <c r="C1468" s="250" t="s">
        <v>1714</v>
      </c>
      <c r="D1468" s="250" t="s">
        <v>1715</v>
      </c>
      <c r="E1468" s="18" t="s">
        <v>366</v>
      </c>
      <c r="F1468" s="251">
        <v>320.7</v>
      </c>
      <c r="G1468" s="33"/>
      <c r="H1468" s="34"/>
    </row>
    <row r="1469" spans="1:8" s="2" customFormat="1" ht="16.899999999999999" customHeight="1">
      <c r="A1469" s="33"/>
      <c r="B1469" s="34"/>
      <c r="C1469" s="246" t="s">
        <v>189</v>
      </c>
      <c r="D1469" s="247" t="s">
        <v>1</v>
      </c>
      <c r="E1469" s="248" t="s">
        <v>1</v>
      </c>
      <c r="F1469" s="249">
        <v>55.33</v>
      </c>
      <c r="G1469" s="33"/>
      <c r="H1469" s="34"/>
    </row>
    <row r="1470" spans="1:8" s="2" customFormat="1" ht="16.899999999999999" customHeight="1">
      <c r="A1470" s="33"/>
      <c r="B1470" s="34"/>
      <c r="C1470" s="250" t="s">
        <v>1</v>
      </c>
      <c r="D1470" s="250" t="s">
        <v>6522</v>
      </c>
      <c r="E1470" s="18" t="s">
        <v>1</v>
      </c>
      <c r="F1470" s="251">
        <v>0</v>
      </c>
      <c r="G1470" s="33"/>
      <c r="H1470" s="34"/>
    </row>
    <row r="1471" spans="1:8" s="2" customFormat="1" ht="16.899999999999999" customHeight="1">
      <c r="A1471" s="33"/>
      <c r="B1471" s="34"/>
      <c r="C1471" s="250" t="s">
        <v>1</v>
      </c>
      <c r="D1471" s="250" t="s">
        <v>190</v>
      </c>
      <c r="E1471" s="18" t="s">
        <v>1</v>
      </c>
      <c r="F1471" s="251">
        <v>55.33</v>
      </c>
      <c r="G1471" s="33"/>
      <c r="H1471" s="34"/>
    </row>
    <row r="1472" spans="1:8" s="2" customFormat="1" ht="16.899999999999999" customHeight="1">
      <c r="A1472" s="33"/>
      <c r="B1472" s="34"/>
      <c r="C1472" s="250" t="s">
        <v>189</v>
      </c>
      <c r="D1472" s="250" t="s">
        <v>581</v>
      </c>
      <c r="E1472" s="18" t="s">
        <v>1</v>
      </c>
      <c r="F1472" s="251">
        <v>55.33</v>
      </c>
      <c r="G1472" s="33"/>
      <c r="H1472" s="34"/>
    </row>
    <row r="1473" spans="1:8" s="2" customFormat="1" ht="16.899999999999999" customHeight="1">
      <c r="A1473" s="33"/>
      <c r="B1473" s="34"/>
      <c r="C1473" s="252" t="s">
        <v>6536</v>
      </c>
      <c r="D1473" s="33"/>
      <c r="E1473" s="33"/>
      <c r="F1473" s="33"/>
      <c r="G1473" s="33"/>
      <c r="H1473" s="34"/>
    </row>
    <row r="1474" spans="1:8" s="2" customFormat="1" ht="16.899999999999999" customHeight="1">
      <c r="A1474" s="33"/>
      <c r="B1474" s="34"/>
      <c r="C1474" s="250" t="s">
        <v>6446</v>
      </c>
      <c r="D1474" s="250" t="s">
        <v>6447</v>
      </c>
      <c r="E1474" s="18" t="s">
        <v>366</v>
      </c>
      <c r="F1474" s="251">
        <v>5067.0540000000001</v>
      </c>
      <c r="G1474" s="33"/>
      <c r="H1474" s="34"/>
    </row>
    <row r="1475" spans="1:8" s="2" customFormat="1" ht="16.899999999999999" customHeight="1">
      <c r="A1475" s="33"/>
      <c r="B1475" s="34"/>
      <c r="C1475" s="250" t="s">
        <v>4363</v>
      </c>
      <c r="D1475" s="250" t="s">
        <v>4364</v>
      </c>
      <c r="E1475" s="18" t="s">
        <v>366</v>
      </c>
      <c r="F1475" s="251">
        <v>55.33</v>
      </c>
      <c r="G1475" s="33"/>
      <c r="H1475" s="34"/>
    </row>
    <row r="1476" spans="1:8" s="2" customFormat="1" ht="16.899999999999999" customHeight="1">
      <c r="A1476" s="33"/>
      <c r="B1476" s="34"/>
      <c r="C1476" s="250" t="s">
        <v>4696</v>
      </c>
      <c r="D1476" s="250" t="s">
        <v>4697</v>
      </c>
      <c r="E1476" s="18" t="s">
        <v>366</v>
      </c>
      <c r="F1476" s="251">
        <v>2128.92</v>
      </c>
      <c r="G1476" s="33"/>
      <c r="H1476" s="34"/>
    </row>
    <row r="1477" spans="1:8" s="2" customFormat="1" ht="22.5">
      <c r="A1477" s="33"/>
      <c r="B1477" s="34"/>
      <c r="C1477" s="250" t="s">
        <v>4704</v>
      </c>
      <c r="D1477" s="250" t="s">
        <v>4705</v>
      </c>
      <c r="E1477" s="18" t="s">
        <v>366</v>
      </c>
      <c r="F1477" s="251">
        <v>55.33</v>
      </c>
      <c r="G1477" s="33"/>
      <c r="H1477" s="34"/>
    </row>
    <row r="1478" spans="1:8" s="2" customFormat="1" ht="16.899999999999999" customHeight="1">
      <c r="A1478" s="33"/>
      <c r="B1478" s="34"/>
      <c r="C1478" s="250" t="s">
        <v>4708</v>
      </c>
      <c r="D1478" s="250" t="s">
        <v>4709</v>
      </c>
      <c r="E1478" s="18" t="s">
        <v>366</v>
      </c>
      <c r="F1478" s="251">
        <v>55.33</v>
      </c>
      <c r="G1478" s="33"/>
      <c r="H1478" s="34"/>
    </row>
    <row r="1479" spans="1:8" s="2" customFormat="1" ht="16.899999999999999" customHeight="1">
      <c r="A1479" s="33"/>
      <c r="B1479" s="34"/>
      <c r="C1479" s="250" t="s">
        <v>4726</v>
      </c>
      <c r="D1479" s="250" t="s">
        <v>4727</v>
      </c>
      <c r="E1479" s="18" t="s">
        <v>394</v>
      </c>
      <c r="F1479" s="251">
        <v>12.07</v>
      </c>
      <c r="G1479" s="33"/>
      <c r="H1479" s="34"/>
    </row>
    <row r="1480" spans="1:8" s="2" customFormat="1" ht="22.5">
      <c r="A1480" s="33"/>
      <c r="B1480" s="34"/>
      <c r="C1480" s="250" t="s">
        <v>4828</v>
      </c>
      <c r="D1480" s="250" t="s">
        <v>4829</v>
      </c>
      <c r="E1480" s="18" t="s">
        <v>366</v>
      </c>
      <c r="F1480" s="251">
        <v>55.33</v>
      </c>
      <c r="G1480" s="33"/>
      <c r="H1480" s="34"/>
    </row>
    <row r="1481" spans="1:8" s="2" customFormat="1" ht="16.899999999999999" customHeight="1">
      <c r="A1481" s="33"/>
      <c r="B1481" s="34"/>
      <c r="C1481" s="250" t="s">
        <v>5823</v>
      </c>
      <c r="D1481" s="250" t="s">
        <v>5824</v>
      </c>
      <c r="E1481" s="18" t="s">
        <v>366</v>
      </c>
      <c r="F1481" s="251">
        <v>1138.83</v>
      </c>
      <c r="G1481" s="33"/>
      <c r="H1481" s="34"/>
    </row>
    <row r="1482" spans="1:8" s="2" customFormat="1" ht="22.5">
      <c r="A1482" s="33"/>
      <c r="B1482" s="34"/>
      <c r="C1482" s="250" t="s">
        <v>5830</v>
      </c>
      <c r="D1482" s="250" t="s">
        <v>5831</v>
      </c>
      <c r="E1482" s="18" t="s">
        <v>366</v>
      </c>
      <c r="F1482" s="251">
        <v>1161.607</v>
      </c>
      <c r="G1482" s="33"/>
      <c r="H1482" s="34"/>
    </row>
    <row r="1483" spans="1:8" s="2" customFormat="1" ht="22.5">
      <c r="A1483" s="33"/>
      <c r="B1483" s="34"/>
      <c r="C1483" s="250" t="s">
        <v>4367</v>
      </c>
      <c r="D1483" s="250" t="s">
        <v>4368</v>
      </c>
      <c r="E1483" s="18" t="s">
        <v>366</v>
      </c>
      <c r="F1483" s="251">
        <v>112.873</v>
      </c>
      <c r="G1483" s="33"/>
      <c r="H1483" s="34"/>
    </row>
    <row r="1484" spans="1:8" s="2" customFormat="1" ht="16.899999999999999" customHeight="1">
      <c r="A1484" s="33"/>
      <c r="B1484" s="34"/>
      <c r="C1484" s="246" t="s">
        <v>191</v>
      </c>
      <c r="D1484" s="247" t="s">
        <v>1</v>
      </c>
      <c r="E1484" s="248" t="s">
        <v>1</v>
      </c>
      <c r="F1484" s="249">
        <v>8.2850000000000001</v>
      </c>
      <c r="G1484" s="33"/>
      <c r="H1484" s="34"/>
    </row>
    <row r="1485" spans="1:8" s="2" customFormat="1" ht="16.899999999999999" customHeight="1">
      <c r="A1485" s="33"/>
      <c r="B1485" s="34"/>
      <c r="C1485" s="250" t="s">
        <v>1</v>
      </c>
      <c r="D1485" s="250" t="s">
        <v>6523</v>
      </c>
      <c r="E1485" s="18" t="s">
        <v>1</v>
      </c>
      <c r="F1485" s="251">
        <v>0</v>
      </c>
      <c r="G1485" s="33"/>
      <c r="H1485" s="34"/>
    </row>
    <row r="1486" spans="1:8" s="2" customFormat="1" ht="16.899999999999999" customHeight="1">
      <c r="A1486" s="33"/>
      <c r="B1486" s="34"/>
      <c r="C1486" s="250" t="s">
        <v>1</v>
      </c>
      <c r="D1486" s="250" t="s">
        <v>6524</v>
      </c>
      <c r="E1486" s="18" t="s">
        <v>1</v>
      </c>
      <c r="F1486" s="251">
        <v>8.2850000000000001</v>
      </c>
      <c r="G1486" s="33"/>
      <c r="H1486" s="34"/>
    </row>
    <row r="1487" spans="1:8" s="2" customFormat="1" ht="16.899999999999999" customHeight="1">
      <c r="A1487" s="33"/>
      <c r="B1487" s="34"/>
      <c r="C1487" s="250" t="s">
        <v>191</v>
      </c>
      <c r="D1487" s="250" t="s">
        <v>581</v>
      </c>
      <c r="E1487" s="18" t="s">
        <v>1</v>
      </c>
      <c r="F1487" s="251">
        <v>8.2850000000000001</v>
      </c>
      <c r="G1487" s="33"/>
      <c r="H1487" s="34"/>
    </row>
    <row r="1488" spans="1:8" s="2" customFormat="1" ht="16.899999999999999" customHeight="1">
      <c r="A1488" s="33"/>
      <c r="B1488" s="34"/>
      <c r="C1488" s="252" t="s">
        <v>6536</v>
      </c>
      <c r="D1488" s="33"/>
      <c r="E1488" s="33"/>
      <c r="F1488" s="33"/>
      <c r="G1488" s="33"/>
      <c r="H1488" s="34"/>
    </row>
    <row r="1489" spans="1:8" s="2" customFormat="1" ht="16.899999999999999" customHeight="1">
      <c r="A1489" s="33"/>
      <c r="B1489" s="34"/>
      <c r="C1489" s="250" t="s">
        <v>6446</v>
      </c>
      <c r="D1489" s="250" t="s">
        <v>6447</v>
      </c>
      <c r="E1489" s="18" t="s">
        <v>366</v>
      </c>
      <c r="F1489" s="251">
        <v>5067.0540000000001</v>
      </c>
      <c r="G1489" s="33"/>
      <c r="H1489" s="34"/>
    </row>
    <row r="1490" spans="1:8" s="2" customFormat="1" ht="16.899999999999999" customHeight="1">
      <c r="A1490" s="33"/>
      <c r="B1490" s="34"/>
      <c r="C1490" s="250" t="s">
        <v>1817</v>
      </c>
      <c r="D1490" s="250" t="s">
        <v>1818</v>
      </c>
      <c r="E1490" s="18" t="s">
        <v>366</v>
      </c>
      <c r="F1490" s="251">
        <v>2014.9</v>
      </c>
      <c r="G1490" s="33"/>
      <c r="H1490" s="34"/>
    </row>
    <row r="1491" spans="1:8" s="2" customFormat="1" ht="16.899999999999999" customHeight="1">
      <c r="A1491" s="33"/>
      <c r="B1491" s="34"/>
      <c r="C1491" s="250" t="s">
        <v>1831</v>
      </c>
      <c r="D1491" s="250" t="s">
        <v>1832</v>
      </c>
      <c r="E1491" s="18" t="s">
        <v>366</v>
      </c>
      <c r="F1491" s="251">
        <v>8.2850000000000001</v>
      </c>
      <c r="G1491" s="33"/>
      <c r="H1491" s="34"/>
    </row>
    <row r="1492" spans="1:8" s="2" customFormat="1" ht="22.5">
      <c r="A1492" s="33"/>
      <c r="B1492" s="34"/>
      <c r="C1492" s="250" t="s">
        <v>5761</v>
      </c>
      <c r="D1492" s="250" t="s">
        <v>5762</v>
      </c>
      <c r="E1492" s="18" t="s">
        <v>366</v>
      </c>
      <c r="F1492" s="251">
        <v>1377.4069999999999</v>
      </c>
      <c r="G1492" s="33"/>
      <c r="H1492" s="34"/>
    </row>
    <row r="1493" spans="1:8" s="2" customFormat="1" ht="16.899999999999999" customHeight="1">
      <c r="A1493" s="33"/>
      <c r="B1493" s="34"/>
      <c r="C1493" s="246" t="s">
        <v>193</v>
      </c>
      <c r="D1493" s="247" t="s">
        <v>1</v>
      </c>
      <c r="E1493" s="248" t="s">
        <v>1</v>
      </c>
      <c r="F1493" s="249">
        <v>6.86</v>
      </c>
      <c r="G1493" s="33"/>
      <c r="H1493" s="34"/>
    </row>
    <row r="1494" spans="1:8" s="2" customFormat="1" ht="16.899999999999999" customHeight="1">
      <c r="A1494" s="33"/>
      <c r="B1494" s="34"/>
      <c r="C1494" s="250" t="s">
        <v>1</v>
      </c>
      <c r="D1494" s="250" t="s">
        <v>6525</v>
      </c>
      <c r="E1494" s="18" t="s">
        <v>1</v>
      </c>
      <c r="F1494" s="251">
        <v>0</v>
      </c>
      <c r="G1494" s="33"/>
      <c r="H1494" s="34"/>
    </row>
    <row r="1495" spans="1:8" s="2" customFormat="1" ht="16.899999999999999" customHeight="1">
      <c r="A1495" s="33"/>
      <c r="B1495" s="34"/>
      <c r="C1495" s="250" t="s">
        <v>1</v>
      </c>
      <c r="D1495" s="250" t="s">
        <v>194</v>
      </c>
      <c r="E1495" s="18" t="s">
        <v>1</v>
      </c>
      <c r="F1495" s="251">
        <v>6.86</v>
      </c>
      <c r="G1495" s="33"/>
      <c r="H1495" s="34"/>
    </row>
    <row r="1496" spans="1:8" s="2" customFormat="1" ht="16.899999999999999" customHeight="1">
      <c r="A1496" s="33"/>
      <c r="B1496" s="34"/>
      <c r="C1496" s="250" t="s">
        <v>193</v>
      </c>
      <c r="D1496" s="250" t="s">
        <v>581</v>
      </c>
      <c r="E1496" s="18" t="s">
        <v>1</v>
      </c>
      <c r="F1496" s="251">
        <v>6.86</v>
      </c>
      <c r="G1496" s="33"/>
      <c r="H1496" s="34"/>
    </row>
    <row r="1497" spans="1:8" s="2" customFormat="1" ht="16.899999999999999" customHeight="1">
      <c r="A1497" s="33"/>
      <c r="B1497" s="34"/>
      <c r="C1497" s="252" t="s">
        <v>6536</v>
      </c>
      <c r="D1497" s="33"/>
      <c r="E1497" s="33"/>
      <c r="F1497" s="33"/>
      <c r="G1497" s="33"/>
      <c r="H1497" s="34"/>
    </row>
    <row r="1498" spans="1:8" s="2" customFormat="1" ht="16.899999999999999" customHeight="1">
      <c r="A1498" s="33"/>
      <c r="B1498" s="34"/>
      <c r="C1498" s="250" t="s">
        <v>6446</v>
      </c>
      <c r="D1498" s="250" t="s">
        <v>6447</v>
      </c>
      <c r="E1498" s="18" t="s">
        <v>366</v>
      </c>
      <c r="F1498" s="251">
        <v>5067.0540000000001</v>
      </c>
      <c r="G1498" s="33"/>
      <c r="H1498" s="34"/>
    </row>
    <row r="1499" spans="1:8" s="2" customFormat="1" ht="22.5">
      <c r="A1499" s="33"/>
      <c r="B1499" s="34"/>
      <c r="C1499" s="250" t="s">
        <v>1822</v>
      </c>
      <c r="D1499" s="250" t="s">
        <v>1823</v>
      </c>
      <c r="E1499" s="18" t="s">
        <v>366</v>
      </c>
      <c r="F1499" s="251">
        <v>6.86</v>
      </c>
      <c r="G1499" s="33"/>
      <c r="H1499" s="34"/>
    </row>
    <row r="1500" spans="1:8" s="2" customFormat="1" ht="16.899999999999999" customHeight="1">
      <c r="A1500" s="33"/>
      <c r="B1500" s="34"/>
      <c r="C1500" s="250" t="s">
        <v>4227</v>
      </c>
      <c r="D1500" s="250" t="s">
        <v>4228</v>
      </c>
      <c r="E1500" s="18" t="s">
        <v>366</v>
      </c>
      <c r="F1500" s="251">
        <v>1017.7619999999999</v>
      </c>
      <c r="G1500" s="33"/>
      <c r="H1500" s="34"/>
    </row>
    <row r="1501" spans="1:8" s="2" customFormat="1" ht="22.5">
      <c r="A1501" s="33"/>
      <c r="B1501" s="34"/>
      <c r="C1501" s="250" t="s">
        <v>5773</v>
      </c>
      <c r="D1501" s="250" t="s">
        <v>5774</v>
      </c>
      <c r="E1501" s="18" t="s">
        <v>366</v>
      </c>
      <c r="F1501" s="251">
        <v>6.86</v>
      </c>
      <c r="G1501" s="33"/>
      <c r="H1501" s="34"/>
    </row>
    <row r="1502" spans="1:8" s="2" customFormat="1" ht="16.899999999999999" customHeight="1">
      <c r="A1502" s="33"/>
      <c r="B1502" s="34"/>
      <c r="C1502" s="250" t="s">
        <v>6321</v>
      </c>
      <c r="D1502" s="250" t="s">
        <v>6322</v>
      </c>
      <c r="E1502" s="18" t="s">
        <v>366</v>
      </c>
      <c r="F1502" s="251">
        <v>6.86</v>
      </c>
      <c r="G1502" s="33"/>
      <c r="H1502" s="34"/>
    </row>
    <row r="1503" spans="1:8" s="2" customFormat="1" ht="16.899999999999999" customHeight="1">
      <c r="A1503" s="33"/>
      <c r="B1503" s="34"/>
      <c r="C1503" s="246" t="s">
        <v>195</v>
      </c>
      <c r="D1503" s="247" t="s">
        <v>1</v>
      </c>
      <c r="E1503" s="248" t="s">
        <v>1</v>
      </c>
      <c r="F1503" s="249">
        <v>8.09</v>
      </c>
      <c r="G1503" s="33"/>
      <c r="H1503" s="34"/>
    </row>
    <row r="1504" spans="1:8" s="2" customFormat="1" ht="16.899999999999999" customHeight="1">
      <c r="A1504" s="33"/>
      <c r="B1504" s="34"/>
      <c r="C1504" s="250" t="s">
        <v>1</v>
      </c>
      <c r="D1504" s="250" t="s">
        <v>6526</v>
      </c>
      <c r="E1504" s="18" t="s">
        <v>1</v>
      </c>
      <c r="F1504" s="251">
        <v>0</v>
      </c>
      <c r="G1504" s="33"/>
      <c r="H1504" s="34"/>
    </row>
    <row r="1505" spans="1:8" s="2" customFormat="1" ht="16.899999999999999" customHeight="1">
      <c r="A1505" s="33"/>
      <c r="B1505" s="34"/>
      <c r="C1505" s="250" t="s">
        <v>1</v>
      </c>
      <c r="D1505" s="250" t="s">
        <v>5712</v>
      </c>
      <c r="E1505" s="18" t="s">
        <v>1</v>
      </c>
      <c r="F1505" s="251">
        <v>8.09</v>
      </c>
      <c r="G1505" s="33"/>
      <c r="H1505" s="34"/>
    </row>
    <row r="1506" spans="1:8" s="2" customFormat="1" ht="16.899999999999999" customHeight="1">
      <c r="A1506" s="33"/>
      <c r="B1506" s="34"/>
      <c r="C1506" s="250" t="s">
        <v>195</v>
      </c>
      <c r="D1506" s="250" t="s">
        <v>581</v>
      </c>
      <c r="E1506" s="18" t="s">
        <v>1</v>
      </c>
      <c r="F1506" s="251">
        <v>8.09</v>
      </c>
      <c r="G1506" s="33"/>
      <c r="H1506" s="34"/>
    </row>
    <row r="1507" spans="1:8" s="2" customFormat="1" ht="16.899999999999999" customHeight="1">
      <c r="A1507" s="33"/>
      <c r="B1507" s="34"/>
      <c r="C1507" s="252" t="s">
        <v>6536</v>
      </c>
      <c r="D1507" s="33"/>
      <c r="E1507" s="33"/>
      <c r="F1507" s="33"/>
      <c r="G1507" s="33"/>
      <c r="H1507" s="34"/>
    </row>
    <row r="1508" spans="1:8" s="2" customFormat="1" ht="16.899999999999999" customHeight="1">
      <c r="A1508" s="33"/>
      <c r="B1508" s="34"/>
      <c r="C1508" s="250" t="s">
        <v>6446</v>
      </c>
      <c r="D1508" s="250" t="s">
        <v>6447</v>
      </c>
      <c r="E1508" s="18" t="s">
        <v>366</v>
      </c>
      <c r="F1508" s="251">
        <v>5067.0540000000001</v>
      </c>
      <c r="G1508" s="33"/>
      <c r="H1508" s="34"/>
    </row>
    <row r="1509" spans="1:8" s="2" customFormat="1" ht="16.899999999999999" customHeight="1">
      <c r="A1509" s="33"/>
      <c r="B1509" s="34"/>
      <c r="C1509" s="250" t="s">
        <v>1781</v>
      </c>
      <c r="D1509" s="250" t="s">
        <v>1782</v>
      </c>
      <c r="E1509" s="18" t="s">
        <v>394</v>
      </c>
      <c r="F1509" s="251">
        <v>23.716000000000001</v>
      </c>
      <c r="G1509" s="33"/>
      <c r="H1509" s="34"/>
    </row>
    <row r="1510" spans="1:8" s="2" customFormat="1" ht="16.899999999999999" customHeight="1">
      <c r="A1510" s="33"/>
      <c r="B1510" s="34"/>
      <c r="C1510" s="250" t="s">
        <v>1836</v>
      </c>
      <c r="D1510" s="250" t="s">
        <v>1837</v>
      </c>
      <c r="E1510" s="18" t="s">
        <v>366</v>
      </c>
      <c r="F1510" s="251">
        <v>389.81</v>
      </c>
      <c r="G1510" s="33"/>
      <c r="H1510" s="34"/>
    </row>
    <row r="1511" spans="1:8" s="2" customFormat="1" ht="16.899999999999999" customHeight="1">
      <c r="A1511" s="33"/>
      <c r="B1511" s="34"/>
      <c r="C1511" s="250" t="s">
        <v>4380</v>
      </c>
      <c r="D1511" s="250" t="s">
        <v>4381</v>
      </c>
      <c r="E1511" s="18" t="s">
        <v>366</v>
      </c>
      <c r="F1511" s="251">
        <v>394.49</v>
      </c>
      <c r="G1511" s="33"/>
      <c r="H1511" s="34"/>
    </row>
    <row r="1512" spans="1:8" s="2" customFormat="1" ht="16.899999999999999" customHeight="1">
      <c r="A1512" s="33"/>
      <c r="B1512" s="34"/>
      <c r="C1512" s="250" t="s">
        <v>4516</v>
      </c>
      <c r="D1512" s="250" t="s">
        <v>4517</v>
      </c>
      <c r="E1512" s="18" t="s">
        <v>366</v>
      </c>
      <c r="F1512" s="251">
        <v>394.49</v>
      </c>
      <c r="G1512" s="33"/>
      <c r="H1512" s="34"/>
    </row>
    <row r="1513" spans="1:8" s="2" customFormat="1" ht="16.899999999999999" customHeight="1">
      <c r="A1513" s="33"/>
      <c r="B1513" s="34"/>
      <c r="C1513" s="250" t="s">
        <v>4385</v>
      </c>
      <c r="D1513" s="250" t="s">
        <v>4386</v>
      </c>
      <c r="E1513" s="18" t="s">
        <v>366</v>
      </c>
      <c r="F1513" s="251">
        <v>795.21199999999999</v>
      </c>
      <c r="G1513" s="33"/>
      <c r="H1513" s="34"/>
    </row>
    <row r="1514" spans="1:8" s="2" customFormat="1" ht="16.899999999999999" customHeight="1">
      <c r="A1514" s="33"/>
      <c r="B1514" s="34"/>
      <c r="C1514" s="246" t="s">
        <v>6546</v>
      </c>
      <c r="D1514" s="247" t="s">
        <v>1</v>
      </c>
      <c r="E1514" s="248" t="s">
        <v>1</v>
      </c>
      <c r="F1514" s="249">
        <v>0</v>
      </c>
      <c r="G1514" s="33"/>
      <c r="H1514" s="34"/>
    </row>
    <row r="1515" spans="1:8" s="2" customFormat="1" ht="16.899999999999999" customHeight="1">
      <c r="A1515" s="33"/>
      <c r="B1515" s="34"/>
      <c r="C1515" s="246" t="s">
        <v>196</v>
      </c>
      <c r="D1515" s="247" t="s">
        <v>1</v>
      </c>
      <c r="E1515" s="248" t="s">
        <v>1</v>
      </c>
      <c r="F1515" s="249">
        <v>4.68</v>
      </c>
      <c r="G1515" s="33"/>
      <c r="H1515" s="34"/>
    </row>
    <row r="1516" spans="1:8" s="2" customFormat="1" ht="16.899999999999999" customHeight="1">
      <c r="A1516" s="33"/>
      <c r="B1516" s="34"/>
      <c r="C1516" s="250" t="s">
        <v>1</v>
      </c>
      <c r="D1516" s="250" t="s">
        <v>6527</v>
      </c>
      <c r="E1516" s="18" t="s">
        <v>1</v>
      </c>
      <c r="F1516" s="251">
        <v>0</v>
      </c>
      <c r="G1516" s="33"/>
      <c r="H1516" s="34"/>
    </row>
    <row r="1517" spans="1:8" s="2" customFormat="1" ht="16.899999999999999" customHeight="1">
      <c r="A1517" s="33"/>
      <c r="B1517" s="34"/>
      <c r="C1517" s="250" t="s">
        <v>1</v>
      </c>
      <c r="D1517" s="250" t="s">
        <v>197</v>
      </c>
      <c r="E1517" s="18" t="s">
        <v>1</v>
      </c>
      <c r="F1517" s="251">
        <v>4.68</v>
      </c>
      <c r="G1517" s="33"/>
      <c r="H1517" s="34"/>
    </row>
    <row r="1518" spans="1:8" s="2" customFormat="1" ht="16.899999999999999" customHeight="1">
      <c r="A1518" s="33"/>
      <c r="B1518" s="34"/>
      <c r="C1518" s="250" t="s">
        <v>196</v>
      </c>
      <c r="D1518" s="250" t="s">
        <v>581</v>
      </c>
      <c r="E1518" s="18" t="s">
        <v>1</v>
      </c>
      <c r="F1518" s="251">
        <v>4.68</v>
      </c>
      <c r="G1518" s="33"/>
      <c r="H1518" s="34"/>
    </row>
    <row r="1519" spans="1:8" s="2" customFormat="1" ht="16.899999999999999" customHeight="1">
      <c r="A1519" s="33"/>
      <c r="B1519" s="34"/>
      <c r="C1519" s="252" t="s">
        <v>6536</v>
      </c>
      <c r="D1519" s="33"/>
      <c r="E1519" s="33"/>
      <c r="F1519" s="33"/>
      <c r="G1519" s="33"/>
      <c r="H1519" s="34"/>
    </row>
    <row r="1520" spans="1:8" s="2" customFormat="1" ht="16.899999999999999" customHeight="1">
      <c r="A1520" s="33"/>
      <c r="B1520" s="34"/>
      <c r="C1520" s="250" t="s">
        <v>6446</v>
      </c>
      <c r="D1520" s="250" t="s">
        <v>6447</v>
      </c>
      <c r="E1520" s="18" t="s">
        <v>366</v>
      </c>
      <c r="F1520" s="251">
        <v>5067.0540000000001</v>
      </c>
      <c r="G1520" s="33"/>
      <c r="H1520" s="34"/>
    </row>
    <row r="1521" spans="1:8" s="2" customFormat="1" ht="16.899999999999999" customHeight="1">
      <c r="A1521" s="33"/>
      <c r="B1521" s="34"/>
      <c r="C1521" s="250" t="s">
        <v>1781</v>
      </c>
      <c r="D1521" s="250" t="s">
        <v>1782</v>
      </c>
      <c r="E1521" s="18" t="s">
        <v>394</v>
      </c>
      <c r="F1521" s="251">
        <v>23.716000000000001</v>
      </c>
      <c r="G1521" s="33"/>
      <c r="H1521" s="34"/>
    </row>
    <row r="1522" spans="1:8" s="2" customFormat="1" ht="16.899999999999999" customHeight="1">
      <c r="A1522" s="33"/>
      <c r="B1522" s="34"/>
      <c r="C1522" s="250" t="s">
        <v>1789</v>
      </c>
      <c r="D1522" s="250" t="s">
        <v>1790</v>
      </c>
      <c r="E1522" s="18" t="s">
        <v>394</v>
      </c>
      <c r="F1522" s="251">
        <v>0.32800000000000001</v>
      </c>
      <c r="G1522" s="33"/>
      <c r="H1522" s="34"/>
    </row>
    <row r="1523" spans="1:8" s="2" customFormat="1" ht="16.899999999999999" customHeight="1">
      <c r="A1523" s="33"/>
      <c r="B1523" s="34"/>
      <c r="C1523" s="250" t="s">
        <v>4380</v>
      </c>
      <c r="D1523" s="250" t="s">
        <v>4381</v>
      </c>
      <c r="E1523" s="18" t="s">
        <v>366</v>
      </c>
      <c r="F1523" s="251">
        <v>394.49</v>
      </c>
      <c r="G1523" s="33"/>
      <c r="H1523" s="34"/>
    </row>
    <row r="1524" spans="1:8" s="2" customFormat="1" ht="16.899999999999999" customHeight="1">
      <c r="A1524" s="33"/>
      <c r="B1524" s="34"/>
      <c r="C1524" s="250" t="s">
        <v>4516</v>
      </c>
      <c r="D1524" s="250" t="s">
        <v>4517</v>
      </c>
      <c r="E1524" s="18" t="s">
        <v>366</v>
      </c>
      <c r="F1524" s="251">
        <v>394.49</v>
      </c>
      <c r="G1524" s="33"/>
      <c r="H1524" s="34"/>
    </row>
    <row r="1525" spans="1:8" s="2" customFormat="1" ht="16.899999999999999" customHeight="1">
      <c r="A1525" s="33"/>
      <c r="B1525" s="34"/>
      <c r="C1525" s="250" t="s">
        <v>4390</v>
      </c>
      <c r="D1525" s="250" t="s">
        <v>4391</v>
      </c>
      <c r="E1525" s="18" t="s">
        <v>366</v>
      </c>
      <c r="F1525" s="251">
        <v>10.295999999999999</v>
      </c>
      <c r="G1525" s="33"/>
      <c r="H1525" s="34"/>
    </row>
    <row r="1526" spans="1:8" s="2" customFormat="1" ht="16.899999999999999" customHeight="1">
      <c r="A1526" s="33"/>
      <c r="B1526" s="34"/>
      <c r="C1526" s="246" t="s">
        <v>198</v>
      </c>
      <c r="D1526" s="247" t="s">
        <v>1</v>
      </c>
      <c r="E1526" s="248" t="s">
        <v>1</v>
      </c>
      <c r="F1526" s="249">
        <v>304.52199999999999</v>
      </c>
      <c r="G1526" s="33"/>
      <c r="H1526" s="34"/>
    </row>
    <row r="1527" spans="1:8" s="2" customFormat="1" ht="16.899999999999999" customHeight="1">
      <c r="A1527" s="33"/>
      <c r="B1527" s="34"/>
      <c r="C1527" s="250" t="s">
        <v>1</v>
      </c>
      <c r="D1527" s="250" t="s">
        <v>6455</v>
      </c>
      <c r="E1527" s="18" t="s">
        <v>1</v>
      </c>
      <c r="F1527" s="251">
        <v>0</v>
      </c>
      <c r="G1527" s="33"/>
      <c r="H1527" s="34"/>
    </row>
    <row r="1528" spans="1:8" s="2" customFormat="1" ht="16.899999999999999" customHeight="1">
      <c r="A1528" s="33"/>
      <c r="B1528" s="34"/>
      <c r="C1528" s="250" t="s">
        <v>1</v>
      </c>
      <c r="D1528" s="250" t="s">
        <v>754</v>
      </c>
      <c r="E1528" s="18" t="s">
        <v>1</v>
      </c>
      <c r="F1528" s="251">
        <v>0</v>
      </c>
      <c r="G1528" s="33"/>
      <c r="H1528" s="34"/>
    </row>
    <row r="1529" spans="1:8" s="2" customFormat="1" ht="22.5">
      <c r="A1529" s="33"/>
      <c r="B1529" s="34"/>
      <c r="C1529" s="250" t="s">
        <v>1</v>
      </c>
      <c r="D1529" s="250" t="s">
        <v>6456</v>
      </c>
      <c r="E1529" s="18" t="s">
        <v>1</v>
      </c>
      <c r="F1529" s="251">
        <v>298.02</v>
      </c>
      <c r="G1529" s="33"/>
      <c r="H1529" s="34"/>
    </row>
    <row r="1530" spans="1:8" s="2" customFormat="1" ht="16.899999999999999" customHeight="1">
      <c r="A1530" s="33"/>
      <c r="B1530" s="34"/>
      <c r="C1530" s="250" t="s">
        <v>1</v>
      </c>
      <c r="D1530" s="250" t="s">
        <v>6457</v>
      </c>
      <c r="E1530" s="18" t="s">
        <v>1</v>
      </c>
      <c r="F1530" s="251">
        <v>0</v>
      </c>
      <c r="G1530" s="33"/>
      <c r="H1530" s="34"/>
    </row>
    <row r="1531" spans="1:8" s="2" customFormat="1" ht="16.899999999999999" customHeight="1">
      <c r="A1531" s="33"/>
      <c r="B1531" s="34"/>
      <c r="C1531" s="250" t="s">
        <v>1</v>
      </c>
      <c r="D1531" s="250" t="s">
        <v>6458</v>
      </c>
      <c r="E1531" s="18" t="s">
        <v>1</v>
      </c>
      <c r="F1531" s="251">
        <v>6.5019999999999998</v>
      </c>
      <c r="G1531" s="33"/>
      <c r="H1531" s="34"/>
    </row>
    <row r="1532" spans="1:8" s="2" customFormat="1" ht="16.899999999999999" customHeight="1">
      <c r="A1532" s="33"/>
      <c r="B1532" s="34"/>
      <c r="C1532" s="250" t="s">
        <v>198</v>
      </c>
      <c r="D1532" s="250" t="s">
        <v>581</v>
      </c>
      <c r="E1532" s="18" t="s">
        <v>1</v>
      </c>
      <c r="F1532" s="251">
        <v>304.52199999999999</v>
      </c>
      <c r="G1532" s="33"/>
      <c r="H1532" s="34"/>
    </row>
    <row r="1533" spans="1:8" s="2" customFormat="1" ht="16.899999999999999" customHeight="1">
      <c r="A1533" s="33"/>
      <c r="B1533" s="34"/>
      <c r="C1533" s="252" t="s">
        <v>6536</v>
      </c>
      <c r="D1533" s="33"/>
      <c r="E1533" s="33"/>
      <c r="F1533" s="33"/>
      <c r="G1533" s="33"/>
      <c r="H1533" s="34"/>
    </row>
    <row r="1534" spans="1:8" s="2" customFormat="1" ht="16.899999999999999" customHeight="1">
      <c r="A1534" s="33"/>
      <c r="B1534" s="34"/>
      <c r="C1534" s="250" t="s">
        <v>6446</v>
      </c>
      <c r="D1534" s="250" t="s">
        <v>6447</v>
      </c>
      <c r="E1534" s="18" t="s">
        <v>366</v>
      </c>
      <c r="F1534" s="251">
        <v>5067.0540000000001</v>
      </c>
      <c r="G1534" s="33"/>
      <c r="H1534" s="34"/>
    </row>
    <row r="1535" spans="1:8" s="2" customFormat="1" ht="16.899999999999999" customHeight="1">
      <c r="A1535" s="33"/>
      <c r="B1535" s="34"/>
      <c r="C1535" s="250" t="s">
        <v>1817</v>
      </c>
      <c r="D1535" s="250" t="s">
        <v>1818</v>
      </c>
      <c r="E1535" s="18" t="s">
        <v>366</v>
      </c>
      <c r="F1535" s="251">
        <v>2014.9</v>
      </c>
      <c r="G1535" s="33"/>
      <c r="H1535" s="34"/>
    </row>
    <row r="1536" spans="1:8" s="2" customFormat="1" ht="16.899999999999999" customHeight="1">
      <c r="A1536" s="33"/>
      <c r="B1536" s="34"/>
      <c r="C1536" s="250" t="s">
        <v>1826</v>
      </c>
      <c r="D1536" s="250" t="s">
        <v>1827</v>
      </c>
      <c r="E1536" s="18" t="s">
        <v>366</v>
      </c>
      <c r="F1536" s="251">
        <v>1010.902</v>
      </c>
      <c r="G1536" s="33"/>
      <c r="H1536" s="34"/>
    </row>
    <row r="1537" spans="1:8" s="2" customFormat="1" ht="16.899999999999999" customHeight="1">
      <c r="A1537" s="33"/>
      <c r="B1537" s="34"/>
      <c r="C1537" s="250" t="s">
        <v>4227</v>
      </c>
      <c r="D1537" s="250" t="s">
        <v>4228</v>
      </c>
      <c r="E1537" s="18" t="s">
        <v>366</v>
      </c>
      <c r="F1537" s="251">
        <v>1017.7619999999999</v>
      </c>
      <c r="G1537" s="33"/>
      <c r="H1537" s="34"/>
    </row>
    <row r="1538" spans="1:8" s="2" customFormat="1" ht="16.899999999999999" customHeight="1">
      <c r="A1538" s="33"/>
      <c r="B1538" s="34"/>
      <c r="C1538" s="246" t="s">
        <v>200</v>
      </c>
      <c r="D1538" s="247" t="s">
        <v>1</v>
      </c>
      <c r="E1538" s="248" t="s">
        <v>1</v>
      </c>
      <c r="F1538" s="249">
        <v>1.9690000000000001</v>
      </c>
      <c r="G1538" s="33"/>
      <c r="H1538" s="34"/>
    </row>
    <row r="1539" spans="1:8" s="2" customFormat="1" ht="16.899999999999999" customHeight="1">
      <c r="A1539" s="33"/>
      <c r="B1539" s="34"/>
      <c r="C1539" s="250" t="s">
        <v>1</v>
      </c>
      <c r="D1539" s="250" t="s">
        <v>6529</v>
      </c>
      <c r="E1539" s="18" t="s">
        <v>1</v>
      </c>
      <c r="F1539" s="251">
        <v>0</v>
      </c>
      <c r="G1539" s="33"/>
      <c r="H1539" s="34"/>
    </row>
    <row r="1540" spans="1:8" s="2" customFormat="1" ht="16.899999999999999" customHeight="1">
      <c r="A1540" s="33"/>
      <c r="B1540" s="34"/>
      <c r="C1540" s="250" t="s">
        <v>1</v>
      </c>
      <c r="D1540" s="250" t="s">
        <v>6530</v>
      </c>
      <c r="E1540" s="18" t="s">
        <v>1</v>
      </c>
      <c r="F1540" s="251">
        <v>1.9690000000000001</v>
      </c>
      <c r="G1540" s="33"/>
      <c r="H1540" s="34"/>
    </row>
    <row r="1541" spans="1:8" s="2" customFormat="1" ht="16.899999999999999" customHeight="1">
      <c r="A1541" s="33"/>
      <c r="B1541" s="34"/>
      <c r="C1541" s="250" t="s">
        <v>200</v>
      </c>
      <c r="D1541" s="250" t="s">
        <v>581</v>
      </c>
      <c r="E1541" s="18" t="s">
        <v>1</v>
      </c>
      <c r="F1541" s="251">
        <v>1.9690000000000001</v>
      </c>
      <c r="G1541" s="33"/>
      <c r="H1541" s="34"/>
    </row>
    <row r="1542" spans="1:8" s="2" customFormat="1" ht="16.899999999999999" customHeight="1">
      <c r="A1542" s="33"/>
      <c r="B1542" s="34"/>
      <c r="C1542" s="252" t="s">
        <v>6536</v>
      </c>
      <c r="D1542" s="33"/>
      <c r="E1542" s="33"/>
      <c r="F1542" s="33"/>
      <c r="G1542" s="33"/>
      <c r="H1542" s="34"/>
    </row>
    <row r="1543" spans="1:8" s="2" customFormat="1" ht="16.899999999999999" customHeight="1">
      <c r="A1543" s="33"/>
      <c r="B1543" s="34"/>
      <c r="C1543" s="250" t="s">
        <v>6446</v>
      </c>
      <c r="D1543" s="250" t="s">
        <v>6447</v>
      </c>
      <c r="E1543" s="18" t="s">
        <v>366</v>
      </c>
      <c r="F1543" s="251">
        <v>5067.0540000000001</v>
      </c>
      <c r="G1543" s="33"/>
      <c r="H1543" s="34"/>
    </row>
    <row r="1544" spans="1:8" s="2" customFormat="1" ht="22.5">
      <c r="A1544" s="33"/>
      <c r="B1544" s="34"/>
      <c r="C1544" s="250" t="s">
        <v>5761</v>
      </c>
      <c r="D1544" s="250" t="s">
        <v>5762</v>
      </c>
      <c r="E1544" s="18" t="s">
        <v>366</v>
      </c>
      <c r="F1544" s="251">
        <v>1377.4069999999999</v>
      </c>
      <c r="G1544" s="33"/>
      <c r="H1544" s="34"/>
    </row>
    <row r="1545" spans="1:8" s="2" customFormat="1" ht="16.899999999999999" customHeight="1">
      <c r="A1545" s="33"/>
      <c r="B1545" s="34"/>
      <c r="C1545" s="246" t="s">
        <v>202</v>
      </c>
      <c r="D1545" s="247" t="s">
        <v>1</v>
      </c>
      <c r="E1545" s="248" t="s">
        <v>1</v>
      </c>
      <c r="F1545" s="249">
        <v>18.04</v>
      </c>
      <c r="G1545" s="33"/>
      <c r="H1545" s="34"/>
    </row>
    <row r="1546" spans="1:8" s="2" customFormat="1" ht="16.899999999999999" customHeight="1">
      <c r="A1546" s="33"/>
      <c r="B1546" s="34"/>
      <c r="C1546" s="250" t="s">
        <v>1</v>
      </c>
      <c r="D1546" s="250" t="s">
        <v>6531</v>
      </c>
      <c r="E1546" s="18" t="s">
        <v>1</v>
      </c>
      <c r="F1546" s="251">
        <v>0</v>
      </c>
      <c r="G1546" s="33"/>
      <c r="H1546" s="34"/>
    </row>
    <row r="1547" spans="1:8" s="2" customFormat="1" ht="16.899999999999999" customHeight="1">
      <c r="A1547" s="33"/>
      <c r="B1547" s="34"/>
      <c r="C1547" s="250" t="s">
        <v>1</v>
      </c>
      <c r="D1547" s="250" t="s">
        <v>203</v>
      </c>
      <c r="E1547" s="18" t="s">
        <v>1</v>
      </c>
      <c r="F1547" s="251">
        <v>18.04</v>
      </c>
      <c r="G1547" s="33"/>
      <c r="H1547" s="34"/>
    </row>
    <row r="1548" spans="1:8" s="2" customFormat="1" ht="16.899999999999999" customHeight="1">
      <c r="A1548" s="33"/>
      <c r="B1548" s="34"/>
      <c r="C1548" s="250" t="s">
        <v>202</v>
      </c>
      <c r="D1548" s="250" t="s">
        <v>581</v>
      </c>
      <c r="E1548" s="18" t="s">
        <v>1</v>
      </c>
      <c r="F1548" s="251">
        <v>18.04</v>
      </c>
      <c r="G1548" s="33"/>
      <c r="H1548" s="34"/>
    </row>
    <row r="1549" spans="1:8" s="2" customFormat="1" ht="16.899999999999999" customHeight="1">
      <c r="A1549" s="33"/>
      <c r="B1549" s="34"/>
      <c r="C1549" s="252" t="s">
        <v>6536</v>
      </c>
      <c r="D1549" s="33"/>
      <c r="E1549" s="33"/>
      <c r="F1549" s="33"/>
      <c r="G1549" s="33"/>
      <c r="H1549" s="34"/>
    </row>
    <row r="1550" spans="1:8" s="2" customFormat="1" ht="16.899999999999999" customHeight="1">
      <c r="A1550" s="33"/>
      <c r="B1550" s="34"/>
      <c r="C1550" s="250" t="s">
        <v>6446</v>
      </c>
      <c r="D1550" s="250" t="s">
        <v>6447</v>
      </c>
      <c r="E1550" s="18" t="s">
        <v>366</v>
      </c>
      <c r="F1550" s="251">
        <v>5067.0540000000001</v>
      </c>
      <c r="G1550" s="33"/>
      <c r="H1550" s="34"/>
    </row>
    <row r="1551" spans="1:8" s="2" customFormat="1" ht="16.899999999999999" customHeight="1">
      <c r="A1551" s="33"/>
      <c r="B1551" s="34"/>
      <c r="C1551" s="250" t="s">
        <v>1781</v>
      </c>
      <c r="D1551" s="250" t="s">
        <v>1782</v>
      </c>
      <c r="E1551" s="18" t="s">
        <v>394</v>
      </c>
      <c r="F1551" s="251">
        <v>23.716000000000001</v>
      </c>
      <c r="G1551" s="33"/>
      <c r="H1551" s="34"/>
    </row>
    <row r="1552" spans="1:8" s="2" customFormat="1" ht="16.899999999999999" customHeight="1">
      <c r="A1552" s="33"/>
      <c r="B1552" s="34"/>
      <c r="C1552" s="250" t="s">
        <v>1836</v>
      </c>
      <c r="D1552" s="250" t="s">
        <v>1837</v>
      </c>
      <c r="E1552" s="18" t="s">
        <v>366</v>
      </c>
      <c r="F1552" s="251">
        <v>389.81</v>
      </c>
      <c r="G1552" s="33"/>
      <c r="H1552" s="34"/>
    </row>
    <row r="1553" spans="1:8" s="2" customFormat="1" ht="16.899999999999999" customHeight="1">
      <c r="A1553" s="33"/>
      <c r="B1553" s="34"/>
      <c r="C1553" s="250" t="s">
        <v>4380</v>
      </c>
      <c r="D1553" s="250" t="s">
        <v>4381</v>
      </c>
      <c r="E1553" s="18" t="s">
        <v>366</v>
      </c>
      <c r="F1553" s="251">
        <v>394.49</v>
      </c>
      <c r="G1553" s="33"/>
      <c r="H1553" s="34"/>
    </row>
    <row r="1554" spans="1:8" s="2" customFormat="1" ht="16.899999999999999" customHeight="1">
      <c r="A1554" s="33"/>
      <c r="B1554" s="34"/>
      <c r="C1554" s="250" t="s">
        <v>4516</v>
      </c>
      <c r="D1554" s="250" t="s">
        <v>4517</v>
      </c>
      <c r="E1554" s="18" t="s">
        <v>366</v>
      </c>
      <c r="F1554" s="251">
        <v>394.49</v>
      </c>
      <c r="G1554" s="33"/>
      <c r="H1554" s="34"/>
    </row>
    <row r="1555" spans="1:8" s="2" customFormat="1" ht="22.5">
      <c r="A1555" s="33"/>
      <c r="B1555" s="34"/>
      <c r="C1555" s="250" t="s">
        <v>5761</v>
      </c>
      <c r="D1555" s="250" t="s">
        <v>5762</v>
      </c>
      <c r="E1555" s="18" t="s">
        <v>366</v>
      </c>
      <c r="F1555" s="251">
        <v>1377.4069999999999</v>
      </c>
      <c r="G1555" s="33"/>
      <c r="H1555" s="34"/>
    </row>
    <row r="1556" spans="1:8" s="2" customFormat="1" ht="16.899999999999999" customHeight="1">
      <c r="A1556" s="33"/>
      <c r="B1556" s="34"/>
      <c r="C1556" s="250" t="s">
        <v>4385</v>
      </c>
      <c r="D1556" s="250" t="s">
        <v>4386</v>
      </c>
      <c r="E1556" s="18" t="s">
        <v>366</v>
      </c>
      <c r="F1556" s="251">
        <v>795.21199999999999</v>
      </c>
      <c r="G1556" s="33"/>
      <c r="H1556" s="34"/>
    </row>
    <row r="1557" spans="1:8" s="2" customFormat="1" ht="16.899999999999999" customHeight="1">
      <c r="A1557" s="33"/>
      <c r="B1557" s="34"/>
      <c r="C1557" s="246" t="s">
        <v>204</v>
      </c>
      <c r="D1557" s="247" t="s">
        <v>1</v>
      </c>
      <c r="E1557" s="248" t="s">
        <v>1</v>
      </c>
      <c r="F1557" s="249">
        <v>109.05</v>
      </c>
      <c r="G1557" s="33"/>
      <c r="H1557" s="34"/>
    </row>
    <row r="1558" spans="1:8" s="2" customFormat="1" ht="16.899999999999999" customHeight="1">
      <c r="A1558" s="33"/>
      <c r="B1558" s="34"/>
      <c r="C1558" s="250" t="s">
        <v>1</v>
      </c>
      <c r="D1558" s="250" t="s">
        <v>6459</v>
      </c>
      <c r="E1558" s="18" t="s">
        <v>1</v>
      </c>
      <c r="F1558" s="251">
        <v>0</v>
      </c>
      <c r="G1558" s="33"/>
      <c r="H1558" s="34"/>
    </row>
    <row r="1559" spans="1:8" s="2" customFormat="1" ht="16.899999999999999" customHeight="1">
      <c r="A1559" s="33"/>
      <c r="B1559" s="34"/>
      <c r="C1559" s="250" t="s">
        <v>1</v>
      </c>
      <c r="D1559" s="250" t="s">
        <v>754</v>
      </c>
      <c r="E1559" s="18" t="s">
        <v>1</v>
      </c>
      <c r="F1559" s="251">
        <v>0</v>
      </c>
      <c r="G1559" s="33"/>
      <c r="H1559" s="34"/>
    </row>
    <row r="1560" spans="1:8" s="2" customFormat="1" ht="16.899999999999999" customHeight="1">
      <c r="A1560" s="33"/>
      <c r="B1560" s="34"/>
      <c r="C1560" s="250" t="s">
        <v>1</v>
      </c>
      <c r="D1560" s="250" t="s">
        <v>6460</v>
      </c>
      <c r="E1560" s="18" t="s">
        <v>1</v>
      </c>
      <c r="F1560" s="251">
        <v>109.05</v>
      </c>
      <c r="G1560" s="33"/>
      <c r="H1560" s="34"/>
    </row>
    <row r="1561" spans="1:8" s="2" customFormat="1" ht="16.899999999999999" customHeight="1">
      <c r="A1561" s="33"/>
      <c r="B1561" s="34"/>
      <c r="C1561" s="250" t="s">
        <v>204</v>
      </c>
      <c r="D1561" s="250" t="s">
        <v>581</v>
      </c>
      <c r="E1561" s="18" t="s">
        <v>1</v>
      </c>
      <c r="F1561" s="251">
        <v>109.05</v>
      </c>
      <c r="G1561" s="33"/>
      <c r="H1561" s="34"/>
    </row>
    <row r="1562" spans="1:8" s="2" customFormat="1" ht="16.899999999999999" customHeight="1">
      <c r="A1562" s="33"/>
      <c r="B1562" s="34"/>
      <c r="C1562" s="252" t="s">
        <v>6536</v>
      </c>
      <c r="D1562" s="33"/>
      <c r="E1562" s="33"/>
      <c r="F1562" s="33"/>
      <c r="G1562" s="33"/>
      <c r="H1562" s="34"/>
    </row>
    <row r="1563" spans="1:8" s="2" customFormat="1" ht="16.899999999999999" customHeight="1">
      <c r="A1563" s="33"/>
      <c r="B1563" s="34"/>
      <c r="C1563" s="250" t="s">
        <v>6446</v>
      </c>
      <c r="D1563" s="250" t="s">
        <v>6447</v>
      </c>
      <c r="E1563" s="18" t="s">
        <v>366</v>
      </c>
      <c r="F1563" s="251">
        <v>5067.0540000000001</v>
      </c>
      <c r="G1563" s="33"/>
      <c r="H1563" s="34"/>
    </row>
    <row r="1564" spans="1:8" s="2" customFormat="1" ht="16.899999999999999" customHeight="1">
      <c r="A1564" s="33"/>
      <c r="B1564" s="34"/>
      <c r="C1564" s="250" t="s">
        <v>1817</v>
      </c>
      <c r="D1564" s="250" t="s">
        <v>1818</v>
      </c>
      <c r="E1564" s="18" t="s">
        <v>366</v>
      </c>
      <c r="F1564" s="251">
        <v>2014.9</v>
      </c>
      <c r="G1564" s="33"/>
      <c r="H1564" s="34"/>
    </row>
    <row r="1565" spans="1:8" s="2" customFormat="1" ht="16.899999999999999" customHeight="1">
      <c r="A1565" s="33"/>
      <c r="B1565" s="34"/>
      <c r="C1565" s="250" t="s">
        <v>1826</v>
      </c>
      <c r="D1565" s="250" t="s">
        <v>1827</v>
      </c>
      <c r="E1565" s="18" t="s">
        <v>366</v>
      </c>
      <c r="F1565" s="251">
        <v>1010.902</v>
      </c>
      <c r="G1565" s="33"/>
      <c r="H1565" s="34"/>
    </row>
    <row r="1566" spans="1:8" s="2" customFormat="1" ht="16.899999999999999" customHeight="1">
      <c r="A1566" s="33"/>
      <c r="B1566" s="34"/>
      <c r="C1566" s="250" t="s">
        <v>4227</v>
      </c>
      <c r="D1566" s="250" t="s">
        <v>4228</v>
      </c>
      <c r="E1566" s="18" t="s">
        <v>366</v>
      </c>
      <c r="F1566" s="251">
        <v>1017.7619999999999</v>
      </c>
      <c r="G1566" s="33"/>
      <c r="H1566" s="34"/>
    </row>
    <row r="1567" spans="1:8" s="2" customFormat="1" ht="16.899999999999999" customHeight="1">
      <c r="A1567" s="33"/>
      <c r="B1567" s="34"/>
      <c r="C1567" s="250" t="s">
        <v>5918</v>
      </c>
      <c r="D1567" s="250" t="s">
        <v>5919</v>
      </c>
      <c r="E1567" s="18" t="s">
        <v>366</v>
      </c>
      <c r="F1567" s="251">
        <v>347.62</v>
      </c>
      <c r="G1567" s="33"/>
      <c r="H1567" s="34"/>
    </row>
    <row r="1568" spans="1:8" s="2" customFormat="1" ht="16.899999999999999" customHeight="1">
      <c r="A1568" s="33"/>
      <c r="B1568" s="34"/>
      <c r="C1568" s="250" t="s">
        <v>5922</v>
      </c>
      <c r="D1568" s="250" t="s">
        <v>5923</v>
      </c>
      <c r="E1568" s="18" t="s">
        <v>366</v>
      </c>
      <c r="F1568" s="251">
        <v>365.00099999999998</v>
      </c>
      <c r="G1568" s="33"/>
      <c r="H1568" s="34"/>
    </row>
    <row r="1569" spans="1:8" s="2" customFormat="1" ht="16.899999999999999" customHeight="1">
      <c r="A1569" s="33"/>
      <c r="B1569" s="34"/>
      <c r="C1569" s="246" t="s">
        <v>206</v>
      </c>
      <c r="D1569" s="247" t="s">
        <v>1</v>
      </c>
      <c r="E1569" s="248" t="s">
        <v>1</v>
      </c>
      <c r="F1569" s="249">
        <v>41.13</v>
      </c>
      <c r="G1569" s="33"/>
      <c r="H1569" s="34"/>
    </row>
    <row r="1570" spans="1:8" s="2" customFormat="1" ht="16.899999999999999" customHeight="1">
      <c r="A1570" s="33"/>
      <c r="B1570" s="34"/>
      <c r="C1570" s="250" t="s">
        <v>1</v>
      </c>
      <c r="D1570" s="250" t="s">
        <v>6461</v>
      </c>
      <c r="E1570" s="18" t="s">
        <v>1</v>
      </c>
      <c r="F1570" s="251">
        <v>0</v>
      </c>
      <c r="G1570" s="33"/>
      <c r="H1570" s="34"/>
    </row>
    <row r="1571" spans="1:8" s="2" customFormat="1" ht="16.899999999999999" customHeight="1">
      <c r="A1571" s="33"/>
      <c r="B1571" s="34"/>
      <c r="C1571" s="250" t="s">
        <v>1</v>
      </c>
      <c r="D1571" s="250" t="s">
        <v>754</v>
      </c>
      <c r="E1571" s="18" t="s">
        <v>1</v>
      </c>
      <c r="F1571" s="251">
        <v>0</v>
      </c>
      <c r="G1571" s="33"/>
      <c r="H1571" s="34"/>
    </row>
    <row r="1572" spans="1:8" s="2" customFormat="1" ht="16.899999999999999" customHeight="1">
      <c r="A1572" s="33"/>
      <c r="B1572" s="34"/>
      <c r="C1572" s="250" t="s">
        <v>1</v>
      </c>
      <c r="D1572" s="250" t="s">
        <v>6462</v>
      </c>
      <c r="E1572" s="18" t="s">
        <v>1</v>
      </c>
      <c r="F1572" s="251">
        <v>41.13</v>
      </c>
      <c r="G1572" s="33"/>
      <c r="H1572" s="34"/>
    </row>
    <row r="1573" spans="1:8" s="2" customFormat="1" ht="16.899999999999999" customHeight="1">
      <c r="A1573" s="33"/>
      <c r="B1573" s="34"/>
      <c r="C1573" s="250" t="s">
        <v>206</v>
      </c>
      <c r="D1573" s="250" t="s">
        <v>581</v>
      </c>
      <c r="E1573" s="18" t="s">
        <v>1</v>
      </c>
      <c r="F1573" s="251">
        <v>41.13</v>
      </c>
      <c r="G1573" s="33"/>
      <c r="H1573" s="34"/>
    </row>
    <row r="1574" spans="1:8" s="2" customFormat="1" ht="16.899999999999999" customHeight="1">
      <c r="A1574" s="33"/>
      <c r="B1574" s="34"/>
      <c r="C1574" s="252" t="s">
        <v>6536</v>
      </c>
      <c r="D1574" s="33"/>
      <c r="E1574" s="33"/>
      <c r="F1574" s="33"/>
      <c r="G1574" s="33"/>
      <c r="H1574" s="34"/>
    </row>
    <row r="1575" spans="1:8" s="2" customFormat="1" ht="16.899999999999999" customHeight="1">
      <c r="A1575" s="33"/>
      <c r="B1575" s="34"/>
      <c r="C1575" s="250" t="s">
        <v>6446</v>
      </c>
      <c r="D1575" s="250" t="s">
        <v>6447</v>
      </c>
      <c r="E1575" s="18" t="s">
        <v>366</v>
      </c>
      <c r="F1575" s="251">
        <v>5067.0540000000001</v>
      </c>
      <c r="G1575" s="33"/>
      <c r="H1575" s="34"/>
    </row>
    <row r="1576" spans="1:8" s="2" customFormat="1" ht="16.899999999999999" customHeight="1">
      <c r="A1576" s="33"/>
      <c r="B1576" s="34"/>
      <c r="C1576" s="250" t="s">
        <v>1817</v>
      </c>
      <c r="D1576" s="250" t="s">
        <v>1818</v>
      </c>
      <c r="E1576" s="18" t="s">
        <v>366</v>
      </c>
      <c r="F1576" s="251">
        <v>2014.9</v>
      </c>
      <c r="G1576" s="33"/>
      <c r="H1576" s="34"/>
    </row>
    <row r="1577" spans="1:8" s="2" customFormat="1" ht="16.899999999999999" customHeight="1">
      <c r="A1577" s="33"/>
      <c r="B1577" s="34"/>
      <c r="C1577" s="250" t="s">
        <v>1826</v>
      </c>
      <c r="D1577" s="250" t="s">
        <v>1827</v>
      </c>
      <c r="E1577" s="18" t="s">
        <v>366</v>
      </c>
      <c r="F1577" s="251">
        <v>1010.902</v>
      </c>
      <c r="G1577" s="33"/>
      <c r="H1577" s="34"/>
    </row>
    <row r="1578" spans="1:8" s="2" customFormat="1" ht="16.899999999999999" customHeight="1">
      <c r="A1578" s="33"/>
      <c r="B1578" s="34"/>
      <c r="C1578" s="250" t="s">
        <v>4227</v>
      </c>
      <c r="D1578" s="250" t="s">
        <v>4228</v>
      </c>
      <c r="E1578" s="18" t="s">
        <v>366</v>
      </c>
      <c r="F1578" s="251">
        <v>1017.7619999999999</v>
      </c>
      <c r="G1578" s="33"/>
      <c r="H1578" s="34"/>
    </row>
    <row r="1579" spans="1:8" s="2" customFormat="1" ht="22.5">
      <c r="A1579" s="33"/>
      <c r="B1579" s="34"/>
      <c r="C1579" s="250" t="s">
        <v>4875</v>
      </c>
      <c r="D1579" s="250" t="s">
        <v>4876</v>
      </c>
      <c r="E1579" s="18" t="s">
        <v>366</v>
      </c>
      <c r="F1579" s="251">
        <v>760.64</v>
      </c>
      <c r="G1579" s="33"/>
      <c r="H1579" s="34"/>
    </row>
    <row r="1580" spans="1:8" s="2" customFormat="1" ht="16.899999999999999" customHeight="1">
      <c r="A1580" s="33"/>
      <c r="B1580" s="34"/>
      <c r="C1580" s="250" t="s">
        <v>5890</v>
      </c>
      <c r="D1580" s="250" t="s">
        <v>5891</v>
      </c>
      <c r="E1580" s="18" t="s">
        <v>366</v>
      </c>
      <c r="F1580" s="251">
        <v>760.64</v>
      </c>
      <c r="G1580" s="33"/>
      <c r="H1580" s="34"/>
    </row>
    <row r="1581" spans="1:8" s="2" customFormat="1" ht="22.5">
      <c r="A1581" s="33"/>
      <c r="B1581" s="34"/>
      <c r="C1581" s="250" t="s">
        <v>5895</v>
      </c>
      <c r="D1581" s="250" t="s">
        <v>5896</v>
      </c>
      <c r="E1581" s="18" t="s">
        <v>366</v>
      </c>
      <c r="F1581" s="251">
        <v>798.67200000000003</v>
      </c>
      <c r="G1581" s="33"/>
      <c r="H1581" s="34"/>
    </row>
    <row r="1582" spans="1:8" s="2" customFormat="1" ht="16.899999999999999" customHeight="1">
      <c r="A1582" s="33"/>
      <c r="B1582" s="34"/>
      <c r="C1582" s="246" t="s">
        <v>208</v>
      </c>
      <c r="D1582" s="247" t="s">
        <v>1</v>
      </c>
      <c r="E1582" s="248" t="s">
        <v>1</v>
      </c>
      <c r="F1582" s="249">
        <v>238.57</v>
      </c>
      <c r="G1582" s="33"/>
      <c r="H1582" s="34"/>
    </row>
    <row r="1583" spans="1:8" s="2" customFormat="1" ht="16.899999999999999" customHeight="1">
      <c r="A1583" s="33"/>
      <c r="B1583" s="34"/>
      <c r="C1583" s="250" t="s">
        <v>1</v>
      </c>
      <c r="D1583" s="250" t="s">
        <v>6463</v>
      </c>
      <c r="E1583" s="18" t="s">
        <v>1</v>
      </c>
      <c r="F1583" s="251">
        <v>0</v>
      </c>
      <c r="G1583" s="33"/>
      <c r="H1583" s="34"/>
    </row>
    <row r="1584" spans="1:8" s="2" customFormat="1" ht="16.899999999999999" customHeight="1">
      <c r="A1584" s="33"/>
      <c r="B1584" s="34"/>
      <c r="C1584" s="250" t="s">
        <v>1</v>
      </c>
      <c r="D1584" s="250" t="s">
        <v>754</v>
      </c>
      <c r="E1584" s="18" t="s">
        <v>1</v>
      </c>
      <c r="F1584" s="251">
        <v>0</v>
      </c>
      <c r="G1584" s="33"/>
      <c r="H1584" s="34"/>
    </row>
    <row r="1585" spans="1:8" s="2" customFormat="1" ht="16.899999999999999" customHeight="1">
      <c r="A1585" s="33"/>
      <c r="B1585" s="34"/>
      <c r="C1585" s="250" t="s">
        <v>1</v>
      </c>
      <c r="D1585" s="250" t="s">
        <v>6464</v>
      </c>
      <c r="E1585" s="18" t="s">
        <v>1</v>
      </c>
      <c r="F1585" s="251">
        <v>238.57</v>
      </c>
      <c r="G1585" s="33"/>
      <c r="H1585" s="34"/>
    </row>
    <row r="1586" spans="1:8" s="2" customFormat="1" ht="16.899999999999999" customHeight="1">
      <c r="A1586" s="33"/>
      <c r="B1586" s="34"/>
      <c r="C1586" s="250" t="s">
        <v>208</v>
      </c>
      <c r="D1586" s="250" t="s">
        <v>581</v>
      </c>
      <c r="E1586" s="18" t="s">
        <v>1</v>
      </c>
      <c r="F1586" s="251">
        <v>238.57</v>
      </c>
      <c r="G1586" s="33"/>
      <c r="H1586" s="34"/>
    </row>
    <row r="1587" spans="1:8" s="2" customFormat="1" ht="16.899999999999999" customHeight="1">
      <c r="A1587" s="33"/>
      <c r="B1587" s="34"/>
      <c r="C1587" s="252" t="s">
        <v>6536</v>
      </c>
      <c r="D1587" s="33"/>
      <c r="E1587" s="33"/>
      <c r="F1587" s="33"/>
      <c r="G1587" s="33"/>
      <c r="H1587" s="34"/>
    </row>
    <row r="1588" spans="1:8" s="2" customFormat="1" ht="16.899999999999999" customHeight="1">
      <c r="A1588" s="33"/>
      <c r="B1588" s="34"/>
      <c r="C1588" s="250" t="s">
        <v>6446</v>
      </c>
      <c r="D1588" s="250" t="s">
        <v>6447</v>
      </c>
      <c r="E1588" s="18" t="s">
        <v>366</v>
      </c>
      <c r="F1588" s="251">
        <v>5067.0540000000001</v>
      </c>
      <c r="G1588" s="33"/>
      <c r="H1588" s="34"/>
    </row>
    <row r="1589" spans="1:8" s="2" customFormat="1" ht="16.899999999999999" customHeight="1">
      <c r="A1589" s="33"/>
      <c r="B1589" s="34"/>
      <c r="C1589" s="250" t="s">
        <v>1826</v>
      </c>
      <c r="D1589" s="250" t="s">
        <v>1827</v>
      </c>
      <c r="E1589" s="18" t="s">
        <v>366</v>
      </c>
      <c r="F1589" s="251">
        <v>1010.902</v>
      </c>
      <c r="G1589" s="33"/>
      <c r="H1589" s="34"/>
    </row>
    <row r="1590" spans="1:8" s="2" customFormat="1" ht="16.899999999999999" customHeight="1">
      <c r="A1590" s="33"/>
      <c r="B1590" s="34"/>
      <c r="C1590" s="250" t="s">
        <v>4227</v>
      </c>
      <c r="D1590" s="250" t="s">
        <v>4228</v>
      </c>
      <c r="E1590" s="18" t="s">
        <v>366</v>
      </c>
      <c r="F1590" s="251">
        <v>1017.7619999999999</v>
      </c>
      <c r="G1590" s="33"/>
      <c r="H1590" s="34"/>
    </row>
    <row r="1591" spans="1:8" s="2" customFormat="1" ht="22.5">
      <c r="A1591" s="33"/>
      <c r="B1591" s="34"/>
      <c r="C1591" s="250" t="s">
        <v>4871</v>
      </c>
      <c r="D1591" s="250" t="s">
        <v>4872</v>
      </c>
      <c r="E1591" s="18" t="s">
        <v>366</v>
      </c>
      <c r="F1591" s="251">
        <v>238.57</v>
      </c>
      <c r="G1591" s="33"/>
      <c r="H1591" s="34"/>
    </row>
    <row r="1592" spans="1:8" s="2" customFormat="1" ht="16.899999999999999" customHeight="1">
      <c r="A1592" s="33"/>
      <c r="B1592" s="34"/>
      <c r="C1592" s="250" t="s">
        <v>5918</v>
      </c>
      <c r="D1592" s="250" t="s">
        <v>5919</v>
      </c>
      <c r="E1592" s="18" t="s">
        <v>366</v>
      </c>
      <c r="F1592" s="251">
        <v>347.62</v>
      </c>
      <c r="G1592" s="33"/>
      <c r="H1592" s="34"/>
    </row>
    <row r="1593" spans="1:8" s="2" customFormat="1" ht="16.899999999999999" customHeight="1">
      <c r="A1593" s="33"/>
      <c r="B1593" s="34"/>
      <c r="C1593" s="250" t="s">
        <v>5922</v>
      </c>
      <c r="D1593" s="250" t="s">
        <v>5923</v>
      </c>
      <c r="E1593" s="18" t="s">
        <v>366</v>
      </c>
      <c r="F1593" s="251">
        <v>365.00099999999998</v>
      </c>
      <c r="G1593" s="33"/>
      <c r="H1593" s="34"/>
    </row>
    <row r="1594" spans="1:8" s="2" customFormat="1" ht="16.899999999999999" customHeight="1">
      <c r="A1594" s="33"/>
      <c r="B1594" s="34"/>
      <c r="C1594" s="246" t="s">
        <v>210</v>
      </c>
      <c r="D1594" s="247" t="s">
        <v>1</v>
      </c>
      <c r="E1594" s="248" t="s">
        <v>1</v>
      </c>
      <c r="F1594" s="249">
        <v>66.84</v>
      </c>
      <c r="G1594" s="33"/>
      <c r="H1594" s="34"/>
    </row>
    <row r="1595" spans="1:8" s="2" customFormat="1" ht="16.899999999999999" customHeight="1">
      <c r="A1595" s="33"/>
      <c r="B1595" s="34"/>
      <c r="C1595" s="250" t="s">
        <v>1</v>
      </c>
      <c r="D1595" s="250" t="s">
        <v>6465</v>
      </c>
      <c r="E1595" s="18" t="s">
        <v>1</v>
      </c>
      <c r="F1595" s="251">
        <v>0</v>
      </c>
      <c r="G1595" s="33"/>
      <c r="H1595" s="34"/>
    </row>
    <row r="1596" spans="1:8" s="2" customFormat="1" ht="16.899999999999999" customHeight="1">
      <c r="A1596" s="33"/>
      <c r="B1596" s="34"/>
      <c r="C1596" s="250" t="s">
        <v>1</v>
      </c>
      <c r="D1596" s="250" t="s">
        <v>754</v>
      </c>
      <c r="E1596" s="18" t="s">
        <v>1</v>
      </c>
      <c r="F1596" s="251">
        <v>0</v>
      </c>
      <c r="G1596" s="33"/>
      <c r="H1596" s="34"/>
    </row>
    <row r="1597" spans="1:8" s="2" customFormat="1" ht="16.899999999999999" customHeight="1">
      <c r="A1597" s="33"/>
      <c r="B1597" s="34"/>
      <c r="C1597" s="250" t="s">
        <v>1</v>
      </c>
      <c r="D1597" s="250" t="s">
        <v>6466</v>
      </c>
      <c r="E1597" s="18" t="s">
        <v>1</v>
      </c>
      <c r="F1597" s="251">
        <v>66.84</v>
      </c>
      <c r="G1597" s="33"/>
      <c r="H1597" s="34"/>
    </row>
    <row r="1598" spans="1:8" s="2" customFormat="1" ht="16.899999999999999" customHeight="1">
      <c r="A1598" s="33"/>
      <c r="B1598" s="34"/>
      <c r="C1598" s="250" t="s">
        <v>210</v>
      </c>
      <c r="D1598" s="250" t="s">
        <v>581</v>
      </c>
      <c r="E1598" s="18" t="s">
        <v>1</v>
      </c>
      <c r="F1598" s="251">
        <v>66.84</v>
      </c>
      <c r="G1598" s="33"/>
      <c r="H1598" s="34"/>
    </row>
    <row r="1599" spans="1:8" s="2" customFormat="1" ht="16.899999999999999" customHeight="1">
      <c r="A1599" s="33"/>
      <c r="B1599" s="34"/>
      <c r="C1599" s="252" t="s">
        <v>6536</v>
      </c>
      <c r="D1599" s="33"/>
      <c r="E1599" s="33"/>
      <c r="F1599" s="33"/>
      <c r="G1599" s="33"/>
      <c r="H1599" s="34"/>
    </row>
    <row r="1600" spans="1:8" s="2" customFormat="1" ht="16.899999999999999" customHeight="1">
      <c r="A1600" s="33"/>
      <c r="B1600" s="34"/>
      <c r="C1600" s="250" t="s">
        <v>6446</v>
      </c>
      <c r="D1600" s="250" t="s">
        <v>6447</v>
      </c>
      <c r="E1600" s="18" t="s">
        <v>366</v>
      </c>
      <c r="F1600" s="251">
        <v>5067.0540000000001</v>
      </c>
      <c r="G1600" s="33"/>
      <c r="H1600" s="34"/>
    </row>
    <row r="1601" spans="1:8" s="2" customFormat="1" ht="16.899999999999999" customHeight="1">
      <c r="A1601" s="33"/>
      <c r="B1601" s="34"/>
      <c r="C1601" s="250" t="s">
        <v>1817</v>
      </c>
      <c r="D1601" s="250" t="s">
        <v>1818</v>
      </c>
      <c r="E1601" s="18" t="s">
        <v>366</v>
      </c>
      <c r="F1601" s="251">
        <v>2014.9</v>
      </c>
      <c r="G1601" s="33"/>
      <c r="H1601" s="34"/>
    </row>
    <row r="1602" spans="1:8" s="2" customFormat="1" ht="16.899999999999999" customHeight="1">
      <c r="A1602" s="33"/>
      <c r="B1602" s="34"/>
      <c r="C1602" s="250" t="s">
        <v>1826</v>
      </c>
      <c r="D1602" s="250" t="s">
        <v>1827</v>
      </c>
      <c r="E1602" s="18" t="s">
        <v>366</v>
      </c>
      <c r="F1602" s="251">
        <v>1010.902</v>
      </c>
      <c r="G1602" s="33"/>
      <c r="H1602" s="34"/>
    </row>
    <row r="1603" spans="1:8" s="2" customFormat="1" ht="16.899999999999999" customHeight="1">
      <c r="A1603" s="33"/>
      <c r="B1603" s="34"/>
      <c r="C1603" s="250" t="s">
        <v>4227</v>
      </c>
      <c r="D1603" s="250" t="s">
        <v>4228</v>
      </c>
      <c r="E1603" s="18" t="s">
        <v>366</v>
      </c>
      <c r="F1603" s="251">
        <v>1017.7619999999999</v>
      </c>
      <c r="G1603" s="33"/>
      <c r="H1603" s="34"/>
    </row>
    <row r="1604" spans="1:8" s="2" customFormat="1" ht="22.5">
      <c r="A1604" s="33"/>
      <c r="B1604" s="34"/>
      <c r="C1604" s="250" t="s">
        <v>5933</v>
      </c>
      <c r="D1604" s="250" t="s">
        <v>5934</v>
      </c>
      <c r="E1604" s="18" t="s">
        <v>366</v>
      </c>
      <c r="F1604" s="251">
        <v>66.84</v>
      </c>
      <c r="G1604" s="33"/>
      <c r="H1604" s="34"/>
    </row>
    <row r="1605" spans="1:8" s="2" customFormat="1" ht="16.899999999999999" customHeight="1">
      <c r="A1605" s="33"/>
      <c r="B1605" s="34"/>
      <c r="C1605" s="246" t="s">
        <v>212</v>
      </c>
      <c r="D1605" s="247" t="s">
        <v>1</v>
      </c>
      <c r="E1605" s="248" t="s">
        <v>1</v>
      </c>
      <c r="F1605" s="249">
        <v>719.51</v>
      </c>
      <c r="G1605" s="33"/>
      <c r="H1605" s="34"/>
    </row>
    <row r="1606" spans="1:8" s="2" customFormat="1" ht="16.899999999999999" customHeight="1">
      <c r="A1606" s="33"/>
      <c r="B1606" s="34"/>
      <c r="C1606" s="250" t="s">
        <v>1</v>
      </c>
      <c r="D1606" s="250" t="s">
        <v>6467</v>
      </c>
      <c r="E1606" s="18" t="s">
        <v>1</v>
      </c>
      <c r="F1606" s="251">
        <v>0</v>
      </c>
      <c r="G1606" s="33"/>
      <c r="H1606" s="34"/>
    </row>
    <row r="1607" spans="1:8" s="2" customFormat="1" ht="16.899999999999999" customHeight="1">
      <c r="A1607" s="33"/>
      <c r="B1607" s="34"/>
      <c r="C1607" s="250" t="s">
        <v>1</v>
      </c>
      <c r="D1607" s="250" t="s">
        <v>787</v>
      </c>
      <c r="E1607" s="18" t="s">
        <v>1</v>
      </c>
      <c r="F1607" s="251">
        <v>0</v>
      </c>
      <c r="G1607" s="33"/>
      <c r="H1607" s="34"/>
    </row>
    <row r="1608" spans="1:8" s="2" customFormat="1" ht="16.899999999999999" customHeight="1">
      <c r="A1608" s="33"/>
      <c r="B1608" s="34"/>
      <c r="C1608" s="250" t="s">
        <v>1</v>
      </c>
      <c r="D1608" s="250" t="s">
        <v>6468</v>
      </c>
      <c r="E1608" s="18" t="s">
        <v>1</v>
      </c>
      <c r="F1608" s="251">
        <v>719.51</v>
      </c>
      <c r="G1608" s="33"/>
      <c r="H1608" s="34"/>
    </row>
    <row r="1609" spans="1:8" s="2" customFormat="1" ht="16.899999999999999" customHeight="1">
      <c r="A1609" s="33"/>
      <c r="B1609" s="34"/>
      <c r="C1609" s="250" t="s">
        <v>212</v>
      </c>
      <c r="D1609" s="250" t="s">
        <v>581</v>
      </c>
      <c r="E1609" s="18" t="s">
        <v>1</v>
      </c>
      <c r="F1609" s="251">
        <v>719.51</v>
      </c>
      <c r="G1609" s="33"/>
      <c r="H1609" s="34"/>
    </row>
    <row r="1610" spans="1:8" s="2" customFormat="1" ht="16.899999999999999" customHeight="1">
      <c r="A1610" s="33"/>
      <c r="B1610" s="34"/>
      <c r="C1610" s="252" t="s">
        <v>6536</v>
      </c>
      <c r="D1610" s="33"/>
      <c r="E1610" s="33"/>
      <c r="F1610" s="33"/>
      <c r="G1610" s="33"/>
      <c r="H1610" s="34"/>
    </row>
    <row r="1611" spans="1:8" s="2" customFormat="1" ht="16.899999999999999" customHeight="1">
      <c r="A1611" s="33"/>
      <c r="B1611" s="34"/>
      <c r="C1611" s="250" t="s">
        <v>6446</v>
      </c>
      <c r="D1611" s="250" t="s">
        <v>6447</v>
      </c>
      <c r="E1611" s="18" t="s">
        <v>366</v>
      </c>
      <c r="F1611" s="251">
        <v>5067.0540000000001</v>
      </c>
      <c r="G1611" s="33"/>
      <c r="H1611" s="34"/>
    </row>
    <row r="1612" spans="1:8" s="2" customFormat="1" ht="16.899999999999999" customHeight="1">
      <c r="A1612" s="33"/>
      <c r="B1612" s="34"/>
      <c r="C1612" s="250" t="s">
        <v>4686</v>
      </c>
      <c r="D1612" s="250" t="s">
        <v>4687</v>
      </c>
      <c r="E1612" s="18" t="s">
        <v>366</v>
      </c>
      <c r="F1612" s="251">
        <v>719.51</v>
      </c>
      <c r="G1612" s="33"/>
      <c r="H1612" s="34"/>
    </row>
    <row r="1613" spans="1:8" s="2" customFormat="1" ht="16.899999999999999" customHeight="1">
      <c r="A1613" s="33"/>
      <c r="B1613" s="34"/>
      <c r="C1613" s="250" t="s">
        <v>4696</v>
      </c>
      <c r="D1613" s="250" t="s">
        <v>4697</v>
      </c>
      <c r="E1613" s="18" t="s">
        <v>366</v>
      </c>
      <c r="F1613" s="251">
        <v>2128.92</v>
      </c>
      <c r="G1613" s="33"/>
      <c r="H1613" s="34"/>
    </row>
    <row r="1614" spans="1:8" s="2" customFormat="1" ht="22.5">
      <c r="A1614" s="33"/>
      <c r="B1614" s="34"/>
      <c r="C1614" s="250" t="s">
        <v>4875</v>
      </c>
      <c r="D1614" s="250" t="s">
        <v>4876</v>
      </c>
      <c r="E1614" s="18" t="s">
        <v>366</v>
      </c>
      <c r="F1614" s="251">
        <v>760.64</v>
      </c>
      <c r="G1614" s="33"/>
      <c r="H1614" s="34"/>
    </row>
    <row r="1615" spans="1:8" s="2" customFormat="1" ht="16.899999999999999" customHeight="1">
      <c r="A1615" s="33"/>
      <c r="B1615" s="34"/>
      <c r="C1615" s="250" t="s">
        <v>5890</v>
      </c>
      <c r="D1615" s="250" t="s">
        <v>5891</v>
      </c>
      <c r="E1615" s="18" t="s">
        <v>366</v>
      </c>
      <c r="F1615" s="251">
        <v>760.64</v>
      </c>
      <c r="G1615" s="33"/>
      <c r="H1615" s="34"/>
    </row>
    <row r="1616" spans="1:8" s="2" customFormat="1" ht="16.899999999999999" customHeight="1">
      <c r="A1616" s="33"/>
      <c r="B1616" s="34"/>
      <c r="C1616" s="250" t="s">
        <v>6141</v>
      </c>
      <c r="D1616" s="250" t="s">
        <v>6142</v>
      </c>
      <c r="E1616" s="18" t="s">
        <v>366</v>
      </c>
      <c r="F1616" s="251">
        <v>2162.3249999999998</v>
      </c>
      <c r="G1616" s="33"/>
      <c r="H1616" s="34"/>
    </row>
    <row r="1617" spans="1:8" s="2" customFormat="1" ht="22.5">
      <c r="A1617" s="33"/>
      <c r="B1617" s="34"/>
      <c r="C1617" s="250" t="s">
        <v>5895</v>
      </c>
      <c r="D1617" s="250" t="s">
        <v>5896</v>
      </c>
      <c r="E1617" s="18" t="s">
        <v>366</v>
      </c>
      <c r="F1617" s="251">
        <v>798.67200000000003</v>
      </c>
      <c r="G1617" s="33"/>
      <c r="H1617" s="34"/>
    </row>
    <row r="1618" spans="1:8" s="2" customFormat="1" ht="16.899999999999999" customHeight="1">
      <c r="A1618" s="33"/>
      <c r="B1618" s="34"/>
      <c r="C1618" s="250" t="s">
        <v>4613</v>
      </c>
      <c r="D1618" s="250" t="s">
        <v>4614</v>
      </c>
      <c r="E1618" s="18" t="s">
        <v>394</v>
      </c>
      <c r="F1618" s="251">
        <v>4.476</v>
      </c>
      <c r="G1618" s="33"/>
      <c r="H1618" s="34"/>
    </row>
    <row r="1619" spans="1:8" s="2" customFormat="1" ht="16.899999999999999" customHeight="1">
      <c r="A1619" s="33"/>
      <c r="B1619" s="34"/>
      <c r="C1619" s="246" t="s">
        <v>214</v>
      </c>
      <c r="D1619" s="247" t="s">
        <v>1</v>
      </c>
      <c r="E1619" s="248" t="s">
        <v>1</v>
      </c>
      <c r="F1619" s="249">
        <v>363.68</v>
      </c>
      <c r="G1619" s="33"/>
      <c r="H1619" s="34"/>
    </row>
    <row r="1620" spans="1:8" s="2" customFormat="1" ht="16.899999999999999" customHeight="1">
      <c r="A1620" s="33"/>
      <c r="B1620" s="34"/>
      <c r="C1620" s="250" t="s">
        <v>1</v>
      </c>
      <c r="D1620" s="250" t="s">
        <v>6469</v>
      </c>
      <c r="E1620" s="18" t="s">
        <v>1</v>
      </c>
      <c r="F1620" s="251">
        <v>0</v>
      </c>
      <c r="G1620" s="33"/>
      <c r="H1620" s="34"/>
    </row>
    <row r="1621" spans="1:8" s="2" customFormat="1" ht="16.899999999999999" customHeight="1">
      <c r="A1621" s="33"/>
      <c r="B1621" s="34"/>
      <c r="C1621" s="250" t="s">
        <v>1</v>
      </c>
      <c r="D1621" s="250" t="s">
        <v>754</v>
      </c>
      <c r="E1621" s="18" t="s">
        <v>1</v>
      </c>
      <c r="F1621" s="251">
        <v>0</v>
      </c>
      <c r="G1621" s="33"/>
      <c r="H1621" s="34"/>
    </row>
    <row r="1622" spans="1:8" s="2" customFormat="1" ht="16.899999999999999" customHeight="1">
      <c r="A1622" s="33"/>
      <c r="B1622" s="34"/>
      <c r="C1622" s="250" t="s">
        <v>1</v>
      </c>
      <c r="D1622" s="250" t="s">
        <v>6470</v>
      </c>
      <c r="E1622" s="18" t="s">
        <v>1</v>
      </c>
      <c r="F1622" s="251">
        <v>363.68</v>
      </c>
      <c r="G1622" s="33"/>
      <c r="H1622" s="34"/>
    </row>
    <row r="1623" spans="1:8" s="2" customFormat="1" ht="16.899999999999999" customHeight="1">
      <c r="A1623" s="33"/>
      <c r="B1623" s="34"/>
      <c r="C1623" s="250" t="s">
        <v>214</v>
      </c>
      <c r="D1623" s="250" t="s">
        <v>581</v>
      </c>
      <c r="E1623" s="18" t="s">
        <v>1</v>
      </c>
      <c r="F1623" s="251">
        <v>363.68</v>
      </c>
      <c r="G1623" s="33"/>
      <c r="H1623" s="34"/>
    </row>
    <row r="1624" spans="1:8" s="2" customFormat="1" ht="16.899999999999999" customHeight="1">
      <c r="A1624" s="33"/>
      <c r="B1624" s="34"/>
      <c r="C1624" s="252" t="s">
        <v>6536</v>
      </c>
      <c r="D1624" s="33"/>
      <c r="E1624" s="33"/>
      <c r="F1624" s="33"/>
      <c r="G1624" s="33"/>
      <c r="H1624" s="34"/>
    </row>
    <row r="1625" spans="1:8" s="2" customFormat="1" ht="16.899999999999999" customHeight="1">
      <c r="A1625" s="33"/>
      <c r="B1625" s="34"/>
      <c r="C1625" s="250" t="s">
        <v>6446</v>
      </c>
      <c r="D1625" s="250" t="s">
        <v>6447</v>
      </c>
      <c r="E1625" s="18" t="s">
        <v>366</v>
      </c>
      <c r="F1625" s="251">
        <v>5067.0540000000001</v>
      </c>
      <c r="G1625" s="33"/>
      <c r="H1625" s="34"/>
    </row>
    <row r="1626" spans="1:8" s="2" customFormat="1" ht="16.899999999999999" customHeight="1">
      <c r="A1626" s="33"/>
      <c r="B1626" s="34"/>
      <c r="C1626" s="250" t="s">
        <v>1781</v>
      </c>
      <c r="D1626" s="250" t="s">
        <v>1782</v>
      </c>
      <c r="E1626" s="18" t="s">
        <v>394</v>
      </c>
      <c r="F1626" s="251">
        <v>23.716000000000001</v>
      </c>
      <c r="G1626" s="33"/>
      <c r="H1626" s="34"/>
    </row>
    <row r="1627" spans="1:8" s="2" customFormat="1" ht="16.899999999999999" customHeight="1">
      <c r="A1627" s="33"/>
      <c r="B1627" s="34"/>
      <c r="C1627" s="250" t="s">
        <v>1836</v>
      </c>
      <c r="D1627" s="250" t="s">
        <v>1837</v>
      </c>
      <c r="E1627" s="18" t="s">
        <v>366</v>
      </c>
      <c r="F1627" s="251">
        <v>389.81</v>
      </c>
      <c r="G1627" s="33"/>
      <c r="H1627" s="34"/>
    </row>
    <row r="1628" spans="1:8" s="2" customFormat="1" ht="16.899999999999999" customHeight="1">
      <c r="A1628" s="33"/>
      <c r="B1628" s="34"/>
      <c r="C1628" s="250" t="s">
        <v>4380</v>
      </c>
      <c r="D1628" s="250" t="s">
        <v>4381</v>
      </c>
      <c r="E1628" s="18" t="s">
        <v>366</v>
      </c>
      <c r="F1628" s="251">
        <v>394.49</v>
      </c>
      <c r="G1628" s="33"/>
      <c r="H1628" s="34"/>
    </row>
    <row r="1629" spans="1:8" s="2" customFormat="1" ht="16.899999999999999" customHeight="1">
      <c r="A1629" s="33"/>
      <c r="B1629" s="34"/>
      <c r="C1629" s="250" t="s">
        <v>4516</v>
      </c>
      <c r="D1629" s="250" t="s">
        <v>4517</v>
      </c>
      <c r="E1629" s="18" t="s">
        <v>366</v>
      </c>
      <c r="F1629" s="251">
        <v>394.49</v>
      </c>
      <c r="G1629" s="33"/>
      <c r="H1629" s="34"/>
    </row>
    <row r="1630" spans="1:8" s="2" customFormat="1" ht="16.899999999999999" customHeight="1">
      <c r="A1630" s="33"/>
      <c r="B1630" s="34"/>
      <c r="C1630" s="250" t="s">
        <v>5823</v>
      </c>
      <c r="D1630" s="250" t="s">
        <v>5824</v>
      </c>
      <c r="E1630" s="18" t="s">
        <v>366</v>
      </c>
      <c r="F1630" s="251">
        <v>1138.83</v>
      </c>
      <c r="G1630" s="33"/>
      <c r="H1630" s="34"/>
    </row>
    <row r="1631" spans="1:8" s="2" customFormat="1" ht="16.899999999999999" customHeight="1">
      <c r="A1631" s="33"/>
      <c r="B1631" s="34"/>
      <c r="C1631" s="250" t="s">
        <v>4385</v>
      </c>
      <c r="D1631" s="250" t="s">
        <v>4386</v>
      </c>
      <c r="E1631" s="18" t="s">
        <v>366</v>
      </c>
      <c r="F1631" s="251">
        <v>795.21199999999999</v>
      </c>
      <c r="G1631" s="33"/>
      <c r="H1631" s="34"/>
    </row>
    <row r="1632" spans="1:8" s="2" customFormat="1" ht="22.5">
      <c r="A1632" s="33"/>
      <c r="B1632" s="34"/>
      <c r="C1632" s="250" t="s">
        <v>5830</v>
      </c>
      <c r="D1632" s="250" t="s">
        <v>5831</v>
      </c>
      <c r="E1632" s="18" t="s">
        <v>366</v>
      </c>
      <c r="F1632" s="251">
        <v>1161.607</v>
      </c>
      <c r="G1632" s="33"/>
      <c r="H1632" s="34"/>
    </row>
    <row r="1633" spans="1:8" s="2" customFormat="1" ht="16.899999999999999" customHeight="1">
      <c r="A1633" s="33"/>
      <c r="B1633" s="34"/>
      <c r="C1633" s="246" t="s">
        <v>216</v>
      </c>
      <c r="D1633" s="247" t="s">
        <v>1</v>
      </c>
      <c r="E1633" s="248" t="s">
        <v>1</v>
      </c>
      <c r="F1633" s="249">
        <v>272.435</v>
      </c>
      <c r="G1633" s="33"/>
      <c r="H1633" s="34"/>
    </row>
    <row r="1634" spans="1:8" s="2" customFormat="1" ht="16.899999999999999" customHeight="1">
      <c r="A1634" s="33"/>
      <c r="B1634" s="34"/>
      <c r="C1634" s="250" t="s">
        <v>1</v>
      </c>
      <c r="D1634" s="250" t="s">
        <v>6471</v>
      </c>
      <c r="E1634" s="18" t="s">
        <v>1</v>
      </c>
      <c r="F1634" s="251">
        <v>0</v>
      </c>
      <c r="G1634" s="33"/>
      <c r="H1634" s="34"/>
    </row>
    <row r="1635" spans="1:8" s="2" customFormat="1" ht="16.899999999999999" customHeight="1">
      <c r="A1635" s="33"/>
      <c r="B1635" s="34"/>
      <c r="C1635" s="250" t="s">
        <v>1</v>
      </c>
      <c r="D1635" s="250" t="s">
        <v>6472</v>
      </c>
      <c r="E1635" s="18" t="s">
        <v>1</v>
      </c>
      <c r="F1635" s="251">
        <v>0</v>
      </c>
      <c r="G1635" s="33"/>
      <c r="H1635" s="34"/>
    </row>
    <row r="1636" spans="1:8" s="2" customFormat="1" ht="16.899999999999999" customHeight="1">
      <c r="A1636" s="33"/>
      <c r="B1636" s="34"/>
      <c r="C1636" s="250" t="s">
        <v>1</v>
      </c>
      <c r="D1636" s="250" t="s">
        <v>6473</v>
      </c>
      <c r="E1636" s="18" t="s">
        <v>1</v>
      </c>
      <c r="F1636" s="251">
        <v>33.353999999999999</v>
      </c>
      <c r="G1636" s="33"/>
      <c r="H1636" s="34"/>
    </row>
    <row r="1637" spans="1:8" s="2" customFormat="1" ht="16.899999999999999" customHeight="1">
      <c r="A1637" s="33"/>
      <c r="B1637" s="34"/>
      <c r="C1637" s="250" t="s">
        <v>1</v>
      </c>
      <c r="D1637" s="250" t="s">
        <v>6474</v>
      </c>
      <c r="E1637" s="18" t="s">
        <v>1</v>
      </c>
      <c r="F1637" s="251">
        <v>15.134</v>
      </c>
      <c r="G1637" s="33"/>
      <c r="H1637" s="34"/>
    </row>
    <row r="1638" spans="1:8" s="2" customFormat="1" ht="16.899999999999999" customHeight="1">
      <c r="A1638" s="33"/>
      <c r="B1638" s="34"/>
      <c r="C1638" s="250" t="s">
        <v>1</v>
      </c>
      <c r="D1638" s="250" t="s">
        <v>6475</v>
      </c>
      <c r="E1638" s="18" t="s">
        <v>1</v>
      </c>
      <c r="F1638" s="251">
        <v>40.704999999999998</v>
      </c>
      <c r="G1638" s="33"/>
      <c r="H1638" s="34"/>
    </row>
    <row r="1639" spans="1:8" s="2" customFormat="1" ht="16.899999999999999" customHeight="1">
      <c r="A1639" s="33"/>
      <c r="B1639" s="34"/>
      <c r="C1639" s="250" t="s">
        <v>1</v>
      </c>
      <c r="D1639" s="250" t="s">
        <v>6476</v>
      </c>
      <c r="E1639" s="18" t="s">
        <v>1</v>
      </c>
      <c r="F1639" s="251">
        <v>17.577999999999999</v>
      </c>
      <c r="G1639" s="33"/>
      <c r="H1639" s="34"/>
    </row>
    <row r="1640" spans="1:8" s="2" customFormat="1" ht="16.899999999999999" customHeight="1">
      <c r="A1640" s="33"/>
      <c r="B1640" s="34"/>
      <c r="C1640" s="250" t="s">
        <v>1</v>
      </c>
      <c r="D1640" s="250" t="s">
        <v>6477</v>
      </c>
      <c r="E1640" s="18" t="s">
        <v>1</v>
      </c>
      <c r="F1640" s="251">
        <v>40.56</v>
      </c>
      <c r="G1640" s="33"/>
      <c r="H1640" s="34"/>
    </row>
    <row r="1641" spans="1:8" s="2" customFormat="1" ht="16.899999999999999" customHeight="1">
      <c r="A1641" s="33"/>
      <c r="B1641" s="34"/>
      <c r="C1641" s="250" t="s">
        <v>1</v>
      </c>
      <c r="D1641" s="250" t="s">
        <v>6478</v>
      </c>
      <c r="E1641" s="18" t="s">
        <v>1</v>
      </c>
      <c r="F1641" s="251">
        <v>17.577999999999999</v>
      </c>
      <c r="G1641" s="33"/>
      <c r="H1641" s="34"/>
    </row>
    <row r="1642" spans="1:8" s="2" customFormat="1" ht="16.899999999999999" customHeight="1">
      <c r="A1642" s="33"/>
      <c r="B1642" s="34"/>
      <c r="C1642" s="250" t="s">
        <v>1</v>
      </c>
      <c r="D1642" s="250" t="s">
        <v>6479</v>
      </c>
      <c r="E1642" s="18" t="s">
        <v>1</v>
      </c>
      <c r="F1642" s="251">
        <v>0</v>
      </c>
      <c r="G1642" s="33"/>
      <c r="H1642" s="34"/>
    </row>
    <row r="1643" spans="1:8" s="2" customFormat="1" ht="16.899999999999999" customHeight="1">
      <c r="A1643" s="33"/>
      <c r="B1643" s="34"/>
      <c r="C1643" s="250" t="s">
        <v>1</v>
      </c>
      <c r="D1643" s="250" t="s">
        <v>6480</v>
      </c>
      <c r="E1643" s="18" t="s">
        <v>1</v>
      </c>
      <c r="F1643" s="251">
        <v>5.76</v>
      </c>
      <c r="G1643" s="33"/>
      <c r="H1643" s="34"/>
    </row>
    <row r="1644" spans="1:8" s="2" customFormat="1" ht="16.899999999999999" customHeight="1">
      <c r="A1644" s="33"/>
      <c r="B1644" s="34"/>
      <c r="C1644" s="250" t="s">
        <v>1</v>
      </c>
      <c r="D1644" s="250" t="s">
        <v>6481</v>
      </c>
      <c r="E1644" s="18" t="s">
        <v>1</v>
      </c>
      <c r="F1644" s="251">
        <v>4.32</v>
      </c>
      <c r="G1644" s="33"/>
      <c r="H1644" s="34"/>
    </row>
    <row r="1645" spans="1:8" s="2" customFormat="1" ht="16.899999999999999" customHeight="1">
      <c r="A1645" s="33"/>
      <c r="B1645" s="34"/>
      <c r="C1645" s="250" t="s">
        <v>1</v>
      </c>
      <c r="D1645" s="250" t="s">
        <v>6482</v>
      </c>
      <c r="E1645" s="18" t="s">
        <v>1</v>
      </c>
      <c r="F1645" s="251">
        <v>9.36</v>
      </c>
      <c r="G1645" s="33"/>
      <c r="H1645" s="34"/>
    </row>
    <row r="1646" spans="1:8" s="2" customFormat="1" ht="16.899999999999999" customHeight="1">
      <c r="A1646" s="33"/>
      <c r="B1646" s="34"/>
      <c r="C1646" s="250" t="s">
        <v>1</v>
      </c>
      <c r="D1646" s="250" t="s">
        <v>6483</v>
      </c>
      <c r="E1646" s="18" t="s">
        <v>1</v>
      </c>
      <c r="F1646" s="251">
        <v>5.28</v>
      </c>
      <c r="G1646" s="33"/>
      <c r="H1646" s="34"/>
    </row>
    <row r="1647" spans="1:8" s="2" customFormat="1" ht="16.899999999999999" customHeight="1">
      <c r="A1647" s="33"/>
      <c r="B1647" s="34"/>
      <c r="C1647" s="250" t="s">
        <v>1</v>
      </c>
      <c r="D1647" s="250" t="s">
        <v>6484</v>
      </c>
      <c r="E1647" s="18" t="s">
        <v>1</v>
      </c>
      <c r="F1647" s="251">
        <v>9.36</v>
      </c>
      <c r="G1647" s="33"/>
      <c r="H1647" s="34"/>
    </row>
    <row r="1648" spans="1:8" s="2" customFormat="1" ht="16.899999999999999" customHeight="1">
      <c r="A1648" s="33"/>
      <c r="B1648" s="34"/>
      <c r="C1648" s="250" t="s">
        <v>1</v>
      </c>
      <c r="D1648" s="250" t="s">
        <v>6485</v>
      </c>
      <c r="E1648" s="18" t="s">
        <v>1</v>
      </c>
      <c r="F1648" s="251">
        <v>5.28</v>
      </c>
      <c r="G1648" s="33"/>
      <c r="H1648" s="34"/>
    </row>
    <row r="1649" spans="1:8" s="2" customFormat="1" ht="16.899999999999999" customHeight="1">
      <c r="A1649" s="33"/>
      <c r="B1649" s="34"/>
      <c r="C1649" s="250" t="s">
        <v>1</v>
      </c>
      <c r="D1649" s="250" t="s">
        <v>6486</v>
      </c>
      <c r="E1649" s="18" t="s">
        <v>1</v>
      </c>
      <c r="F1649" s="251">
        <v>9.36</v>
      </c>
      <c r="G1649" s="33"/>
      <c r="H1649" s="34"/>
    </row>
    <row r="1650" spans="1:8" s="2" customFormat="1" ht="16.899999999999999" customHeight="1">
      <c r="A1650" s="33"/>
      <c r="B1650" s="34"/>
      <c r="C1650" s="250" t="s">
        <v>1</v>
      </c>
      <c r="D1650" s="250" t="s">
        <v>6487</v>
      </c>
      <c r="E1650" s="18" t="s">
        <v>1</v>
      </c>
      <c r="F1650" s="251">
        <v>5.28</v>
      </c>
      <c r="G1650" s="33"/>
      <c r="H1650" s="34"/>
    </row>
    <row r="1651" spans="1:8" s="2" customFormat="1" ht="16.899999999999999" customHeight="1">
      <c r="A1651" s="33"/>
      <c r="B1651" s="34"/>
      <c r="C1651" s="250" t="s">
        <v>1</v>
      </c>
      <c r="D1651" s="250" t="s">
        <v>6488</v>
      </c>
      <c r="E1651" s="18" t="s">
        <v>1</v>
      </c>
      <c r="F1651" s="251">
        <v>14.64</v>
      </c>
      <c r="G1651" s="33"/>
      <c r="H1651" s="34"/>
    </row>
    <row r="1652" spans="1:8" s="2" customFormat="1" ht="16.899999999999999" customHeight="1">
      <c r="A1652" s="33"/>
      <c r="B1652" s="34"/>
      <c r="C1652" s="250" t="s">
        <v>1</v>
      </c>
      <c r="D1652" s="250" t="s">
        <v>3340</v>
      </c>
      <c r="E1652" s="18" t="s">
        <v>1</v>
      </c>
      <c r="F1652" s="251">
        <v>0</v>
      </c>
      <c r="G1652" s="33"/>
      <c r="H1652" s="34"/>
    </row>
    <row r="1653" spans="1:8" s="2" customFormat="1" ht="16.899999999999999" customHeight="1">
      <c r="A1653" s="33"/>
      <c r="B1653" s="34"/>
      <c r="C1653" s="250" t="s">
        <v>1</v>
      </c>
      <c r="D1653" s="250" t="s">
        <v>6489</v>
      </c>
      <c r="E1653" s="18" t="s">
        <v>1</v>
      </c>
      <c r="F1653" s="251">
        <v>14.4</v>
      </c>
      <c r="G1653" s="33"/>
      <c r="H1653" s="34"/>
    </row>
    <row r="1654" spans="1:8" s="2" customFormat="1" ht="16.899999999999999" customHeight="1">
      <c r="A1654" s="33"/>
      <c r="B1654" s="34"/>
      <c r="C1654" s="250" t="s">
        <v>1</v>
      </c>
      <c r="D1654" s="250" t="s">
        <v>6490</v>
      </c>
      <c r="E1654" s="18" t="s">
        <v>1</v>
      </c>
      <c r="F1654" s="251">
        <v>7.8</v>
      </c>
      <c r="G1654" s="33"/>
      <c r="H1654" s="34"/>
    </row>
    <row r="1655" spans="1:8" s="2" customFormat="1" ht="16.899999999999999" customHeight="1">
      <c r="A1655" s="33"/>
      <c r="B1655" s="34"/>
      <c r="C1655" s="250" t="s">
        <v>1</v>
      </c>
      <c r="D1655" s="250" t="s">
        <v>3358</v>
      </c>
      <c r="E1655" s="18" t="s">
        <v>1</v>
      </c>
      <c r="F1655" s="251">
        <v>0</v>
      </c>
      <c r="G1655" s="33"/>
      <c r="H1655" s="34"/>
    </row>
    <row r="1656" spans="1:8" s="2" customFormat="1" ht="16.899999999999999" customHeight="1">
      <c r="A1656" s="33"/>
      <c r="B1656" s="34"/>
      <c r="C1656" s="250" t="s">
        <v>1</v>
      </c>
      <c r="D1656" s="250" t="s">
        <v>6491</v>
      </c>
      <c r="E1656" s="18" t="s">
        <v>1</v>
      </c>
      <c r="F1656" s="251">
        <v>11.34</v>
      </c>
      <c r="G1656" s="33"/>
      <c r="H1656" s="34"/>
    </row>
    <row r="1657" spans="1:8" s="2" customFormat="1" ht="16.899999999999999" customHeight="1">
      <c r="A1657" s="33"/>
      <c r="B1657" s="34"/>
      <c r="C1657" s="250" t="s">
        <v>1</v>
      </c>
      <c r="D1657" s="250" t="s">
        <v>6492</v>
      </c>
      <c r="E1657" s="18" t="s">
        <v>1</v>
      </c>
      <c r="F1657" s="251">
        <v>5.3460000000000001</v>
      </c>
      <c r="G1657" s="33"/>
      <c r="H1657" s="34"/>
    </row>
    <row r="1658" spans="1:8" s="2" customFormat="1" ht="16.899999999999999" customHeight="1">
      <c r="A1658" s="33"/>
      <c r="B1658" s="34"/>
      <c r="C1658" s="250" t="s">
        <v>216</v>
      </c>
      <c r="D1658" s="250" t="s">
        <v>581</v>
      </c>
      <c r="E1658" s="18" t="s">
        <v>1</v>
      </c>
      <c r="F1658" s="251">
        <v>272.435</v>
      </c>
      <c r="G1658" s="33"/>
      <c r="H1658" s="34"/>
    </row>
    <row r="1659" spans="1:8" s="2" customFormat="1" ht="16.899999999999999" customHeight="1">
      <c r="A1659" s="33"/>
      <c r="B1659" s="34"/>
      <c r="C1659" s="252" t="s">
        <v>6536</v>
      </c>
      <c r="D1659" s="33"/>
      <c r="E1659" s="33"/>
      <c r="F1659" s="33"/>
      <c r="G1659" s="33"/>
      <c r="H1659" s="34"/>
    </row>
    <row r="1660" spans="1:8" s="2" customFormat="1" ht="16.899999999999999" customHeight="1">
      <c r="A1660" s="33"/>
      <c r="B1660" s="34"/>
      <c r="C1660" s="250" t="s">
        <v>6446</v>
      </c>
      <c r="D1660" s="250" t="s">
        <v>6447</v>
      </c>
      <c r="E1660" s="18" t="s">
        <v>366</v>
      </c>
      <c r="F1660" s="251">
        <v>5067.0540000000001</v>
      </c>
      <c r="G1660" s="33"/>
      <c r="H1660" s="34"/>
    </row>
    <row r="1661" spans="1:8" s="2" customFormat="1" ht="45">
      <c r="A1661" s="33"/>
      <c r="B1661" s="34"/>
      <c r="C1661" s="250" t="s">
        <v>1714</v>
      </c>
      <c r="D1661" s="250" t="s">
        <v>1715</v>
      </c>
      <c r="E1661" s="18" t="s">
        <v>366</v>
      </c>
      <c r="F1661" s="251">
        <v>320.7</v>
      </c>
      <c r="G1661" s="33"/>
      <c r="H1661" s="34"/>
    </row>
    <row r="1662" spans="1:8" s="2" customFormat="1" ht="16.899999999999999" customHeight="1">
      <c r="A1662" s="33"/>
      <c r="B1662" s="34"/>
      <c r="C1662" s="246" t="s">
        <v>218</v>
      </c>
      <c r="D1662" s="247" t="s">
        <v>1</v>
      </c>
      <c r="E1662" s="248" t="s">
        <v>1</v>
      </c>
      <c r="F1662" s="249">
        <v>22.395</v>
      </c>
      <c r="G1662" s="33"/>
      <c r="H1662" s="34"/>
    </row>
    <row r="1663" spans="1:8" s="2" customFormat="1" ht="16.899999999999999" customHeight="1">
      <c r="A1663" s="33"/>
      <c r="B1663" s="34"/>
      <c r="C1663" s="250" t="s">
        <v>1</v>
      </c>
      <c r="D1663" s="250" t="s">
        <v>513</v>
      </c>
      <c r="E1663" s="18" t="s">
        <v>1</v>
      </c>
      <c r="F1663" s="251">
        <v>0</v>
      </c>
      <c r="G1663" s="33"/>
      <c r="H1663" s="34"/>
    </row>
    <row r="1664" spans="1:8" s="2" customFormat="1" ht="16.899999999999999" customHeight="1">
      <c r="A1664" s="33"/>
      <c r="B1664" s="34"/>
      <c r="C1664" s="250" t="s">
        <v>1</v>
      </c>
      <c r="D1664" s="250" t="s">
        <v>539</v>
      </c>
      <c r="E1664" s="18" t="s">
        <v>1</v>
      </c>
      <c r="F1664" s="251">
        <v>22.395</v>
      </c>
      <c r="G1664" s="33"/>
      <c r="H1664" s="34"/>
    </row>
    <row r="1665" spans="1:8" s="2" customFormat="1" ht="16.899999999999999" customHeight="1">
      <c r="A1665" s="33"/>
      <c r="B1665" s="34"/>
      <c r="C1665" s="250" t="s">
        <v>218</v>
      </c>
      <c r="D1665" s="250" t="s">
        <v>386</v>
      </c>
      <c r="E1665" s="18" t="s">
        <v>1</v>
      </c>
      <c r="F1665" s="251">
        <v>22.395</v>
      </c>
      <c r="G1665" s="33"/>
      <c r="H1665" s="34"/>
    </row>
    <row r="1666" spans="1:8" s="2" customFormat="1" ht="16.899999999999999" customHeight="1">
      <c r="A1666" s="33"/>
      <c r="B1666" s="34"/>
      <c r="C1666" s="252" t="s">
        <v>6536</v>
      </c>
      <c r="D1666" s="33"/>
      <c r="E1666" s="33"/>
      <c r="F1666" s="33"/>
      <c r="G1666" s="33"/>
      <c r="H1666" s="34"/>
    </row>
    <row r="1667" spans="1:8" s="2" customFormat="1" ht="16.899999999999999" customHeight="1">
      <c r="A1667" s="33"/>
      <c r="B1667" s="34"/>
      <c r="C1667" s="250" t="s">
        <v>532</v>
      </c>
      <c r="D1667" s="250" t="s">
        <v>533</v>
      </c>
      <c r="E1667" s="18" t="s">
        <v>366</v>
      </c>
      <c r="F1667" s="251">
        <v>185.05799999999999</v>
      </c>
      <c r="G1667" s="33"/>
      <c r="H1667" s="34"/>
    </row>
    <row r="1668" spans="1:8" s="2" customFormat="1" ht="22.5">
      <c r="A1668" s="33"/>
      <c r="B1668" s="34"/>
      <c r="C1668" s="250" t="s">
        <v>520</v>
      </c>
      <c r="D1668" s="250" t="s">
        <v>521</v>
      </c>
      <c r="E1668" s="18" t="s">
        <v>394</v>
      </c>
      <c r="F1668" s="251">
        <v>35.384999999999998</v>
      </c>
      <c r="G1668" s="33"/>
      <c r="H1668" s="34"/>
    </row>
    <row r="1669" spans="1:8" s="2" customFormat="1" ht="16.899999999999999" customHeight="1">
      <c r="A1669" s="33"/>
      <c r="B1669" s="34"/>
      <c r="C1669" s="250" t="s">
        <v>526</v>
      </c>
      <c r="D1669" s="250" t="s">
        <v>527</v>
      </c>
      <c r="E1669" s="18" t="s">
        <v>394</v>
      </c>
      <c r="F1669" s="251">
        <v>37.808</v>
      </c>
      <c r="G1669" s="33"/>
      <c r="H1669" s="34"/>
    </row>
    <row r="1670" spans="1:8" s="2" customFormat="1" ht="16.899999999999999" customHeight="1">
      <c r="A1670" s="33"/>
      <c r="B1670" s="34"/>
      <c r="C1670" s="250" t="s">
        <v>720</v>
      </c>
      <c r="D1670" s="250" t="s">
        <v>721</v>
      </c>
      <c r="E1670" s="18" t="s">
        <v>366</v>
      </c>
      <c r="F1670" s="251">
        <v>370.11599999999999</v>
      </c>
      <c r="G1670" s="33"/>
      <c r="H1670" s="34"/>
    </row>
    <row r="1671" spans="1:8" s="2" customFormat="1" ht="16.899999999999999" customHeight="1">
      <c r="A1671" s="33"/>
      <c r="B1671" s="34"/>
      <c r="C1671" s="250" t="s">
        <v>746</v>
      </c>
      <c r="D1671" s="250" t="s">
        <v>747</v>
      </c>
      <c r="E1671" s="18" t="s">
        <v>366</v>
      </c>
      <c r="F1671" s="251">
        <v>212.816</v>
      </c>
      <c r="G1671" s="33"/>
      <c r="H1671" s="34"/>
    </row>
    <row r="1672" spans="1:8" s="2" customFormat="1" ht="16.899999999999999" customHeight="1">
      <c r="A1672" s="33"/>
      <c r="B1672" s="34"/>
      <c r="C1672" s="250" t="s">
        <v>739</v>
      </c>
      <c r="D1672" s="250" t="s">
        <v>740</v>
      </c>
      <c r="E1672" s="18" t="s">
        <v>366</v>
      </c>
      <c r="F1672" s="251">
        <v>212.816</v>
      </c>
      <c r="G1672" s="33"/>
      <c r="H1672" s="34"/>
    </row>
    <row r="1673" spans="1:8" s="2" customFormat="1" ht="16.899999999999999" customHeight="1">
      <c r="A1673" s="33"/>
      <c r="B1673" s="34"/>
      <c r="C1673" s="246" t="s">
        <v>220</v>
      </c>
      <c r="D1673" s="247" t="s">
        <v>1</v>
      </c>
      <c r="E1673" s="248" t="s">
        <v>1</v>
      </c>
      <c r="F1673" s="249">
        <v>162.66300000000001</v>
      </c>
      <c r="G1673" s="33"/>
      <c r="H1673" s="34"/>
    </row>
    <row r="1674" spans="1:8" s="2" customFormat="1" ht="16.899999999999999" customHeight="1">
      <c r="A1674" s="33"/>
      <c r="B1674" s="34"/>
      <c r="C1674" s="250" t="s">
        <v>1</v>
      </c>
      <c r="D1674" s="250" t="s">
        <v>511</v>
      </c>
      <c r="E1674" s="18" t="s">
        <v>1</v>
      </c>
      <c r="F1674" s="251">
        <v>0</v>
      </c>
      <c r="G1674" s="33"/>
      <c r="H1674" s="34"/>
    </row>
    <row r="1675" spans="1:8" s="2" customFormat="1" ht="16.899999999999999" customHeight="1">
      <c r="A1675" s="33"/>
      <c r="B1675" s="34"/>
      <c r="C1675" s="250" t="s">
        <v>1</v>
      </c>
      <c r="D1675" s="250" t="s">
        <v>535</v>
      </c>
      <c r="E1675" s="18" t="s">
        <v>1</v>
      </c>
      <c r="F1675" s="251">
        <v>0</v>
      </c>
      <c r="G1675" s="33"/>
      <c r="H1675" s="34"/>
    </row>
    <row r="1676" spans="1:8" s="2" customFormat="1" ht="16.899999999999999" customHeight="1">
      <c r="A1676" s="33"/>
      <c r="B1676" s="34"/>
      <c r="C1676" s="250" t="s">
        <v>1</v>
      </c>
      <c r="D1676" s="250" t="s">
        <v>536</v>
      </c>
      <c r="E1676" s="18" t="s">
        <v>1</v>
      </c>
      <c r="F1676" s="251">
        <v>100.462</v>
      </c>
      <c r="G1676" s="33"/>
      <c r="H1676" s="34"/>
    </row>
    <row r="1677" spans="1:8" s="2" customFormat="1" ht="16.899999999999999" customHeight="1">
      <c r="A1677" s="33"/>
      <c r="B1677" s="34"/>
      <c r="C1677" s="250" t="s">
        <v>1</v>
      </c>
      <c r="D1677" s="250" t="s">
        <v>537</v>
      </c>
      <c r="E1677" s="18" t="s">
        <v>1</v>
      </c>
      <c r="F1677" s="251">
        <v>0</v>
      </c>
      <c r="G1677" s="33"/>
      <c r="H1677" s="34"/>
    </row>
    <row r="1678" spans="1:8" s="2" customFormat="1" ht="16.899999999999999" customHeight="1">
      <c r="A1678" s="33"/>
      <c r="B1678" s="34"/>
      <c r="C1678" s="250" t="s">
        <v>1</v>
      </c>
      <c r="D1678" s="250" t="s">
        <v>538</v>
      </c>
      <c r="E1678" s="18" t="s">
        <v>1</v>
      </c>
      <c r="F1678" s="251">
        <v>39.805999999999997</v>
      </c>
      <c r="G1678" s="33"/>
      <c r="H1678" s="34"/>
    </row>
    <row r="1679" spans="1:8" s="2" customFormat="1" ht="16.899999999999999" customHeight="1">
      <c r="A1679" s="33"/>
      <c r="B1679" s="34"/>
      <c r="C1679" s="250" t="s">
        <v>1</v>
      </c>
      <c r="D1679" s="250" t="s">
        <v>513</v>
      </c>
      <c r="E1679" s="18" t="s">
        <v>1</v>
      </c>
      <c r="F1679" s="251">
        <v>0</v>
      </c>
      <c r="G1679" s="33"/>
      <c r="H1679" s="34"/>
    </row>
    <row r="1680" spans="1:8" s="2" customFormat="1" ht="16.899999999999999" customHeight="1">
      <c r="A1680" s="33"/>
      <c r="B1680" s="34"/>
      <c r="C1680" s="250" t="s">
        <v>1</v>
      </c>
      <c r="D1680" s="250" t="s">
        <v>539</v>
      </c>
      <c r="E1680" s="18" t="s">
        <v>1</v>
      </c>
      <c r="F1680" s="251">
        <v>22.395</v>
      </c>
      <c r="G1680" s="33"/>
      <c r="H1680" s="34"/>
    </row>
    <row r="1681" spans="1:8" s="2" customFormat="1" ht="16.899999999999999" customHeight="1">
      <c r="A1681" s="33"/>
      <c r="B1681" s="34"/>
      <c r="C1681" s="250" t="s">
        <v>220</v>
      </c>
      <c r="D1681" s="250" t="s">
        <v>386</v>
      </c>
      <c r="E1681" s="18" t="s">
        <v>1</v>
      </c>
      <c r="F1681" s="251">
        <v>162.66300000000001</v>
      </c>
      <c r="G1681" s="33"/>
      <c r="H1681" s="34"/>
    </row>
    <row r="1682" spans="1:8" s="2" customFormat="1" ht="16.899999999999999" customHeight="1">
      <c r="A1682" s="33"/>
      <c r="B1682" s="34"/>
      <c r="C1682" s="252" t="s">
        <v>6536</v>
      </c>
      <c r="D1682" s="33"/>
      <c r="E1682" s="33"/>
      <c r="F1682" s="33"/>
      <c r="G1682" s="33"/>
      <c r="H1682" s="34"/>
    </row>
    <row r="1683" spans="1:8" s="2" customFormat="1" ht="16.899999999999999" customHeight="1">
      <c r="A1683" s="33"/>
      <c r="B1683" s="34"/>
      <c r="C1683" s="250" t="s">
        <v>532</v>
      </c>
      <c r="D1683" s="250" t="s">
        <v>533</v>
      </c>
      <c r="E1683" s="18" t="s">
        <v>366</v>
      </c>
      <c r="F1683" s="251">
        <v>185.05799999999999</v>
      </c>
      <c r="G1683" s="33"/>
      <c r="H1683" s="34"/>
    </row>
    <row r="1684" spans="1:8" s="2" customFormat="1" ht="22.5">
      <c r="A1684" s="33"/>
      <c r="B1684" s="34"/>
      <c r="C1684" s="250" t="s">
        <v>520</v>
      </c>
      <c r="D1684" s="250" t="s">
        <v>521</v>
      </c>
      <c r="E1684" s="18" t="s">
        <v>394</v>
      </c>
      <c r="F1684" s="251">
        <v>35.384999999999998</v>
      </c>
      <c r="G1684" s="33"/>
      <c r="H1684" s="34"/>
    </row>
    <row r="1685" spans="1:8" s="2" customFormat="1" ht="16.899999999999999" customHeight="1">
      <c r="A1685" s="33"/>
      <c r="B1685" s="34"/>
      <c r="C1685" s="250" t="s">
        <v>526</v>
      </c>
      <c r="D1685" s="250" t="s">
        <v>527</v>
      </c>
      <c r="E1685" s="18" t="s">
        <v>394</v>
      </c>
      <c r="F1685" s="251">
        <v>37.808</v>
      </c>
      <c r="G1685" s="33"/>
      <c r="H1685" s="34"/>
    </row>
    <row r="1686" spans="1:8" s="2" customFormat="1" ht="16.899999999999999" customHeight="1">
      <c r="A1686" s="33"/>
      <c r="B1686" s="34"/>
      <c r="C1686" s="250" t="s">
        <v>720</v>
      </c>
      <c r="D1686" s="250" t="s">
        <v>721</v>
      </c>
      <c r="E1686" s="18" t="s">
        <v>366</v>
      </c>
      <c r="F1686" s="251">
        <v>370.11599999999999</v>
      </c>
      <c r="G1686" s="33"/>
      <c r="H1686" s="34"/>
    </row>
    <row r="1687" spans="1:8" s="2" customFormat="1" ht="16.899999999999999" customHeight="1">
      <c r="A1687" s="33"/>
      <c r="B1687" s="34"/>
      <c r="C1687" s="250" t="s">
        <v>746</v>
      </c>
      <c r="D1687" s="250" t="s">
        <v>747</v>
      </c>
      <c r="E1687" s="18" t="s">
        <v>366</v>
      </c>
      <c r="F1687" s="251">
        <v>212.816</v>
      </c>
      <c r="G1687" s="33"/>
      <c r="H1687" s="34"/>
    </row>
    <row r="1688" spans="1:8" s="2" customFormat="1" ht="16.899999999999999" customHeight="1">
      <c r="A1688" s="33"/>
      <c r="B1688" s="34"/>
      <c r="C1688" s="250" t="s">
        <v>739</v>
      </c>
      <c r="D1688" s="250" t="s">
        <v>740</v>
      </c>
      <c r="E1688" s="18" t="s">
        <v>366</v>
      </c>
      <c r="F1688" s="251">
        <v>212.816</v>
      </c>
      <c r="G1688" s="33"/>
      <c r="H1688" s="34"/>
    </row>
    <row r="1689" spans="1:8" s="2" customFormat="1" ht="16.899999999999999" customHeight="1">
      <c r="A1689" s="33"/>
      <c r="B1689" s="34"/>
      <c r="C1689" s="246" t="s">
        <v>222</v>
      </c>
      <c r="D1689" s="247" t="s">
        <v>1</v>
      </c>
      <c r="E1689" s="248" t="s">
        <v>1</v>
      </c>
      <c r="F1689" s="249">
        <v>101.1</v>
      </c>
      <c r="G1689" s="33"/>
      <c r="H1689" s="34"/>
    </row>
    <row r="1690" spans="1:8" s="2" customFormat="1" ht="16.899999999999999" customHeight="1">
      <c r="A1690" s="33"/>
      <c r="B1690" s="34"/>
      <c r="C1690" s="250" t="s">
        <v>1</v>
      </c>
      <c r="D1690" s="250" t="s">
        <v>1737</v>
      </c>
      <c r="E1690" s="18" t="s">
        <v>1</v>
      </c>
      <c r="F1690" s="251">
        <v>0</v>
      </c>
      <c r="G1690" s="33"/>
      <c r="H1690" s="34"/>
    </row>
    <row r="1691" spans="1:8" s="2" customFormat="1" ht="16.899999999999999" customHeight="1">
      <c r="A1691" s="33"/>
      <c r="B1691" s="34"/>
      <c r="C1691" s="250" t="s">
        <v>1</v>
      </c>
      <c r="D1691" s="250" t="s">
        <v>2218</v>
      </c>
      <c r="E1691" s="18" t="s">
        <v>1</v>
      </c>
      <c r="F1691" s="251">
        <v>107.17</v>
      </c>
      <c r="G1691" s="33"/>
      <c r="H1691" s="34"/>
    </row>
    <row r="1692" spans="1:8" s="2" customFormat="1" ht="16.899999999999999" customHeight="1">
      <c r="A1692" s="33"/>
      <c r="B1692" s="34"/>
      <c r="C1692" s="250" t="s">
        <v>1</v>
      </c>
      <c r="D1692" s="250" t="s">
        <v>2219</v>
      </c>
      <c r="E1692" s="18" t="s">
        <v>1</v>
      </c>
      <c r="F1692" s="251">
        <v>-10.324</v>
      </c>
      <c r="G1692" s="33"/>
      <c r="H1692" s="34"/>
    </row>
    <row r="1693" spans="1:8" s="2" customFormat="1" ht="16.899999999999999" customHeight="1">
      <c r="A1693" s="33"/>
      <c r="B1693" s="34"/>
      <c r="C1693" s="250" t="s">
        <v>1</v>
      </c>
      <c r="D1693" s="250" t="s">
        <v>2220</v>
      </c>
      <c r="E1693" s="18" t="s">
        <v>1</v>
      </c>
      <c r="F1693" s="251">
        <v>1.63</v>
      </c>
      <c r="G1693" s="33"/>
      <c r="H1693" s="34"/>
    </row>
    <row r="1694" spans="1:8" s="2" customFormat="1" ht="16.899999999999999" customHeight="1">
      <c r="A1694" s="33"/>
      <c r="B1694" s="34"/>
      <c r="C1694" s="250" t="s">
        <v>1</v>
      </c>
      <c r="D1694" s="250" t="s">
        <v>2221</v>
      </c>
      <c r="E1694" s="18" t="s">
        <v>1</v>
      </c>
      <c r="F1694" s="251">
        <v>2.6240000000000001</v>
      </c>
      <c r="G1694" s="33"/>
      <c r="H1694" s="34"/>
    </row>
    <row r="1695" spans="1:8" s="2" customFormat="1" ht="16.899999999999999" customHeight="1">
      <c r="A1695" s="33"/>
      <c r="B1695" s="34"/>
      <c r="C1695" s="250" t="s">
        <v>222</v>
      </c>
      <c r="D1695" s="250" t="s">
        <v>581</v>
      </c>
      <c r="E1695" s="18" t="s">
        <v>1</v>
      </c>
      <c r="F1695" s="251">
        <v>101.1</v>
      </c>
      <c r="G1695" s="33"/>
      <c r="H1695" s="34"/>
    </row>
    <row r="1696" spans="1:8" s="2" customFormat="1" ht="16.899999999999999" customHeight="1">
      <c r="A1696" s="33"/>
      <c r="B1696" s="34"/>
      <c r="C1696" s="252" t="s">
        <v>6536</v>
      </c>
      <c r="D1696" s="33"/>
      <c r="E1696" s="33"/>
      <c r="F1696" s="33"/>
      <c r="G1696" s="33"/>
      <c r="H1696" s="34"/>
    </row>
    <row r="1697" spans="1:8" s="2" customFormat="1" ht="16.899999999999999" customHeight="1">
      <c r="A1697" s="33"/>
      <c r="B1697" s="34"/>
      <c r="C1697" s="250" t="s">
        <v>1847</v>
      </c>
      <c r="D1697" s="250" t="s">
        <v>1848</v>
      </c>
      <c r="E1697" s="18" t="s">
        <v>366</v>
      </c>
      <c r="F1697" s="251">
        <v>10230.169</v>
      </c>
      <c r="G1697" s="33"/>
      <c r="H1697" s="34"/>
    </row>
    <row r="1698" spans="1:8" s="2" customFormat="1" ht="22.5">
      <c r="A1698" s="33"/>
      <c r="B1698" s="34"/>
      <c r="C1698" s="250" t="s">
        <v>1309</v>
      </c>
      <c r="D1698" s="250" t="s">
        <v>1310</v>
      </c>
      <c r="E1698" s="18" t="s">
        <v>366</v>
      </c>
      <c r="F1698" s="251">
        <v>1663.6110000000001</v>
      </c>
      <c r="G1698" s="33"/>
      <c r="H1698" s="34"/>
    </row>
    <row r="1699" spans="1:8" s="2" customFormat="1" ht="22.5">
      <c r="A1699" s="33"/>
      <c r="B1699" s="34"/>
      <c r="C1699" s="250" t="s">
        <v>1328</v>
      </c>
      <c r="D1699" s="250" t="s">
        <v>1329</v>
      </c>
      <c r="E1699" s="18" t="s">
        <v>366</v>
      </c>
      <c r="F1699" s="251">
        <v>623.76900000000001</v>
      </c>
      <c r="G1699" s="33"/>
      <c r="H1699" s="34"/>
    </row>
    <row r="1700" spans="1:8" s="2" customFormat="1" ht="22.5">
      <c r="A1700" s="33"/>
      <c r="B1700" s="34"/>
      <c r="C1700" s="250" t="s">
        <v>1340</v>
      </c>
      <c r="D1700" s="250" t="s">
        <v>1341</v>
      </c>
      <c r="E1700" s="18" t="s">
        <v>366</v>
      </c>
      <c r="F1700" s="251">
        <v>4645.1030000000001</v>
      </c>
      <c r="G1700" s="33"/>
      <c r="H1700" s="34"/>
    </row>
    <row r="1701" spans="1:8" s="2" customFormat="1" ht="16.899999999999999" customHeight="1">
      <c r="A1701" s="33"/>
      <c r="B1701" s="34"/>
      <c r="C1701" s="246" t="s">
        <v>313</v>
      </c>
      <c r="D1701" s="247" t="s">
        <v>313</v>
      </c>
      <c r="E1701" s="248" t="s">
        <v>1</v>
      </c>
      <c r="F1701" s="249">
        <v>124.96899999999999</v>
      </c>
      <c r="G1701" s="33"/>
      <c r="H1701" s="34"/>
    </row>
    <row r="1702" spans="1:8" s="2" customFormat="1" ht="16.899999999999999" customHeight="1">
      <c r="A1702" s="33"/>
      <c r="B1702" s="34"/>
      <c r="C1702" s="250" t="s">
        <v>1</v>
      </c>
      <c r="D1702" s="250" t="s">
        <v>711</v>
      </c>
      <c r="E1702" s="18" t="s">
        <v>1</v>
      </c>
      <c r="F1702" s="251">
        <v>0</v>
      </c>
      <c r="G1702" s="33"/>
      <c r="H1702" s="34"/>
    </row>
    <row r="1703" spans="1:8" s="2" customFormat="1" ht="16.899999999999999" customHeight="1">
      <c r="A1703" s="33"/>
      <c r="B1703" s="34"/>
      <c r="C1703" s="250" t="s">
        <v>1</v>
      </c>
      <c r="D1703" s="250" t="s">
        <v>712</v>
      </c>
      <c r="E1703" s="18" t="s">
        <v>1</v>
      </c>
      <c r="F1703" s="251">
        <v>62.173000000000002</v>
      </c>
      <c r="G1703" s="33"/>
      <c r="H1703" s="34"/>
    </row>
    <row r="1704" spans="1:8" s="2" customFormat="1" ht="16.899999999999999" customHeight="1">
      <c r="A1704" s="33"/>
      <c r="B1704" s="34"/>
      <c r="C1704" s="250" t="s">
        <v>1</v>
      </c>
      <c r="D1704" s="250" t="s">
        <v>713</v>
      </c>
      <c r="E1704" s="18" t="s">
        <v>1</v>
      </c>
      <c r="F1704" s="251">
        <v>7.5359999999999996</v>
      </c>
      <c r="G1704" s="33"/>
      <c r="H1704" s="34"/>
    </row>
    <row r="1705" spans="1:8" s="2" customFormat="1" ht="16.899999999999999" customHeight="1">
      <c r="A1705" s="33"/>
      <c r="B1705" s="34"/>
      <c r="C1705" s="250" t="s">
        <v>1</v>
      </c>
      <c r="D1705" s="250" t="s">
        <v>714</v>
      </c>
      <c r="E1705" s="18" t="s">
        <v>1</v>
      </c>
      <c r="F1705" s="251">
        <v>16.045999999999999</v>
      </c>
      <c r="G1705" s="33"/>
      <c r="H1705" s="34"/>
    </row>
    <row r="1706" spans="1:8" s="2" customFormat="1" ht="16.899999999999999" customHeight="1">
      <c r="A1706" s="33"/>
      <c r="B1706" s="34"/>
      <c r="C1706" s="250" t="s">
        <v>1</v>
      </c>
      <c r="D1706" s="250" t="s">
        <v>715</v>
      </c>
      <c r="E1706" s="18" t="s">
        <v>1</v>
      </c>
      <c r="F1706" s="251">
        <v>18.928000000000001</v>
      </c>
      <c r="G1706" s="33"/>
      <c r="H1706" s="34"/>
    </row>
    <row r="1707" spans="1:8" s="2" customFormat="1" ht="16.899999999999999" customHeight="1">
      <c r="A1707" s="33"/>
      <c r="B1707" s="34"/>
      <c r="C1707" s="250" t="s">
        <v>1</v>
      </c>
      <c r="D1707" s="250" t="s">
        <v>716</v>
      </c>
      <c r="E1707" s="18" t="s">
        <v>1</v>
      </c>
      <c r="F1707" s="251">
        <v>9.6280000000000001</v>
      </c>
      <c r="G1707" s="33"/>
      <c r="H1707" s="34"/>
    </row>
    <row r="1708" spans="1:8" s="2" customFormat="1" ht="16.899999999999999" customHeight="1">
      <c r="A1708" s="33"/>
      <c r="B1708" s="34"/>
      <c r="C1708" s="250" t="s">
        <v>1</v>
      </c>
      <c r="D1708" s="250" t="s">
        <v>661</v>
      </c>
      <c r="E1708" s="18" t="s">
        <v>1</v>
      </c>
      <c r="F1708" s="251">
        <v>0</v>
      </c>
      <c r="G1708" s="33"/>
      <c r="H1708" s="34"/>
    </row>
    <row r="1709" spans="1:8" s="2" customFormat="1" ht="16.899999999999999" customHeight="1">
      <c r="A1709" s="33"/>
      <c r="B1709" s="34"/>
      <c r="C1709" s="250" t="s">
        <v>1</v>
      </c>
      <c r="D1709" s="250" t="s">
        <v>717</v>
      </c>
      <c r="E1709" s="18" t="s">
        <v>1</v>
      </c>
      <c r="F1709" s="251">
        <v>10.657999999999999</v>
      </c>
      <c r="G1709" s="33"/>
      <c r="H1709" s="34"/>
    </row>
    <row r="1710" spans="1:8" s="2" customFormat="1" ht="16.899999999999999" customHeight="1">
      <c r="A1710" s="33"/>
      <c r="B1710" s="34"/>
      <c r="C1710" s="250" t="s">
        <v>313</v>
      </c>
      <c r="D1710" s="250" t="s">
        <v>386</v>
      </c>
      <c r="E1710" s="18" t="s">
        <v>1</v>
      </c>
      <c r="F1710" s="251">
        <v>124.96899999999999</v>
      </c>
      <c r="G1710" s="33"/>
      <c r="H1710" s="34"/>
    </row>
    <row r="1711" spans="1:8" s="2" customFormat="1" ht="16.899999999999999" customHeight="1">
      <c r="A1711" s="33"/>
      <c r="B1711" s="34"/>
      <c r="C1711" s="252" t="s">
        <v>6536</v>
      </c>
      <c r="D1711" s="33"/>
      <c r="E1711" s="33"/>
      <c r="F1711" s="33"/>
      <c r="G1711" s="33"/>
      <c r="H1711" s="34"/>
    </row>
    <row r="1712" spans="1:8" s="2" customFormat="1" ht="22.5">
      <c r="A1712" s="33"/>
      <c r="B1712" s="34"/>
      <c r="C1712" s="250" t="s">
        <v>708</v>
      </c>
      <c r="D1712" s="250" t="s">
        <v>709</v>
      </c>
      <c r="E1712" s="18" t="s">
        <v>394</v>
      </c>
      <c r="F1712" s="251">
        <v>129.34299999999999</v>
      </c>
      <c r="G1712" s="33"/>
      <c r="H1712" s="34"/>
    </row>
    <row r="1713" spans="1:8" s="2" customFormat="1" ht="22.5">
      <c r="A1713" s="33"/>
      <c r="B1713" s="34"/>
      <c r="C1713" s="250" t="s">
        <v>447</v>
      </c>
      <c r="D1713" s="250" t="s">
        <v>448</v>
      </c>
      <c r="E1713" s="18" t="s">
        <v>394</v>
      </c>
      <c r="F1713" s="251">
        <v>124.96899999999999</v>
      </c>
      <c r="G1713" s="33"/>
      <c r="H1713" s="34"/>
    </row>
    <row r="1714" spans="1:8" s="2" customFormat="1" ht="22.5">
      <c r="A1714" s="33"/>
      <c r="B1714" s="34"/>
      <c r="C1714" s="250" t="s">
        <v>457</v>
      </c>
      <c r="D1714" s="250" t="s">
        <v>458</v>
      </c>
      <c r="E1714" s="18" t="s">
        <v>394</v>
      </c>
      <c r="F1714" s="251">
        <v>947.42499999999995</v>
      </c>
      <c r="G1714" s="33"/>
      <c r="H1714" s="34"/>
    </row>
    <row r="1715" spans="1:8" s="2" customFormat="1" ht="16.899999999999999" customHeight="1">
      <c r="A1715" s="33"/>
      <c r="B1715" s="34"/>
      <c r="C1715" s="246" t="s">
        <v>224</v>
      </c>
      <c r="D1715" s="247" t="s">
        <v>1</v>
      </c>
      <c r="E1715" s="248" t="s">
        <v>1</v>
      </c>
      <c r="F1715" s="249">
        <v>240.38499999999999</v>
      </c>
      <c r="G1715" s="33"/>
      <c r="H1715" s="34"/>
    </row>
    <row r="1716" spans="1:8" s="2" customFormat="1" ht="16.899999999999999" customHeight="1">
      <c r="A1716" s="33"/>
      <c r="B1716" s="34"/>
      <c r="C1716" s="250" t="s">
        <v>1</v>
      </c>
      <c r="D1716" s="250" t="s">
        <v>511</v>
      </c>
      <c r="E1716" s="18" t="s">
        <v>1</v>
      </c>
      <c r="F1716" s="251">
        <v>0</v>
      </c>
      <c r="G1716" s="33"/>
      <c r="H1716" s="34"/>
    </row>
    <row r="1717" spans="1:8" s="2" customFormat="1" ht="16.899999999999999" customHeight="1">
      <c r="A1717" s="33"/>
      <c r="B1717" s="34"/>
      <c r="C1717" s="250" t="s">
        <v>1</v>
      </c>
      <c r="D1717" s="250" t="s">
        <v>971</v>
      </c>
      <c r="E1717" s="18" t="s">
        <v>1</v>
      </c>
      <c r="F1717" s="251">
        <v>2.9649999999999999</v>
      </c>
      <c r="G1717" s="33"/>
      <c r="H1717" s="34"/>
    </row>
    <row r="1718" spans="1:8" s="2" customFormat="1" ht="16.899999999999999" customHeight="1">
      <c r="A1718" s="33"/>
      <c r="B1718" s="34"/>
      <c r="C1718" s="250" t="s">
        <v>1</v>
      </c>
      <c r="D1718" s="250" t="s">
        <v>972</v>
      </c>
      <c r="E1718" s="18" t="s">
        <v>1</v>
      </c>
      <c r="F1718" s="251">
        <v>9.9749999999999996</v>
      </c>
      <c r="G1718" s="33"/>
      <c r="H1718" s="34"/>
    </row>
    <row r="1719" spans="1:8" s="2" customFormat="1" ht="16.899999999999999" customHeight="1">
      <c r="A1719" s="33"/>
      <c r="B1719" s="34"/>
      <c r="C1719" s="250" t="s">
        <v>1</v>
      </c>
      <c r="D1719" s="250" t="s">
        <v>754</v>
      </c>
      <c r="E1719" s="18" t="s">
        <v>1</v>
      </c>
      <c r="F1719" s="251">
        <v>0</v>
      </c>
      <c r="G1719" s="33"/>
      <c r="H1719" s="34"/>
    </row>
    <row r="1720" spans="1:8" s="2" customFormat="1" ht="16.899999999999999" customHeight="1">
      <c r="A1720" s="33"/>
      <c r="B1720" s="34"/>
      <c r="C1720" s="250" t="s">
        <v>1</v>
      </c>
      <c r="D1720" s="250" t="s">
        <v>973</v>
      </c>
      <c r="E1720" s="18" t="s">
        <v>1</v>
      </c>
      <c r="F1720" s="251">
        <v>2.5299999999999998</v>
      </c>
      <c r="G1720" s="33"/>
      <c r="H1720" s="34"/>
    </row>
    <row r="1721" spans="1:8" s="2" customFormat="1" ht="16.899999999999999" customHeight="1">
      <c r="A1721" s="33"/>
      <c r="B1721" s="34"/>
      <c r="C1721" s="250" t="s">
        <v>1</v>
      </c>
      <c r="D1721" s="250" t="s">
        <v>974</v>
      </c>
      <c r="E1721" s="18" t="s">
        <v>1</v>
      </c>
      <c r="F1721" s="251">
        <v>-1.8180000000000001</v>
      </c>
      <c r="G1721" s="33"/>
      <c r="H1721" s="34"/>
    </row>
    <row r="1722" spans="1:8" s="2" customFormat="1" ht="16.899999999999999" customHeight="1">
      <c r="A1722" s="33"/>
      <c r="B1722" s="34"/>
      <c r="C1722" s="250" t="s">
        <v>1</v>
      </c>
      <c r="D1722" s="250" t="s">
        <v>975</v>
      </c>
      <c r="E1722" s="18" t="s">
        <v>1</v>
      </c>
      <c r="F1722" s="251">
        <v>2.76</v>
      </c>
      <c r="G1722" s="33"/>
      <c r="H1722" s="34"/>
    </row>
    <row r="1723" spans="1:8" s="2" customFormat="1" ht="16.899999999999999" customHeight="1">
      <c r="A1723" s="33"/>
      <c r="B1723" s="34"/>
      <c r="C1723" s="250" t="s">
        <v>1</v>
      </c>
      <c r="D1723" s="250" t="s">
        <v>976</v>
      </c>
      <c r="E1723" s="18" t="s">
        <v>1</v>
      </c>
      <c r="F1723" s="251">
        <v>-2.0699999999999998</v>
      </c>
      <c r="G1723" s="33"/>
      <c r="H1723" s="34"/>
    </row>
    <row r="1724" spans="1:8" s="2" customFormat="1" ht="16.899999999999999" customHeight="1">
      <c r="A1724" s="33"/>
      <c r="B1724" s="34"/>
      <c r="C1724" s="250" t="s">
        <v>1</v>
      </c>
      <c r="D1724" s="250" t="s">
        <v>977</v>
      </c>
      <c r="E1724" s="18" t="s">
        <v>1</v>
      </c>
      <c r="F1724" s="251">
        <v>3.335</v>
      </c>
      <c r="G1724" s="33"/>
      <c r="H1724" s="34"/>
    </row>
    <row r="1725" spans="1:8" s="2" customFormat="1" ht="16.899999999999999" customHeight="1">
      <c r="A1725" s="33"/>
      <c r="B1725" s="34"/>
      <c r="C1725" s="250" t="s">
        <v>1</v>
      </c>
      <c r="D1725" s="250" t="s">
        <v>976</v>
      </c>
      <c r="E1725" s="18" t="s">
        <v>1</v>
      </c>
      <c r="F1725" s="251">
        <v>-2.0699999999999998</v>
      </c>
      <c r="G1725" s="33"/>
      <c r="H1725" s="34"/>
    </row>
    <row r="1726" spans="1:8" s="2" customFormat="1" ht="16.899999999999999" customHeight="1">
      <c r="A1726" s="33"/>
      <c r="B1726" s="34"/>
      <c r="C1726" s="250" t="s">
        <v>1</v>
      </c>
      <c r="D1726" s="250" t="s">
        <v>978</v>
      </c>
      <c r="E1726" s="18" t="s">
        <v>1</v>
      </c>
      <c r="F1726" s="251">
        <v>2.76</v>
      </c>
      <c r="G1726" s="33"/>
      <c r="H1726" s="34"/>
    </row>
    <row r="1727" spans="1:8" s="2" customFormat="1" ht="16.899999999999999" customHeight="1">
      <c r="A1727" s="33"/>
      <c r="B1727" s="34"/>
      <c r="C1727" s="250" t="s">
        <v>1</v>
      </c>
      <c r="D1727" s="250" t="s">
        <v>979</v>
      </c>
      <c r="E1727" s="18" t="s">
        <v>1</v>
      </c>
      <c r="F1727" s="251">
        <v>-2.2999999999999998</v>
      </c>
      <c r="G1727" s="33"/>
      <c r="H1727" s="34"/>
    </row>
    <row r="1728" spans="1:8" s="2" customFormat="1" ht="16.899999999999999" customHeight="1">
      <c r="A1728" s="33"/>
      <c r="B1728" s="34"/>
      <c r="C1728" s="250" t="s">
        <v>1</v>
      </c>
      <c r="D1728" s="250" t="s">
        <v>980</v>
      </c>
      <c r="E1728" s="18" t="s">
        <v>1</v>
      </c>
      <c r="F1728" s="251">
        <v>2.0699999999999998</v>
      </c>
      <c r="G1728" s="33"/>
      <c r="H1728" s="34"/>
    </row>
    <row r="1729" spans="1:8" s="2" customFormat="1" ht="16.899999999999999" customHeight="1">
      <c r="A1729" s="33"/>
      <c r="B1729" s="34"/>
      <c r="C1729" s="250" t="s">
        <v>1</v>
      </c>
      <c r="D1729" s="250" t="s">
        <v>981</v>
      </c>
      <c r="E1729" s="18" t="s">
        <v>1</v>
      </c>
      <c r="F1729" s="251">
        <v>-1.84</v>
      </c>
      <c r="G1729" s="33"/>
      <c r="H1729" s="34"/>
    </row>
    <row r="1730" spans="1:8" s="2" customFormat="1" ht="16.899999999999999" customHeight="1">
      <c r="A1730" s="33"/>
      <c r="B1730" s="34"/>
      <c r="C1730" s="250" t="s">
        <v>1</v>
      </c>
      <c r="D1730" s="250" t="s">
        <v>982</v>
      </c>
      <c r="E1730" s="18" t="s">
        <v>1</v>
      </c>
      <c r="F1730" s="251">
        <v>2.76</v>
      </c>
      <c r="G1730" s="33"/>
      <c r="H1730" s="34"/>
    </row>
    <row r="1731" spans="1:8" s="2" customFormat="1" ht="16.899999999999999" customHeight="1">
      <c r="A1731" s="33"/>
      <c r="B1731" s="34"/>
      <c r="C1731" s="250" t="s">
        <v>1</v>
      </c>
      <c r="D1731" s="250" t="s">
        <v>979</v>
      </c>
      <c r="E1731" s="18" t="s">
        <v>1</v>
      </c>
      <c r="F1731" s="251">
        <v>-2.2999999999999998</v>
      </c>
      <c r="G1731" s="33"/>
      <c r="H1731" s="34"/>
    </row>
    <row r="1732" spans="1:8" s="2" customFormat="1" ht="16.899999999999999" customHeight="1">
      <c r="A1732" s="33"/>
      <c r="B1732" s="34"/>
      <c r="C1732" s="250" t="s">
        <v>1</v>
      </c>
      <c r="D1732" s="250" t="s">
        <v>983</v>
      </c>
      <c r="E1732" s="18" t="s">
        <v>1</v>
      </c>
      <c r="F1732" s="251">
        <v>2.76</v>
      </c>
      <c r="G1732" s="33"/>
      <c r="H1732" s="34"/>
    </row>
    <row r="1733" spans="1:8" s="2" customFormat="1" ht="16.899999999999999" customHeight="1">
      <c r="A1733" s="33"/>
      <c r="B1733" s="34"/>
      <c r="C1733" s="250" t="s">
        <v>1</v>
      </c>
      <c r="D1733" s="250" t="s">
        <v>979</v>
      </c>
      <c r="E1733" s="18" t="s">
        <v>1</v>
      </c>
      <c r="F1733" s="251">
        <v>-2.2999999999999998</v>
      </c>
      <c r="G1733" s="33"/>
      <c r="H1733" s="34"/>
    </row>
    <row r="1734" spans="1:8" s="2" customFormat="1" ht="16.899999999999999" customHeight="1">
      <c r="A1734" s="33"/>
      <c r="B1734" s="34"/>
      <c r="C1734" s="250" t="s">
        <v>1</v>
      </c>
      <c r="D1734" s="250" t="s">
        <v>984</v>
      </c>
      <c r="E1734" s="18" t="s">
        <v>1</v>
      </c>
      <c r="F1734" s="251">
        <v>5.8650000000000002</v>
      </c>
      <c r="G1734" s="33"/>
      <c r="H1734" s="34"/>
    </row>
    <row r="1735" spans="1:8" s="2" customFormat="1" ht="16.899999999999999" customHeight="1">
      <c r="A1735" s="33"/>
      <c r="B1735" s="34"/>
      <c r="C1735" s="250" t="s">
        <v>1</v>
      </c>
      <c r="D1735" s="250" t="s">
        <v>985</v>
      </c>
      <c r="E1735" s="18" t="s">
        <v>1</v>
      </c>
      <c r="F1735" s="251">
        <v>-4.5999999999999996</v>
      </c>
      <c r="G1735" s="33"/>
      <c r="H1735" s="34"/>
    </row>
    <row r="1736" spans="1:8" s="2" customFormat="1" ht="16.899999999999999" customHeight="1">
      <c r="A1736" s="33"/>
      <c r="B1736" s="34"/>
      <c r="C1736" s="250" t="s">
        <v>1</v>
      </c>
      <c r="D1736" s="250" t="s">
        <v>986</v>
      </c>
      <c r="E1736" s="18" t="s">
        <v>1</v>
      </c>
      <c r="F1736" s="251">
        <v>68.88</v>
      </c>
      <c r="G1736" s="33"/>
      <c r="H1736" s="34"/>
    </row>
    <row r="1737" spans="1:8" s="2" customFormat="1" ht="16.899999999999999" customHeight="1">
      <c r="A1737" s="33"/>
      <c r="B1737" s="34"/>
      <c r="C1737" s="250" t="s">
        <v>1</v>
      </c>
      <c r="D1737" s="250" t="s">
        <v>962</v>
      </c>
      <c r="E1737" s="18" t="s">
        <v>1</v>
      </c>
      <c r="F1737" s="251">
        <v>-7.07</v>
      </c>
      <c r="G1737" s="33"/>
      <c r="H1737" s="34"/>
    </row>
    <row r="1738" spans="1:8" s="2" customFormat="1" ht="16.899999999999999" customHeight="1">
      <c r="A1738" s="33"/>
      <c r="B1738" s="34"/>
      <c r="C1738" s="250" t="s">
        <v>1</v>
      </c>
      <c r="D1738" s="250" t="s">
        <v>987</v>
      </c>
      <c r="E1738" s="18" t="s">
        <v>1</v>
      </c>
      <c r="F1738" s="251">
        <v>2.76</v>
      </c>
      <c r="G1738" s="33"/>
      <c r="H1738" s="34"/>
    </row>
    <row r="1739" spans="1:8" s="2" customFormat="1" ht="16.899999999999999" customHeight="1">
      <c r="A1739" s="33"/>
      <c r="B1739" s="34"/>
      <c r="C1739" s="250" t="s">
        <v>1</v>
      </c>
      <c r="D1739" s="250" t="s">
        <v>988</v>
      </c>
      <c r="E1739" s="18" t="s">
        <v>1</v>
      </c>
      <c r="F1739" s="251">
        <v>56.863999999999997</v>
      </c>
      <c r="G1739" s="33"/>
      <c r="H1739" s="34"/>
    </row>
    <row r="1740" spans="1:8" s="2" customFormat="1" ht="16.899999999999999" customHeight="1">
      <c r="A1740" s="33"/>
      <c r="B1740" s="34"/>
      <c r="C1740" s="250" t="s">
        <v>1</v>
      </c>
      <c r="D1740" s="250" t="s">
        <v>989</v>
      </c>
      <c r="E1740" s="18" t="s">
        <v>1</v>
      </c>
      <c r="F1740" s="251">
        <v>-5.6559999999999997</v>
      </c>
      <c r="G1740" s="33"/>
      <c r="H1740" s="34"/>
    </row>
    <row r="1741" spans="1:8" s="2" customFormat="1" ht="16.899999999999999" customHeight="1">
      <c r="A1741" s="33"/>
      <c r="B1741" s="34"/>
      <c r="C1741" s="250" t="s">
        <v>1</v>
      </c>
      <c r="D1741" s="250" t="s">
        <v>990</v>
      </c>
      <c r="E1741" s="18" t="s">
        <v>1</v>
      </c>
      <c r="F1741" s="251">
        <v>43.981000000000002</v>
      </c>
      <c r="G1741" s="33"/>
      <c r="H1741" s="34"/>
    </row>
    <row r="1742" spans="1:8" s="2" customFormat="1" ht="16.899999999999999" customHeight="1">
      <c r="A1742" s="33"/>
      <c r="B1742" s="34"/>
      <c r="C1742" s="250" t="s">
        <v>1</v>
      </c>
      <c r="D1742" s="250" t="s">
        <v>991</v>
      </c>
      <c r="E1742" s="18" t="s">
        <v>1</v>
      </c>
      <c r="F1742" s="251">
        <v>-4.6459999999999999</v>
      </c>
      <c r="G1742" s="33"/>
      <c r="H1742" s="34"/>
    </row>
    <row r="1743" spans="1:8" s="2" customFormat="1" ht="16.899999999999999" customHeight="1">
      <c r="A1743" s="33"/>
      <c r="B1743" s="34"/>
      <c r="C1743" s="250" t="s">
        <v>1</v>
      </c>
      <c r="D1743" s="250" t="s">
        <v>992</v>
      </c>
      <c r="E1743" s="18" t="s">
        <v>1</v>
      </c>
      <c r="F1743" s="251">
        <v>19.52</v>
      </c>
      <c r="G1743" s="33"/>
      <c r="H1743" s="34"/>
    </row>
    <row r="1744" spans="1:8" s="2" customFormat="1" ht="16.899999999999999" customHeight="1">
      <c r="A1744" s="33"/>
      <c r="B1744" s="34"/>
      <c r="C1744" s="250" t="s">
        <v>1</v>
      </c>
      <c r="D1744" s="250" t="s">
        <v>993</v>
      </c>
      <c r="E1744" s="18" t="s">
        <v>1</v>
      </c>
      <c r="F1744" s="251">
        <v>4.1399999999999997</v>
      </c>
      <c r="G1744" s="33"/>
      <c r="H1744" s="34"/>
    </row>
    <row r="1745" spans="1:8" s="2" customFormat="1" ht="16.899999999999999" customHeight="1">
      <c r="A1745" s="33"/>
      <c r="B1745" s="34"/>
      <c r="C1745" s="250" t="s">
        <v>1</v>
      </c>
      <c r="D1745" s="250" t="s">
        <v>994</v>
      </c>
      <c r="E1745" s="18" t="s">
        <v>1</v>
      </c>
      <c r="F1745" s="251">
        <v>-3.68</v>
      </c>
      <c r="G1745" s="33"/>
      <c r="H1745" s="34"/>
    </row>
    <row r="1746" spans="1:8" s="2" customFormat="1" ht="16.899999999999999" customHeight="1">
      <c r="A1746" s="33"/>
      <c r="B1746" s="34"/>
      <c r="C1746" s="250" t="s">
        <v>1</v>
      </c>
      <c r="D1746" s="250" t="s">
        <v>995</v>
      </c>
      <c r="E1746" s="18" t="s">
        <v>1</v>
      </c>
      <c r="F1746" s="251">
        <v>9.6</v>
      </c>
      <c r="G1746" s="33"/>
      <c r="H1746" s="34"/>
    </row>
    <row r="1747" spans="1:8" s="2" customFormat="1" ht="16.899999999999999" customHeight="1">
      <c r="A1747" s="33"/>
      <c r="B1747" s="34"/>
      <c r="C1747" s="250" t="s">
        <v>1</v>
      </c>
      <c r="D1747" s="250" t="s">
        <v>758</v>
      </c>
      <c r="E1747" s="18" t="s">
        <v>1</v>
      </c>
      <c r="F1747" s="251">
        <v>0</v>
      </c>
      <c r="G1747" s="33"/>
      <c r="H1747" s="34"/>
    </row>
    <row r="1748" spans="1:8" s="2" customFormat="1" ht="16.899999999999999" customHeight="1">
      <c r="A1748" s="33"/>
      <c r="B1748" s="34"/>
      <c r="C1748" s="250" t="s">
        <v>1</v>
      </c>
      <c r="D1748" s="250" t="s">
        <v>996</v>
      </c>
      <c r="E1748" s="18" t="s">
        <v>1</v>
      </c>
      <c r="F1748" s="251">
        <v>2.1379999999999999</v>
      </c>
      <c r="G1748" s="33"/>
      <c r="H1748" s="34"/>
    </row>
    <row r="1749" spans="1:8" s="2" customFormat="1" ht="16.899999999999999" customHeight="1">
      <c r="A1749" s="33"/>
      <c r="B1749" s="34"/>
      <c r="C1749" s="250" t="s">
        <v>1</v>
      </c>
      <c r="D1749" s="250" t="s">
        <v>997</v>
      </c>
      <c r="E1749" s="18" t="s">
        <v>1</v>
      </c>
      <c r="F1749" s="251">
        <v>2.4239999999999999</v>
      </c>
      <c r="G1749" s="33"/>
      <c r="H1749" s="34"/>
    </row>
    <row r="1750" spans="1:8" s="2" customFormat="1" ht="16.899999999999999" customHeight="1">
      <c r="A1750" s="33"/>
      <c r="B1750" s="34"/>
      <c r="C1750" s="250" t="s">
        <v>1</v>
      </c>
      <c r="D1750" s="250" t="s">
        <v>974</v>
      </c>
      <c r="E1750" s="18" t="s">
        <v>1</v>
      </c>
      <c r="F1750" s="251">
        <v>-1.8180000000000001</v>
      </c>
      <c r="G1750" s="33"/>
      <c r="H1750" s="34"/>
    </row>
    <row r="1751" spans="1:8" s="2" customFormat="1" ht="16.899999999999999" customHeight="1">
      <c r="A1751" s="33"/>
      <c r="B1751" s="34"/>
      <c r="C1751" s="250" t="s">
        <v>1</v>
      </c>
      <c r="D1751" s="250" t="s">
        <v>998</v>
      </c>
      <c r="E1751" s="18" t="s">
        <v>1</v>
      </c>
      <c r="F1751" s="251">
        <v>2.76</v>
      </c>
      <c r="G1751" s="33"/>
      <c r="H1751" s="34"/>
    </row>
    <row r="1752" spans="1:8" s="2" customFormat="1" ht="16.899999999999999" customHeight="1">
      <c r="A1752" s="33"/>
      <c r="B1752" s="34"/>
      <c r="C1752" s="250" t="s">
        <v>1</v>
      </c>
      <c r="D1752" s="250" t="s">
        <v>999</v>
      </c>
      <c r="E1752" s="18" t="s">
        <v>1</v>
      </c>
      <c r="F1752" s="251">
        <v>2.2999999999999998</v>
      </c>
      <c r="G1752" s="33"/>
      <c r="H1752" s="34"/>
    </row>
    <row r="1753" spans="1:8" s="2" customFormat="1" ht="16.899999999999999" customHeight="1">
      <c r="A1753" s="33"/>
      <c r="B1753" s="34"/>
      <c r="C1753" s="250" t="s">
        <v>1</v>
      </c>
      <c r="D1753" s="250" t="s">
        <v>974</v>
      </c>
      <c r="E1753" s="18" t="s">
        <v>1</v>
      </c>
      <c r="F1753" s="251">
        <v>-1.8180000000000001</v>
      </c>
      <c r="G1753" s="33"/>
      <c r="H1753" s="34"/>
    </row>
    <row r="1754" spans="1:8" s="2" customFormat="1" ht="16.899999999999999" customHeight="1">
      <c r="A1754" s="33"/>
      <c r="B1754" s="34"/>
      <c r="C1754" s="250" t="s">
        <v>1</v>
      </c>
      <c r="D1754" s="250" t="s">
        <v>1000</v>
      </c>
      <c r="E1754" s="18" t="s">
        <v>1</v>
      </c>
      <c r="F1754" s="251">
        <v>5.98</v>
      </c>
      <c r="G1754" s="33"/>
      <c r="H1754" s="34"/>
    </row>
    <row r="1755" spans="1:8" s="2" customFormat="1" ht="16.899999999999999" customHeight="1">
      <c r="A1755" s="33"/>
      <c r="B1755" s="34"/>
      <c r="C1755" s="250" t="s">
        <v>1</v>
      </c>
      <c r="D1755" s="250" t="s">
        <v>1001</v>
      </c>
      <c r="E1755" s="18" t="s">
        <v>1</v>
      </c>
      <c r="F1755" s="251">
        <v>-3.68</v>
      </c>
      <c r="G1755" s="33"/>
      <c r="H1755" s="34"/>
    </row>
    <row r="1756" spans="1:8" s="2" customFormat="1" ht="16.899999999999999" customHeight="1">
      <c r="A1756" s="33"/>
      <c r="B1756" s="34"/>
      <c r="C1756" s="250" t="s">
        <v>1</v>
      </c>
      <c r="D1756" s="250" t="s">
        <v>1002</v>
      </c>
      <c r="E1756" s="18" t="s">
        <v>1</v>
      </c>
      <c r="F1756" s="251">
        <v>1.8180000000000001</v>
      </c>
      <c r="G1756" s="33"/>
      <c r="H1756" s="34"/>
    </row>
    <row r="1757" spans="1:8" s="2" customFormat="1" ht="16.899999999999999" customHeight="1">
      <c r="A1757" s="33"/>
      <c r="B1757" s="34"/>
      <c r="C1757" s="250" t="s">
        <v>1</v>
      </c>
      <c r="D1757" s="250" t="s">
        <v>974</v>
      </c>
      <c r="E1757" s="18" t="s">
        <v>1</v>
      </c>
      <c r="F1757" s="251">
        <v>-1.8180000000000001</v>
      </c>
      <c r="G1757" s="33"/>
      <c r="H1757" s="34"/>
    </row>
    <row r="1758" spans="1:8" s="2" customFormat="1" ht="16.899999999999999" customHeight="1">
      <c r="A1758" s="33"/>
      <c r="B1758" s="34"/>
      <c r="C1758" s="250" t="s">
        <v>1</v>
      </c>
      <c r="D1758" s="250" t="s">
        <v>1003</v>
      </c>
      <c r="E1758" s="18" t="s">
        <v>1</v>
      </c>
      <c r="F1758" s="251">
        <v>2.76</v>
      </c>
      <c r="G1758" s="33"/>
      <c r="H1758" s="34"/>
    </row>
    <row r="1759" spans="1:8" s="2" customFormat="1" ht="16.899999999999999" customHeight="1">
      <c r="A1759" s="33"/>
      <c r="B1759" s="34"/>
      <c r="C1759" s="250" t="s">
        <v>1</v>
      </c>
      <c r="D1759" s="250" t="s">
        <v>1004</v>
      </c>
      <c r="E1759" s="18" t="s">
        <v>1</v>
      </c>
      <c r="F1759" s="251">
        <v>2.222</v>
      </c>
      <c r="G1759" s="33"/>
      <c r="H1759" s="34"/>
    </row>
    <row r="1760" spans="1:8" s="2" customFormat="1" ht="16.899999999999999" customHeight="1">
      <c r="A1760" s="33"/>
      <c r="B1760" s="34"/>
      <c r="C1760" s="250" t="s">
        <v>1</v>
      </c>
      <c r="D1760" s="250" t="s">
        <v>1005</v>
      </c>
      <c r="E1760" s="18" t="s">
        <v>1</v>
      </c>
      <c r="F1760" s="251">
        <v>2.76</v>
      </c>
      <c r="G1760" s="33"/>
      <c r="H1760" s="34"/>
    </row>
    <row r="1761" spans="1:8" s="2" customFormat="1" ht="16.899999999999999" customHeight="1">
      <c r="A1761" s="33"/>
      <c r="B1761" s="34"/>
      <c r="C1761" s="250" t="s">
        <v>1</v>
      </c>
      <c r="D1761" s="250" t="s">
        <v>974</v>
      </c>
      <c r="E1761" s="18" t="s">
        <v>1</v>
      </c>
      <c r="F1761" s="251">
        <v>-1.8180000000000001</v>
      </c>
      <c r="G1761" s="33"/>
      <c r="H1761" s="34"/>
    </row>
    <row r="1762" spans="1:8" s="2" customFormat="1" ht="16.899999999999999" customHeight="1">
      <c r="A1762" s="33"/>
      <c r="B1762" s="34"/>
      <c r="C1762" s="250" t="s">
        <v>1</v>
      </c>
      <c r="D1762" s="250" t="s">
        <v>1006</v>
      </c>
      <c r="E1762" s="18" t="s">
        <v>1</v>
      </c>
      <c r="F1762" s="251">
        <v>6.2560000000000002</v>
      </c>
      <c r="G1762" s="33"/>
      <c r="H1762" s="34"/>
    </row>
    <row r="1763" spans="1:8" s="2" customFormat="1" ht="16.899999999999999" customHeight="1">
      <c r="A1763" s="33"/>
      <c r="B1763" s="34"/>
      <c r="C1763" s="250" t="s">
        <v>1</v>
      </c>
      <c r="D1763" s="250" t="s">
        <v>1007</v>
      </c>
      <c r="E1763" s="18" t="s">
        <v>1</v>
      </c>
      <c r="F1763" s="251">
        <v>2.76</v>
      </c>
      <c r="G1763" s="33"/>
      <c r="H1763" s="34"/>
    </row>
    <row r="1764" spans="1:8" s="2" customFormat="1" ht="16.899999999999999" customHeight="1">
      <c r="A1764" s="33"/>
      <c r="B1764" s="34"/>
      <c r="C1764" s="250" t="s">
        <v>1</v>
      </c>
      <c r="D1764" s="250" t="s">
        <v>979</v>
      </c>
      <c r="E1764" s="18" t="s">
        <v>1</v>
      </c>
      <c r="F1764" s="251">
        <v>-2.2999999999999998</v>
      </c>
      <c r="G1764" s="33"/>
      <c r="H1764" s="34"/>
    </row>
    <row r="1765" spans="1:8" s="2" customFormat="1" ht="16.899999999999999" customHeight="1">
      <c r="A1765" s="33"/>
      <c r="B1765" s="34"/>
      <c r="C1765" s="250" t="s">
        <v>1</v>
      </c>
      <c r="D1765" s="250" t="s">
        <v>1007</v>
      </c>
      <c r="E1765" s="18" t="s">
        <v>1</v>
      </c>
      <c r="F1765" s="251">
        <v>2.76</v>
      </c>
      <c r="G1765" s="33"/>
      <c r="H1765" s="34"/>
    </row>
    <row r="1766" spans="1:8" s="2" customFormat="1" ht="16.899999999999999" customHeight="1">
      <c r="A1766" s="33"/>
      <c r="B1766" s="34"/>
      <c r="C1766" s="250" t="s">
        <v>1</v>
      </c>
      <c r="D1766" s="250" t="s">
        <v>979</v>
      </c>
      <c r="E1766" s="18" t="s">
        <v>1</v>
      </c>
      <c r="F1766" s="251">
        <v>-2.2999999999999998</v>
      </c>
      <c r="G1766" s="33"/>
      <c r="H1766" s="34"/>
    </row>
    <row r="1767" spans="1:8" s="2" customFormat="1" ht="16.899999999999999" customHeight="1">
      <c r="A1767" s="33"/>
      <c r="B1767" s="34"/>
      <c r="C1767" s="250" t="s">
        <v>1</v>
      </c>
      <c r="D1767" s="250" t="s">
        <v>1008</v>
      </c>
      <c r="E1767" s="18" t="s">
        <v>1</v>
      </c>
      <c r="F1767" s="251">
        <v>2.76</v>
      </c>
      <c r="G1767" s="33"/>
      <c r="H1767" s="34"/>
    </row>
    <row r="1768" spans="1:8" s="2" customFormat="1" ht="16.899999999999999" customHeight="1">
      <c r="A1768" s="33"/>
      <c r="B1768" s="34"/>
      <c r="C1768" s="250" t="s">
        <v>1</v>
      </c>
      <c r="D1768" s="250" t="s">
        <v>979</v>
      </c>
      <c r="E1768" s="18" t="s">
        <v>1</v>
      </c>
      <c r="F1768" s="251">
        <v>-2.2999999999999998</v>
      </c>
      <c r="G1768" s="33"/>
      <c r="H1768" s="34"/>
    </row>
    <row r="1769" spans="1:8" s="2" customFormat="1" ht="16.899999999999999" customHeight="1">
      <c r="A1769" s="33"/>
      <c r="B1769" s="34"/>
      <c r="C1769" s="250" t="s">
        <v>1</v>
      </c>
      <c r="D1769" s="250" t="s">
        <v>1009</v>
      </c>
      <c r="E1769" s="18" t="s">
        <v>1</v>
      </c>
      <c r="F1769" s="251">
        <v>2.76</v>
      </c>
      <c r="G1769" s="33"/>
      <c r="H1769" s="34"/>
    </row>
    <row r="1770" spans="1:8" s="2" customFormat="1" ht="16.899999999999999" customHeight="1">
      <c r="A1770" s="33"/>
      <c r="B1770" s="34"/>
      <c r="C1770" s="250" t="s">
        <v>1</v>
      </c>
      <c r="D1770" s="250" t="s">
        <v>979</v>
      </c>
      <c r="E1770" s="18" t="s">
        <v>1</v>
      </c>
      <c r="F1770" s="251">
        <v>-2.2999999999999998</v>
      </c>
      <c r="G1770" s="33"/>
      <c r="H1770" s="34"/>
    </row>
    <row r="1771" spans="1:8" s="2" customFormat="1" ht="16.899999999999999" customHeight="1">
      <c r="A1771" s="33"/>
      <c r="B1771" s="34"/>
      <c r="C1771" s="250" t="s">
        <v>1</v>
      </c>
      <c r="D1771" s="250" t="s">
        <v>1010</v>
      </c>
      <c r="E1771" s="18" t="s">
        <v>1</v>
      </c>
      <c r="F1771" s="251">
        <v>2.76</v>
      </c>
      <c r="G1771" s="33"/>
      <c r="H1771" s="34"/>
    </row>
    <row r="1772" spans="1:8" s="2" customFormat="1" ht="16.899999999999999" customHeight="1">
      <c r="A1772" s="33"/>
      <c r="B1772" s="34"/>
      <c r="C1772" s="250" t="s">
        <v>1</v>
      </c>
      <c r="D1772" s="250" t="s">
        <v>979</v>
      </c>
      <c r="E1772" s="18" t="s">
        <v>1</v>
      </c>
      <c r="F1772" s="251">
        <v>-2.2999999999999998</v>
      </c>
      <c r="G1772" s="33"/>
      <c r="H1772" s="34"/>
    </row>
    <row r="1773" spans="1:8" s="2" customFormat="1" ht="16.899999999999999" customHeight="1">
      <c r="A1773" s="33"/>
      <c r="B1773" s="34"/>
      <c r="C1773" s="250" t="s">
        <v>1</v>
      </c>
      <c r="D1773" s="250" t="s">
        <v>1011</v>
      </c>
      <c r="E1773" s="18" t="s">
        <v>1</v>
      </c>
      <c r="F1773" s="251">
        <v>2.8180000000000001</v>
      </c>
      <c r="G1773" s="33"/>
      <c r="H1773" s="34"/>
    </row>
    <row r="1774" spans="1:8" s="2" customFormat="1" ht="16.899999999999999" customHeight="1">
      <c r="A1774" s="33"/>
      <c r="B1774" s="34"/>
      <c r="C1774" s="250" t="s">
        <v>1</v>
      </c>
      <c r="D1774" s="250" t="s">
        <v>979</v>
      </c>
      <c r="E1774" s="18" t="s">
        <v>1</v>
      </c>
      <c r="F1774" s="251">
        <v>-2.2999999999999998</v>
      </c>
      <c r="G1774" s="33"/>
      <c r="H1774" s="34"/>
    </row>
    <row r="1775" spans="1:8" s="2" customFormat="1" ht="16.899999999999999" customHeight="1">
      <c r="A1775" s="33"/>
      <c r="B1775" s="34"/>
      <c r="C1775" s="250" t="s">
        <v>1</v>
      </c>
      <c r="D1775" s="250" t="s">
        <v>1012</v>
      </c>
      <c r="E1775" s="18" t="s">
        <v>1</v>
      </c>
      <c r="F1775" s="251">
        <v>13.8</v>
      </c>
      <c r="G1775" s="33"/>
      <c r="H1775" s="34"/>
    </row>
    <row r="1776" spans="1:8" s="2" customFormat="1" ht="16.899999999999999" customHeight="1">
      <c r="A1776" s="33"/>
      <c r="B1776" s="34"/>
      <c r="C1776" s="250" t="s">
        <v>1</v>
      </c>
      <c r="D1776" s="250" t="s">
        <v>1013</v>
      </c>
      <c r="E1776" s="18" t="s">
        <v>1</v>
      </c>
      <c r="F1776" s="251">
        <v>-11.5</v>
      </c>
      <c r="G1776" s="33"/>
      <c r="H1776" s="34"/>
    </row>
    <row r="1777" spans="1:8" s="2" customFormat="1" ht="16.899999999999999" customHeight="1">
      <c r="A1777" s="33"/>
      <c r="B1777" s="34"/>
      <c r="C1777" s="250" t="s">
        <v>1</v>
      </c>
      <c r="D1777" s="250" t="s">
        <v>1014</v>
      </c>
      <c r="E1777" s="18" t="s">
        <v>1</v>
      </c>
      <c r="F1777" s="251">
        <v>5.52</v>
      </c>
      <c r="G1777" s="33"/>
      <c r="H1777" s="34"/>
    </row>
    <row r="1778" spans="1:8" s="2" customFormat="1" ht="16.899999999999999" customHeight="1">
      <c r="A1778" s="33"/>
      <c r="B1778" s="34"/>
      <c r="C1778" s="250" t="s">
        <v>1</v>
      </c>
      <c r="D1778" s="250" t="s">
        <v>985</v>
      </c>
      <c r="E1778" s="18" t="s">
        <v>1</v>
      </c>
      <c r="F1778" s="251">
        <v>-4.5999999999999996</v>
      </c>
      <c r="G1778" s="33"/>
      <c r="H1778" s="34"/>
    </row>
    <row r="1779" spans="1:8" s="2" customFormat="1" ht="16.899999999999999" customHeight="1">
      <c r="A1779" s="33"/>
      <c r="B1779" s="34"/>
      <c r="C1779" s="250" t="s">
        <v>1</v>
      </c>
      <c r="D1779" s="250" t="s">
        <v>1015</v>
      </c>
      <c r="E1779" s="18" t="s">
        <v>1</v>
      </c>
      <c r="F1779" s="251">
        <v>2.2999999999999998</v>
      </c>
      <c r="G1779" s="33"/>
      <c r="H1779" s="34"/>
    </row>
    <row r="1780" spans="1:8" s="2" customFormat="1" ht="16.899999999999999" customHeight="1">
      <c r="A1780" s="33"/>
      <c r="B1780" s="34"/>
      <c r="C1780" s="250" t="s">
        <v>1</v>
      </c>
      <c r="D1780" s="250" t="s">
        <v>976</v>
      </c>
      <c r="E1780" s="18" t="s">
        <v>1</v>
      </c>
      <c r="F1780" s="251">
        <v>-2.0699999999999998</v>
      </c>
      <c r="G1780" s="33"/>
      <c r="H1780" s="34"/>
    </row>
    <row r="1781" spans="1:8" s="2" customFormat="1" ht="16.899999999999999" customHeight="1">
      <c r="A1781" s="33"/>
      <c r="B1781" s="34"/>
      <c r="C1781" s="250" t="s">
        <v>1</v>
      </c>
      <c r="D1781" s="250" t="s">
        <v>1016</v>
      </c>
      <c r="E1781" s="18" t="s">
        <v>1</v>
      </c>
      <c r="F1781" s="251">
        <v>3.3580000000000001</v>
      </c>
      <c r="G1781" s="33"/>
      <c r="H1781" s="34"/>
    </row>
    <row r="1782" spans="1:8" s="2" customFormat="1" ht="16.899999999999999" customHeight="1">
      <c r="A1782" s="33"/>
      <c r="B1782" s="34"/>
      <c r="C1782" s="250" t="s">
        <v>1</v>
      </c>
      <c r="D1782" s="250" t="s">
        <v>976</v>
      </c>
      <c r="E1782" s="18" t="s">
        <v>1</v>
      </c>
      <c r="F1782" s="251">
        <v>-2.0699999999999998</v>
      </c>
      <c r="G1782" s="33"/>
      <c r="H1782" s="34"/>
    </row>
    <row r="1783" spans="1:8" s="2" customFormat="1" ht="16.899999999999999" customHeight="1">
      <c r="A1783" s="33"/>
      <c r="B1783" s="34"/>
      <c r="C1783" s="250" t="s">
        <v>1</v>
      </c>
      <c r="D1783" s="250" t="s">
        <v>1017</v>
      </c>
      <c r="E1783" s="18" t="s">
        <v>1</v>
      </c>
      <c r="F1783" s="251">
        <v>2.2999999999999998</v>
      </c>
      <c r="G1783" s="33"/>
      <c r="H1783" s="34"/>
    </row>
    <row r="1784" spans="1:8" s="2" customFormat="1" ht="16.899999999999999" customHeight="1">
      <c r="A1784" s="33"/>
      <c r="B1784" s="34"/>
      <c r="C1784" s="250" t="s">
        <v>1</v>
      </c>
      <c r="D1784" s="250" t="s">
        <v>976</v>
      </c>
      <c r="E1784" s="18" t="s">
        <v>1</v>
      </c>
      <c r="F1784" s="251">
        <v>-2.0699999999999998</v>
      </c>
      <c r="G1784" s="33"/>
      <c r="H1784" s="34"/>
    </row>
    <row r="1785" spans="1:8" s="2" customFormat="1" ht="16.899999999999999" customHeight="1">
      <c r="A1785" s="33"/>
      <c r="B1785" s="34"/>
      <c r="C1785" s="250" t="s">
        <v>1</v>
      </c>
      <c r="D1785" s="250" t="s">
        <v>1018</v>
      </c>
      <c r="E1785" s="18" t="s">
        <v>1</v>
      </c>
      <c r="F1785" s="251">
        <v>2.0699999999999998</v>
      </c>
      <c r="G1785" s="33"/>
      <c r="H1785" s="34"/>
    </row>
    <row r="1786" spans="1:8" s="2" customFormat="1" ht="16.899999999999999" customHeight="1">
      <c r="A1786" s="33"/>
      <c r="B1786" s="34"/>
      <c r="C1786" s="250" t="s">
        <v>1</v>
      </c>
      <c r="D1786" s="250" t="s">
        <v>981</v>
      </c>
      <c r="E1786" s="18" t="s">
        <v>1</v>
      </c>
      <c r="F1786" s="251">
        <v>-1.84</v>
      </c>
      <c r="G1786" s="33"/>
      <c r="H1786" s="34"/>
    </row>
    <row r="1787" spans="1:8" s="2" customFormat="1" ht="16.899999999999999" customHeight="1">
      <c r="A1787" s="33"/>
      <c r="B1787" s="34"/>
      <c r="C1787" s="250" t="s">
        <v>1</v>
      </c>
      <c r="D1787" s="250" t="s">
        <v>787</v>
      </c>
      <c r="E1787" s="18" t="s">
        <v>1</v>
      </c>
      <c r="F1787" s="251">
        <v>0</v>
      </c>
      <c r="G1787" s="33"/>
      <c r="H1787" s="34"/>
    </row>
    <row r="1788" spans="1:8" s="2" customFormat="1" ht="16.899999999999999" customHeight="1">
      <c r="A1788" s="33"/>
      <c r="B1788" s="34"/>
      <c r="C1788" s="250" t="s">
        <v>1</v>
      </c>
      <c r="D1788" s="250" t="s">
        <v>1019</v>
      </c>
      <c r="E1788" s="18" t="s">
        <v>1</v>
      </c>
      <c r="F1788" s="251">
        <v>2.76</v>
      </c>
      <c r="G1788" s="33"/>
      <c r="H1788" s="34"/>
    </row>
    <row r="1789" spans="1:8" s="2" customFormat="1" ht="16.899999999999999" customHeight="1">
      <c r="A1789" s="33"/>
      <c r="B1789" s="34"/>
      <c r="C1789" s="250" t="s">
        <v>1</v>
      </c>
      <c r="D1789" s="250" t="s">
        <v>1020</v>
      </c>
      <c r="E1789" s="18" t="s">
        <v>1</v>
      </c>
      <c r="F1789" s="251">
        <v>-2.2999999999999998</v>
      </c>
      <c r="G1789" s="33"/>
      <c r="H1789" s="34"/>
    </row>
    <row r="1790" spans="1:8" s="2" customFormat="1" ht="16.899999999999999" customHeight="1">
      <c r="A1790" s="33"/>
      <c r="B1790" s="34"/>
      <c r="C1790" s="250" t="s">
        <v>1</v>
      </c>
      <c r="D1790" s="250" t="s">
        <v>1021</v>
      </c>
      <c r="E1790" s="18" t="s">
        <v>1</v>
      </c>
      <c r="F1790" s="251">
        <v>8.2799999999999994</v>
      </c>
      <c r="G1790" s="33"/>
      <c r="H1790" s="34"/>
    </row>
    <row r="1791" spans="1:8" s="2" customFormat="1" ht="16.899999999999999" customHeight="1">
      <c r="A1791" s="33"/>
      <c r="B1791" s="34"/>
      <c r="C1791" s="250" t="s">
        <v>1</v>
      </c>
      <c r="D1791" s="250" t="s">
        <v>1022</v>
      </c>
      <c r="E1791" s="18" t="s">
        <v>1</v>
      </c>
      <c r="F1791" s="251">
        <v>-6.9</v>
      </c>
      <c r="G1791" s="33"/>
      <c r="H1791" s="34"/>
    </row>
    <row r="1792" spans="1:8" s="2" customFormat="1" ht="16.899999999999999" customHeight="1">
      <c r="A1792" s="33"/>
      <c r="B1792" s="34"/>
      <c r="C1792" s="250" t="s">
        <v>1</v>
      </c>
      <c r="D1792" s="250" t="s">
        <v>1023</v>
      </c>
      <c r="E1792" s="18" t="s">
        <v>1</v>
      </c>
      <c r="F1792" s="251">
        <v>2.8180000000000001</v>
      </c>
      <c r="G1792" s="33"/>
      <c r="H1792" s="34"/>
    </row>
    <row r="1793" spans="1:8" s="2" customFormat="1" ht="16.899999999999999" customHeight="1">
      <c r="A1793" s="33"/>
      <c r="B1793" s="34"/>
      <c r="C1793" s="250" t="s">
        <v>1</v>
      </c>
      <c r="D1793" s="250" t="s">
        <v>979</v>
      </c>
      <c r="E1793" s="18" t="s">
        <v>1</v>
      </c>
      <c r="F1793" s="251">
        <v>-2.2999999999999998</v>
      </c>
      <c r="G1793" s="33"/>
      <c r="H1793" s="34"/>
    </row>
    <row r="1794" spans="1:8" s="2" customFormat="1" ht="16.899999999999999" customHeight="1">
      <c r="A1794" s="33"/>
      <c r="B1794" s="34"/>
      <c r="C1794" s="250" t="s">
        <v>1</v>
      </c>
      <c r="D1794" s="250" t="s">
        <v>1024</v>
      </c>
      <c r="E1794" s="18" t="s">
        <v>1</v>
      </c>
      <c r="F1794" s="251">
        <v>24.84</v>
      </c>
      <c r="G1794" s="33"/>
      <c r="H1794" s="34"/>
    </row>
    <row r="1795" spans="1:8" s="2" customFormat="1" ht="16.899999999999999" customHeight="1">
      <c r="A1795" s="33"/>
      <c r="B1795" s="34"/>
      <c r="C1795" s="250" t="s">
        <v>1</v>
      </c>
      <c r="D1795" s="250" t="s">
        <v>1025</v>
      </c>
      <c r="E1795" s="18" t="s">
        <v>1</v>
      </c>
      <c r="F1795" s="251">
        <v>-20.7</v>
      </c>
      <c r="G1795" s="33"/>
      <c r="H1795" s="34"/>
    </row>
    <row r="1796" spans="1:8" s="2" customFormat="1" ht="16.899999999999999" customHeight="1">
      <c r="A1796" s="33"/>
      <c r="B1796" s="34"/>
      <c r="C1796" s="250" t="s">
        <v>1</v>
      </c>
      <c r="D1796" s="250" t="s">
        <v>1026</v>
      </c>
      <c r="E1796" s="18" t="s">
        <v>1</v>
      </c>
      <c r="F1796" s="251">
        <v>2.2999999999999998</v>
      </c>
      <c r="G1796" s="33"/>
      <c r="H1796" s="34"/>
    </row>
    <row r="1797" spans="1:8" s="2" customFormat="1" ht="16.899999999999999" customHeight="1">
      <c r="A1797" s="33"/>
      <c r="B1797" s="34"/>
      <c r="C1797" s="250" t="s">
        <v>1</v>
      </c>
      <c r="D1797" s="250" t="s">
        <v>976</v>
      </c>
      <c r="E1797" s="18" t="s">
        <v>1</v>
      </c>
      <c r="F1797" s="251">
        <v>-2.0699999999999998</v>
      </c>
      <c r="G1797" s="33"/>
      <c r="H1797" s="34"/>
    </row>
    <row r="1798" spans="1:8" s="2" customFormat="1" ht="16.899999999999999" customHeight="1">
      <c r="A1798" s="33"/>
      <c r="B1798" s="34"/>
      <c r="C1798" s="250" t="s">
        <v>1</v>
      </c>
      <c r="D1798" s="250" t="s">
        <v>1027</v>
      </c>
      <c r="E1798" s="18" t="s">
        <v>1</v>
      </c>
      <c r="F1798" s="251">
        <v>3.3580000000000001</v>
      </c>
      <c r="G1798" s="33"/>
      <c r="H1798" s="34"/>
    </row>
    <row r="1799" spans="1:8" s="2" customFormat="1" ht="16.899999999999999" customHeight="1">
      <c r="A1799" s="33"/>
      <c r="B1799" s="34"/>
      <c r="C1799" s="250" t="s">
        <v>1</v>
      </c>
      <c r="D1799" s="250" t="s">
        <v>976</v>
      </c>
      <c r="E1799" s="18" t="s">
        <v>1</v>
      </c>
      <c r="F1799" s="251">
        <v>-2.0699999999999998</v>
      </c>
      <c r="G1799" s="33"/>
      <c r="H1799" s="34"/>
    </row>
    <row r="1800" spans="1:8" s="2" customFormat="1" ht="16.899999999999999" customHeight="1">
      <c r="A1800" s="33"/>
      <c r="B1800" s="34"/>
      <c r="C1800" s="250" t="s">
        <v>1</v>
      </c>
      <c r="D1800" s="250" t="s">
        <v>1028</v>
      </c>
      <c r="E1800" s="18" t="s">
        <v>1</v>
      </c>
      <c r="F1800" s="251">
        <v>2.0699999999999998</v>
      </c>
      <c r="G1800" s="33"/>
      <c r="H1800" s="34"/>
    </row>
    <row r="1801" spans="1:8" s="2" customFormat="1" ht="16.899999999999999" customHeight="1">
      <c r="A1801" s="33"/>
      <c r="B1801" s="34"/>
      <c r="C1801" s="250" t="s">
        <v>1</v>
      </c>
      <c r="D1801" s="250" t="s">
        <v>981</v>
      </c>
      <c r="E1801" s="18" t="s">
        <v>1</v>
      </c>
      <c r="F1801" s="251">
        <v>-1.84</v>
      </c>
      <c r="G1801" s="33"/>
      <c r="H1801" s="34"/>
    </row>
    <row r="1802" spans="1:8" s="2" customFormat="1" ht="16.899999999999999" customHeight="1">
      <c r="A1802" s="33"/>
      <c r="B1802" s="34"/>
      <c r="C1802" s="250" t="s">
        <v>1</v>
      </c>
      <c r="D1802" s="250" t="s">
        <v>1029</v>
      </c>
      <c r="E1802" s="18" t="s">
        <v>1</v>
      </c>
      <c r="F1802" s="251">
        <v>2.2999999999999998</v>
      </c>
      <c r="G1802" s="33"/>
      <c r="H1802" s="34"/>
    </row>
    <row r="1803" spans="1:8" s="2" customFormat="1" ht="16.899999999999999" customHeight="1">
      <c r="A1803" s="33"/>
      <c r="B1803" s="34"/>
      <c r="C1803" s="250" t="s">
        <v>1</v>
      </c>
      <c r="D1803" s="250" t="s">
        <v>974</v>
      </c>
      <c r="E1803" s="18" t="s">
        <v>1</v>
      </c>
      <c r="F1803" s="251">
        <v>-1.8180000000000001</v>
      </c>
      <c r="G1803" s="33"/>
      <c r="H1803" s="34"/>
    </row>
    <row r="1804" spans="1:8" s="2" customFormat="1" ht="16.899999999999999" customHeight="1">
      <c r="A1804" s="33"/>
      <c r="B1804" s="34"/>
      <c r="C1804" s="250" t="s">
        <v>224</v>
      </c>
      <c r="D1804" s="250" t="s">
        <v>386</v>
      </c>
      <c r="E1804" s="18" t="s">
        <v>1</v>
      </c>
      <c r="F1804" s="251">
        <v>240.38499999999999</v>
      </c>
      <c r="G1804" s="33"/>
      <c r="H1804" s="34"/>
    </row>
    <row r="1805" spans="1:8" s="2" customFormat="1" ht="16.899999999999999" customHeight="1">
      <c r="A1805" s="33"/>
      <c r="B1805" s="34"/>
      <c r="C1805" s="252" t="s">
        <v>6536</v>
      </c>
      <c r="D1805" s="33"/>
      <c r="E1805" s="33"/>
      <c r="F1805" s="33"/>
      <c r="G1805" s="33"/>
      <c r="H1805" s="34"/>
    </row>
    <row r="1806" spans="1:8" s="2" customFormat="1" ht="22.5">
      <c r="A1806" s="33"/>
      <c r="B1806" s="34"/>
      <c r="C1806" s="250" t="s">
        <v>968</v>
      </c>
      <c r="D1806" s="250" t="s">
        <v>969</v>
      </c>
      <c r="E1806" s="18" t="s">
        <v>366</v>
      </c>
      <c r="F1806" s="251">
        <v>240.38499999999999</v>
      </c>
      <c r="G1806" s="33"/>
      <c r="H1806" s="34"/>
    </row>
    <row r="1807" spans="1:8" s="2" customFormat="1" ht="16.899999999999999" customHeight="1">
      <c r="A1807" s="33"/>
      <c r="B1807" s="34"/>
      <c r="C1807" s="250" t="s">
        <v>1847</v>
      </c>
      <c r="D1807" s="250" t="s">
        <v>1848</v>
      </c>
      <c r="E1807" s="18" t="s">
        <v>366</v>
      </c>
      <c r="F1807" s="251">
        <v>10230.169</v>
      </c>
      <c r="G1807" s="33"/>
      <c r="H1807" s="34"/>
    </row>
    <row r="1808" spans="1:8" s="2" customFormat="1" ht="16.899999999999999" customHeight="1">
      <c r="A1808" s="33"/>
      <c r="B1808" s="34"/>
      <c r="C1808" s="246" t="s">
        <v>226</v>
      </c>
      <c r="D1808" s="247" t="s">
        <v>1</v>
      </c>
      <c r="E1808" s="248" t="s">
        <v>1</v>
      </c>
      <c r="F1808" s="249">
        <v>25.48</v>
      </c>
      <c r="G1808" s="33"/>
      <c r="H1808" s="34"/>
    </row>
    <row r="1809" spans="1:8" s="2" customFormat="1" ht="16.899999999999999" customHeight="1">
      <c r="A1809" s="33"/>
      <c r="B1809" s="34"/>
      <c r="C1809" s="250" t="s">
        <v>1</v>
      </c>
      <c r="D1809" s="250" t="s">
        <v>754</v>
      </c>
      <c r="E1809" s="18" t="s">
        <v>1</v>
      </c>
      <c r="F1809" s="251">
        <v>0</v>
      </c>
      <c r="G1809" s="33"/>
      <c r="H1809" s="34"/>
    </row>
    <row r="1810" spans="1:8" s="2" customFormat="1" ht="16.899999999999999" customHeight="1">
      <c r="A1810" s="33"/>
      <c r="B1810" s="34"/>
      <c r="C1810" s="250" t="s">
        <v>1</v>
      </c>
      <c r="D1810" s="250" t="s">
        <v>961</v>
      </c>
      <c r="E1810" s="18" t="s">
        <v>1</v>
      </c>
      <c r="F1810" s="251">
        <v>4.7359999999999998</v>
      </c>
      <c r="G1810" s="33"/>
      <c r="H1810" s="34"/>
    </row>
    <row r="1811" spans="1:8" s="2" customFormat="1" ht="16.899999999999999" customHeight="1">
      <c r="A1811" s="33"/>
      <c r="B1811" s="34"/>
      <c r="C1811" s="250" t="s">
        <v>1</v>
      </c>
      <c r="D1811" s="250" t="s">
        <v>962</v>
      </c>
      <c r="E1811" s="18" t="s">
        <v>1</v>
      </c>
      <c r="F1811" s="251">
        <v>-7.07</v>
      </c>
      <c r="G1811" s="33"/>
      <c r="H1811" s="34"/>
    </row>
    <row r="1812" spans="1:8" s="2" customFormat="1" ht="16.899999999999999" customHeight="1">
      <c r="A1812" s="33"/>
      <c r="B1812" s="34"/>
      <c r="C1812" s="250" t="s">
        <v>1</v>
      </c>
      <c r="D1812" s="250" t="s">
        <v>963</v>
      </c>
      <c r="E1812" s="18" t="s">
        <v>1</v>
      </c>
      <c r="F1812" s="251">
        <v>7.02</v>
      </c>
      <c r="G1812" s="33"/>
      <c r="H1812" s="34"/>
    </row>
    <row r="1813" spans="1:8" s="2" customFormat="1" ht="16.899999999999999" customHeight="1">
      <c r="A1813" s="33"/>
      <c r="B1813" s="34"/>
      <c r="C1813" s="250" t="s">
        <v>1</v>
      </c>
      <c r="D1813" s="250" t="s">
        <v>964</v>
      </c>
      <c r="E1813" s="18" t="s">
        <v>1</v>
      </c>
      <c r="F1813" s="251">
        <v>-1.4139999999999999</v>
      </c>
      <c r="G1813" s="33"/>
      <c r="H1813" s="34"/>
    </row>
    <row r="1814" spans="1:8" s="2" customFormat="1" ht="16.899999999999999" customHeight="1">
      <c r="A1814" s="33"/>
      <c r="B1814" s="34"/>
      <c r="C1814" s="250" t="s">
        <v>1</v>
      </c>
      <c r="D1814" s="250" t="s">
        <v>965</v>
      </c>
      <c r="E1814" s="18" t="s">
        <v>1</v>
      </c>
      <c r="F1814" s="251">
        <v>2.976</v>
      </c>
      <c r="G1814" s="33"/>
      <c r="H1814" s="34"/>
    </row>
    <row r="1815" spans="1:8" s="2" customFormat="1" ht="16.899999999999999" customHeight="1">
      <c r="A1815" s="33"/>
      <c r="B1815" s="34"/>
      <c r="C1815" s="250" t="s">
        <v>1</v>
      </c>
      <c r="D1815" s="250" t="s">
        <v>966</v>
      </c>
      <c r="E1815" s="18" t="s">
        <v>1</v>
      </c>
      <c r="F1815" s="251">
        <v>19.231999999999999</v>
      </c>
      <c r="G1815" s="33"/>
      <c r="H1815" s="34"/>
    </row>
    <row r="1816" spans="1:8" s="2" customFormat="1" ht="16.899999999999999" customHeight="1">
      <c r="A1816" s="33"/>
      <c r="B1816" s="34"/>
      <c r="C1816" s="250" t="s">
        <v>226</v>
      </c>
      <c r="D1816" s="250" t="s">
        <v>386</v>
      </c>
      <c r="E1816" s="18" t="s">
        <v>1</v>
      </c>
      <c r="F1816" s="251">
        <v>25.48</v>
      </c>
      <c r="G1816" s="33"/>
      <c r="H1816" s="34"/>
    </row>
    <row r="1817" spans="1:8" s="2" customFormat="1" ht="16.899999999999999" customHeight="1">
      <c r="A1817" s="33"/>
      <c r="B1817" s="34"/>
      <c r="C1817" s="252" t="s">
        <v>6536</v>
      </c>
      <c r="D1817" s="33"/>
      <c r="E1817" s="33"/>
      <c r="F1817" s="33"/>
      <c r="G1817" s="33"/>
      <c r="H1817" s="34"/>
    </row>
    <row r="1818" spans="1:8" s="2" customFormat="1" ht="22.5">
      <c r="A1818" s="33"/>
      <c r="B1818" s="34"/>
      <c r="C1818" s="250" t="s">
        <v>958</v>
      </c>
      <c r="D1818" s="250" t="s">
        <v>959</v>
      </c>
      <c r="E1818" s="18" t="s">
        <v>366</v>
      </c>
      <c r="F1818" s="251">
        <v>25.48</v>
      </c>
      <c r="G1818" s="33"/>
      <c r="H1818" s="34"/>
    </row>
    <row r="1819" spans="1:8" s="2" customFormat="1" ht="16.899999999999999" customHeight="1">
      <c r="A1819" s="33"/>
      <c r="B1819" s="34"/>
      <c r="C1819" s="250" t="s">
        <v>1847</v>
      </c>
      <c r="D1819" s="250" t="s">
        <v>1848</v>
      </c>
      <c r="E1819" s="18" t="s">
        <v>366</v>
      </c>
      <c r="F1819" s="251">
        <v>10230.169</v>
      </c>
      <c r="G1819" s="33"/>
      <c r="H1819" s="34"/>
    </row>
    <row r="1820" spans="1:8" s="2" customFormat="1" ht="16.899999999999999" customHeight="1">
      <c r="A1820" s="33"/>
      <c r="B1820" s="34"/>
      <c r="C1820" s="246" t="s">
        <v>6547</v>
      </c>
      <c r="D1820" s="247" t="s">
        <v>1</v>
      </c>
      <c r="E1820" s="248" t="s">
        <v>1</v>
      </c>
      <c r="F1820" s="249">
        <v>21.25</v>
      </c>
      <c r="G1820" s="33"/>
      <c r="H1820" s="34"/>
    </row>
    <row r="1821" spans="1:8" s="2" customFormat="1" ht="16.899999999999999" customHeight="1">
      <c r="A1821" s="33"/>
      <c r="B1821" s="34"/>
      <c r="C1821" s="246" t="s">
        <v>6548</v>
      </c>
      <c r="D1821" s="247" t="s">
        <v>1</v>
      </c>
      <c r="E1821" s="248" t="s">
        <v>1</v>
      </c>
      <c r="F1821" s="249">
        <v>0</v>
      </c>
      <c r="G1821" s="33"/>
      <c r="H1821" s="34"/>
    </row>
    <row r="1822" spans="1:8" s="2" customFormat="1" ht="16.899999999999999" customHeight="1">
      <c r="A1822" s="33"/>
      <c r="B1822" s="34"/>
      <c r="C1822" s="246" t="s">
        <v>6549</v>
      </c>
      <c r="D1822" s="247" t="s">
        <v>1</v>
      </c>
      <c r="E1822" s="248" t="s">
        <v>1</v>
      </c>
      <c r="F1822" s="249">
        <v>5475.6790000000001</v>
      </c>
      <c r="G1822" s="33"/>
      <c r="H1822" s="34"/>
    </row>
    <row r="1823" spans="1:8" s="2" customFormat="1" ht="16.899999999999999" customHeight="1">
      <c r="A1823" s="33"/>
      <c r="B1823" s="34"/>
      <c r="C1823" s="246" t="s">
        <v>6550</v>
      </c>
      <c r="D1823" s="247" t="s">
        <v>1</v>
      </c>
      <c r="E1823" s="248" t="s">
        <v>1</v>
      </c>
      <c r="F1823" s="249">
        <v>0</v>
      </c>
      <c r="G1823" s="33"/>
      <c r="H1823" s="34"/>
    </row>
    <row r="1824" spans="1:8" s="2" customFormat="1" ht="16.899999999999999" customHeight="1">
      <c r="A1824" s="33"/>
      <c r="B1824" s="34"/>
      <c r="C1824" s="246" t="s">
        <v>6551</v>
      </c>
      <c r="D1824" s="247" t="s">
        <v>1</v>
      </c>
      <c r="E1824" s="248" t="s">
        <v>1</v>
      </c>
      <c r="F1824" s="249">
        <v>0</v>
      </c>
      <c r="G1824" s="33"/>
      <c r="H1824" s="34"/>
    </row>
    <row r="1825" spans="1:8" s="2" customFormat="1" ht="16.899999999999999" customHeight="1">
      <c r="A1825" s="33"/>
      <c r="B1825" s="34"/>
      <c r="C1825" s="246" t="s">
        <v>6552</v>
      </c>
      <c r="D1825" s="247" t="s">
        <v>1</v>
      </c>
      <c r="E1825" s="248" t="s">
        <v>1</v>
      </c>
      <c r="F1825" s="249">
        <v>0</v>
      </c>
      <c r="G1825" s="33"/>
      <c r="H1825" s="34"/>
    </row>
    <row r="1826" spans="1:8" s="2" customFormat="1" ht="16.899999999999999" customHeight="1">
      <c r="A1826" s="33"/>
      <c r="B1826" s="34"/>
      <c r="C1826" s="246" t="s">
        <v>89</v>
      </c>
      <c r="D1826" s="247" t="s">
        <v>89</v>
      </c>
      <c r="E1826" s="248" t="s">
        <v>1</v>
      </c>
      <c r="F1826" s="249">
        <v>634.26</v>
      </c>
      <c r="G1826" s="33"/>
      <c r="H1826" s="34"/>
    </row>
    <row r="1827" spans="1:8" s="2" customFormat="1" ht="16.899999999999999" customHeight="1">
      <c r="A1827" s="33"/>
      <c r="B1827" s="34"/>
      <c r="C1827" s="250" t="s">
        <v>1</v>
      </c>
      <c r="D1827" s="250" t="s">
        <v>5808</v>
      </c>
      <c r="E1827" s="18" t="s">
        <v>1</v>
      </c>
      <c r="F1827" s="251">
        <v>108.01</v>
      </c>
      <c r="G1827" s="33"/>
      <c r="H1827" s="34"/>
    </row>
    <row r="1828" spans="1:8" s="2" customFormat="1" ht="16.899999999999999" customHeight="1">
      <c r="A1828" s="33"/>
      <c r="B1828" s="34"/>
      <c r="C1828" s="250" t="s">
        <v>1</v>
      </c>
      <c r="D1828" s="250" t="s">
        <v>5809</v>
      </c>
      <c r="E1828" s="18" t="s">
        <v>1</v>
      </c>
      <c r="F1828" s="251">
        <v>72.2</v>
      </c>
      <c r="G1828" s="33"/>
      <c r="H1828" s="34"/>
    </row>
    <row r="1829" spans="1:8" s="2" customFormat="1" ht="16.899999999999999" customHeight="1">
      <c r="A1829" s="33"/>
      <c r="B1829" s="34"/>
      <c r="C1829" s="250" t="s">
        <v>1</v>
      </c>
      <c r="D1829" s="250" t="s">
        <v>5810</v>
      </c>
      <c r="E1829" s="18" t="s">
        <v>1</v>
      </c>
      <c r="F1829" s="251">
        <v>68.94</v>
      </c>
      <c r="G1829" s="33"/>
      <c r="H1829" s="34"/>
    </row>
    <row r="1830" spans="1:8" s="2" customFormat="1" ht="16.899999999999999" customHeight="1">
      <c r="A1830" s="33"/>
      <c r="B1830" s="34"/>
      <c r="C1830" s="250" t="s">
        <v>1</v>
      </c>
      <c r="D1830" s="250" t="s">
        <v>5811</v>
      </c>
      <c r="E1830" s="18" t="s">
        <v>1</v>
      </c>
      <c r="F1830" s="251">
        <v>63.49</v>
      </c>
      <c r="G1830" s="33"/>
      <c r="H1830" s="34"/>
    </row>
    <row r="1831" spans="1:8" s="2" customFormat="1" ht="16.899999999999999" customHeight="1">
      <c r="A1831" s="33"/>
      <c r="B1831" s="34"/>
      <c r="C1831" s="250" t="s">
        <v>1</v>
      </c>
      <c r="D1831" s="250" t="s">
        <v>5812</v>
      </c>
      <c r="E1831" s="18" t="s">
        <v>1</v>
      </c>
      <c r="F1831" s="251">
        <v>55.92</v>
      </c>
      <c r="G1831" s="33"/>
      <c r="H1831" s="34"/>
    </row>
    <row r="1832" spans="1:8" s="2" customFormat="1" ht="16.899999999999999" customHeight="1">
      <c r="A1832" s="33"/>
      <c r="B1832" s="34"/>
      <c r="C1832" s="250" t="s">
        <v>1</v>
      </c>
      <c r="D1832" s="250" t="s">
        <v>5813</v>
      </c>
      <c r="E1832" s="18" t="s">
        <v>1</v>
      </c>
      <c r="F1832" s="251">
        <v>72.56</v>
      </c>
      <c r="G1832" s="33"/>
      <c r="H1832" s="34"/>
    </row>
    <row r="1833" spans="1:8" s="2" customFormat="1" ht="16.899999999999999" customHeight="1">
      <c r="A1833" s="33"/>
      <c r="B1833" s="34"/>
      <c r="C1833" s="250" t="s">
        <v>1</v>
      </c>
      <c r="D1833" s="250" t="s">
        <v>5814</v>
      </c>
      <c r="E1833" s="18" t="s">
        <v>1</v>
      </c>
      <c r="F1833" s="251">
        <v>73.88</v>
      </c>
      <c r="G1833" s="33"/>
      <c r="H1833" s="34"/>
    </row>
    <row r="1834" spans="1:8" s="2" customFormat="1" ht="16.899999999999999" customHeight="1">
      <c r="A1834" s="33"/>
      <c r="B1834" s="34"/>
      <c r="C1834" s="250" t="s">
        <v>1</v>
      </c>
      <c r="D1834" s="250" t="s">
        <v>5815</v>
      </c>
      <c r="E1834" s="18" t="s">
        <v>1</v>
      </c>
      <c r="F1834" s="251">
        <v>56.55</v>
      </c>
      <c r="G1834" s="33"/>
      <c r="H1834" s="34"/>
    </row>
    <row r="1835" spans="1:8" s="2" customFormat="1" ht="16.899999999999999" customHeight="1">
      <c r="A1835" s="33"/>
      <c r="B1835" s="34"/>
      <c r="C1835" s="250" t="s">
        <v>1</v>
      </c>
      <c r="D1835" s="250" t="s">
        <v>5816</v>
      </c>
      <c r="E1835" s="18" t="s">
        <v>1</v>
      </c>
      <c r="F1835" s="251">
        <v>21.6</v>
      </c>
      <c r="G1835" s="33"/>
      <c r="H1835" s="34"/>
    </row>
    <row r="1836" spans="1:8" s="2" customFormat="1" ht="16.899999999999999" customHeight="1">
      <c r="A1836" s="33"/>
      <c r="B1836" s="34"/>
      <c r="C1836" s="250" t="s">
        <v>1</v>
      </c>
      <c r="D1836" s="250" t="s">
        <v>5817</v>
      </c>
      <c r="E1836" s="18" t="s">
        <v>1</v>
      </c>
      <c r="F1836" s="251">
        <v>41.11</v>
      </c>
      <c r="G1836" s="33"/>
      <c r="H1836" s="34"/>
    </row>
    <row r="1837" spans="1:8" s="2" customFormat="1" ht="16.899999999999999" customHeight="1">
      <c r="A1837" s="33"/>
      <c r="B1837" s="34"/>
      <c r="C1837" s="250" t="s">
        <v>89</v>
      </c>
      <c r="D1837" s="250" t="s">
        <v>386</v>
      </c>
      <c r="E1837" s="18" t="s">
        <v>1</v>
      </c>
      <c r="F1837" s="251">
        <v>634.26</v>
      </c>
      <c r="G1837" s="33"/>
      <c r="H1837" s="34"/>
    </row>
    <row r="1838" spans="1:8" s="2" customFormat="1" ht="16.899999999999999" customHeight="1">
      <c r="A1838" s="33"/>
      <c r="B1838" s="34"/>
      <c r="C1838" s="252" t="s">
        <v>6536</v>
      </c>
      <c r="D1838" s="33"/>
      <c r="E1838" s="33"/>
      <c r="F1838" s="33"/>
      <c r="G1838" s="33"/>
      <c r="H1838" s="34"/>
    </row>
    <row r="1839" spans="1:8" s="2" customFormat="1" ht="22.5">
      <c r="A1839" s="33"/>
      <c r="B1839" s="34"/>
      <c r="C1839" s="250" t="s">
        <v>5805</v>
      </c>
      <c r="D1839" s="250" t="s">
        <v>5806</v>
      </c>
      <c r="E1839" s="18" t="s">
        <v>366</v>
      </c>
      <c r="F1839" s="251">
        <v>634.26</v>
      </c>
      <c r="G1839" s="33"/>
      <c r="H1839" s="34"/>
    </row>
    <row r="1840" spans="1:8" s="2" customFormat="1" ht="16.899999999999999" customHeight="1">
      <c r="A1840" s="33"/>
      <c r="B1840" s="34"/>
      <c r="C1840" s="250" t="s">
        <v>5823</v>
      </c>
      <c r="D1840" s="250" t="s">
        <v>5824</v>
      </c>
      <c r="E1840" s="18" t="s">
        <v>366</v>
      </c>
      <c r="F1840" s="251">
        <v>1138.83</v>
      </c>
      <c r="G1840" s="33"/>
      <c r="H1840" s="34"/>
    </row>
    <row r="1841" spans="1:8" s="2" customFormat="1" ht="22.5">
      <c r="A1841" s="33"/>
      <c r="B1841" s="34"/>
      <c r="C1841" s="250" t="s">
        <v>5819</v>
      </c>
      <c r="D1841" s="250" t="s">
        <v>5820</v>
      </c>
      <c r="E1841" s="18" t="s">
        <v>366</v>
      </c>
      <c r="F1841" s="251">
        <v>685.00099999999998</v>
      </c>
      <c r="G1841" s="33"/>
      <c r="H1841" s="34"/>
    </row>
    <row r="1842" spans="1:8" s="2" customFormat="1" ht="22.5">
      <c r="A1842" s="33"/>
      <c r="B1842" s="34"/>
      <c r="C1842" s="250" t="s">
        <v>5830</v>
      </c>
      <c r="D1842" s="250" t="s">
        <v>5831</v>
      </c>
      <c r="E1842" s="18" t="s">
        <v>366</v>
      </c>
      <c r="F1842" s="251">
        <v>1161.607</v>
      </c>
      <c r="G1842" s="33"/>
      <c r="H1842" s="34"/>
    </row>
    <row r="1843" spans="1:8" s="2" customFormat="1" ht="16.899999999999999" customHeight="1">
      <c r="A1843" s="33"/>
      <c r="B1843" s="34"/>
      <c r="C1843" s="246" t="s">
        <v>228</v>
      </c>
      <c r="D1843" s="247" t="s">
        <v>1</v>
      </c>
      <c r="E1843" s="248" t="s">
        <v>1</v>
      </c>
      <c r="F1843" s="249">
        <v>57.475000000000001</v>
      </c>
      <c r="G1843" s="33"/>
      <c r="H1843" s="34"/>
    </row>
    <row r="1844" spans="1:8" s="2" customFormat="1" ht="16.899999999999999" customHeight="1">
      <c r="A1844" s="33"/>
      <c r="B1844" s="34"/>
      <c r="C1844" s="250" t="s">
        <v>1</v>
      </c>
      <c r="D1844" s="250" t="s">
        <v>438</v>
      </c>
      <c r="E1844" s="18" t="s">
        <v>1</v>
      </c>
      <c r="F1844" s="251">
        <v>0</v>
      </c>
      <c r="G1844" s="33"/>
      <c r="H1844" s="34"/>
    </row>
    <row r="1845" spans="1:8" s="2" customFormat="1" ht="16.899999999999999" customHeight="1">
      <c r="A1845" s="33"/>
      <c r="B1845" s="34"/>
      <c r="C1845" s="250" t="s">
        <v>1</v>
      </c>
      <c r="D1845" s="250" t="s">
        <v>439</v>
      </c>
      <c r="E1845" s="18" t="s">
        <v>1</v>
      </c>
      <c r="F1845" s="251">
        <v>54.082999999999998</v>
      </c>
      <c r="G1845" s="33"/>
      <c r="H1845" s="34"/>
    </row>
    <row r="1846" spans="1:8" s="2" customFormat="1" ht="16.899999999999999" customHeight="1">
      <c r="A1846" s="33"/>
      <c r="B1846" s="34"/>
      <c r="C1846" s="250" t="s">
        <v>1</v>
      </c>
      <c r="D1846" s="250" t="s">
        <v>440</v>
      </c>
      <c r="E1846" s="18" t="s">
        <v>1</v>
      </c>
      <c r="F1846" s="251">
        <v>0</v>
      </c>
      <c r="G1846" s="33"/>
      <c r="H1846" s="34"/>
    </row>
    <row r="1847" spans="1:8" s="2" customFormat="1" ht="16.899999999999999" customHeight="1">
      <c r="A1847" s="33"/>
      <c r="B1847" s="34"/>
      <c r="C1847" s="250" t="s">
        <v>1</v>
      </c>
      <c r="D1847" s="250" t="s">
        <v>441</v>
      </c>
      <c r="E1847" s="18" t="s">
        <v>1</v>
      </c>
      <c r="F1847" s="251">
        <v>3.3919999999999999</v>
      </c>
      <c r="G1847" s="33"/>
      <c r="H1847" s="34"/>
    </row>
    <row r="1848" spans="1:8" s="2" customFormat="1" ht="16.899999999999999" customHeight="1">
      <c r="A1848" s="33"/>
      <c r="B1848" s="34"/>
      <c r="C1848" s="250" t="s">
        <v>228</v>
      </c>
      <c r="D1848" s="250" t="s">
        <v>386</v>
      </c>
      <c r="E1848" s="18" t="s">
        <v>1</v>
      </c>
      <c r="F1848" s="251">
        <v>57.475000000000001</v>
      </c>
      <c r="G1848" s="33"/>
      <c r="H1848" s="34"/>
    </row>
    <row r="1849" spans="1:8" s="2" customFormat="1" ht="16.899999999999999" customHeight="1">
      <c r="A1849" s="33"/>
      <c r="B1849" s="34"/>
      <c r="C1849" s="252" t="s">
        <v>6536</v>
      </c>
      <c r="D1849" s="33"/>
      <c r="E1849" s="33"/>
      <c r="F1849" s="33"/>
      <c r="G1849" s="33"/>
      <c r="H1849" s="34"/>
    </row>
    <row r="1850" spans="1:8" s="2" customFormat="1" ht="16.899999999999999" customHeight="1">
      <c r="A1850" s="33"/>
      <c r="B1850" s="34"/>
      <c r="C1850" s="250" t="s">
        <v>435</v>
      </c>
      <c r="D1850" s="250" t="s">
        <v>436</v>
      </c>
      <c r="E1850" s="18" t="s">
        <v>394</v>
      </c>
      <c r="F1850" s="251">
        <v>57.475000000000001</v>
      </c>
      <c r="G1850" s="33"/>
      <c r="H1850" s="34"/>
    </row>
    <row r="1851" spans="1:8" s="2" customFormat="1" ht="22.5">
      <c r="A1851" s="33"/>
      <c r="B1851" s="34"/>
      <c r="C1851" s="250" t="s">
        <v>457</v>
      </c>
      <c r="D1851" s="250" t="s">
        <v>458</v>
      </c>
      <c r="E1851" s="18" t="s">
        <v>394</v>
      </c>
      <c r="F1851" s="251">
        <v>947.42499999999995</v>
      </c>
      <c r="G1851" s="33"/>
      <c r="H1851" s="34"/>
    </row>
    <row r="1852" spans="1:8" s="2" customFormat="1" ht="16.899999999999999" customHeight="1">
      <c r="A1852" s="33"/>
      <c r="B1852" s="34"/>
      <c r="C1852" s="246" t="s">
        <v>230</v>
      </c>
      <c r="D1852" s="247" t="s">
        <v>1</v>
      </c>
      <c r="E1852" s="248" t="s">
        <v>1</v>
      </c>
      <c r="F1852" s="249">
        <v>376.65</v>
      </c>
      <c r="G1852" s="33"/>
      <c r="H1852" s="34"/>
    </row>
    <row r="1853" spans="1:8" s="2" customFormat="1" ht="16.899999999999999" customHeight="1">
      <c r="A1853" s="33"/>
      <c r="B1853" s="34"/>
      <c r="C1853" s="250" t="s">
        <v>1</v>
      </c>
      <c r="D1853" s="250" t="s">
        <v>6412</v>
      </c>
      <c r="E1853" s="18" t="s">
        <v>1</v>
      </c>
      <c r="F1853" s="251">
        <v>0</v>
      </c>
      <c r="G1853" s="33"/>
      <c r="H1853" s="34"/>
    </row>
    <row r="1854" spans="1:8" s="2" customFormat="1" ht="16.899999999999999" customHeight="1">
      <c r="A1854" s="33"/>
      <c r="B1854" s="34"/>
      <c r="C1854" s="250" t="s">
        <v>1</v>
      </c>
      <c r="D1854" s="250" t="s">
        <v>6413</v>
      </c>
      <c r="E1854" s="18" t="s">
        <v>1</v>
      </c>
      <c r="F1854" s="251">
        <v>0</v>
      </c>
      <c r="G1854" s="33"/>
      <c r="H1854" s="34"/>
    </row>
    <row r="1855" spans="1:8" s="2" customFormat="1" ht="16.899999999999999" customHeight="1">
      <c r="A1855" s="33"/>
      <c r="B1855" s="34"/>
      <c r="C1855" s="250" t="s">
        <v>1</v>
      </c>
      <c r="D1855" s="250" t="s">
        <v>758</v>
      </c>
      <c r="E1855" s="18" t="s">
        <v>1</v>
      </c>
      <c r="F1855" s="251">
        <v>0</v>
      </c>
      <c r="G1855" s="33"/>
      <c r="H1855" s="34"/>
    </row>
    <row r="1856" spans="1:8" s="2" customFormat="1" ht="16.899999999999999" customHeight="1">
      <c r="A1856" s="33"/>
      <c r="B1856" s="34"/>
      <c r="C1856" s="250" t="s">
        <v>1</v>
      </c>
      <c r="D1856" s="250" t="s">
        <v>6414</v>
      </c>
      <c r="E1856" s="18" t="s">
        <v>1</v>
      </c>
      <c r="F1856" s="251">
        <v>37.256</v>
      </c>
      <c r="G1856" s="33"/>
      <c r="H1856" s="34"/>
    </row>
    <row r="1857" spans="1:8" s="2" customFormat="1" ht="16.899999999999999" customHeight="1">
      <c r="A1857" s="33"/>
      <c r="B1857" s="34"/>
      <c r="C1857" s="250" t="s">
        <v>1</v>
      </c>
      <c r="D1857" s="250" t="s">
        <v>6415</v>
      </c>
      <c r="E1857" s="18" t="s">
        <v>1</v>
      </c>
      <c r="F1857" s="251">
        <v>-2.8279999999999998</v>
      </c>
      <c r="G1857" s="33"/>
      <c r="H1857" s="34"/>
    </row>
    <row r="1858" spans="1:8" s="2" customFormat="1" ht="16.899999999999999" customHeight="1">
      <c r="A1858" s="33"/>
      <c r="B1858" s="34"/>
      <c r="C1858" s="250" t="s">
        <v>1</v>
      </c>
      <c r="D1858" s="250" t="s">
        <v>6416</v>
      </c>
      <c r="E1858" s="18" t="s">
        <v>1</v>
      </c>
      <c r="F1858" s="251">
        <v>0</v>
      </c>
      <c r="G1858" s="33"/>
      <c r="H1858" s="34"/>
    </row>
    <row r="1859" spans="1:8" s="2" customFormat="1" ht="16.899999999999999" customHeight="1">
      <c r="A1859" s="33"/>
      <c r="B1859" s="34"/>
      <c r="C1859" s="250" t="s">
        <v>1</v>
      </c>
      <c r="D1859" s="250" t="s">
        <v>758</v>
      </c>
      <c r="E1859" s="18" t="s">
        <v>1</v>
      </c>
      <c r="F1859" s="251">
        <v>0</v>
      </c>
      <c r="G1859" s="33"/>
      <c r="H1859" s="34"/>
    </row>
    <row r="1860" spans="1:8" s="2" customFormat="1" ht="16.899999999999999" customHeight="1">
      <c r="A1860" s="33"/>
      <c r="B1860" s="34"/>
      <c r="C1860" s="250" t="s">
        <v>1</v>
      </c>
      <c r="D1860" s="250" t="s">
        <v>6417</v>
      </c>
      <c r="E1860" s="18" t="s">
        <v>1</v>
      </c>
      <c r="F1860" s="251">
        <v>7.3380000000000001</v>
      </c>
      <c r="G1860" s="33"/>
      <c r="H1860" s="34"/>
    </row>
    <row r="1861" spans="1:8" s="2" customFormat="1" ht="16.899999999999999" customHeight="1">
      <c r="A1861" s="33"/>
      <c r="B1861" s="34"/>
      <c r="C1861" s="250" t="s">
        <v>1</v>
      </c>
      <c r="D1861" s="250" t="s">
        <v>762</v>
      </c>
      <c r="E1861" s="18" t="s">
        <v>1</v>
      </c>
      <c r="F1861" s="251">
        <v>0</v>
      </c>
      <c r="G1861" s="33"/>
      <c r="H1861" s="34"/>
    </row>
    <row r="1862" spans="1:8" s="2" customFormat="1" ht="16.899999999999999" customHeight="1">
      <c r="A1862" s="33"/>
      <c r="B1862" s="34"/>
      <c r="C1862" s="250" t="s">
        <v>1</v>
      </c>
      <c r="D1862" s="250" t="s">
        <v>6418</v>
      </c>
      <c r="E1862" s="18" t="s">
        <v>1</v>
      </c>
      <c r="F1862" s="251">
        <v>7.3840000000000003</v>
      </c>
      <c r="G1862" s="33"/>
      <c r="H1862" s="34"/>
    </row>
    <row r="1863" spans="1:8" s="2" customFormat="1" ht="16.899999999999999" customHeight="1">
      <c r="A1863" s="33"/>
      <c r="B1863" s="34"/>
      <c r="C1863" s="250" t="s">
        <v>1</v>
      </c>
      <c r="D1863" s="250" t="s">
        <v>787</v>
      </c>
      <c r="E1863" s="18" t="s">
        <v>1</v>
      </c>
      <c r="F1863" s="251">
        <v>0</v>
      </c>
      <c r="G1863" s="33"/>
      <c r="H1863" s="34"/>
    </row>
    <row r="1864" spans="1:8" s="2" customFormat="1" ht="16.899999999999999" customHeight="1">
      <c r="A1864" s="33"/>
      <c r="B1864" s="34"/>
      <c r="C1864" s="250" t="s">
        <v>1</v>
      </c>
      <c r="D1864" s="250" t="s">
        <v>6418</v>
      </c>
      <c r="E1864" s="18" t="s">
        <v>1</v>
      </c>
      <c r="F1864" s="251">
        <v>7.3840000000000003</v>
      </c>
      <c r="G1864" s="33"/>
      <c r="H1864" s="34"/>
    </row>
    <row r="1865" spans="1:8" s="2" customFormat="1" ht="16.899999999999999" customHeight="1">
      <c r="A1865" s="33"/>
      <c r="B1865" s="34"/>
      <c r="C1865" s="250" t="s">
        <v>1</v>
      </c>
      <c r="D1865" s="250" t="s">
        <v>6419</v>
      </c>
      <c r="E1865" s="18" t="s">
        <v>1</v>
      </c>
      <c r="F1865" s="251">
        <v>0</v>
      </c>
      <c r="G1865" s="33"/>
      <c r="H1865" s="34"/>
    </row>
    <row r="1866" spans="1:8" s="2" customFormat="1" ht="16.899999999999999" customHeight="1">
      <c r="A1866" s="33"/>
      <c r="B1866" s="34"/>
      <c r="C1866" s="250" t="s">
        <v>1</v>
      </c>
      <c r="D1866" s="250" t="s">
        <v>762</v>
      </c>
      <c r="E1866" s="18" t="s">
        <v>1</v>
      </c>
      <c r="F1866" s="251">
        <v>0</v>
      </c>
      <c r="G1866" s="33"/>
      <c r="H1866" s="34"/>
    </row>
    <row r="1867" spans="1:8" s="2" customFormat="1" ht="16.899999999999999" customHeight="1">
      <c r="A1867" s="33"/>
      <c r="B1867" s="34"/>
      <c r="C1867" s="250" t="s">
        <v>1</v>
      </c>
      <c r="D1867" s="250" t="s">
        <v>6420</v>
      </c>
      <c r="E1867" s="18" t="s">
        <v>1</v>
      </c>
      <c r="F1867" s="251">
        <v>102.426</v>
      </c>
      <c r="G1867" s="33"/>
      <c r="H1867" s="34"/>
    </row>
    <row r="1868" spans="1:8" s="2" customFormat="1" ht="16.899999999999999" customHeight="1">
      <c r="A1868" s="33"/>
      <c r="B1868" s="34"/>
      <c r="C1868" s="250" t="s">
        <v>1</v>
      </c>
      <c r="D1868" s="250" t="s">
        <v>6421</v>
      </c>
      <c r="E1868" s="18" t="s">
        <v>1</v>
      </c>
      <c r="F1868" s="251">
        <v>-3.6360000000000001</v>
      </c>
      <c r="G1868" s="33"/>
      <c r="H1868" s="34"/>
    </row>
    <row r="1869" spans="1:8" s="2" customFormat="1" ht="16.899999999999999" customHeight="1">
      <c r="A1869" s="33"/>
      <c r="B1869" s="34"/>
      <c r="C1869" s="250" t="s">
        <v>1</v>
      </c>
      <c r="D1869" s="250" t="s">
        <v>6422</v>
      </c>
      <c r="E1869" s="18" t="s">
        <v>1</v>
      </c>
      <c r="F1869" s="251">
        <v>51.6</v>
      </c>
      <c r="G1869" s="33"/>
      <c r="H1869" s="34"/>
    </row>
    <row r="1870" spans="1:8" s="2" customFormat="1" ht="16.899999999999999" customHeight="1">
      <c r="A1870" s="33"/>
      <c r="B1870" s="34"/>
      <c r="C1870" s="250" t="s">
        <v>1</v>
      </c>
      <c r="D1870" s="250" t="s">
        <v>6421</v>
      </c>
      <c r="E1870" s="18" t="s">
        <v>1</v>
      </c>
      <c r="F1870" s="251">
        <v>-3.6360000000000001</v>
      </c>
      <c r="G1870" s="33"/>
      <c r="H1870" s="34"/>
    </row>
    <row r="1871" spans="1:8" s="2" customFormat="1" ht="16.899999999999999" customHeight="1">
      <c r="A1871" s="33"/>
      <c r="B1871" s="34"/>
      <c r="C1871" s="250" t="s">
        <v>1</v>
      </c>
      <c r="D1871" s="250" t="s">
        <v>787</v>
      </c>
      <c r="E1871" s="18" t="s">
        <v>1</v>
      </c>
      <c r="F1871" s="251">
        <v>0</v>
      </c>
      <c r="G1871" s="33"/>
      <c r="H1871" s="34"/>
    </row>
    <row r="1872" spans="1:8" s="2" customFormat="1" ht="16.899999999999999" customHeight="1">
      <c r="A1872" s="33"/>
      <c r="B1872" s="34"/>
      <c r="C1872" s="250" t="s">
        <v>1</v>
      </c>
      <c r="D1872" s="250" t="s">
        <v>6423</v>
      </c>
      <c r="E1872" s="18" t="s">
        <v>1</v>
      </c>
      <c r="F1872" s="251">
        <v>51.084000000000003</v>
      </c>
      <c r="G1872" s="33"/>
      <c r="H1872" s="34"/>
    </row>
    <row r="1873" spans="1:8" s="2" customFormat="1" ht="16.899999999999999" customHeight="1">
      <c r="A1873" s="33"/>
      <c r="B1873" s="34"/>
      <c r="C1873" s="250" t="s">
        <v>1</v>
      </c>
      <c r="D1873" s="250" t="s">
        <v>6424</v>
      </c>
      <c r="E1873" s="18" t="s">
        <v>1</v>
      </c>
      <c r="F1873" s="251">
        <v>0</v>
      </c>
      <c r="G1873" s="33"/>
      <c r="H1873" s="34"/>
    </row>
    <row r="1874" spans="1:8" s="2" customFormat="1" ht="16.899999999999999" customHeight="1">
      <c r="A1874" s="33"/>
      <c r="B1874" s="34"/>
      <c r="C1874" s="250" t="s">
        <v>1</v>
      </c>
      <c r="D1874" s="250" t="s">
        <v>758</v>
      </c>
      <c r="E1874" s="18" t="s">
        <v>1</v>
      </c>
      <c r="F1874" s="251">
        <v>0</v>
      </c>
      <c r="G1874" s="33"/>
      <c r="H1874" s="34"/>
    </row>
    <row r="1875" spans="1:8" s="2" customFormat="1" ht="16.899999999999999" customHeight="1">
      <c r="A1875" s="33"/>
      <c r="B1875" s="34"/>
      <c r="C1875" s="250" t="s">
        <v>1</v>
      </c>
      <c r="D1875" s="250" t="s">
        <v>6425</v>
      </c>
      <c r="E1875" s="18" t="s">
        <v>1</v>
      </c>
      <c r="F1875" s="251">
        <v>25.567</v>
      </c>
      <c r="G1875" s="33"/>
      <c r="H1875" s="34"/>
    </row>
    <row r="1876" spans="1:8" s="2" customFormat="1" ht="16.899999999999999" customHeight="1">
      <c r="A1876" s="33"/>
      <c r="B1876" s="34"/>
      <c r="C1876" s="250" t="s">
        <v>1</v>
      </c>
      <c r="D1876" s="250" t="s">
        <v>6426</v>
      </c>
      <c r="E1876" s="18" t="s">
        <v>1</v>
      </c>
      <c r="F1876" s="251">
        <v>0</v>
      </c>
      <c r="G1876" s="33"/>
      <c r="H1876" s="34"/>
    </row>
    <row r="1877" spans="1:8" s="2" customFormat="1" ht="16.899999999999999" customHeight="1">
      <c r="A1877" s="33"/>
      <c r="B1877" s="34"/>
      <c r="C1877" s="250" t="s">
        <v>1</v>
      </c>
      <c r="D1877" s="250" t="s">
        <v>758</v>
      </c>
      <c r="E1877" s="18" t="s">
        <v>1</v>
      </c>
      <c r="F1877" s="251">
        <v>0</v>
      </c>
      <c r="G1877" s="33"/>
      <c r="H1877" s="34"/>
    </row>
    <row r="1878" spans="1:8" s="2" customFormat="1" ht="16.899999999999999" customHeight="1">
      <c r="A1878" s="33"/>
      <c r="B1878" s="34"/>
      <c r="C1878" s="250" t="s">
        <v>1</v>
      </c>
      <c r="D1878" s="250" t="s">
        <v>6427</v>
      </c>
      <c r="E1878" s="18" t="s">
        <v>1</v>
      </c>
      <c r="F1878" s="251">
        <v>50.496000000000002</v>
      </c>
      <c r="G1878" s="33"/>
      <c r="H1878" s="34"/>
    </row>
    <row r="1879" spans="1:8" s="2" customFormat="1" ht="16.899999999999999" customHeight="1">
      <c r="A1879" s="33"/>
      <c r="B1879" s="34"/>
      <c r="C1879" s="250" t="s">
        <v>1</v>
      </c>
      <c r="D1879" s="250" t="s">
        <v>762</v>
      </c>
      <c r="E1879" s="18" t="s">
        <v>1</v>
      </c>
      <c r="F1879" s="251">
        <v>0</v>
      </c>
      <c r="G1879" s="33"/>
      <c r="H1879" s="34"/>
    </row>
    <row r="1880" spans="1:8" s="2" customFormat="1" ht="16.899999999999999" customHeight="1">
      <c r="A1880" s="33"/>
      <c r="B1880" s="34"/>
      <c r="C1880" s="250" t="s">
        <v>1</v>
      </c>
      <c r="D1880" s="250" t="s">
        <v>6428</v>
      </c>
      <c r="E1880" s="18" t="s">
        <v>1</v>
      </c>
      <c r="F1880" s="251">
        <v>26.96</v>
      </c>
      <c r="G1880" s="33"/>
      <c r="H1880" s="34"/>
    </row>
    <row r="1881" spans="1:8" s="2" customFormat="1" ht="16.899999999999999" customHeight="1">
      <c r="A1881" s="33"/>
      <c r="B1881" s="34"/>
      <c r="C1881" s="250" t="s">
        <v>1</v>
      </c>
      <c r="D1881" s="250" t="s">
        <v>6429</v>
      </c>
      <c r="E1881" s="18" t="s">
        <v>1</v>
      </c>
      <c r="F1881" s="251">
        <v>53.198</v>
      </c>
      <c r="G1881" s="33"/>
      <c r="H1881" s="34"/>
    </row>
    <row r="1882" spans="1:8" s="2" customFormat="1" ht="16.899999999999999" customHeight="1">
      <c r="A1882" s="33"/>
      <c r="B1882" s="34"/>
      <c r="C1882" s="250" t="s">
        <v>1</v>
      </c>
      <c r="D1882" s="250" t="s">
        <v>787</v>
      </c>
      <c r="E1882" s="18" t="s">
        <v>1</v>
      </c>
      <c r="F1882" s="251">
        <v>0</v>
      </c>
      <c r="G1882" s="33"/>
      <c r="H1882" s="34"/>
    </row>
    <row r="1883" spans="1:8" s="2" customFormat="1" ht="16.899999999999999" customHeight="1">
      <c r="A1883" s="33"/>
      <c r="B1883" s="34"/>
      <c r="C1883" s="250" t="s">
        <v>1</v>
      </c>
      <c r="D1883" s="250" t="s">
        <v>6430</v>
      </c>
      <c r="E1883" s="18" t="s">
        <v>1</v>
      </c>
      <c r="F1883" s="251">
        <v>26.96</v>
      </c>
      <c r="G1883" s="33"/>
      <c r="H1883" s="34"/>
    </row>
    <row r="1884" spans="1:8" s="2" customFormat="1" ht="16.899999999999999" customHeight="1">
      <c r="A1884" s="33"/>
      <c r="B1884" s="34"/>
      <c r="C1884" s="250" t="s">
        <v>1</v>
      </c>
      <c r="D1884" s="250" t="s">
        <v>6431</v>
      </c>
      <c r="E1884" s="18" t="s">
        <v>1</v>
      </c>
      <c r="F1884" s="251">
        <v>53.198</v>
      </c>
      <c r="G1884" s="33"/>
      <c r="H1884" s="34"/>
    </row>
    <row r="1885" spans="1:8" s="2" customFormat="1" ht="16.899999999999999" customHeight="1">
      <c r="A1885" s="33"/>
      <c r="B1885" s="34"/>
      <c r="C1885" s="250" t="s">
        <v>1</v>
      </c>
      <c r="D1885" s="250" t="s">
        <v>6432</v>
      </c>
      <c r="E1885" s="18" t="s">
        <v>1</v>
      </c>
      <c r="F1885" s="251">
        <v>0</v>
      </c>
      <c r="G1885" s="33"/>
      <c r="H1885" s="34"/>
    </row>
    <row r="1886" spans="1:8" s="2" customFormat="1" ht="16.899999999999999" customHeight="1">
      <c r="A1886" s="33"/>
      <c r="B1886" s="34"/>
      <c r="C1886" s="250" t="s">
        <v>1</v>
      </c>
      <c r="D1886" s="250" t="s">
        <v>762</v>
      </c>
      <c r="E1886" s="18" t="s">
        <v>1</v>
      </c>
      <c r="F1886" s="251">
        <v>0</v>
      </c>
      <c r="G1886" s="33"/>
      <c r="H1886" s="34"/>
    </row>
    <row r="1887" spans="1:8" s="2" customFormat="1" ht="16.899999999999999" customHeight="1">
      <c r="A1887" s="33"/>
      <c r="B1887" s="34"/>
      <c r="C1887" s="250" t="s">
        <v>1</v>
      </c>
      <c r="D1887" s="250" t="s">
        <v>6433</v>
      </c>
      <c r="E1887" s="18" t="s">
        <v>1</v>
      </c>
      <c r="F1887" s="251">
        <v>50.954999999999998</v>
      </c>
      <c r="G1887" s="33"/>
      <c r="H1887" s="34"/>
    </row>
    <row r="1888" spans="1:8" s="2" customFormat="1" ht="16.899999999999999" customHeight="1">
      <c r="A1888" s="33"/>
      <c r="B1888" s="34"/>
      <c r="C1888" s="250" t="s">
        <v>1</v>
      </c>
      <c r="D1888" s="250" t="s">
        <v>6434</v>
      </c>
      <c r="E1888" s="18" t="s">
        <v>1</v>
      </c>
      <c r="F1888" s="251">
        <v>0</v>
      </c>
      <c r="G1888" s="33"/>
      <c r="H1888" s="34"/>
    </row>
    <row r="1889" spans="1:8" s="2" customFormat="1" ht="16.899999999999999" customHeight="1">
      <c r="A1889" s="33"/>
      <c r="B1889" s="34"/>
      <c r="C1889" s="250" t="s">
        <v>1</v>
      </c>
      <c r="D1889" s="250" t="s">
        <v>758</v>
      </c>
      <c r="E1889" s="18" t="s">
        <v>1</v>
      </c>
      <c r="F1889" s="251">
        <v>0</v>
      </c>
      <c r="G1889" s="33"/>
      <c r="H1889" s="34"/>
    </row>
    <row r="1890" spans="1:8" s="2" customFormat="1" ht="16.899999999999999" customHeight="1">
      <c r="A1890" s="33"/>
      <c r="B1890" s="34"/>
      <c r="C1890" s="250" t="s">
        <v>1</v>
      </c>
      <c r="D1890" s="250" t="s">
        <v>4770</v>
      </c>
      <c r="E1890" s="18" t="s">
        <v>1</v>
      </c>
      <c r="F1890" s="251">
        <v>25.52</v>
      </c>
      <c r="G1890" s="33"/>
      <c r="H1890" s="34"/>
    </row>
    <row r="1891" spans="1:8" s="2" customFormat="1" ht="16.899999999999999" customHeight="1">
      <c r="A1891" s="33"/>
      <c r="B1891" s="34"/>
      <c r="C1891" s="250" t="s">
        <v>1</v>
      </c>
      <c r="D1891" s="250" t="s">
        <v>4754</v>
      </c>
      <c r="E1891" s="18" t="s">
        <v>1</v>
      </c>
      <c r="F1891" s="251">
        <v>2.1120000000000001</v>
      </c>
      <c r="G1891" s="33"/>
      <c r="H1891" s="34"/>
    </row>
    <row r="1892" spans="1:8" s="2" customFormat="1" ht="16.899999999999999" customHeight="1">
      <c r="A1892" s="33"/>
      <c r="B1892" s="34"/>
      <c r="C1892" s="250" t="s">
        <v>1</v>
      </c>
      <c r="D1892" s="250" t="s">
        <v>4755</v>
      </c>
      <c r="E1892" s="18" t="s">
        <v>1</v>
      </c>
      <c r="F1892" s="251">
        <v>2.6269999999999998</v>
      </c>
      <c r="G1892" s="33"/>
      <c r="H1892" s="34"/>
    </row>
    <row r="1893" spans="1:8" s="2" customFormat="1" ht="16.899999999999999" customHeight="1">
      <c r="A1893" s="33"/>
      <c r="B1893" s="34"/>
      <c r="C1893" s="250" t="s">
        <v>1</v>
      </c>
      <c r="D1893" s="250" t="s">
        <v>4756</v>
      </c>
      <c r="E1893" s="18" t="s">
        <v>1</v>
      </c>
      <c r="F1893" s="251">
        <v>2.62</v>
      </c>
      <c r="G1893" s="33"/>
      <c r="H1893" s="34"/>
    </row>
    <row r="1894" spans="1:8" s="2" customFormat="1" ht="16.899999999999999" customHeight="1">
      <c r="A1894" s="33"/>
      <c r="B1894" s="34"/>
      <c r="C1894" s="250" t="s">
        <v>1</v>
      </c>
      <c r="D1894" s="250" t="s">
        <v>4757</v>
      </c>
      <c r="E1894" s="18" t="s">
        <v>1</v>
      </c>
      <c r="F1894" s="251">
        <v>2.48</v>
      </c>
      <c r="G1894" s="33"/>
      <c r="H1894" s="34"/>
    </row>
    <row r="1895" spans="1:8" s="2" customFormat="1" ht="16.899999999999999" customHeight="1">
      <c r="A1895" s="33"/>
      <c r="B1895" s="34"/>
      <c r="C1895" s="250" t="s">
        <v>1</v>
      </c>
      <c r="D1895" s="250" t="s">
        <v>4758</v>
      </c>
      <c r="E1895" s="18" t="s">
        <v>1</v>
      </c>
      <c r="F1895" s="251">
        <v>3.7719999999999998</v>
      </c>
      <c r="G1895" s="33"/>
      <c r="H1895" s="34"/>
    </row>
    <row r="1896" spans="1:8" s="2" customFormat="1" ht="16.899999999999999" customHeight="1">
      <c r="A1896" s="33"/>
      <c r="B1896" s="34"/>
      <c r="C1896" s="250" t="s">
        <v>1</v>
      </c>
      <c r="D1896" s="250" t="s">
        <v>4759</v>
      </c>
      <c r="E1896" s="18" t="s">
        <v>1</v>
      </c>
      <c r="F1896" s="251">
        <v>2.4609999999999999</v>
      </c>
      <c r="G1896" s="33"/>
      <c r="H1896" s="34"/>
    </row>
    <row r="1897" spans="1:8" s="2" customFormat="1" ht="16.899999999999999" customHeight="1">
      <c r="A1897" s="33"/>
      <c r="B1897" s="34"/>
      <c r="C1897" s="250" t="s">
        <v>1</v>
      </c>
      <c r="D1897" s="250" t="s">
        <v>6435</v>
      </c>
      <c r="E1897" s="18" t="s">
        <v>1</v>
      </c>
      <c r="F1897" s="251">
        <v>0</v>
      </c>
      <c r="G1897" s="33"/>
      <c r="H1897" s="34"/>
    </row>
    <row r="1898" spans="1:8" s="2" customFormat="1" ht="16.899999999999999" customHeight="1">
      <c r="A1898" s="33"/>
      <c r="B1898" s="34"/>
      <c r="C1898" s="250" t="s">
        <v>1</v>
      </c>
      <c r="D1898" s="250" t="s">
        <v>4794</v>
      </c>
      <c r="E1898" s="18" t="s">
        <v>1</v>
      </c>
      <c r="F1898" s="251">
        <v>0.54</v>
      </c>
      <c r="G1898" s="33"/>
      <c r="H1898" s="34"/>
    </row>
    <row r="1899" spans="1:8" s="2" customFormat="1" ht="16.899999999999999" customHeight="1">
      <c r="A1899" s="33"/>
      <c r="B1899" s="34"/>
      <c r="C1899" s="250" t="s">
        <v>1</v>
      </c>
      <c r="D1899" s="250" t="s">
        <v>4795</v>
      </c>
      <c r="E1899" s="18" t="s">
        <v>1</v>
      </c>
      <c r="F1899" s="251">
        <v>0.245</v>
      </c>
      <c r="G1899" s="33"/>
      <c r="H1899" s="34"/>
    </row>
    <row r="1900" spans="1:8" s="2" customFormat="1" ht="16.899999999999999" customHeight="1">
      <c r="A1900" s="33"/>
      <c r="B1900" s="34"/>
      <c r="C1900" s="250" t="s">
        <v>1</v>
      </c>
      <c r="D1900" s="250" t="s">
        <v>4796</v>
      </c>
      <c r="E1900" s="18" t="s">
        <v>1</v>
      </c>
      <c r="F1900" s="251">
        <v>0.128</v>
      </c>
      <c r="G1900" s="33"/>
      <c r="H1900" s="34"/>
    </row>
    <row r="1901" spans="1:8" s="2" customFormat="1" ht="16.899999999999999" customHeight="1">
      <c r="A1901" s="33"/>
      <c r="B1901" s="34"/>
      <c r="C1901" s="250" t="s">
        <v>1</v>
      </c>
      <c r="D1901" s="250" t="s">
        <v>4797</v>
      </c>
      <c r="E1901" s="18" t="s">
        <v>1</v>
      </c>
      <c r="F1901" s="251">
        <v>0.49399999999999999</v>
      </c>
      <c r="G1901" s="33"/>
      <c r="H1901" s="34"/>
    </row>
    <row r="1902" spans="1:8" s="2" customFormat="1" ht="16.899999999999999" customHeight="1">
      <c r="A1902" s="33"/>
      <c r="B1902" s="34"/>
      <c r="C1902" s="250" t="s">
        <v>1</v>
      </c>
      <c r="D1902" s="250" t="s">
        <v>4798</v>
      </c>
      <c r="E1902" s="18" t="s">
        <v>1</v>
      </c>
      <c r="F1902" s="251">
        <v>2.181</v>
      </c>
      <c r="G1902" s="33"/>
      <c r="H1902" s="34"/>
    </row>
    <row r="1903" spans="1:8" s="2" customFormat="1" ht="16.899999999999999" customHeight="1">
      <c r="A1903" s="33"/>
      <c r="B1903" s="34"/>
      <c r="C1903" s="250" t="s">
        <v>1</v>
      </c>
      <c r="D1903" s="250" t="s">
        <v>4799</v>
      </c>
      <c r="E1903" s="18" t="s">
        <v>1</v>
      </c>
      <c r="F1903" s="251">
        <v>0.13400000000000001</v>
      </c>
      <c r="G1903" s="33"/>
      <c r="H1903" s="34"/>
    </row>
    <row r="1904" spans="1:8" s="2" customFormat="1" ht="16.899999999999999" customHeight="1">
      <c r="A1904" s="33"/>
      <c r="B1904" s="34"/>
      <c r="C1904" s="250" t="s">
        <v>1</v>
      </c>
      <c r="D1904" s="250" t="s">
        <v>4800</v>
      </c>
      <c r="E1904" s="18" t="s">
        <v>1</v>
      </c>
      <c r="F1904" s="251">
        <v>0.125</v>
      </c>
      <c r="G1904" s="33"/>
      <c r="H1904" s="34"/>
    </row>
    <row r="1905" spans="1:8" s="2" customFormat="1" ht="16.899999999999999" customHeight="1">
      <c r="A1905" s="33"/>
      <c r="B1905" s="34"/>
      <c r="C1905" s="250" t="s">
        <v>1</v>
      </c>
      <c r="D1905" s="250" t="s">
        <v>4801</v>
      </c>
      <c r="E1905" s="18" t="s">
        <v>1</v>
      </c>
      <c r="F1905" s="251">
        <v>0.55500000000000005</v>
      </c>
      <c r="G1905" s="33"/>
      <c r="H1905" s="34"/>
    </row>
    <row r="1906" spans="1:8" s="2" customFormat="1" ht="16.899999999999999" customHeight="1">
      <c r="A1906" s="33"/>
      <c r="B1906" s="34"/>
      <c r="C1906" s="250" t="s">
        <v>1</v>
      </c>
      <c r="D1906" s="250" t="s">
        <v>4802</v>
      </c>
      <c r="E1906" s="18" t="s">
        <v>1</v>
      </c>
      <c r="F1906" s="251">
        <v>0.246</v>
      </c>
      <c r="G1906" s="33"/>
      <c r="H1906" s="34"/>
    </row>
    <row r="1907" spans="1:8" s="2" customFormat="1" ht="16.899999999999999" customHeight="1">
      <c r="A1907" s="33"/>
      <c r="B1907" s="34"/>
      <c r="C1907" s="250" t="s">
        <v>1</v>
      </c>
      <c r="D1907" s="250" t="s">
        <v>4803</v>
      </c>
      <c r="E1907" s="18" t="s">
        <v>1</v>
      </c>
      <c r="F1907" s="251">
        <v>0.13500000000000001</v>
      </c>
      <c r="G1907" s="33"/>
      <c r="H1907" s="34"/>
    </row>
    <row r="1908" spans="1:8" s="2" customFormat="1" ht="16.899999999999999" customHeight="1">
      <c r="A1908" s="33"/>
      <c r="B1908" s="34"/>
      <c r="C1908" s="250" t="s">
        <v>1</v>
      </c>
      <c r="D1908" s="250" t="s">
        <v>4804</v>
      </c>
      <c r="E1908" s="18" t="s">
        <v>1</v>
      </c>
      <c r="F1908" s="251">
        <v>0.55500000000000005</v>
      </c>
      <c r="G1908" s="33"/>
      <c r="H1908" s="34"/>
    </row>
    <row r="1909" spans="1:8" s="2" customFormat="1" ht="16.899999999999999" customHeight="1">
      <c r="A1909" s="33"/>
      <c r="B1909" s="34"/>
      <c r="C1909" s="250" t="s">
        <v>1</v>
      </c>
      <c r="D1909" s="250" t="s">
        <v>4805</v>
      </c>
      <c r="E1909" s="18" t="s">
        <v>1</v>
      </c>
      <c r="F1909" s="251">
        <v>0.246</v>
      </c>
      <c r="G1909" s="33"/>
      <c r="H1909" s="34"/>
    </row>
    <row r="1910" spans="1:8" s="2" customFormat="1" ht="16.899999999999999" customHeight="1">
      <c r="A1910" s="33"/>
      <c r="B1910" s="34"/>
      <c r="C1910" s="250" t="s">
        <v>1</v>
      </c>
      <c r="D1910" s="250" t="s">
        <v>4806</v>
      </c>
      <c r="E1910" s="18" t="s">
        <v>1</v>
      </c>
      <c r="F1910" s="251">
        <v>0.55500000000000005</v>
      </c>
      <c r="G1910" s="33"/>
      <c r="H1910" s="34"/>
    </row>
    <row r="1911" spans="1:8" s="2" customFormat="1" ht="16.899999999999999" customHeight="1">
      <c r="A1911" s="33"/>
      <c r="B1911" s="34"/>
      <c r="C1911" s="250" t="s">
        <v>1</v>
      </c>
      <c r="D1911" s="250" t="s">
        <v>4807</v>
      </c>
      <c r="E1911" s="18" t="s">
        <v>1</v>
      </c>
      <c r="F1911" s="251">
        <v>0.246</v>
      </c>
      <c r="G1911" s="33"/>
      <c r="H1911" s="34"/>
    </row>
    <row r="1912" spans="1:8" s="2" customFormat="1" ht="16.899999999999999" customHeight="1">
      <c r="A1912" s="33"/>
      <c r="B1912" s="34"/>
      <c r="C1912" s="250" t="s">
        <v>1</v>
      </c>
      <c r="D1912" s="250" t="s">
        <v>6436</v>
      </c>
      <c r="E1912" s="18" t="s">
        <v>1</v>
      </c>
      <c r="F1912" s="251">
        <v>0</v>
      </c>
      <c r="G1912" s="33"/>
      <c r="H1912" s="34"/>
    </row>
    <row r="1913" spans="1:8" s="2" customFormat="1" ht="16.899999999999999" customHeight="1">
      <c r="A1913" s="33"/>
      <c r="B1913" s="34"/>
      <c r="C1913" s="250" t="s">
        <v>1</v>
      </c>
      <c r="D1913" s="250" t="s">
        <v>1288</v>
      </c>
      <c r="E1913" s="18" t="s">
        <v>1</v>
      </c>
      <c r="F1913" s="251">
        <v>-6.4320000000000004</v>
      </c>
      <c r="G1913" s="33"/>
      <c r="H1913" s="34"/>
    </row>
    <row r="1914" spans="1:8" s="2" customFormat="1" ht="16.899999999999999" customHeight="1">
      <c r="A1914" s="33"/>
      <c r="B1914" s="34"/>
      <c r="C1914" s="250" t="s">
        <v>1</v>
      </c>
      <c r="D1914" s="250" t="s">
        <v>6437</v>
      </c>
      <c r="E1914" s="18" t="s">
        <v>1</v>
      </c>
      <c r="F1914" s="251">
        <v>-1.02</v>
      </c>
      <c r="G1914" s="33"/>
      <c r="H1914" s="34"/>
    </row>
    <row r="1915" spans="1:8" s="2" customFormat="1" ht="16.899999999999999" customHeight="1">
      <c r="A1915" s="33"/>
      <c r="B1915" s="34"/>
      <c r="C1915" s="250" t="s">
        <v>1</v>
      </c>
      <c r="D1915" s="250" t="s">
        <v>1289</v>
      </c>
      <c r="E1915" s="18" t="s">
        <v>1</v>
      </c>
      <c r="F1915" s="251">
        <v>-21.396000000000001</v>
      </c>
      <c r="G1915" s="33"/>
      <c r="H1915" s="34"/>
    </row>
    <row r="1916" spans="1:8" s="2" customFormat="1" ht="16.899999999999999" customHeight="1">
      <c r="A1916" s="33"/>
      <c r="B1916" s="34"/>
      <c r="C1916" s="250" t="s">
        <v>1</v>
      </c>
      <c r="D1916" s="250" t="s">
        <v>1290</v>
      </c>
      <c r="E1916" s="18" t="s">
        <v>1</v>
      </c>
      <c r="F1916" s="251">
        <v>-1.08</v>
      </c>
      <c r="G1916" s="33"/>
      <c r="H1916" s="34"/>
    </row>
    <row r="1917" spans="1:8" s="2" customFormat="1" ht="16.899999999999999" customHeight="1">
      <c r="A1917" s="33"/>
      <c r="B1917" s="34"/>
      <c r="C1917" s="250" t="s">
        <v>1</v>
      </c>
      <c r="D1917" s="250" t="s">
        <v>1292</v>
      </c>
      <c r="E1917" s="18" t="s">
        <v>1</v>
      </c>
      <c r="F1917" s="251">
        <v>-7.6680000000000001</v>
      </c>
      <c r="G1917" s="33"/>
      <c r="H1917" s="34"/>
    </row>
    <row r="1918" spans="1:8" s="2" customFormat="1" ht="16.899999999999999" customHeight="1">
      <c r="A1918" s="33"/>
      <c r="B1918" s="34"/>
      <c r="C1918" s="250" t="s">
        <v>1</v>
      </c>
      <c r="D1918" s="250" t="s">
        <v>1293</v>
      </c>
      <c r="E1918" s="18" t="s">
        <v>1</v>
      </c>
      <c r="F1918" s="251">
        <v>-34.460999999999999</v>
      </c>
      <c r="G1918" s="33"/>
      <c r="H1918" s="34"/>
    </row>
    <row r="1919" spans="1:8" s="2" customFormat="1" ht="16.899999999999999" customHeight="1">
      <c r="A1919" s="33"/>
      <c r="B1919" s="34"/>
      <c r="C1919" s="250" t="s">
        <v>1</v>
      </c>
      <c r="D1919" s="250" t="s">
        <v>1294</v>
      </c>
      <c r="E1919" s="18" t="s">
        <v>1</v>
      </c>
      <c r="F1919" s="251">
        <v>-6.4320000000000004</v>
      </c>
      <c r="G1919" s="33"/>
      <c r="H1919" s="34"/>
    </row>
    <row r="1920" spans="1:8" s="2" customFormat="1" ht="16.899999999999999" customHeight="1">
      <c r="A1920" s="33"/>
      <c r="B1920" s="34"/>
      <c r="C1920" s="250" t="s">
        <v>1</v>
      </c>
      <c r="D1920" s="250" t="s">
        <v>1295</v>
      </c>
      <c r="E1920" s="18" t="s">
        <v>1</v>
      </c>
      <c r="F1920" s="251">
        <v>-6.5039999999999996</v>
      </c>
      <c r="G1920" s="33"/>
      <c r="H1920" s="34"/>
    </row>
    <row r="1921" spans="1:8" s="2" customFormat="1" ht="16.899999999999999" customHeight="1">
      <c r="A1921" s="33"/>
      <c r="B1921" s="34"/>
      <c r="C1921" s="250" t="s">
        <v>1</v>
      </c>
      <c r="D1921" s="250" t="s">
        <v>1296</v>
      </c>
      <c r="E1921" s="18" t="s">
        <v>1</v>
      </c>
      <c r="F1921" s="251">
        <v>-1.1040000000000001</v>
      </c>
      <c r="G1921" s="33"/>
      <c r="H1921" s="34"/>
    </row>
    <row r="1922" spans="1:8" s="2" customFormat="1" ht="16.899999999999999" customHeight="1">
      <c r="A1922" s="33"/>
      <c r="B1922" s="34"/>
      <c r="C1922" s="250" t="s">
        <v>1</v>
      </c>
      <c r="D1922" s="250" t="s">
        <v>1298</v>
      </c>
      <c r="E1922" s="18" t="s">
        <v>1</v>
      </c>
      <c r="F1922" s="251">
        <v>-34.460999999999999</v>
      </c>
      <c r="G1922" s="33"/>
      <c r="H1922" s="34"/>
    </row>
    <row r="1923" spans="1:8" s="2" customFormat="1" ht="16.899999999999999" customHeight="1">
      <c r="A1923" s="33"/>
      <c r="B1923" s="34"/>
      <c r="C1923" s="250" t="s">
        <v>1</v>
      </c>
      <c r="D1923" s="250" t="s">
        <v>1299</v>
      </c>
      <c r="E1923" s="18" t="s">
        <v>1</v>
      </c>
      <c r="F1923" s="251">
        <v>-6.4320000000000004</v>
      </c>
      <c r="G1923" s="33"/>
      <c r="H1923" s="34"/>
    </row>
    <row r="1924" spans="1:8" s="2" customFormat="1" ht="16.899999999999999" customHeight="1">
      <c r="A1924" s="33"/>
      <c r="B1924" s="34"/>
      <c r="C1924" s="250" t="s">
        <v>1</v>
      </c>
      <c r="D1924" s="250" t="s">
        <v>1300</v>
      </c>
      <c r="E1924" s="18" t="s">
        <v>1</v>
      </c>
      <c r="F1924" s="251">
        <v>-1.8480000000000001</v>
      </c>
      <c r="G1924" s="33"/>
      <c r="H1924" s="34"/>
    </row>
    <row r="1925" spans="1:8" s="2" customFormat="1" ht="16.899999999999999" customHeight="1">
      <c r="A1925" s="33"/>
      <c r="B1925" s="34"/>
      <c r="C1925" s="250" t="s">
        <v>1</v>
      </c>
      <c r="D1925" s="250" t="s">
        <v>1301</v>
      </c>
      <c r="E1925" s="18" t="s">
        <v>1</v>
      </c>
      <c r="F1925" s="251">
        <v>-13.615</v>
      </c>
      <c r="G1925" s="33"/>
      <c r="H1925" s="34"/>
    </row>
    <row r="1926" spans="1:8" s="2" customFormat="1" ht="16.899999999999999" customHeight="1">
      <c r="A1926" s="33"/>
      <c r="B1926" s="34"/>
      <c r="C1926" s="250" t="s">
        <v>1</v>
      </c>
      <c r="D1926" s="250" t="s">
        <v>1303</v>
      </c>
      <c r="E1926" s="18" t="s">
        <v>1</v>
      </c>
      <c r="F1926" s="251">
        <v>-34.460999999999999</v>
      </c>
      <c r="G1926" s="33"/>
      <c r="H1926" s="34"/>
    </row>
    <row r="1927" spans="1:8" s="2" customFormat="1" ht="16.899999999999999" customHeight="1">
      <c r="A1927" s="33"/>
      <c r="B1927" s="34"/>
      <c r="C1927" s="250" t="s">
        <v>1</v>
      </c>
      <c r="D1927" s="250" t="s">
        <v>1304</v>
      </c>
      <c r="E1927" s="18" t="s">
        <v>1</v>
      </c>
      <c r="F1927" s="251">
        <v>-6.4320000000000004</v>
      </c>
      <c r="G1927" s="33"/>
      <c r="H1927" s="34"/>
    </row>
    <row r="1928" spans="1:8" s="2" customFormat="1" ht="16.899999999999999" customHeight="1">
      <c r="A1928" s="33"/>
      <c r="B1928" s="34"/>
      <c r="C1928" s="250" t="s">
        <v>1</v>
      </c>
      <c r="D1928" s="250" t="s">
        <v>1305</v>
      </c>
      <c r="E1928" s="18" t="s">
        <v>1</v>
      </c>
      <c r="F1928" s="251">
        <v>-13.615</v>
      </c>
      <c r="G1928" s="33"/>
      <c r="H1928" s="34"/>
    </row>
    <row r="1929" spans="1:8" s="2" customFormat="1" ht="16.899999999999999" customHeight="1">
      <c r="A1929" s="33"/>
      <c r="B1929" s="34"/>
      <c r="C1929" s="250" t="s">
        <v>1</v>
      </c>
      <c r="D1929" s="250" t="s">
        <v>1306</v>
      </c>
      <c r="E1929" s="18" t="s">
        <v>1</v>
      </c>
      <c r="F1929" s="251">
        <v>-16.071999999999999</v>
      </c>
      <c r="G1929" s="33"/>
      <c r="H1929" s="34"/>
    </row>
    <row r="1930" spans="1:8" s="2" customFormat="1" ht="16.899999999999999" customHeight="1">
      <c r="A1930" s="33"/>
      <c r="B1930" s="34"/>
      <c r="C1930" s="250" t="s">
        <v>230</v>
      </c>
      <c r="D1930" s="250" t="s">
        <v>386</v>
      </c>
      <c r="E1930" s="18" t="s">
        <v>1</v>
      </c>
      <c r="F1930" s="251">
        <v>376.65</v>
      </c>
      <c r="G1930" s="33"/>
      <c r="H1930" s="34"/>
    </row>
    <row r="1931" spans="1:8" s="2" customFormat="1" ht="16.899999999999999" customHeight="1">
      <c r="A1931" s="33"/>
      <c r="B1931" s="34"/>
      <c r="C1931" s="252" t="s">
        <v>6536</v>
      </c>
      <c r="D1931" s="33"/>
      <c r="E1931" s="33"/>
      <c r="F1931" s="33"/>
      <c r="G1931" s="33"/>
      <c r="H1931" s="34"/>
    </row>
    <row r="1932" spans="1:8" s="2" customFormat="1" ht="16.899999999999999" customHeight="1">
      <c r="A1932" s="33"/>
      <c r="B1932" s="34"/>
      <c r="C1932" s="250" t="s">
        <v>6409</v>
      </c>
      <c r="D1932" s="250" t="s">
        <v>6410</v>
      </c>
      <c r="E1932" s="18" t="s">
        <v>366</v>
      </c>
      <c r="F1932" s="251">
        <v>376.65</v>
      </c>
      <c r="G1932" s="33"/>
      <c r="H1932" s="34"/>
    </row>
    <row r="1933" spans="1:8" s="2" customFormat="1" ht="16.899999999999999" customHeight="1">
      <c r="A1933" s="33"/>
      <c r="B1933" s="34"/>
      <c r="C1933" s="250" t="s">
        <v>6389</v>
      </c>
      <c r="D1933" s="250" t="s">
        <v>6390</v>
      </c>
      <c r="E1933" s="18" t="s">
        <v>366</v>
      </c>
      <c r="F1933" s="251">
        <v>15728.35</v>
      </c>
      <c r="G1933" s="33"/>
      <c r="H1933" s="34"/>
    </row>
    <row r="1934" spans="1:8" s="2" customFormat="1" ht="16.899999999999999" customHeight="1">
      <c r="A1934" s="33"/>
      <c r="B1934" s="34"/>
      <c r="C1934" s="246" t="s">
        <v>232</v>
      </c>
      <c r="D1934" s="247" t="s">
        <v>1</v>
      </c>
      <c r="E1934" s="248" t="s">
        <v>1</v>
      </c>
      <c r="F1934" s="249">
        <v>16.071999999999999</v>
      </c>
      <c r="G1934" s="33"/>
      <c r="H1934" s="34"/>
    </row>
    <row r="1935" spans="1:8" s="2" customFormat="1" ht="16.899999999999999" customHeight="1">
      <c r="A1935" s="33"/>
      <c r="B1935" s="34"/>
      <c r="C1935" s="250" t="s">
        <v>1</v>
      </c>
      <c r="D1935" s="250" t="s">
        <v>4754</v>
      </c>
      <c r="E1935" s="18" t="s">
        <v>1</v>
      </c>
      <c r="F1935" s="251">
        <v>2.1120000000000001</v>
      </c>
      <c r="G1935" s="33"/>
      <c r="H1935" s="34"/>
    </row>
    <row r="1936" spans="1:8" s="2" customFormat="1" ht="16.899999999999999" customHeight="1">
      <c r="A1936" s="33"/>
      <c r="B1936" s="34"/>
      <c r="C1936" s="250" t="s">
        <v>1</v>
      </c>
      <c r="D1936" s="250" t="s">
        <v>4755</v>
      </c>
      <c r="E1936" s="18" t="s">
        <v>1</v>
      </c>
      <c r="F1936" s="251">
        <v>2.6269999999999998</v>
      </c>
      <c r="G1936" s="33"/>
      <c r="H1936" s="34"/>
    </row>
    <row r="1937" spans="1:8" s="2" customFormat="1" ht="16.899999999999999" customHeight="1">
      <c r="A1937" s="33"/>
      <c r="B1937" s="34"/>
      <c r="C1937" s="250" t="s">
        <v>1</v>
      </c>
      <c r="D1937" s="250" t="s">
        <v>4756</v>
      </c>
      <c r="E1937" s="18" t="s">
        <v>1</v>
      </c>
      <c r="F1937" s="251">
        <v>2.62</v>
      </c>
      <c r="G1937" s="33"/>
      <c r="H1937" s="34"/>
    </row>
    <row r="1938" spans="1:8" s="2" customFormat="1" ht="16.899999999999999" customHeight="1">
      <c r="A1938" s="33"/>
      <c r="B1938" s="34"/>
      <c r="C1938" s="250" t="s">
        <v>1</v>
      </c>
      <c r="D1938" s="250" t="s">
        <v>4757</v>
      </c>
      <c r="E1938" s="18" t="s">
        <v>1</v>
      </c>
      <c r="F1938" s="251">
        <v>2.48</v>
      </c>
      <c r="G1938" s="33"/>
      <c r="H1938" s="34"/>
    </row>
    <row r="1939" spans="1:8" s="2" customFormat="1" ht="16.899999999999999" customHeight="1">
      <c r="A1939" s="33"/>
      <c r="B1939" s="34"/>
      <c r="C1939" s="250" t="s">
        <v>1</v>
      </c>
      <c r="D1939" s="250" t="s">
        <v>4758</v>
      </c>
      <c r="E1939" s="18" t="s">
        <v>1</v>
      </c>
      <c r="F1939" s="251">
        <v>3.7719999999999998</v>
      </c>
      <c r="G1939" s="33"/>
      <c r="H1939" s="34"/>
    </row>
    <row r="1940" spans="1:8" s="2" customFormat="1" ht="16.899999999999999" customHeight="1">
      <c r="A1940" s="33"/>
      <c r="B1940" s="34"/>
      <c r="C1940" s="250" t="s">
        <v>1</v>
      </c>
      <c r="D1940" s="250" t="s">
        <v>4759</v>
      </c>
      <c r="E1940" s="18" t="s">
        <v>1</v>
      </c>
      <c r="F1940" s="251">
        <v>2.4609999999999999</v>
      </c>
      <c r="G1940" s="33"/>
      <c r="H1940" s="34"/>
    </row>
    <row r="1941" spans="1:8" s="2" customFormat="1" ht="16.899999999999999" customHeight="1">
      <c r="A1941" s="33"/>
      <c r="B1941" s="34"/>
      <c r="C1941" s="250" t="s">
        <v>232</v>
      </c>
      <c r="D1941" s="250" t="s">
        <v>386</v>
      </c>
      <c r="E1941" s="18" t="s">
        <v>1</v>
      </c>
      <c r="F1941" s="251">
        <v>16.071999999999999</v>
      </c>
      <c r="G1941" s="33"/>
      <c r="H1941" s="34"/>
    </row>
    <row r="1942" spans="1:8" s="2" customFormat="1" ht="16.899999999999999" customHeight="1">
      <c r="A1942" s="33"/>
      <c r="B1942" s="34"/>
      <c r="C1942" s="252" t="s">
        <v>6536</v>
      </c>
      <c r="D1942" s="33"/>
      <c r="E1942" s="33"/>
      <c r="F1942" s="33"/>
      <c r="G1942" s="33"/>
      <c r="H1942" s="34"/>
    </row>
    <row r="1943" spans="1:8" s="2" customFormat="1" ht="16.899999999999999" customHeight="1">
      <c r="A1943" s="33"/>
      <c r="B1943" s="34"/>
      <c r="C1943" s="250" t="s">
        <v>4751</v>
      </c>
      <c r="D1943" s="250" t="s">
        <v>4752</v>
      </c>
      <c r="E1943" s="18" t="s">
        <v>366</v>
      </c>
      <c r="F1943" s="251">
        <v>16.071999999999999</v>
      </c>
      <c r="G1943" s="33"/>
      <c r="H1943" s="34"/>
    </row>
    <row r="1944" spans="1:8" s="2" customFormat="1" ht="16.899999999999999" customHeight="1">
      <c r="A1944" s="33"/>
      <c r="B1944" s="34"/>
      <c r="C1944" s="250" t="s">
        <v>1284</v>
      </c>
      <c r="D1944" s="250" t="s">
        <v>1285</v>
      </c>
      <c r="E1944" s="18" t="s">
        <v>366</v>
      </c>
      <c r="F1944" s="251">
        <v>221.702</v>
      </c>
      <c r="G1944" s="33"/>
      <c r="H1944" s="34"/>
    </row>
    <row r="1945" spans="1:8" s="2" customFormat="1" ht="16.899999999999999" customHeight="1">
      <c r="A1945" s="33"/>
      <c r="B1945" s="34"/>
      <c r="C1945" s="250" t="s">
        <v>6409</v>
      </c>
      <c r="D1945" s="250" t="s">
        <v>6410</v>
      </c>
      <c r="E1945" s="18" t="s">
        <v>366</v>
      </c>
      <c r="F1945" s="251">
        <v>376.65</v>
      </c>
      <c r="G1945" s="33"/>
      <c r="H1945" s="34"/>
    </row>
    <row r="1946" spans="1:8" s="2" customFormat="1" ht="16.899999999999999" customHeight="1">
      <c r="A1946" s="33"/>
      <c r="B1946" s="34"/>
      <c r="C1946" s="246" t="s">
        <v>1297</v>
      </c>
      <c r="D1946" s="247" t="s">
        <v>1</v>
      </c>
      <c r="E1946" s="248" t="s">
        <v>1</v>
      </c>
      <c r="F1946" s="249">
        <v>-56.168999999999997</v>
      </c>
      <c r="G1946" s="33"/>
      <c r="H1946" s="34"/>
    </row>
    <row r="1947" spans="1:8" s="2" customFormat="1" ht="16.899999999999999" customHeight="1">
      <c r="A1947" s="33"/>
      <c r="B1947" s="34"/>
      <c r="C1947" s="250" t="s">
        <v>1</v>
      </c>
      <c r="D1947" s="250" t="s">
        <v>1292</v>
      </c>
      <c r="E1947" s="18" t="s">
        <v>1</v>
      </c>
      <c r="F1947" s="251">
        <v>-7.6680000000000001</v>
      </c>
      <c r="G1947" s="33"/>
      <c r="H1947" s="34"/>
    </row>
    <row r="1948" spans="1:8" s="2" customFormat="1" ht="16.899999999999999" customHeight="1">
      <c r="A1948" s="33"/>
      <c r="B1948" s="34"/>
      <c r="C1948" s="250" t="s">
        <v>1</v>
      </c>
      <c r="D1948" s="250" t="s">
        <v>1293</v>
      </c>
      <c r="E1948" s="18" t="s">
        <v>1</v>
      </c>
      <c r="F1948" s="251">
        <v>-34.460999999999999</v>
      </c>
      <c r="G1948" s="33"/>
      <c r="H1948" s="34"/>
    </row>
    <row r="1949" spans="1:8" s="2" customFormat="1" ht="16.899999999999999" customHeight="1">
      <c r="A1949" s="33"/>
      <c r="B1949" s="34"/>
      <c r="C1949" s="250" t="s">
        <v>1</v>
      </c>
      <c r="D1949" s="250" t="s">
        <v>1294</v>
      </c>
      <c r="E1949" s="18" t="s">
        <v>1</v>
      </c>
      <c r="F1949" s="251">
        <v>-6.4320000000000004</v>
      </c>
      <c r="G1949" s="33"/>
      <c r="H1949" s="34"/>
    </row>
    <row r="1950" spans="1:8" s="2" customFormat="1" ht="16.899999999999999" customHeight="1">
      <c r="A1950" s="33"/>
      <c r="B1950" s="34"/>
      <c r="C1950" s="250" t="s">
        <v>1</v>
      </c>
      <c r="D1950" s="250" t="s">
        <v>1295</v>
      </c>
      <c r="E1950" s="18" t="s">
        <v>1</v>
      </c>
      <c r="F1950" s="251">
        <v>-6.5039999999999996</v>
      </c>
      <c r="G1950" s="33"/>
      <c r="H1950" s="34"/>
    </row>
    <row r="1951" spans="1:8" s="2" customFormat="1" ht="16.899999999999999" customHeight="1">
      <c r="A1951" s="33"/>
      <c r="B1951" s="34"/>
      <c r="C1951" s="250" t="s">
        <v>1</v>
      </c>
      <c r="D1951" s="250" t="s">
        <v>1296</v>
      </c>
      <c r="E1951" s="18" t="s">
        <v>1</v>
      </c>
      <c r="F1951" s="251">
        <v>-1.1040000000000001</v>
      </c>
      <c r="G1951" s="33"/>
      <c r="H1951" s="34"/>
    </row>
    <row r="1952" spans="1:8" s="2" customFormat="1" ht="16.899999999999999" customHeight="1">
      <c r="A1952" s="33"/>
      <c r="B1952" s="34"/>
      <c r="C1952" s="250" t="s">
        <v>1297</v>
      </c>
      <c r="D1952" s="250" t="s">
        <v>581</v>
      </c>
      <c r="E1952" s="18" t="s">
        <v>1</v>
      </c>
      <c r="F1952" s="251">
        <v>-56.168999999999997</v>
      </c>
      <c r="G1952" s="33"/>
      <c r="H1952" s="34"/>
    </row>
    <row r="1953" spans="1:8" s="2" customFormat="1" ht="16.899999999999999" customHeight="1">
      <c r="A1953" s="33"/>
      <c r="B1953" s="34"/>
      <c r="C1953" s="246" t="s">
        <v>1291</v>
      </c>
      <c r="D1953" s="247" t="s">
        <v>1</v>
      </c>
      <c r="E1953" s="248" t="s">
        <v>1</v>
      </c>
      <c r="F1953" s="249">
        <v>-28.908000000000001</v>
      </c>
      <c r="G1953" s="33"/>
      <c r="H1953" s="34"/>
    </row>
    <row r="1954" spans="1:8" s="2" customFormat="1" ht="16.899999999999999" customHeight="1">
      <c r="A1954" s="33"/>
      <c r="B1954" s="34"/>
      <c r="C1954" s="250" t="s">
        <v>1</v>
      </c>
      <c r="D1954" s="250" t="s">
        <v>1287</v>
      </c>
      <c r="E1954" s="18" t="s">
        <v>1</v>
      </c>
      <c r="F1954" s="251">
        <v>0</v>
      </c>
      <c r="G1954" s="33"/>
      <c r="H1954" s="34"/>
    </row>
    <row r="1955" spans="1:8" s="2" customFormat="1" ht="16.899999999999999" customHeight="1">
      <c r="A1955" s="33"/>
      <c r="B1955" s="34"/>
      <c r="C1955" s="250" t="s">
        <v>1</v>
      </c>
      <c r="D1955" s="250" t="s">
        <v>1288</v>
      </c>
      <c r="E1955" s="18" t="s">
        <v>1</v>
      </c>
      <c r="F1955" s="251">
        <v>-6.4320000000000004</v>
      </c>
      <c r="G1955" s="33"/>
      <c r="H1955" s="34"/>
    </row>
    <row r="1956" spans="1:8" s="2" customFormat="1" ht="16.899999999999999" customHeight="1">
      <c r="A1956" s="33"/>
      <c r="B1956" s="34"/>
      <c r="C1956" s="250" t="s">
        <v>1</v>
      </c>
      <c r="D1956" s="250" t="s">
        <v>1289</v>
      </c>
      <c r="E1956" s="18" t="s">
        <v>1</v>
      </c>
      <c r="F1956" s="251">
        <v>-21.396000000000001</v>
      </c>
      <c r="G1956" s="33"/>
      <c r="H1956" s="34"/>
    </row>
    <row r="1957" spans="1:8" s="2" customFormat="1" ht="16.899999999999999" customHeight="1">
      <c r="A1957" s="33"/>
      <c r="B1957" s="34"/>
      <c r="C1957" s="250" t="s">
        <v>1</v>
      </c>
      <c r="D1957" s="250" t="s">
        <v>1290</v>
      </c>
      <c r="E1957" s="18" t="s">
        <v>1</v>
      </c>
      <c r="F1957" s="251">
        <v>-1.08</v>
      </c>
      <c r="G1957" s="33"/>
      <c r="H1957" s="34"/>
    </row>
    <row r="1958" spans="1:8" s="2" customFormat="1" ht="16.899999999999999" customHeight="1">
      <c r="A1958" s="33"/>
      <c r="B1958" s="34"/>
      <c r="C1958" s="250" t="s">
        <v>1291</v>
      </c>
      <c r="D1958" s="250" t="s">
        <v>581</v>
      </c>
      <c r="E1958" s="18" t="s">
        <v>1</v>
      </c>
      <c r="F1958" s="251">
        <v>-28.908000000000001</v>
      </c>
      <c r="G1958" s="33"/>
      <c r="H1958" s="34"/>
    </row>
    <row r="1959" spans="1:8" s="2" customFormat="1" ht="16.899999999999999" customHeight="1">
      <c r="A1959" s="33"/>
      <c r="B1959" s="34"/>
      <c r="C1959" s="246" t="s">
        <v>1302</v>
      </c>
      <c r="D1959" s="247" t="s">
        <v>1</v>
      </c>
      <c r="E1959" s="248" t="s">
        <v>1</v>
      </c>
      <c r="F1959" s="249">
        <v>-56.356000000000002</v>
      </c>
      <c r="G1959" s="33"/>
      <c r="H1959" s="34"/>
    </row>
    <row r="1960" spans="1:8" s="2" customFormat="1" ht="16.899999999999999" customHeight="1">
      <c r="A1960" s="33"/>
      <c r="B1960" s="34"/>
      <c r="C1960" s="250" t="s">
        <v>1</v>
      </c>
      <c r="D1960" s="250" t="s">
        <v>1298</v>
      </c>
      <c r="E1960" s="18" t="s">
        <v>1</v>
      </c>
      <c r="F1960" s="251">
        <v>-34.460999999999999</v>
      </c>
      <c r="G1960" s="33"/>
      <c r="H1960" s="34"/>
    </row>
    <row r="1961" spans="1:8" s="2" customFormat="1" ht="16.899999999999999" customHeight="1">
      <c r="A1961" s="33"/>
      <c r="B1961" s="34"/>
      <c r="C1961" s="250" t="s">
        <v>1</v>
      </c>
      <c r="D1961" s="250" t="s">
        <v>1299</v>
      </c>
      <c r="E1961" s="18" t="s">
        <v>1</v>
      </c>
      <c r="F1961" s="251">
        <v>-6.4320000000000004</v>
      </c>
      <c r="G1961" s="33"/>
      <c r="H1961" s="34"/>
    </row>
    <row r="1962" spans="1:8" s="2" customFormat="1" ht="16.899999999999999" customHeight="1">
      <c r="A1962" s="33"/>
      <c r="B1962" s="34"/>
      <c r="C1962" s="250" t="s">
        <v>1</v>
      </c>
      <c r="D1962" s="250" t="s">
        <v>1300</v>
      </c>
      <c r="E1962" s="18" t="s">
        <v>1</v>
      </c>
      <c r="F1962" s="251">
        <v>-1.8480000000000001</v>
      </c>
      <c r="G1962" s="33"/>
      <c r="H1962" s="34"/>
    </row>
    <row r="1963" spans="1:8" s="2" customFormat="1" ht="16.899999999999999" customHeight="1">
      <c r="A1963" s="33"/>
      <c r="B1963" s="34"/>
      <c r="C1963" s="250" t="s">
        <v>1</v>
      </c>
      <c r="D1963" s="250" t="s">
        <v>1301</v>
      </c>
      <c r="E1963" s="18" t="s">
        <v>1</v>
      </c>
      <c r="F1963" s="251">
        <v>-13.615</v>
      </c>
      <c r="G1963" s="33"/>
      <c r="H1963" s="34"/>
    </row>
    <row r="1964" spans="1:8" s="2" customFormat="1" ht="16.899999999999999" customHeight="1">
      <c r="A1964" s="33"/>
      <c r="B1964" s="34"/>
      <c r="C1964" s="250" t="s">
        <v>1302</v>
      </c>
      <c r="D1964" s="250" t="s">
        <v>581</v>
      </c>
      <c r="E1964" s="18" t="s">
        <v>1</v>
      </c>
      <c r="F1964" s="251">
        <v>-56.356000000000002</v>
      </c>
      <c r="G1964" s="33"/>
      <c r="H1964" s="34"/>
    </row>
    <row r="1965" spans="1:8" s="2" customFormat="1" ht="16.899999999999999" customHeight="1">
      <c r="A1965" s="33"/>
      <c r="B1965" s="34"/>
      <c r="C1965" s="246" t="s">
        <v>1307</v>
      </c>
      <c r="D1965" s="247" t="s">
        <v>1</v>
      </c>
      <c r="E1965" s="248" t="s">
        <v>1</v>
      </c>
      <c r="F1965" s="249">
        <v>-70.58</v>
      </c>
      <c r="G1965" s="33"/>
      <c r="H1965" s="34"/>
    </row>
    <row r="1966" spans="1:8" s="2" customFormat="1" ht="16.899999999999999" customHeight="1">
      <c r="A1966" s="33"/>
      <c r="B1966" s="34"/>
      <c r="C1966" s="250" t="s">
        <v>1</v>
      </c>
      <c r="D1966" s="250" t="s">
        <v>1303</v>
      </c>
      <c r="E1966" s="18" t="s">
        <v>1</v>
      </c>
      <c r="F1966" s="251">
        <v>-34.460999999999999</v>
      </c>
      <c r="G1966" s="33"/>
      <c r="H1966" s="34"/>
    </row>
    <row r="1967" spans="1:8" s="2" customFormat="1" ht="16.899999999999999" customHeight="1">
      <c r="A1967" s="33"/>
      <c r="B1967" s="34"/>
      <c r="C1967" s="250" t="s">
        <v>1</v>
      </c>
      <c r="D1967" s="250" t="s">
        <v>1304</v>
      </c>
      <c r="E1967" s="18" t="s">
        <v>1</v>
      </c>
      <c r="F1967" s="251">
        <v>-6.4320000000000004</v>
      </c>
      <c r="G1967" s="33"/>
      <c r="H1967" s="34"/>
    </row>
    <row r="1968" spans="1:8" s="2" customFormat="1" ht="16.899999999999999" customHeight="1">
      <c r="A1968" s="33"/>
      <c r="B1968" s="34"/>
      <c r="C1968" s="250" t="s">
        <v>1</v>
      </c>
      <c r="D1968" s="250" t="s">
        <v>1305</v>
      </c>
      <c r="E1968" s="18" t="s">
        <v>1</v>
      </c>
      <c r="F1968" s="251">
        <v>-13.615</v>
      </c>
      <c r="G1968" s="33"/>
      <c r="H1968" s="34"/>
    </row>
    <row r="1969" spans="1:8" s="2" customFormat="1" ht="16.899999999999999" customHeight="1">
      <c r="A1969" s="33"/>
      <c r="B1969" s="34"/>
      <c r="C1969" s="250" t="s">
        <v>1</v>
      </c>
      <c r="D1969" s="250" t="s">
        <v>1306</v>
      </c>
      <c r="E1969" s="18" t="s">
        <v>1</v>
      </c>
      <c r="F1969" s="251">
        <v>-16.071999999999999</v>
      </c>
      <c r="G1969" s="33"/>
      <c r="H1969" s="34"/>
    </row>
    <row r="1970" spans="1:8" s="2" customFormat="1" ht="16.899999999999999" customHeight="1">
      <c r="A1970" s="33"/>
      <c r="B1970" s="34"/>
      <c r="C1970" s="250" t="s">
        <v>1307</v>
      </c>
      <c r="D1970" s="250" t="s">
        <v>581</v>
      </c>
      <c r="E1970" s="18" t="s">
        <v>1</v>
      </c>
      <c r="F1970" s="251">
        <v>-70.58</v>
      </c>
      <c r="G1970" s="33"/>
      <c r="H1970" s="34"/>
    </row>
    <row r="1971" spans="1:8" s="2" customFormat="1" ht="16.899999999999999" customHeight="1">
      <c r="A1971" s="33"/>
      <c r="B1971" s="34"/>
      <c r="C1971" s="246" t="s">
        <v>234</v>
      </c>
      <c r="D1971" s="247" t="s">
        <v>1</v>
      </c>
      <c r="E1971" s="248" t="s">
        <v>1</v>
      </c>
      <c r="F1971" s="249">
        <v>350.68299999999999</v>
      </c>
      <c r="G1971" s="33"/>
      <c r="H1971" s="34"/>
    </row>
    <row r="1972" spans="1:8" s="2" customFormat="1" ht="16.899999999999999" customHeight="1">
      <c r="A1972" s="33"/>
      <c r="B1972" s="34"/>
      <c r="C1972" s="250" t="s">
        <v>1</v>
      </c>
      <c r="D1972" s="250" t="s">
        <v>4867</v>
      </c>
      <c r="E1972" s="18" t="s">
        <v>1</v>
      </c>
      <c r="F1972" s="251">
        <v>0</v>
      </c>
      <c r="G1972" s="33"/>
      <c r="H1972" s="34"/>
    </row>
    <row r="1973" spans="1:8" s="2" customFormat="1" ht="16.899999999999999" customHeight="1">
      <c r="A1973" s="33"/>
      <c r="B1973" s="34"/>
      <c r="C1973" s="250" t="s">
        <v>1</v>
      </c>
      <c r="D1973" s="250" t="s">
        <v>4868</v>
      </c>
      <c r="E1973" s="18" t="s">
        <v>1</v>
      </c>
      <c r="F1973" s="251">
        <v>350.68299999999999</v>
      </c>
      <c r="G1973" s="33"/>
      <c r="H1973" s="34"/>
    </row>
    <row r="1974" spans="1:8" s="2" customFormat="1" ht="16.899999999999999" customHeight="1">
      <c r="A1974" s="33"/>
      <c r="B1974" s="34"/>
      <c r="C1974" s="250" t="s">
        <v>234</v>
      </c>
      <c r="D1974" s="250" t="s">
        <v>386</v>
      </c>
      <c r="E1974" s="18" t="s">
        <v>1</v>
      </c>
      <c r="F1974" s="251">
        <v>350.68299999999999</v>
      </c>
      <c r="G1974" s="33"/>
      <c r="H1974" s="34"/>
    </row>
    <row r="1975" spans="1:8" s="2" customFormat="1" ht="16.899999999999999" customHeight="1">
      <c r="A1975" s="33"/>
      <c r="B1975" s="34"/>
      <c r="C1975" s="252" t="s">
        <v>6536</v>
      </c>
      <c r="D1975" s="33"/>
      <c r="E1975" s="33"/>
      <c r="F1975" s="33"/>
      <c r="G1975" s="33"/>
      <c r="H1975" s="34"/>
    </row>
    <row r="1976" spans="1:8" s="2" customFormat="1" ht="22.5">
      <c r="A1976" s="33"/>
      <c r="B1976" s="34"/>
      <c r="C1976" s="250" t="s">
        <v>4864</v>
      </c>
      <c r="D1976" s="250" t="s">
        <v>4865</v>
      </c>
      <c r="E1976" s="18" t="s">
        <v>366</v>
      </c>
      <c r="F1976" s="251">
        <v>350.68299999999999</v>
      </c>
      <c r="G1976" s="33"/>
      <c r="H1976" s="34"/>
    </row>
    <row r="1977" spans="1:8" s="2" customFormat="1" ht="16.899999999999999" customHeight="1">
      <c r="A1977" s="33"/>
      <c r="B1977" s="34"/>
      <c r="C1977" s="250" t="s">
        <v>6439</v>
      </c>
      <c r="D1977" s="250" t="s">
        <v>6440</v>
      </c>
      <c r="E1977" s="18" t="s">
        <v>366</v>
      </c>
      <c r="F1977" s="251">
        <v>1860.5630000000001</v>
      </c>
      <c r="G1977" s="33"/>
      <c r="H1977" s="34"/>
    </row>
    <row r="1978" spans="1:8" s="2" customFormat="1" ht="16.899999999999999" customHeight="1">
      <c r="A1978" s="33"/>
      <c r="B1978" s="34"/>
      <c r="C1978" s="250" t="s">
        <v>6389</v>
      </c>
      <c r="D1978" s="250" t="s">
        <v>6390</v>
      </c>
      <c r="E1978" s="18" t="s">
        <v>366</v>
      </c>
      <c r="F1978" s="251">
        <v>15728.35</v>
      </c>
      <c r="G1978" s="33"/>
      <c r="H1978" s="34"/>
    </row>
    <row r="1979" spans="1:8" s="2" customFormat="1" ht="16.899999999999999" customHeight="1">
      <c r="A1979" s="33"/>
      <c r="B1979" s="34"/>
      <c r="C1979" s="246" t="s">
        <v>236</v>
      </c>
      <c r="D1979" s="247" t="s">
        <v>1</v>
      </c>
      <c r="E1979" s="248" t="s">
        <v>1</v>
      </c>
      <c r="F1979" s="249">
        <v>77.835999999999999</v>
      </c>
      <c r="G1979" s="33"/>
      <c r="H1979" s="34"/>
    </row>
    <row r="1980" spans="1:8" s="2" customFormat="1" ht="16.899999999999999" customHeight="1">
      <c r="A1980" s="33"/>
      <c r="B1980" s="34"/>
      <c r="C1980" s="250" t="s">
        <v>1</v>
      </c>
      <c r="D1980" s="250" t="s">
        <v>5275</v>
      </c>
      <c r="E1980" s="18" t="s">
        <v>1</v>
      </c>
      <c r="F1980" s="251">
        <v>0</v>
      </c>
      <c r="G1980" s="33"/>
      <c r="H1980" s="34"/>
    </row>
    <row r="1981" spans="1:8" s="2" customFormat="1" ht="16.899999999999999" customHeight="1">
      <c r="A1981" s="33"/>
      <c r="B1981" s="34"/>
      <c r="C1981" s="250" t="s">
        <v>1</v>
      </c>
      <c r="D1981" s="250" t="s">
        <v>237</v>
      </c>
      <c r="E1981" s="18" t="s">
        <v>1</v>
      </c>
      <c r="F1981" s="251">
        <v>77.835999999999999</v>
      </c>
      <c r="G1981" s="33"/>
      <c r="H1981" s="34"/>
    </row>
    <row r="1982" spans="1:8" s="2" customFormat="1" ht="16.899999999999999" customHeight="1">
      <c r="A1982" s="33"/>
      <c r="B1982" s="34"/>
      <c r="C1982" s="250" t="s">
        <v>236</v>
      </c>
      <c r="D1982" s="250" t="s">
        <v>581</v>
      </c>
      <c r="E1982" s="18" t="s">
        <v>1</v>
      </c>
      <c r="F1982" s="251">
        <v>77.835999999999999</v>
      </c>
      <c r="G1982" s="33"/>
      <c r="H1982" s="34"/>
    </row>
    <row r="1983" spans="1:8" s="2" customFormat="1" ht="16.899999999999999" customHeight="1">
      <c r="A1983" s="33"/>
      <c r="B1983" s="34"/>
      <c r="C1983" s="252" t="s">
        <v>6536</v>
      </c>
      <c r="D1983" s="33"/>
      <c r="E1983" s="33"/>
      <c r="F1983" s="33"/>
      <c r="G1983" s="33"/>
      <c r="H1983" s="34"/>
    </row>
    <row r="1984" spans="1:8" s="2" customFormat="1" ht="33.75">
      <c r="A1984" s="33"/>
      <c r="B1984" s="34"/>
      <c r="C1984" s="250" t="s">
        <v>5272</v>
      </c>
      <c r="D1984" s="250" t="s">
        <v>5273</v>
      </c>
      <c r="E1984" s="18" t="s">
        <v>366</v>
      </c>
      <c r="F1984" s="251">
        <v>77.835999999999999</v>
      </c>
      <c r="G1984" s="33"/>
      <c r="H1984" s="34"/>
    </row>
    <row r="1985" spans="1:8" s="2" customFormat="1" ht="16.899999999999999" customHeight="1">
      <c r="A1985" s="33"/>
      <c r="B1985" s="34"/>
      <c r="C1985" s="250" t="s">
        <v>720</v>
      </c>
      <c r="D1985" s="250" t="s">
        <v>721</v>
      </c>
      <c r="E1985" s="18" t="s">
        <v>366</v>
      </c>
      <c r="F1985" s="251">
        <v>260.90199999999999</v>
      </c>
      <c r="G1985" s="33"/>
      <c r="H1985" s="34"/>
    </row>
    <row r="1986" spans="1:8" s="2" customFormat="1" ht="16.899999999999999" customHeight="1">
      <c r="A1986" s="33"/>
      <c r="B1986" s="34"/>
      <c r="C1986" s="250" t="s">
        <v>1260</v>
      </c>
      <c r="D1986" s="250" t="s">
        <v>1261</v>
      </c>
      <c r="E1986" s="18" t="s">
        <v>366</v>
      </c>
      <c r="F1986" s="251">
        <v>77.835999999999999</v>
      </c>
      <c r="G1986" s="33"/>
      <c r="H1986" s="34"/>
    </row>
    <row r="1987" spans="1:8" s="2" customFormat="1" ht="16.899999999999999" customHeight="1">
      <c r="A1987" s="33"/>
      <c r="B1987" s="34"/>
      <c r="C1987" s="250" t="s">
        <v>1264</v>
      </c>
      <c r="D1987" s="250" t="s">
        <v>1265</v>
      </c>
      <c r="E1987" s="18" t="s">
        <v>366</v>
      </c>
      <c r="F1987" s="251">
        <v>77.835999999999999</v>
      </c>
      <c r="G1987" s="33"/>
      <c r="H1987" s="34"/>
    </row>
    <row r="1988" spans="1:8" s="2" customFormat="1" ht="16.899999999999999" customHeight="1">
      <c r="A1988" s="33"/>
      <c r="B1988" s="34"/>
      <c r="C1988" s="250" t="s">
        <v>730</v>
      </c>
      <c r="D1988" s="250" t="s">
        <v>731</v>
      </c>
      <c r="E1988" s="18" t="s">
        <v>366</v>
      </c>
      <c r="F1988" s="251">
        <v>89.510999999999996</v>
      </c>
      <c r="G1988" s="33"/>
      <c r="H1988" s="34"/>
    </row>
    <row r="1989" spans="1:8" s="2" customFormat="1" ht="16.899999999999999" customHeight="1">
      <c r="A1989" s="33"/>
      <c r="B1989" s="34"/>
      <c r="C1989" s="246" t="s">
        <v>238</v>
      </c>
      <c r="D1989" s="247" t="s">
        <v>1</v>
      </c>
      <c r="E1989" s="248" t="s">
        <v>1</v>
      </c>
      <c r="F1989" s="249">
        <v>1197.9100000000001</v>
      </c>
      <c r="G1989" s="33"/>
      <c r="H1989" s="34"/>
    </row>
    <row r="1990" spans="1:8" s="2" customFormat="1" ht="16.899999999999999" customHeight="1">
      <c r="A1990" s="33"/>
      <c r="B1990" s="34"/>
      <c r="C1990" s="250" t="s">
        <v>1</v>
      </c>
      <c r="D1990" s="250" t="s">
        <v>754</v>
      </c>
      <c r="E1990" s="18" t="s">
        <v>1</v>
      </c>
      <c r="F1990" s="251">
        <v>0</v>
      </c>
      <c r="G1990" s="33"/>
      <c r="H1990" s="34"/>
    </row>
    <row r="1991" spans="1:8" s="2" customFormat="1" ht="16.899999999999999" customHeight="1">
      <c r="A1991" s="33"/>
      <c r="B1991" s="34"/>
      <c r="C1991" s="250" t="s">
        <v>1</v>
      </c>
      <c r="D1991" s="250" t="s">
        <v>4842</v>
      </c>
      <c r="E1991" s="18" t="s">
        <v>1</v>
      </c>
      <c r="F1991" s="251">
        <v>39.450000000000003</v>
      </c>
      <c r="G1991" s="33"/>
      <c r="H1991" s="34"/>
    </row>
    <row r="1992" spans="1:8" s="2" customFormat="1" ht="16.899999999999999" customHeight="1">
      <c r="A1992" s="33"/>
      <c r="B1992" s="34"/>
      <c r="C1992" s="250" t="s">
        <v>1</v>
      </c>
      <c r="D1992" s="250" t="s">
        <v>4843</v>
      </c>
      <c r="E1992" s="18" t="s">
        <v>1</v>
      </c>
      <c r="F1992" s="251">
        <v>319.39999999999998</v>
      </c>
      <c r="G1992" s="33"/>
      <c r="H1992" s="34"/>
    </row>
    <row r="1993" spans="1:8" s="2" customFormat="1" ht="16.899999999999999" customHeight="1">
      <c r="A1993" s="33"/>
      <c r="B1993" s="34"/>
      <c r="C1993" s="250" t="s">
        <v>1</v>
      </c>
      <c r="D1993" s="250" t="s">
        <v>758</v>
      </c>
      <c r="E1993" s="18" t="s">
        <v>1</v>
      </c>
      <c r="F1993" s="251">
        <v>0</v>
      </c>
      <c r="G1993" s="33"/>
      <c r="H1993" s="34"/>
    </row>
    <row r="1994" spans="1:8" s="2" customFormat="1" ht="16.899999999999999" customHeight="1">
      <c r="A1994" s="33"/>
      <c r="B1994" s="34"/>
      <c r="C1994" s="250" t="s">
        <v>1</v>
      </c>
      <c r="D1994" s="250" t="s">
        <v>4844</v>
      </c>
      <c r="E1994" s="18" t="s">
        <v>1</v>
      </c>
      <c r="F1994" s="251">
        <v>254.55</v>
      </c>
      <c r="G1994" s="33"/>
      <c r="H1994" s="34"/>
    </row>
    <row r="1995" spans="1:8" s="2" customFormat="1" ht="16.899999999999999" customHeight="1">
      <c r="A1995" s="33"/>
      <c r="B1995" s="34"/>
      <c r="C1995" s="250" t="s">
        <v>1</v>
      </c>
      <c r="D1995" s="250" t="s">
        <v>4845</v>
      </c>
      <c r="E1995" s="18" t="s">
        <v>1</v>
      </c>
      <c r="F1995" s="251">
        <v>4.68</v>
      </c>
      <c r="G1995" s="33"/>
      <c r="H1995" s="34"/>
    </row>
    <row r="1996" spans="1:8" s="2" customFormat="1" ht="16.899999999999999" customHeight="1">
      <c r="A1996" s="33"/>
      <c r="B1996" s="34"/>
      <c r="C1996" s="250" t="s">
        <v>1</v>
      </c>
      <c r="D1996" s="250" t="s">
        <v>762</v>
      </c>
      <c r="E1996" s="18" t="s">
        <v>1</v>
      </c>
      <c r="F1996" s="251">
        <v>0</v>
      </c>
      <c r="G1996" s="33"/>
      <c r="H1996" s="34"/>
    </row>
    <row r="1997" spans="1:8" s="2" customFormat="1" ht="16.899999999999999" customHeight="1">
      <c r="A1997" s="33"/>
      <c r="B1997" s="34"/>
      <c r="C1997" s="250" t="s">
        <v>1</v>
      </c>
      <c r="D1997" s="250" t="s">
        <v>4846</v>
      </c>
      <c r="E1997" s="18" t="s">
        <v>1</v>
      </c>
      <c r="F1997" s="251">
        <v>258.94</v>
      </c>
      <c r="G1997" s="33"/>
      <c r="H1997" s="34"/>
    </row>
    <row r="1998" spans="1:8" s="2" customFormat="1" ht="16.899999999999999" customHeight="1">
      <c r="A1998" s="33"/>
      <c r="B1998" s="34"/>
      <c r="C1998" s="250" t="s">
        <v>1</v>
      </c>
      <c r="D1998" s="250" t="s">
        <v>4847</v>
      </c>
      <c r="E1998" s="18" t="s">
        <v>1</v>
      </c>
      <c r="F1998" s="251">
        <v>72.56</v>
      </c>
      <c r="G1998" s="33"/>
      <c r="H1998" s="34"/>
    </row>
    <row r="1999" spans="1:8" s="2" customFormat="1" ht="16.899999999999999" customHeight="1">
      <c r="A1999" s="33"/>
      <c r="B1999" s="34"/>
      <c r="C1999" s="250" t="s">
        <v>1</v>
      </c>
      <c r="D1999" s="250" t="s">
        <v>4848</v>
      </c>
      <c r="E1999" s="18" t="s">
        <v>1</v>
      </c>
      <c r="F1999" s="251">
        <v>37.74</v>
      </c>
      <c r="G1999" s="33"/>
      <c r="H1999" s="34"/>
    </row>
    <row r="2000" spans="1:8" s="2" customFormat="1" ht="16.899999999999999" customHeight="1">
      <c r="A2000" s="33"/>
      <c r="B2000" s="34"/>
      <c r="C2000" s="250" t="s">
        <v>1</v>
      </c>
      <c r="D2000" s="250" t="s">
        <v>4849</v>
      </c>
      <c r="E2000" s="18" t="s">
        <v>1</v>
      </c>
      <c r="F2000" s="251">
        <v>126.01</v>
      </c>
      <c r="G2000" s="33"/>
      <c r="H2000" s="34"/>
    </row>
    <row r="2001" spans="1:8" s="2" customFormat="1" ht="16.899999999999999" customHeight="1">
      <c r="A2001" s="33"/>
      <c r="B2001" s="34"/>
      <c r="C2001" s="250" t="s">
        <v>1</v>
      </c>
      <c r="D2001" s="250" t="s">
        <v>4850</v>
      </c>
      <c r="E2001" s="18" t="s">
        <v>1</v>
      </c>
      <c r="F2001" s="251">
        <v>84.58</v>
      </c>
      <c r="G2001" s="33"/>
      <c r="H2001" s="34"/>
    </row>
    <row r="2002" spans="1:8" s="2" customFormat="1" ht="16.899999999999999" customHeight="1">
      <c r="A2002" s="33"/>
      <c r="B2002" s="34"/>
      <c r="C2002" s="250" t="s">
        <v>238</v>
      </c>
      <c r="D2002" s="250" t="s">
        <v>386</v>
      </c>
      <c r="E2002" s="18" t="s">
        <v>1</v>
      </c>
      <c r="F2002" s="251">
        <v>1197.9100000000001</v>
      </c>
      <c r="G2002" s="33"/>
      <c r="H2002" s="34"/>
    </row>
    <row r="2003" spans="1:8" s="2" customFormat="1" ht="16.899999999999999" customHeight="1">
      <c r="A2003" s="33"/>
      <c r="B2003" s="34"/>
      <c r="C2003" s="252" t="s">
        <v>6536</v>
      </c>
      <c r="D2003" s="33"/>
      <c r="E2003" s="33"/>
      <c r="F2003" s="33"/>
      <c r="G2003" s="33"/>
      <c r="H2003" s="34"/>
    </row>
    <row r="2004" spans="1:8" s="2" customFormat="1" ht="22.5">
      <c r="A2004" s="33"/>
      <c r="B2004" s="34"/>
      <c r="C2004" s="250" t="s">
        <v>4839</v>
      </c>
      <c r="D2004" s="250" t="s">
        <v>4840</v>
      </c>
      <c r="E2004" s="18" t="s">
        <v>366</v>
      </c>
      <c r="F2004" s="251">
        <v>1197.9100000000001</v>
      </c>
      <c r="G2004" s="33"/>
      <c r="H2004" s="34"/>
    </row>
    <row r="2005" spans="1:8" s="2" customFormat="1" ht="16.899999999999999" customHeight="1">
      <c r="A2005" s="33"/>
      <c r="B2005" s="34"/>
      <c r="C2005" s="250" t="s">
        <v>6439</v>
      </c>
      <c r="D2005" s="250" t="s">
        <v>6440</v>
      </c>
      <c r="E2005" s="18" t="s">
        <v>366</v>
      </c>
      <c r="F2005" s="251">
        <v>1860.5630000000001</v>
      </c>
      <c r="G2005" s="33"/>
      <c r="H2005" s="34"/>
    </row>
    <row r="2006" spans="1:8" s="2" customFormat="1" ht="16.899999999999999" customHeight="1">
      <c r="A2006" s="33"/>
      <c r="B2006" s="34"/>
      <c r="C2006" s="250" t="s">
        <v>6389</v>
      </c>
      <c r="D2006" s="250" t="s">
        <v>6390</v>
      </c>
      <c r="E2006" s="18" t="s">
        <v>366</v>
      </c>
      <c r="F2006" s="251">
        <v>15728.35</v>
      </c>
      <c r="G2006" s="33"/>
      <c r="H2006" s="34"/>
    </row>
    <row r="2007" spans="1:8" s="2" customFormat="1" ht="16.899999999999999" customHeight="1">
      <c r="A2007" s="33"/>
      <c r="B2007" s="34"/>
      <c r="C2007" s="246" t="s">
        <v>240</v>
      </c>
      <c r="D2007" s="247" t="s">
        <v>1</v>
      </c>
      <c r="E2007" s="248" t="s">
        <v>1</v>
      </c>
      <c r="F2007" s="249">
        <v>170.13</v>
      </c>
      <c r="G2007" s="33"/>
      <c r="H2007" s="34"/>
    </row>
    <row r="2008" spans="1:8" s="2" customFormat="1" ht="16.899999999999999" customHeight="1">
      <c r="A2008" s="33"/>
      <c r="B2008" s="34"/>
      <c r="C2008" s="250" t="s">
        <v>1</v>
      </c>
      <c r="D2008" s="250" t="s">
        <v>754</v>
      </c>
      <c r="E2008" s="18" t="s">
        <v>1</v>
      </c>
      <c r="F2008" s="251">
        <v>0</v>
      </c>
      <c r="G2008" s="33"/>
      <c r="H2008" s="34"/>
    </row>
    <row r="2009" spans="1:8" s="2" customFormat="1" ht="16.899999999999999" customHeight="1">
      <c r="A2009" s="33"/>
      <c r="B2009" s="34"/>
      <c r="C2009" s="250" t="s">
        <v>1</v>
      </c>
      <c r="D2009" s="250" t="s">
        <v>4856</v>
      </c>
      <c r="E2009" s="18" t="s">
        <v>1</v>
      </c>
      <c r="F2009" s="251">
        <v>51.54</v>
      </c>
      <c r="G2009" s="33"/>
      <c r="H2009" s="34"/>
    </row>
    <row r="2010" spans="1:8" s="2" customFormat="1" ht="16.899999999999999" customHeight="1">
      <c r="A2010" s="33"/>
      <c r="B2010" s="34"/>
      <c r="C2010" s="250" t="s">
        <v>1</v>
      </c>
      <c r="D2010" s="250" t="s">
        <v>4857</v>
      </c>
      <c r="E2010" s="18" t="s">
        <v>1</v>
      </c>
      <c r="F2010" s="251">
        <v>20</v>
      </c>
      <c r="G2010" s="33"/>
      <c r="H2010" s="34"/>
    </row>
    <row r="2011" spans="1:8" s="2" customFormat="1" ht="16.899999999999999" customHeight="1">
      <c r="A2011" s="33"/>
      <c r="B2011" s="34"/>
      <c r="C2011" s="250" t="s">
        <v>1</v>
      </c>
      <c r="D2011" s="250" t="s">
        <v>758</v>
      </c>
      <c r="E2011" s="18" t="s">
        <v>1</v>
      </c>
      <c r="F2011" s="251">
        <v>0</v>
      </c>
      <c r="G2011" s="33"/>
      <c r="H2011" s="34"/>
    </row>
    <row r="2012" spans="1:8" s="2" customFormat="1" ht="16.899999999999999" customHeight="1">
      <c r="A2012" s="33"/>
      <c r="B2012" s="34"/>
      <c r="C2012" s="250" t="s">
        <v>1</v>
      </c>
      <c r="D2012" s="250" t="s">
        <v>4858</v>
      </c>
      <c r="E2012" s="18" t="s">
        <v>1</v>
      </c>
      <c r="F2012" s="251">
        <v>22.49</v>
      </c>
      <c r="G2012" s="33"/>
      <c r="H2012" s="34"/>
    </row>
    <row r="2013" spans="1:8" s="2" customFormat="1" ht="16.899999999999999" customHeight="1">
      <c r="A2013" s="33"/>
      <c r="B2013" s="34"/>
      <c r="C2013" s="250" t="s">
        <v>1</v>
      </c>
      <c r="D2013" s="250" t="s">
        <v>762</v>
      </c>
      <c r="E2013" s="18" t="s">
        <v>1</v>
      </c>
      <c r="F2013" s="251">
        <v>0</v>
      </c>
      <c r="G2013" s="33"/>
      <c r="H2013" s="34"/>
    </row>
    <row r="2014" spans="1:8" s="2" customFormat="1" ht="16.899999999999999" customHeight="1">
      <c r="A2014" s="33"/>
      <c r="B2014" s="34"/>
      <c r="C2014" s="250" t="s">
        <v>1</v>
      </c>
      <c r="D2014" s="250" t="s">
        <v>4859</v>
      </c>
      <c r="E2014" s="18" t="s">
        <v>1</v>
      </c>
      <c r="F2014" s="251">
        <v>16.16</v>
      </c>
      <c r="G2014" s="33"/>
      <c r="H2014" s="34"/>
    </row>
    <row r="2015" spans="1:8" s="2" customFormat="1" ht="16.899999999999999" customHeight="1">
      <c r="A2015" s="33"/>
      <c r="B2015" s="34"/>
      <c r="C2015" s="250" t="s">
        <v>1</v>
      </c>
      <c r="D2015" s="250" t="s">
        <v>4860</v>
      </c>
      <c r="E2015" s="18" t="s">
        <v>1</v>
      </c>
      <c r="F2015" s="251">
        <v>21.92</v>
      </c>
      <c r="G2015" s="33"/>
      <c r="H2015" s="34"/>
    </row>
    <row r="2016" spans="1:8" s="2" customFormat="1" ht="16.899999999999999" customHeight="1">
      <c r="A2016" s="33"/>
      <c r="B2016" s="34"/>
      <c r="C2016" s="250" t="s">
        <v>1</v>
      </c>
      <c r="D2016" s="250" t="s">
        <v>787</v>
      </c>
      <c r="E2016" s="18" t="s">
        <v>1</v>
      </c>
      <c r="F2016" s="251">
        <v>0</v>
      </c>
      <c r="G2016" s="33"/>
      <c r="H2016" s="34"/>
    </row>
    <row r="2017" spans="1:8" s="2" customFormat="1" ht="16.899999999999999" customHeight="1">
      <c r="A2017" s="33"/>
      <c r="B2017" s="34"/>
      <c r="C2017" s="250" t="s">
        <v>1</v>
      </c>
      <c r="D2017" s="250" t="s">
        <v>4861</v>
      </c>
      <c r="E2017" s="18" t="s">
        <v>1</v>
      </c>
      <c r="F2017" s="251">
        <v>16.16</v>
      </c>
      <c r="G2017" s="33"/>
      <c r="H2017" s="34"/>
    </row>
    <row r="2018" spans="1:8" s="2" customFormat="1" ht="16.899999999999999" customHeight="1">
      <c r="A2018" s="33"/>
      <c r="B2018" s="34"/>
      <c r="C2018" s="250" t="s">
        <v>1</v>
      </c>
      <c r="D2018" s="250" t="s">
        <v>4862</v>
      </c>
      <c r="E2018" s="18" t="s">
        <v>1</v>
      </c>
      <c r="F2018" s="251">
        <v>21.86</v>
      </c>
      <c r="G2018" s="33"/>
      <c r="H2018" s="34"/>
    </row>
    <row r="2019" spans="1:8" s="2" customFormat="1" ht="16.899999999999999" customHeight="1">
      <c r="A2019" s="33"/>
      <c r="B2019" s="34"/>
      <c r="C2019" s="250" t="s">
        <v>240</v>
      </c>
      <c r="D2019" s="250" t="s">
        <v>386</v>
      </c>
      <c r="E2019" s="18" t="s">
        <v>1</v>
      </c>
      <c r="F2019" s="251">
        <v>170.13</v>
      </c>
      <c r="G2019" s="33"/>
      <c r="H2019" s="34"/>
    </row>
    <row r="2020" spans="1:8" s="2" customFormat="1" ht="16.899999999999999" customHeight="1">
      <c r="A2020" s="33"/>
      <c r="B2020" s="34"/>
      <c r="C2020" s="252" t="s">
        <v>6536</v>
      </c>
      <c r="D2020" s="33"/>
      <c r="E2020" s="33"/>
      <c r="F2020" s="33"/>
      <c r="G2020" s="33"/>
      <c r="H2020" s="34"/>
    </row>
    <row r="2021" spans="1:8" s="2" customFormat="1" ht="22.5">
      <c r="A2021" s="33"/>
      <c r="B2021" s="34"/>
      <c r="C2021" s="250" t="s">
        <v>4853</v>
      </c>
      <c r="D2021" s="250" t="s">
        <v>4854</v>
      </c>
      <c r="E2021" s="18" t="s">
        <v>366</v>
      </c>
      <c r="F2021" s="251">
        <v>170.13</v>
      </c>
      <c r="G2021" s="33"/>
      <c r="H2021" s="34"/>
    </row>
    <row r="2022" spans="1:8" s="2" customFormat="1" ht="16.899999999999999" customHeight="1">
      <c r="A2022" s="33"/>
      <c r="B2022" s="34"/>
      <c r="C2022" s="250" t="s">
        <v>6439</v>
      </c>
      <c r="D2022" s="250" t="s">
        <v>6440</v>
      </c>
      <c r="E2022" s="18" t="s">
        <v>366</v>
      </c>
      <c r="F2022" s="251">
        <v>1860.5630000000001</v>
      </c>
      <c r="G2022" s="33"/>
      <c r="H2022" s="34"/>
    </row>
    <row r="2023" spans="1:8" s="2" customFormat="1" ht="16.899999999999999" customHeight="1">
      <c r="A2023" s="33"/>
      <c r="B2023" s="34"/>
      <c r="C2023" s="250" t="s">
        <v>6389</v>
      </c>
      <c r="D2023" s="250" t="s">
        <v>6390</v>
      </c>
      <c r="E2023" s="18" t="s">
        <v>366</v>
      </c>
      <c r="F2023" s="251">
        <v>15728.35</v>
      </c>
      <c r="G2023" s="33"/>
      <c r="H2023" s="34"/>
    </row>
    <row r="2024" spans="1:8" s="2" customFormat="1" ht="16.899999999999999" customHeight="1">
      <c r="A2024" s="33"/>
      <c r="B2024" s="34"/>
      <c r="C2024" s="246" t="s">
        <v>242</v>
      </c>
      <c r="D2024" s="247" t="s">
        <v>1</v>
      </c>
      <c r="E2024" s="248" t="s">
        <v>1</v>
      </c>
      <c r="F2024" s="249">
        <v>141.84</v>
      </c>
      <c r="G2024" s="33"/>
      <c r="H2024" s="34"/>
    </row>
    <row r="2025" spans="1:8" s="2" customFormat="1" ht="16.899999999999999" customHeight="1">
      <c r="A2025" s="33"/>
      <c r="B2025" s="34"/>
      <c r="C2025" s="250" t="s">
        <v>1</v>
      </c>
      <c r="D2025" s="250" t="s">
        <v>4835</v>
      </c>
      <c r="E2025" s="18" t="s">
        <v>1</v>
      </c>
      <c r="F2025" s="251">
        <v>0</v>
      </c>
      <c r="G2025" s="33"/>
      <c r="H2025" s="34"/>
    </row>
    <row r="2026" spans="1:8" s="2" customFormat="1" ht="16.899999999999999" customHeight="1">
      <c r="A2026" s="33"/>
      <c r="B2026" s="34"/>
      <c r="C2026" s="250" t="s">
        <v>1</v>
      </c>
      <c r="D2026" s="250" t="s">
        <v>4836</v>
      </c>
      <c r="E2026" s="18" t="s">
        <v>1</v>
      </c>
      <c r="F2026" s="251">
        <v>141.84</v>
      </c>
      <c r="G2026" s="33"/>
      <c r="H2026" s="34"/>
    </row>
    <row r="2027" spans="1:8" s="2" customFormat="1" ht="16.899999999999999" customHeight="1">
      <c r="A2027" s="33"/>
      <c r="B2027" s="34"/>
      <c r="C2027" s="250" t="s">
        <v>242</v>
      </c>
      <c r="D2027" s="250" t="s">
        <v>386</v>
      </c>
      <c r="E2027" s="18" t="s">
        <v>1</v>
      </c>
      <c r="F2027" s="251">
        <v>141.84</v>
      </c>
      <c r="G2027" s="33"/>
      <c r="H2027" s="34"/>
    </row>
    <row r="2028" spans="1:8" s="2" customFormat="1" ht="16.899999999999999" customHeight="1">
      <c r="A2028" s="33"/>
      <c r="B2028" s="34"/>
      <c r="C2028" s="252" t="s">
        <v>6536</v>
      </c>
      <c r="D2028" s="33"/>
      <c r="E2028" s="33"/>
      <c r="F2028" s="33"/>
      <c r="G2028" s="33"/>
      <c r="H2028" s="34"/>
    </row>
    <row r="2029" spans="1:8" s="2" customFormat="1" ht="22.5">
      <c r="A2029" s="33"/>
      <c r="B2029" s="34"/>
      <c r="C2029" s="250" t="s">
        <v>4832</v>
      </c>
      <c r="D2029" s="250" t="s">
        <v>4833</v>
      </c>
      <c r="E2029" s="18" t="s">
        <v>366</v>
      </c>
      <c r="F2029" s="251">
        <v>141.84</v>
      </c>
      <c r="G2029" s="33"/>
      <c r="H2029" s="34"/>
    </row>
    <row r="2030" spans="1:8" s="2" customFormat="1" ht="16.899999999999999" customHeight="1">
      <c r="A2030" s="33"/>
      <c r="B2030" s="34"/>
      <c r="C2030" s="250" t="s">
        <v>6439</v>
      </c>
      <c r="D2030" s="250" t="s">
        <v>6440</v>
      </c>
      <c r="E2030" s="18" t="s">
        <v>366</v>
      </c>
      <c r="F2030" s="251">
        <v>1860.5630000000001</v>
      </c>
      <c r="G2030" s="33"/>
      <c r="H2030" s="34"/>
    </row>
    <row r="2031" spans="1:8" s="2" customFormat="1" ht="16.899999999999999" customHeight="1">
      <c r="A2031" s="33"/>
      <c r="B2031" s="34"/>
      <c r="C2031" s="250" t="s">
        <v>6389</v>
      </c>
      <c r="D2031" s="250" t="s">
        <v>6390</v>
      </c>
      <c r="E2031" s="18" t="s">
        <v>366</v>
      </c>
      <c r="F2031" s="251">
        <v>15728.35</v>
      </c>
      <c r="G2031" s="33"/>
      <c r="H2031" s="34"/>
    </row>
    <row r="2032" spans="1:8" s="2" customFormat="1" ht="16.899999999999999" customHeight="1">
      <c r="A2032" s="33"/>
      <c r="B2032" s="34"/>
      <c r="C2032" s="246" t="s">
        <v>244</v>
      </c>
      <c r="D2032" s="247" t="s">
        <v>1</v>
      </c>
      <c r="E2032" s="248" t="s">
        <v>1</v>
      </c>
      <c r="F2032" s="249">
        <v>1243.8399999999999</v>
      </c>
      <c r="G2032" s="33"/>
      <c r="H2032" s="34"/>
    </row>
    <row r="2033" spans="1:8" s="2" customFormat="1" ht="16.899999999999999" customHeight="1">
      <c r="A2033" s="33"/>
      <c r="B2033" s="34"/>
      <c r="C2033" s="250" t="s">
        <v>1</v>
      </c>
      <c r="D2033" s="250" t="s">
        <v>4373</v>
      </c>
      <c r="E2033" s="18" t="s">
        <v>1</v>
      </c>
      <c r="F2033" s="251">
        <v>0</v>
      </c>
      <c r="G2033" s="33"/>
      <c r="H2033" s="34"/>
    </row>
    <row r="2034" spans="1:8" s="2" customFormat="1" ht="16.899999999999999" customHeight="1">
      <c r="A2034" s="33"/>
      <c r="B2034" s="34"/>
      <c r="C2034" s="250" t="s">
        <v>1</v>
      </c>
      <c r="D2034" s="250" t="s">
        <v>245</v>
      </c>
      <c r="E2034" s="18" t="s">
        <v>1</v>
      </c>
      <c r="F2034" s="251">
        <v>1243.8399999999999</v>
      </c>
      <c r="G2034" s="33"/>
      <c r="H2034" s="34"/>
    </row>
    <row r="2035" spans="1:8" s="2" customFormat="1" ht="16.899999999999999" customHeight="1">
      <c r="A2035" s="33"/>
      <c r="B2035" s="34"/>
      <c r="C2035" s="250" t="s">
        <v>244</v>
      </c>
      <c r="D2035" s="250" t="s">
        <v>386</v>
      </c>
      <c r="E2035" s="18" t="s">
        <v>1</v>
      </c>
      <c r="F2035" s="251">
        <v>1243.8399999999999</v>
      </c>
      <c r="G2035" s="33"/>
      <c r="H2035" s="34"/>
    </row>
    <row r="2036" spans="1:8" s="2" customFormat="1" ht="16.899999999999999" customHeight="1">
      <c r="A2036" s="33"/>
      <c r="B2036" s="34"/>
      <c r="C2036" s="252" t="s">
        <v>6536</v>
      </c>
      <c r="D2036" s="33"/>
      <c r="E2036" s="33"/>
      <c r="F2036" s="33"/>
      <c r="G2036" s="33"/>
      <c r="H2036" s="34"/>
    </row>
    <row r="2037" spans="1:8" s="2" customFormat="1" ht="16.899999999999999" customHeight="1">
      <c r="A2037" s="33"/>
      <c r="B2037" s="34"/>
      <c r="C2037" s="250" t="s">
        <v>4363</v>
      </c>
      <c r="D2037" s="250" t="s">
        <v>4364</v>
      </c>
      <c r="E2037" s="18" t="s">
        <v>366</v>
      </c>
      <c r="F2037" s="251">
        <v>1243.8399999999999</v>
      </c>
      <c r="G2037" s="33"/>
      <c r="H2037" s="34"/>
    </row>
    <row r="2038" spans="1:8" s="2" customFormat="1" ht="16.899999999999999" customHeight="1">
      <c r="A2038" s="33"/>
      <c r="B2038" s="34"/>
      <c r="C2038" s="250" t="s">
        <v>4375</v>
      </c>
      <c r="D2038" s="250" t="s">
        <v>4376</v>
      </c>
      <c r="E2038" s="18" t="s">
        <v>366</v>
      </c>
      <c r="F2038" s="251">
        <v>2537.4340000000002</v>
      </c>
      <c r="G2038" s="33"/>
      <c r="H2038" s="34"/>
    </row>
    <row r="2039" spans="1:8" s="2" customFormat="1" ht="16.899999999999999" customHeight="1">
      <c r="A2039" s="33"/>
      <c r="B2039" s="34"/>
      <c r="C2039" s="246" t="s">
        <v>246</v>
      </c>
      <c r="D2039" s="247" t="s">
        <v>1</v>
      </c>
      <c r="E2039" s="248" t="s">
        <v>1</v>
      </c>
      <c r="F2039" s="249">
        <v>427.911</v>
      </c>
      <c r="G2039" s="33"/>
      <c r="H2039" s="34"/>
    </row>
    <row r="2040" spans="1:8" s="2" customFormat="1" ht="16.899999999999999" customHeight="1">
      <c r="A2040" s="33"/>
      <c r="B2040" s="34"/>
      <c r="C2040" s="250" t="s">
        <v>1</v>
      </c>
      <c r="D2040" s="250" t="s">
        <v>4902</v>
      </c>
      <c r="E2040" s="18" t="s">
        <v>1</v>
      </c>
      <c r="F2040" s="251">
        <v>0</v>
      </c>
      <c r="G2040" s="33"/>
      <c r="H2040" s="34"/>
    </row>
    <row r="2041" spans="1:8" s="2" customFormat="1" ht="16.899999999999999" customHeight="1">
      <c r="A2041" s="33"/>
      <c r="B2041" s="34"/>
      <c r="C2041" s="250" t="s">
        <v>1</v>
      </c>
      <c r="D2041" s="250" t="s">
        <v>4903</v>
      </c>
      <c r="E2041" s="18" t="s">
        <v>1</v>
      </c>
      <c r="F2041" s="251">
        <v>427.911</v>
      </c>
      <c r="G2041" s="33"/>
      <c r="H2041" s="34"/>
    </row>
    <row r="2042" spans="1:8" s="2" customFormat="1" ht="16.899999999999999" customHeight="1">
      <c r="A2042" s="33"/>
      <c r="B2042" s="34"/>
      <c r="C2042" s="250" t="s">
        <v>246</v>
      </c>
      <c r="D2042" s="250" t="s">
        <v>581</v>
      </c>
      <c r="E2042" s="18" t="s">
        <v>1</v>
      </c>
      <c r="F2042" s="251">
        <v>427.911</v>
      </c>
      <c r="G2042" s="33"/>
      <c r="H2042" s="34"/>
    </row>
    <row r="2043" spans="1:8" s="2" customFormat="1" ht="16.899999999999999" customHeight="1">
      <c r="A2043" s="33"/>
      <c r="B2043" s="34"/>
      <c r="C2043" s="252" t="s">
        <v>6536</v>
      </c>
      <c r="D2043" s="33"/>
      <c r="E2043" s="33"/>
      <c r="F2043" s="33"/>
      <c r="G2043" s="33"/>
      <c r="H2043" s="34"/>
    </row>
    <row r="2044" spans="1:8" s="2" customFormat="1" ht="22.5">
      <c r="A2044" s="33"/>
      <c r="B2044" s="34"/>
      <c r="C2044" s="250" t="s">
        <v>4899</v>
      </c>
      <c r="D2044" s="250" t="s">
        <v>4900</v>
      </c>
      <c r="E2044" s="18" t="s">
        <v>366</v>
      </c>
      <c r="F2044" s="251">
        <v>427.911</v>
      </c>
      <c r="G2044" s="33"/>
      <c r="H2044" s="34"/>
    </row>
    <row r="2045" spans="1:8" s="2" customFormat="1" ht="16.899999999999999" customHeight="1">
      <c r="A2045" s="33"/>
      <c r="B2045" s="34"/>
      <c r="C2045" s="250" t="s">
        <v>4498</v>
      </c>
      <c r="D2045" s="250" t="s">
        <v>4499</v>
      </c>
      <c r="E2045" s="18" t="s">
        <v>366</v>
      </c>
      <c r="F2045" s="251">
        <v>427.911</v>
      </c>
      <c r="G2045" s="33"/>
      <c r="H2045" s="34"/>
    </row>
    <row r="2046" spans="1:8" s="2" customFormat="1" ht="16.899999999999999" customHeight="1">
      <c r="A2046" s="33"/>
      <c r="B2046" s="34"/>
      <c r="C2046" s="250" t="s">
        <v>4508</v>
      </c>
      <c r="D2046" s="250" t="s">
        <v>4509</v>
      </c>
      <c r="E2046" s="18" t="s">
        <v>366</v>
      </c>
      <c r="F2046" s="251">
        <v>427.911</v>
      </c>
      <c r="G2046" s="33"/>
      <c r="H2046" s="34"/>
    </row>
    <row r="2047" spans="1:8" s="2" customFormat="1" ht="16.899999999999999" customHeight="1">
      <c r="A2047" s="33"/>
      <c r="B2047" s="34"/>
      <c r="C2047" s="250" t="s">
        <v>4700</v>
      </c>
      <c r="D2047" s="250" t="s">
        <v>4701</v>
      </c>
      <c r="E2047" s="18" t="s">
        <v>366</v>
      </c>
      <c r="F2047" s="251">
        <v>427.911</v>
      </c>
      <c r="G2047" s="33"/>
      <c r="H2047" s="34"/>
    </row>
    <row r="2048" spans="1:8" s="2" customFormat="1" ht="16.899999999999999" customHeight="1">
      <c r="A2048" s="33"/>
      <c r="B2048" s="34"/>
      <c r="C2048" s="250" t="s">
        <v>4726</v>
      </c>
      <c r="D2048" s="250" t="s">
        <v>4727</v>
      </c>
      <c r="E2048" s="18" t="s">
        <v>394</v>
      </c>
      <c r="F2048" s="251">
        <v>12.07</v>
      </c>
      <c r="G2048" s="33"/>
      <c r="H2048" s="34"/>
    </row>
    <row r="2049" spans="1:8" s="2" customFormat="1" ht="16.899999999999999" customHeight="1">
      <c r="A2049" s="33"/>
      <c r="B2049" s="34"/>
      <c r="C2049" s="250" t="s">
        <v>4913</v>
      </c>
      <c r="D2049" s="250" t="s">
        <v>4914</v>
      </c>
      <c r="E2049" s="18" t="s">
        <v>366</v>
      </c>
      <c r="F2049" s="251">
        <v>427.911</v>
      </c>
      <c r="G2049" s="33"/>
      <c r="H2049" s="34"/>
    </row>
    <row r="2050" spans="1:8" s="2" customFormat="1" ht="16.899999999999999" customHeight="1">
      <c r="A2050" s="33"/>
      <c r="B2050" s="34"/>
      <c r="C2050" s="250" t="s">
        <v>4503</v>
      </c>
      <c r="D2050" s="250" t="s">
        <v>4504</v>
      </c>
      <c r="E2050" s="18" t="s">
        <v>366</v>
      </c>
      <c r="F2050" s="251">
        <v>436.46899999999999</v>
      </c>
      <c r="G2050" s="33"/>
      <c r="H2050" s="34"/>
    </row>
    <row r="2051" spans="1:8" s="2" customFormat="1" ht="16.899999999999999" customHeight="1">
      <c r="A2051" s="33"/>
      <c r="B2051" s="34"/>
      <c r="C2051" s="250" t="s">
        <v>4512</v>
      </c>
      <c r="D2051" s="250" t="s">
        <v>4513</v>
      </c>
      <c r="E2051" s="18" t="s">
        <v>366</v>
      </c>
      <c r="F2051" s="251">
        <v>436.46899999999999</v>
      </c>
      <c r="G2051" s="33"/>
      <c r="H2051" s="34"/>
    </row>
    <row r="2052" spans="1:8" s="2" customFormat="1" ht="16.899999999999999" customHeight="1">
      <c r="A2052" s="33"/>
      <c r="B2052" s="34"/>
      <c r="C2052" s="246" t="s">
        <v>248</v>
      </c>
      <c r="D2052" s="247" t="s">
        <v>1</v>
      </c>
      <c r="E2052" s="248" t="s">
        <v>1</v>
      </c>
      <c r="F2052" s="249">
        <v>135.136</v>
      </c>
      <c r="G2052" s="33"/>
      <c r="H2052" s="34"/>
    </row>
    <row r="2053" spans="1:8" s="2" customFormat="1" ht="16.899999999999999" customHeight="1">
      <c r="A2053" s="33"/>
      <c r="B2053" s="34"/>
      <c r="C2053" s="252" t="s">
        <v>6536</v>
      </c>
      <c r="D2053" s="33"/>
      <c r="E2053" s="33"/>
      <c r="F2053" s="33"/>
      <c r="G2053" s="33"/>
      <c r="H2053" s="34"/>
    </row>
    <row r="2054" spans="1:8" s="2" customFormat="1" ht="33.75">
      <c r="A2054" s="33"/>
      <c r="B2054" s="34"/>
      <c r="C2054" s="250" t="s">
        <v>5272</v>
      </c>
      <c r="D2054" s="250" t="s">
        <v>5273</v>
      </c>
      <c r="E2054" s="18" t="s">
        <v>366</v>
      </c>
      <c r="F2054" s="251">
        <v>77.835999999999999</v>
      </c>
      <c r="G2054" s="33"/>
      <c r="H2054" s="34"/>
    </row>
    <row r="2055" spans="1:8" s="2" customFormat="1" ht="16.899999999999999" customHeight="1">
      <c r="A2055" s="33"/>
      <c r="B2055" s="34"/>
      <c r="C2055" s="250" t="s">
        <v>1793</v>
      </c>
      <c r="D2055" s="250" t="s">
        <v>1794</v>
      </c>
      <c r="E2055" s="18" t="s">
        <v>394</v>
      </c>
      <c r="F2055" s="251">
        <v>12.141</v>
      </c>
      <c r="G2055" s="33"/>
      <c r="H2055" s="34"/>
    </row>
    <row r="2056" spans="1:8" s="2" customFormat="1" ht="16.899999999999999" customHeight="1">
      <c r="A2056" s="33"/>
      <c r="B2056" s="34"/>
      <c r="C2056" s="250" t="s">
        <v>4112</v>
      </c>
      <c r="D2056" s="250" t="s">
        <v>4113</v>
      </c>
      <c r="E2056" s="18" t="s">
        <v>366</v>
      </c>
      <c r="F2056" s="251">
        <v>454.24200000000002</v>
      </c>
      <c r="G2056" s="33"/>
      <c r="H2056" s="34"/>
    </row>
    <row r="2057" spans="1:8" s="2" customFormat="1" ht="16.899999999999999" customHeight="1">
      <c r="A2057" s="33"/>
      <c r="B2057" s="34"/>
      <c r="C2057" s="250" t="s">
        <v>4278</v>
      </c>
      <c r="D2057" s="250" t="s">
        <v>4279</v>
      </c>
      <c r="E2057" s="18" t="s">
        <v>366</v>
      </c>
      <c r="F2057" s="251">
        <v>188.89699999999999</v>
      </c>
      <c r="G2057" s="33"/>
      <c r="H2057" s="34"/>
    </row>
    <row r="2058" spans="1:8" s="2" customFormat="1" ht="22.5">
      <c r="A2058" s="33"/>
      <c r="B2058" s="34"/>
      <c r="C2058" s="250" t="s">
        <v>4289</v>
      </c>
      <c r="D2058" s="250" t="s">
        <v>4290</v>
      </c>
      <c r="E2058" s="18" t="s">
        <v>366</v>
      </c>
      <c r="F2058" s="251">
        <v>188.89699999999999</v>
      </c>
      <c r="G2058" s="33"/>
      <c r="H2058" s="34"/>
    </row>
    <row r="2059" spans="1:8" s="2" customFormat="1" ht="16.899999999999999" customHeight="1">
      <c r="A2059" s="33"/>
      <c r="B2059" s="34"/>
      <c r="C2059" s="250" t="s">
        <v>4324</v>
      </c>
      <c r="D2059" s="250" t="s">
        <v>4325</v>
      </c>
      <c r="E2059" s="18" t="s">
        <v>366</v>
      </c>
      <c r="F2059" s="251">
        <v>201.053</v>
      </c>
      <c r="G2059" s="33"/>
      <c r="H2059" s="34"/>
    </row>
    <row r="2060" spans="1:8" s="2" customFormat="1" ht="16.899999999999999" customHeight="1">
      <c r="A2060" s="33"/>
      <c r="B2060" s="34"/>
      <c r="C2060" s="250" t="s">
        <v>4479</v>
      </c>
      <c r="D2060" s="250" t="s">
        <v>4480</v>
      </c>
      <c r="E2060" s="18" t="s">
        <v>366</v>
      </c>
      <c r="F2060" s="251">
        <v>175.23699999999999</v>
      </c>
      <c r="G2060" s="33"/>
      <c r="H2060" s="34"/>
    </row>
    <row r="2061" spans="1:8" s="2" customFormat="1" ht="16.899999999999999" customHeight="1">
      <c r="A2061" s="33"/>
      <c r="B2061" s="34"/>
      <c r="C2061" s="250" t="s">
        <v>4128</v>
      </c>
      <c r="D2061" s="250" t="s">
        <v>4129</v>
      </c>
      <c r="E2061" s="18" t="s">
        <v>605</v>
      </c>
      <c r="F2061" s="251">
        <v>0.16</v>
      </c>
      <c r="G2061" s="33"/>
      <c r="H2061" s="34"/>
    </row>
    <row r="2062" spans="1:8" s="2" customFormat="1" ht="16.899999999999999" customHeight="1">
      <c r="A2062" s="33"/>
      <c r="B2062" s="34"/>
      <c r="C2062" s="250" t="s">
        <v>4284</v>
      </c>
      <c r="D2062" s="250" t="s">
        <v>4285</v>
      </c>
      <c r="E2062" s="18" t="s">
        <v>366</v>
      </c>
      <c r="F2062" s="251">
        <v>217.232</v>
      </c>
      <c r="G2062" s="33"/>
      <c r="H2062" s="34"/>
    </row>
    <row r="2063" spans="1:8" s="2" customFormat="1" ht="22.5">
      <c r="A2063" s="33"/>
      <c r="B2063" s="34"/>
      <c r="C2063" s="250" t="s">
        <v>4314</v>
      </c>
      <c r="D2063" s="250" t="s">
        <v>4315</v>
      </c>
      <c r="E2063" s="18" t="s">
        <v>366</v>
      </c>
      <c r="F2063" s="251">
        <v>221.035</v>
      </c>
      <c r="G2063" s="33"/>
      <c r="H2063" s="34"/>
    </row>
    <row r="2064" spans="1:8" s="2" customFormat="1" ht="16.899999999999999" customHeight="1">
      <c r="A2064" s="33"/>
      <c r="B2064" s="34"/>
      <c r="C2064" s="250" t="s">
        <v>4484</v>
      </c>
      <c r="D2064" s="250" t="s">
        <v>4485</v>
      </c>
      <c r="E2064" s="18" t="s">
        <v>366</v>
      </c>
      <c r="F2064" s="251">
        <v>178.74199999999999</v>
      </c>
      <c r="G2064" s="33"/>
      <c r="H2064" s="34"/>
    </row>
    <row r="2065" spans="1:8" s="2" customFormat="1" ht="16.899999999999999" customHeight="1">
      <c r="A2065" s="33"/>
      <c r="B2065" s="34"/>
      <c r="C2065" s="250" t="s">
        <v>4489</v>
      </c>
      <c r="D2065" s="250" t="s">
        <v>4490</v>
      </c>
      <c r="E2065" s="18" t="s">
        <v>366</v>
      </c>
      <c r="F2065" s="251">
        <v>178.74199999999999</v>
      </c>
      <c r="G2065" s="33"/>
      <c r="H2065" s="34"/>
    </row>
    <row r="2066" spans="1:8" s="2" customFormat="1" ht="16.899999999999999" customHeight="1">
      <c r="A2066" s="33"/>
      <c r="B2066" s="34"/>
      <c r="C2066" s="250" t="s">
        <v>4329</v>
      </c>
      <c r="D2066" s="250" t="s">
        <v>4330</v>
      </c>
      <c r="E2066" s="18" t="s">
        <v>366</v>
      </c>
      <c r="F2066" s="251">
        <v>231.21100000000001</v>
      </c>
      <c r="G2066" s="33"/>
      <c r="H2066" s="34"/>
    </row>
    <row r="2067" spans="1:8" s="2" customFormat="1" ht="16.899999999999999" customHeight="1">
      <c r="A2067" s="33"/>
      <c r="B2067" s="34"/>
      <c r="C2067" s="246" t="s">
        <v>250</v>
      </c>
      <c r="D2067" s="247" t="s">
        <v>1</v>
      </c>
      <c r="E2067" s="248" t="s">
        <v>1</v>
      </c>
      <c r="F2067" s="249">
        <v>6.8109999999999999</v>
      </c>
      <c r="G2067" s="33"/>
      <c r="H2067" s="34"/>
    </row>
    <row r="2068" spans="1:8" s="2" customFormat="1" ht="16.899999999999999" customHeight="1">
      <c r="A2068" s="33"/>
      <c r="B2068" s="34"/>
      <c r="C2068" s="250" t="s">
        <v>1</v>
      </c>
      <c r="D2068" s="250" t="s">
        <v>4299</v>
      </c>
      <c r="E2068" s="18" t="s">
        <v>1</v>
      </c>
      <c r="F2068" s="251">
        <v>0</v>
      </c>
      <c r="G2068" s="33"/>
      <c r="H2068" s="34"/>
    </row>
    <row r="2069" spans="1:8" s="2" customFormat="1" ht="16.899999999999999" customHeight="1">
      <c r="A2069" s="33"/>
      <c r="B2069" s="34"/>
      <c r="C2069" s="250" t="s">
        <v>1</v>
      </c>
      <c r="D2069" s="250" t="s">
        <v>4300</v>
      </c>
      <c r="E2069" s="18" t="s">
        <v>1</v>
      </c>
      <c r="F2069" s="251">
        <v>6.8109999999999999</v>
      </c>
      <c r="G2069" s="33"/>
      <c r="H2069" s="34"/>
    </row>
    <row r="2070" spans="1:8" s="2" customFormat="1" ht="16.899999999999999" customHeight="1">
      <c r="A2070" s="33"/>
      <c r="B2070" s="34"/>
      <c r="C2070" s="250" t="s">
        <v>250</v>
      </c>
      <c r="D2070" s="250" t="s">
        <v>581</v>
      </c>
      <c r="E2070" s="18" t="s">
        <v>1</v>
      </c>
      <c r="F2070" s="251">
        <v>6.8109999999999999</v>
      </c>
      <c r="G2070" s="33"/>
      <c r="H2070" s="34"/>
    </row>
    <row r="2071" spans="1:8" s="2" customFormat="1" ht="16.899999999999999" customHeight="1">
      <c r="A2071" s="33"/>
      <c r="B2071" s="34"/>
      <c r="C2071" s="252" t="s">
        <v>6536</v>
      </c>
      <c r="D2071" s="33"/>
      <c r="E2071" s="33"/>
      <c r="F2071" s="33"/>
      <c r="G2071" s="33"/>
      <c r="H2071" s="34"/>
    </row>
    <row r="2072" spans="1:8" s="2" customFormat="1" ht="22.5">
      <c r="A2072" s="33"/>
      <c r="B2072" s="34"/>
      <c r="C2072" s="250" t="s">
        <v>4296</v>
      </c>
      <c r="D2072" s="250" t="s">
        <v>4297</v>
      </c>
      <c r="E2072" s="18" t="s">
        <v>366</v>
      </c>
      <c r="F2072" s="251">
        <v>22.312000000000001</v>
      </c>
      <c r="G2072" s="33"/>
      <c r="H2072" s="34"/>
    </row>
    <row r="2073" spans="1:8" s="2" customFormat="1" ht="16.899999999999999" customHeight="1">
      <c r="A2073" s="33"/>
      <c r="B2073" s="34"/>
      <c r="C2073" s="250" t="s">
        <v>4324</v>
      </c>
      <c r="D2073" s="250" t="s">
        <v>4325</v>
      </c>
      <c r="E2073" s="18" t="s">
        <v>366</v>
      </c>
      <c r="F2073" s="251">
        <v>201.053</v>
      </c>
      <c r="G2073" s="33"/>
      <c r="H2073" s="34"/>
    </row>
    <row r="2074" spans="1:8" s="2" customFormat="1" ht="22.5">
      <c r="A2074" s="33"/>
      <c r="B2074" s="34"/>
      <c r="C2074" s="250" t="s">
        <v>4314</v>
      </c>
      <c r="D2074" s="250" t="s">
        <v>4315</v>
      </c>
      <c r="E2074" s="18" t="s">
        <v>366</v>
      </c>
      <c r="F2074" s="251">
        <v>221.035</v>
      </c>
      <c r="G2074" s="33"/>
      <c r="H2074" s="34"/>
    </row>
    <row r="2075" spans="1:8" s="2" customFormat="1" ht="16.899999999999999" customHeight="1">
      <c r="A2075" s="33"/>
      <c r="B2075" s="34"/>
      <c r="C2075" s="250" t="s">
        <v>4329</v>
      </c>
      <c r="D2075" s="250" t="s">
        <v>4330</v>
      </c>
      <c r="E2075" s="18" t="s">
        <v>366</v>
      </c>
      <c r="F2075" s="251">
        <v>231.21100000000001</v>
      </c>
      <c r="G2075" s="33"/>
      <c r="H2075" s="34"/>
    </row>
    <row r="2076" spans="1:8" s="2" customFormat="1" ht="16.899999999999999" customHeight="1">
      <c r="A2076" s="33"/>
      <c r="B2076" s="34"/>
      <c r="C2076" s="246" t="s">
        <v>252</v>
      </c>
      <c r="D2076" s="247" t="s">
        <v>1</v>
      </c>
      <c r="E2076" s="248" t="s">
        <v>1</v>
      </c>
      <c r="F2076" s="249">
        <v>7.4930000000000003</v>
      </c>
      <c r="G2076" s="33"/>
      <c r="H2076" s="34"/>
    </row>
    <row r="2077" spans="1:8" s="2" customFormat="1" ht="16.899999999999999" customHeight="1">
      <c r="A2077" s="33"/>
      <c r="B2077" s="34"/>
      <c r="C2077" s="250" t="s">
        <v>1</v>
      </c>
      <c r="D2077" s="250" t="s">
        <v>4292</v>
      </c>
      <c r="E2077" s="18" t="s">
        <v>1</v>
      </c>
      <c r="F2077" s="251">
        <v>0</v>
      </c>
      <c r="G2077" s="33"/>
      <c r="H2077" s="34"/>
    </row>
    <row r="2078" spans="1:8" s="2" customFormat="1" ht="16.899999999999999" customHeight="1">
      <c r="A2078" s="33"/>
      <c r="B2078" s="34"/>
      <c r="C2078" s="250" t="s">
        <v>252</v>
      </c>
      <c r="D2078" s="250" t="s">
        <v>4293</v>
      </c>
      <c r="E2078" s="18" t="s">
        <v>1</v>
      </c>
      <c r="F2078" s="251">
        <v>7.4930000000000003</v>
      </c>
      <c r="G2078" s="33"/>
      <c r="H2078" s="34"/>
    </row>
    <row r="2079" spans="1:8" s="2" customFormat="1" ht="16.899999999999999" customHeight="1">
      <c r="A2079" s="33"/>
      <c r="B2079" s="34"/>
      <c r="C2079" s="252" t="s">
        <v>6536</v>
      </c>
      <c r="D2079" s="33"/>
      <c r="E2079" s="33"/>
      <c r="F2079" s="33"/>
      <c r="G2079" s="33"/>
      <c r="H2079" s="34"/>
    </row>
    <row r="2080" spans="1:8" s="2" customFormat="1" ht="22.5">
      <c r="A2080" s="33"/>
      <c r="B2080" s="34"/>
      <c r="C2080" s="250" t="s">
        <v>4289</v>
      </c>
      <c r="D2080" s="250" t="s">
        <v>4290</v>
      </c>
      <c r="E2080" s="18" t="s">
        <v>366</v>
      </c>
      <c r="F2080" s="251">
        <v>188.89699999999999</v>
      </c>
      <c r="G2080" s="33"/>
      <c r="H2080" s="34"/>
    </row>
    <row r="2081" spans="1:8" s="2" customFormat="1" ht="16.899999999999999" customHeight="1">
      <c r="A2081" s="33"/>
      <c r="B2081" s="34"/>
      <c r="C2081" s="250" t="s">
        <v>1793</v>
      </c>
      <c r="D2081" s="250" t="s">
        <v>1794</v>
      </c>
      <c r="E2081" s="18" t="s">
        <v>394</v>
      </c>
      <c r="F2081" s="251">
        <v>12.141</v>
      </c>
      <c r="G2081" s="33"/>
      <c r="H2081" s="34"/>
    </row>
    <row r="2082" spans="1:8" s="2" customFormat="1" ht="16.899999999999999" customHeight="1">
      <c r="A2082" s="33"/>
      <c r="B2082" s="34"/>
      <c r="C2082" s="250" t="s">
        <v>4112</v>
      </c>
      <c r="D2082" s="250" t="s">
        <v>4113</v>
      </c>
      <c r="E2082" s="18" t="s">
        <v>366</v>
      </c>
      <c r="F2082" s="251">
        <v>454.24200000000002</v>
      </c>
      <c r="G2082" s="33"/>
      <c r="H2082" s="34"/>
    </row>
    <row r="2083" spans="1:8" s="2" customFormat="1" ht="16.899999999999999" customHeight="1">
      <c r="A2083" s="33"/>
      <c r="B2083" s="34"/>
      <c r="C2083" s="250" t="s">
        <v>4278</v>
      </c>
      <c r="D2083" s="250" t="s">
        <v>4279</v>
      </c>
      <c r="E2083" s="18" t="s">
        <v>366</v>
      </c>
      <c r="F2083" s="251">
        <v>188.89699999999999</v>
      </c>
      <c r="G2083" s="33"/>
      <c r="H2083" s="34"/>
    </row>
    <row r="2084" spans="1:8" s="2" customFormat="1" ht="16.899999999999999" customHeight="1">
      <c r="A2084" s="33"/>
      <c r="B2084" s="34"/>
      <c r="C2084" s="250" t="s">
        <v>4319</v>
      </c>
      <c r="D2084" s="250" t="s">
        <v>4320</v>
      </c>
      <c r="E2084" s="18" t="s">
        <v>366</v>
      </c>
      <c r="F2084" s="251">
        <v>19.004999999999999</v>
      </c>
      <c r="G2084" s="33"/>
      <c r="H2084" s="34"/>
    </row>
    <row r="2085" spans="1:8" s="2" customFormat="1" ht="16.899999999999999" customHeight="1">
      <c r="A2085" s="33"/>
      <c r="B2085" s="34"/>
      <c r="C2085" s="250" t="s">
        <v>4324</v>
      </c>
      <c r="D2085" s="250" t="s">
        <v>4325</v>
      </c>
      <c r="E2085" s="18" t="s">
        <v>366</v>
      </c>
      <c r="F2085" s="251">
        <v>201.053</v>
      </c>
      <c r="G2085" s="33"/>
      <c r="H2085" s="34"/>
    </row>
    <row r="2086" spans="1:8" s="2" customFormat="1" ht="16.899999999999999" customHeight="1">
      <c r="A2086" s="33"/>
      <c r="B2086" s="34"/>
      <c r="C2086" s="250" t="s">
        <v>4469</v>
      </c>
      <c r="D2086" s="250" t="s">
        <v>4470</v>
      </c>
      <c r="E2086" s="18" t="s">
        <v>366</v>
      </c>
      <c r="F2086" s="251">
        <v>13.66</v>
      </c>
      <c r="G2086" s="33"/>
      <c r="H2086" s="34"/>
    </row>
    <row r="2087" spans="1:8" s="2" customFormat="1" ht="16.899999999999999" customHeight="1">
      <c r="A2087" s="33"/>
      <c r="B2087" s="34"/>
      <c r="C2087" s="250" t="s">
        <v>4128</v>
      </c>
      <c r="D2087" s="250" t="s">
        <v>4129</v>
      </c>
      <c r="E2087" s="18" t="s">
        <v>605</v>
      </c>
      <c r="F2087" s="251">
        <v>0.16</v>
      </c>
      <c r="G2087" s="33"/>
      <c r="H2087" s="34"/>
    </row>
    <row r="2088" spans="1:8" s="2" customFormat="1" ht="16.899999999999999" customHeight="1">
      <c r="A2088" s="33"/>
      <c r="B2088" s="34"/>
      <c r="C2088" s="250" t="s">
        <v>4284</v>
      </c>
      <c r="D2088" s="250" t="s">
        <v>4285</v>
      </c>
      <c r="E2088" s="18" t="s">
        <v>366</v>
      </c>
      <c r="F2088" s="251">
        <v>217.232</v>
      </c>
      <c r="G2088" s="33"/>
      <c r="H2088" s="34"/>
    </row>
    <row r="2089" spans="1:8" s="2" customFormat="1" ht="22.5">
      <c r="A2089" s="33"/>
      <c r="B2089" s="34"/>
      <c r="C2089" s="250" t="s">
        <v>4309</v>
      </c>
      <c r="D2089" s="250" t="s">
        <v>4310</v>
      </c>
      <c r="E2089" s="18" t="s">
        <v>366</v>
      </c>
      <c r="F2089" s="251">
        <v>21.856000000000002</v>
      </c>
      <c r="G2089" s="33"/>
      <c r="H2089" s="34"/>
    </row>
    <row r="2090" spans="1:8" s="2" customFormat="1" ht="16.899999999999999" customHeight="1">
      <c r="A2090" s="33"/>
      <c r="B2090" s="34"/>
      <c r="C2090" s="250" t="s">
        <v>4474</v>
      </c>
      <c r="D2090" s="250" t="s">
        <v>4475</v>
      </c>
      <c r="E2090" s="18" t="s">
        <v>366</v>
      </c>
      <c r="F2090" s="251">
        <v>15.026</v>
      </c>
      <c r="G2090" s="33"/>
      <c r="H2090" s="34"/>
    </row>
    <row r="2091" spans="1:8" s="2" customFormat="1" ht="16.899999999999999" customHeight="1">
      <c r="A2091" s="33"/>
      <c r="B2091" s="34"/>
      <c r="C2091" s="250" t="s">
        <v>4329</v>
      </c>
      <c r="D2091" s="250" t="s">
        <v>4330</v>
      </c>
      <c r="E2091" s="18" t="s">
        <v>366</v>
      </c>
      <c r="F2091" s="251">
        <v>231.21100000000001</v>
      </c>
      <c r="G2091" s="33"/>
      <c r="H2091" s="34"/>
    </row>
    <row r="2092" spans="1:8" s="2" customFormat="1" ht="16.899999999999999" customHeight="1">
      <c r="A2092" s="33"/>
      <c r="B2092" s="34"/>
      <c r="C2092" s="246" t="s">
        <v>254</v>
      </c>
      <c r="D2092" s="247" t="s">
        <v>1</v>
      </c>
      <c r="E2092" s="248" t="s">
        <v>1</v>
      </c>
      <c r="F2092" s="249">
        <v>3.355</v>
      </c>
      <c r="G2092" s="33"/>
      <c r="H2092" s="34"/>
    </row>
    <row r="2093" spans="1:8" s="2" customFormat="1" ht="16.899999999999999" customHeight="1">
      <c r="A2093" s="33"/>
      <c r="B2093" s="34"/>
      <c r="C2093" s="250" t="s">
        <v>1</v>
      </c>
      <c r="D2093" s="250" t="s">
        <v>4303</v>
      </c>
      <c r="E2093" s="18" t="s">
        <v>1</v>
      </c>
      <c r="F2093" s="251">
        <v>0</v>
      </c>
      <c r="G2093" s="33"/>
      <c r="H2093" s="34"/>
    </row>
    <row r="2094" spans="1:8" s="2" customFormat="1" ht="16.899999999999999" customHeight="1">
      <c r="A2094" s="33"/>
      <c r="B2094" s="34"/>
      <c r="C2094" s="250" t="s">
        <v>1</v>
      </c>
      <c r="D2094" s="250" t="s">
        <v>4304</v>
      </c>
      <c r="E2094" s="18" t="s">
        <v>1</v>
      </c>
      <c r="F2094" s="251">
        <v>0.37</v>
      </c>
      <c r="G2094" s="33"/>
      <c r="H2094" s="34"/>
    </row>
    <row r="2095" spans="1:8" s="2" customFormat="1" ht="16.899999999999999" customHeight="1">
      <c r="A2095" s="33"/>
      <c r="B2095" s="34"/>
      <c r="C2095" s="250" t="s">
        <v>1</v>
      </c>
      <c r="D2095" s="250" t="s">
        <v>4305</v>
      </c>
      <c r="E2095" s="18" t="s">
        <v>1</v>
      </c>
      <c r="F2095" s="251">
        <v>2.9849999999999999</v>
      </c>
      <c r="G2095" s="33"/>
      <c r="H2095" s="34"/>
    </row>
    <row r="2096" spans="1:8" s="2" customFormat="1" ht="16.899999999999999" customHeight="1">
      <c r="A2096" s="33"/>
      <c r="B2096" s="34"/>
      <c r="C2096" s="250" t="s">
        <v>254</v>
      </c>
      <c r="D2096" s="250" t="s">
        <v>581</v>
      </c>
      <c r="E2096" s="18" t="s">
        <v>1</v>
      </c>
      <c r="F2096" s="251">
        <v>3.355</v>
      </c>
      <c r="G2096" s="33"/>
      <c r="H2096" s="34"/>
    </row>
    <row r="2097" spans="1:8" s="2" customFormat="1" ht="16.899999999999999" customHeight="1">
      <c r="A2097" s="33"/>
      <c r="B2097" s="34"/>
      <c r="C2097" s="252" t="s">
        <v>6536</v>
      </c>
      <c r="D2097" s="33"/>
      <c r="E2097" s="33"/>
      <c r="F2097" s="33"/>
      <c r="G2097" s="33"/>
      <c r="H2097" s="34"/>
    </row>
    <row r="2098" spans="1:8" s="2" customFormat="1" ht="22.5">
      <c r="A2098" s="33"/>
      <c r="B2098" s="34"/>
      <c r="C2098" s="250" t="s">
        <v>4296</v>
      </c>
      <c r="D2098" s="250" t="s">
        <v>4297</v>
      </c>
      <c r="E2098" s="18" t="s">
        <v>366</v>
      </c>
      <c r="F2098" s="251">
        <v>22.312000000000001</v>
      </c>
      <c r="G2098" s="33"/>
      <c r="H2098" s="34"/>
    </row>
    <row r="2099" spans="1:8" s="2" customFormat="1" ht="16.899999999999999" customHeight="1">
      <c r="A2099" s="33"/>
      <c r="B2099" s="34"/>
      <c r="C2099" s="250" t="s">
        <v>4319</v>
      </c>
      <c r="D2099" s="250" t="s">
        <v>4320</v>
      </c>
      <c r="E2099" s="18" t="s">
        <v>366</v>
      </c>
      <c r="F2099" s="251">
        <v>19.004999999999999</v>
      </c>
      <c r="G2099" s="33"/>
      <c r="H2099" s="34"/>
    </row>
    <row r="2100" spans="1:8" s="2" customFormat="1" ht="16.899999999999999" customHeight="1">
      <c r="A2100" s="33"/>
      <c r="B2100" s="34"/>
      <c r="C2100" s="250" t="s">
        <v>4324</v>
      </c>
      <c r="D2100" s="250" t="s">
        <v>4325</v>
      </c>
      <c r="E2100" s="18" t="s">
        <v>366</v>
      </c>
      <c r="F2100" s="251">
        <v>201.053</v>
      </c>
      <c r="G2100" s="33"/>
      <c r="H2100" s="34"/>
    </row>
    <row r="2101" spans="1:8" s="2" customFormat="1" ht="22.5">
      <c r="A2101" s="33"/>
      <c r="B2101" s="34"/>
      <c r="C2101" s="250" t="s">
        <v>4309</v>
      </c>
      <c r="D2101" s="250" t="s">
        <v>4310</v>
      </c>
      <c r="E2101" s="18" t="s">
        <v>366</v>
      </c>
      <c r="F2101" s="251">
        <v>21.856000000000002</v>
      </c>
      <c r="G2101" s="33"/>
      <c r="H2101" s="34"/>
    </row>
    <row r="2102" spans="1:8" s="2" customFormat="1" ht="16.899999999999999" customHeight="1">
      <c r="A2102" s="33"/>
      <c r="B2102" s="34"/>
      <c r="C2102" s="250" t="s">
        <v>4329</v>
      </c>
      <c r="D2102" s="250" t="s">
        <v>4330</v>
      </c>
      <c r="E2102" s="18" t="s">
        <v>366</v>
      </c>
      <c r="F2102" s="251">
        <v>231.21100000000001</v>
      </c>
      <c r="G2102" s="33"/>
      <c r="H2102" s="34"/>
    </row>
    <row r="2103" spans="1:8" s="2" customFormat="1" ht="16.899999999999999" customHeight="1">
      <c r="A2103" s="33"/>
      <c r="B2103" s="34"/>
      <c r="C2103" s="246" t="s">
        <v>256</v>
      </c>
      <c r="D2103" s="247" t="s">
        <v>1</v>
      </c>
      <c r="E2103" s="248" t="s">
        <v>1</v>
      </c>
      <c r="F2103" s="249">
        <v>6.1669999999999998</v>
      </c>
      <c r="G2103" s="33"/>
      <c r="H2103" s="34"/>
    </row>
    <row r="2104" spans="1:8" s="2" customFormat="1" ht="16.899999999999999" customHeight="1">
      <c r="A2104" s="33"/>
      <c r="B2104" s="34"/>
      <c r="C2104" s="250" t="s">
        <v>1</v>
      </c>
      <c r="D2104" s="250" t="s">
        <v>4282</v>
      </c>
      <c r="E2104" s="18" t="s">
        <v>1</v>
      </c>
      <c r="F2104" s="251">
        <v>0</v>
      </c>
      <c r="G2104" s="33"/>
      <c r="H2104" s="34"/>
    </row>
    <row r="2105" spans="1:8" s="2" customFormat="1" ht="16.899999999999999" customHeight="1">
      <c r="A2105" s="33"/>
      <c r="B2105" s="34"/>
      <c r="C2105" s="250" t="s">
        <v>256</v>
      </c>
      <c r="D2105" s="250" t="s">
        <v>257</v>
      </c>
      <c r="E2105" s="18" t="s">
        <v>1</v>
      </c>
      <c r="F2105" s="251">
        <v>6.1669999999999998</v>
      </c>
      <c r="G2105" s="33"/>
      <c r="H2105" s="34"/>
    </row>
    <row r="2106" spans="1:8" s="2" customFormat="1" ht="16.899999999999999" customHeight="1">
      <c r="A2106" s="33"/>
      <c r="B2106" s="34"/>
      <c r="C2106" s="252" t="s">
        <v>6536</v>
      </c>
      <c r="D2106" s="33"/>
      <c r="E2106" s="33"/>
      <c r="F2106" s="33"/>
      <c r="G2106" s="33"/>
      <c r="H2106" s="34"/>
    </row>
    <row r="2107" spans="1:8" s="2" customFormat="1" ht="16.899999999999999" customHeight="1">
      <c r="A2107" s="33"/>
      <c r="B2107" s="34"/>
      <c r="C2107" s="250" t="s">
        <v>4278</v>
      </c>
      <c r="D2107" s="250" t="s">
        <v>4279</v>
      </c>
      <c r="E2107" s="18" t="s">
        <v>366</v>
      </c>
      <c r="F2107" s="251">
        <v>188.89699999999999</v>
      </c>
      <c r="G2107" s="33"/>
      <c r="H2107" s="34"/>
    </row>
    <row r="2108" spans="1:8" s="2" customFormat="1" ht="16.899999999999999" customHeight="1">
      <c r="A2108" s="33"/>
      <c r="B2108" s="34"/>
      <c r="C2108" s="250" t="s">
        <v>1793</v>
      </c>
      <c r="D2108" s="250" t="s">
        <v>1794</v>
      </c>
      <c r="E2108" s="18" t="s">
        <v>394</v>
      </c>
      <c r="F2108" s="251">
        <v>12.141</v>
      </c>
      <c r="G2108" s="33"/>
      <c r="H2108" s="34"/>
    </row>
    <row r="2109" spans="1:8" s="2" customFormat="1" ht="16.899999999999999" customHeight="1">
      <c r="A2109" s="33"/>
      <c r="B2109" s="34"/>
      <c r="C2109" s="250" t="s">
        <v>4112</v>
      </c>
      <c r="D2109" s="250" t="s">
        <v>4113</v>
      </c>
      <c r="E2109" s="18" t="s">
        <v>366</v>
      </c>
      <c r="F2109" s="251">
        <v>454.24200000000002</v>
      </c>
      <c r="G2109" s="33"/>
      <c r="H2109" s="34"/>
    </row>
    <row r="2110" spans="1:8" s="2" customFormat="1" ht="16.899999999999999" customHeight="1">
      <c r="A2110" s="33"/>
      <c r="B2110" s="34"/>
      <c r="C2110" s="250" t="s">
        <v>4319</v>
      </c>
      <c r="D2110" s="250" t="s">
        <v>4320</v>
      </c>
      <c r="E2110" s="18" t="s">
        <v>366</v>
      </c>
      <c r="F2110" s="251">
        <v>19.004999999999999</v>
      </c>
      <c r="G2110" s="33"/>
      <c r="H2110" s="34"/>
    </row>
    <row r="2111" spans="1:8" s="2" customFormat="1" ht="22.5">
      <c r="A2111" s="33"/>
      <c r="B2111" s="34"/>
      <c r="C2111" s="250" t="s">
        <v>4289</v>
      </c>
      <c r="D2111" s="250" t="s">
        <v>4290</v>
      </c>
      <c r="E2111" s="18" t="s">
        <v>366</v>
      </c>
      <c r="F2111" s="251">
        <v>188.89699999999999</v>
      </c>
      <c r="G2111" s="33"/>
      <c r="H2111" s="34"/>
    </row>
    <row r="2112" spans="1:8" s="2" customFormat="1" ht="16.899999999999999" customHeight="1">
      <c r="A2112" s="33"/>
      <c r="B2112" s="34"/>
      <c r="C2112" s="250" t="s">
        <v>4324</v>
      </c>
      <c r="D2112" s="250" t="s">
        <v>4325</v>
      </c>
      <c r="E2112" s="18" t="s">
        <v>366</v>
      </c>
      <c r="F2112" s="251">
        <v>201.053</v>
      </c>
      <c r="G2112" s="33"/>
      <c r="H2112" s="34"/>
    </row>
    <row r="2113" spans="1:8" s="2" customFormat="1" ht="16.899999999999999" customHeight="1">
      <c r="A2113" s="33"/>
      <c r="B2113" s="34"/>
      <c r="C2113" s="250" t="s">
        <v>4469</v>
      </c>
      <c r="D2113" s="250" t="s">
        <v>4470</v>
      </c>
      <c r="E2113" s="18" t="s">
        <v>366</v>
      </c>
      <c r="F2113" s="251">
        <v>13.66</v>
      </c>
      <c r="G2113" s="33"/>
      <c r="H2113" s="34"/>
    </row>
    <row r="2114" spans="1:8" s="2" customFormat="1" ht="16.899999999999999" customHeight="1">
      <c r="A2114" s="33"/>
      <c r="B2114" s="34"/>
      <c r="C2114" s="250" t="s">
        <v>4128</v>
      </c>
      <c r="D2114" s="250" t="s">
        <v>4129</v>
      </c>
      <c r="E2114" s="18" t="s">
        <v>605</v>
      </c>
      <c r="F2114" s="251">
        <v>0.16</v>
      </c>
      <c r="G2114" s="33"/>
      <c r="H2114" s="34"/>
    </row>
    <row r="2115" spans="1:8" s="2" customFormat="1" ht="16.899999999999999" customHeight="1">
      <c r="A2115" s="33"/>
      <c r="B2115" s="34"/>
      <c r="C2115" s="250" t="s">
        <v>4284</v>
      </c>
      <c r="D2115" s="250" t="s">
        <v>4285</v>
      </c>
      <c r="E2115" s="18" t="s">
        <v>366</v>
      </c>
      <c r="F2115" s="251">
        <v>217.232</v>
      </c>
      <c r="G2115" s="33"/>
      <c r="H2115" s="34"/>
    </row>
    <row r="2116" spans="1:8" s="2" customFormat="1" ht="22.5">
      <c r="A2116" s="33"/>
      <c r="B2116" s="34"/>
      <c r="C2116" s="250" t="s">
        <v>4309</v>
      </c>
      <c r="D2116" s="250" t="s">
        <v>4310</v>
      </c>
      <c r="E2116" s="18" t="s">
        <v>366</v>
      </c>
      <c r="F2116" s="251">
        <v>21.856000000000002</v>
      </c>
      <c r="G2116" s="33"/>
      <c r="H2116" s="34"/>
    </row>
    <row r="2117" spans="1:8" s="2" customFormat="1" ht="16.899999999999999" customHeight="1">
      <c r="A2117" s="33"/>
      <c r="B2117" s="34"/>
      <c r="C2117" s="250" t="s">
        <v>4474</v>
      </c>
      <c r="D2117" s="250" t="s">
        <v>4475</v>
      </c>
      <c r="E2117" s="18" t="s">
        <v>366</v>
      </c>
      <c r="F2117" s="251">
        <v>15.026</v>
      </c>
      <c r="G2117" s="33"/>
      <c r="H2117" s="34"/>
    </row>
    <row r="2118" spans="1:8" s="2" customFormat="1" ht="16.899999999999999" customHeight="1">
      <c r="A2118" s="33"/>
      <c r="B2118" s="34"/>
      <c r="C2118" s="250" t="s">
        <v>4329</v>
      </c>
      <c r="D2118" s="250" t="s">
        <v>4330</v>
      </c>
      <c r="E2118" s="18" t="s">
        <v>366</v>
      </c>
      <c r="F2118" s="251">
        <v>231.21100000000001</v>
      </c>
      <c r="G2118" s="33"/>
      <c r="H2118" s="34"/>
    </row>
    <row r="2119" spans="1:8" s="2" customFormat="1" ht="16.899999999999999" customHeight="1">
      <c r="A2119" s="33"/>
      <c r="B2119" s="34"/>
      <c r="C2119" s="246" t="s">
        <v>258</v>
      </c>
      <c r="D2119" s="247" t="s">
        <v>1</v>
      </c>
      <c r="E2119" s="248" t="s">
        <v>1</v>
      </c>
      <c r="F2119" s="249">
        <v>1.99</v>
      </c>
      <c r="G2119" s="33"/>
      <c r="H2119" s="34"/>
    </row>
    <row r="2120" spans="1:8" s="2" customFormat="1" ht="16.899999999999999" customHeight="1">
      <c r="A2120" s="33"/>
      <c r="B2120" s="34"/>
      <c r="C2120" s="250" t="s">
        <v>1</v>
      </c>
      <c r="D2120" s="250" t="s">
        <v>4306</v>
      </c>
      <c r="E2120" s="18" t="s">
        <v>1</v>
      </c>
      <c r="F2120" s="251">
        <v>0</v>
      </c>
      <c r="G2120" s="33"/>
      <c r="H2120" s="34"/>
    </row>
    <row r="2121" spans="1:8" s="2" customFormat="1" ht="16.899999999999999" customHeight="1">
      <c r="A2121" s="33"/>
      <c r="B2121" s="34"/>
      <c r="C2121" s="250" t="s">
        <v>1</v>
      </c>
      <c r="D2121" s="250" t="s">
        <v>4307</v>
      </c>
      <c r="E2121" s="18" t="s">
        <v>1</v>
      </c>
      <c r="F2121" s="251">
        <v>1.99</v>
      </c>
      <c r="G2121" s="33"/>
      <c r="H2121" s="34"/>
    </row>
    <row r="2122" spans="1:8" s="2" customFormat="1" ht="16.899999999999999" customHeight="1">
      <c r="A2122" s="33"/>
      <c r="B2122" s="34"/>
      <c r="C2122" s="250" t="s">
        <v>258</v>
      </c>
      <c r="D2122" s="250" t="s">
        <v>581</v>
      </c>
      <c r="E2122" s="18" t="s">
        <v>1</v>
      </c>
      <c r="F2122" s="251">
        <v>1.99</v>
      </c>
      <c r="G2122" s="33"/>
      <c r="H2122" s="34"/>
    </row>
    <row r="2123" spans="1:8" s="2" customFormat="1" ht="16.899999999999999" customHeight="1">
      <c r="A2123" s="33"/>
      <c r="B2123" s="34"/>
      <c r="C2123" s="252" t="s">
        <v>6536</v>
      </c>
      <c r="D2123" s="33"/>
      <c r="E2123" s="33"/>
      <c r="F2123" s="33"/>
      <c r="G2123" s="33"/>
      <c r="H2123" s="34"/>
    </row>
    <row r="2124" spans="1:8" s="2" customFormat="1" ht="22.5">
      <c r="A2124" s="33"/>
      <c r="B2124" s="34"/>
      <c r="C2124" s="250" t="s">
        <v>4296</v>
      </c>
      <c r="D2124" s="250" t="s">
        <v>4297</v>
      </c>
      <c r="E2124" s="18" t="s">
        <v>366</v>
      </c>
      <c r="F2124" s="251">
        <v>22.312000000000001</v>
      </c>
      <c r="G2124" s="33"/>
      <c r="H2124" s="34"/>
    </row>
    <row r="2125" spans="1:8" s="2" customFormat="1" ht="16.899999999999999" customHeight="1">
      <c r="A2125" s="33"/>
      <c r="B2125" s="34"/>
      <c r="C2125" s="250" t="s">
        <v>4319</v>
      </c>
      <c r="D2125" s="250" t="s">
        <v>4320</v>
      </c>
      <c r="E2125" s="18" t="s">
        <v>366</v>
      </c>
      <c r="F2125" s="251">
        <v>19.004999999999999</v>
      </c>
      <c r="G2125" s="33"/>
      <c r="H2125" s="34"/>
    </row>
    <row r="2126" spans="1:8" s="2" customFormat="1" ht="16.899999999999999" customHeight="1">
      <c r="A2126" s="33"/>
      <c r="B2126" s="34"/>
      <c r="C2126" s="250" t="s">
        <v>4324</v>
      </c>
      <c r="D2126" s="250" t="s">
        <v>4325</v>
      </c>
      <c r="E2126" s="18" t="s">
        <v>366</v>
      </c>
      <c r="F2126" s="251">
        <v>201.053</v>
      </c>
      <c r="G2126" s="33"/>
      <c r="H2126" s="34"/>
    </row>
    <row r="2127" spans="1:8" s="2" customFormat="1" ht="22.5">
      <c r="A2127" s="33"/>
      <c r="B2127" s="34"/>
      <c r="C2127" s="250" t="s">
        <v>4309</v>
      </c>
      <c r="D2127" s="250" t="s">
        <v>4310</v>
      </c>
      <c r="E2127" s="18" t="s">
        <v>366</v>
      </c>
      <c r="F2127" s="251">
        <v>21.856000000000002</v>
      </c>
      <c r="G2127" s="33"/>
      <c r="H2127" s="34"/>
    </row>
    <row r="2128" spans="1:8" s="2" customFormat="1" ht="16.899999999999999" customHeight="1">
      <c r="A2128" s="33"/>
      <c r="B2128" s="34"/>
      <c r="C2128" s="250" t="s">
        <v>4329</v>
      </c>
      <c r="D2128" s="250" t="s">
        <v>4330</v>
      </c>
      <c r="E2128" s="18" t="s">
        <v>366</v>
      </c>
      <c r="F2128" s="251">
        <v>231.21100000000001</v>
      </c>
      <c r="G2128" s="33"/>
      <c r="H2128" s="34"/>
    </row>
    <row r="2129" spans="1:8" s="2" customFormat="1" ht="16.899999999999999" customHeight="1">
      <c r="A2129" s="33"/>
      <c r="B2129" s="34"/>
      <c r="C2129" s="246" t="s">
        <v>260</v>
      </c>
      <c r="D2129" s="247" t="s">
        <v>1</v>
      </c>
      <c r="E2129" s="248" t="s">
        <v>1</v>
      </c>
      <c r="F2129" s="249">
        <v>40.100999999999999</v>
      </c>
      <c r="G2129" s="33"/>
      <c r="H2129" s="34"/>
    </row>
    <row r="2130" spans="1:8" s="2" customFormat="1" ht="16.899999999999999" customHeight="1">
      <c r="A2130" s="33"/>
      <c r="B2130" s="34"/>
      <c r="C2130" s="252" t="s">
        <v>6536</v>
      </c>
      <c r="D2130" s="33"/>
      <c r="E2130" s="33"/>
      <c r="F2130" s="33"/>
      <c r="G2130" s="33"/>
      <c r="H2130" s="34"/>
    </row>
    <row r="2131" spans="1:8" s="2" customFormat="1" ht="16.899999999999999" customHeight="1">
      <c r="A2131" s="33"/>
      <c r="B2131" s="34"/>
      <c r="C2131" s="250" t="s">
        <v>1793</v>
      </c>
      <c r="D2131" s="250" t="s">
        <v>1794</v>
      </c>
      <c r="E2131" s="18" t="s">
        <v>394</v>
      </c>
      <c r="F2131" s="251">
        <v>12.141</v>
      </c>
      <c r="G2131" s="33"/>
      <c r="H2131" s="34"/>
    </row>
    <row r="2132" spans="1:8" s="2" customFormat="1" ht="16.899999999999999" customHeight="1">
      <c r="A2132" s="33"/>
      <c r="B2132" s="34"/>
      <c r="C2132" s="250" t="s">
        <v>4112</v>
      </c>
      <c r="D2132" s="250" t="s">
        <v>4113</v>
      </c>
      <c r="E2132" s="18" t="s">
        <v>366</v>
      </c>
      <c r="F2132" s="251">
        <v>454.24200000000002</v>
      </c>
      <c r="G2132" s="33"/>
      <c r="H2132" s="34"/>
    </row>
    <row r="2133" spans="1:8" s="2" customFormat="1" ht="16.899999999999999" customHeight="1">
      <c r="A2133" s="33"/>
      <c r="B2133" s="34"/>
      <c r="C2133" s="250" t="s">
        <v>4278</v>
      </c>
      <c r="D2133" s="250" t="s">
        <v>4279</v>
      </c>
      <c r="E2133" s="18" t="s">
        <v>366</v>
      </c>
      <c r="F2133" s="251">
        <v>188.89699999999999</v>
      </c>
      <c r="G2133" s="33"/>
      <c r="H2133" s="34"/>
    </row>
    <row r="2134" spans="1:8" s="2" customFormat="1" ht="22.5">
      <c r="A2134" s="33"/>
      <c r="B2134" s="34"/>
      <c r="C2134" s="250" t="s">
        <v>4289</v>
      </c>
      <c r="D2134" s="250" t="s">
        <v>4290</v>
      </c>
      <c r="E2134" s="18" t="s">
        <v>366</v>
      </c>
      <c r="F2134" s="251">
        <v>188.89699999999999</v>
      </c>
      <c r="G2134" s="33"/>
      <c r="H2134" s="34"/>
    </row>
    <row r="2135" spans="1:8" s="2" customFormat="1" ht="16.899999999999999" customHeight="1">
      <c r="A2135" s="33"/>
      <c r="B2135" s="34"/>
      <c r="C2135" s="250" t="s">
        <v>4324</v>
      </c>
      <c r="D2135" s="250" t="s">
        <v>4325</v>
      </c>
      <c r="E2135" s="18" t="s">
        <v>366</v>
      </c>
      <c r="F2135" s="251">
        <v>201.053</v>
      </c>
      <c r="G2135" s="33"/>
      <c r="H2135" s="34"/>
    </row>
    <row r="2136" spans="1:8" s="2" customFormat="1" ht="16.899999999999999" customHeight="1">
      <c r="A2136" s="33"/>
      <c r="B2136" s="34"/>
      <c r="C2136" s="250" t="s">
        <v>4479</v>
      </c>
      <c r="D2136" s="250" t="s">
        <v>4480</v>
      </c>
      <c r="E2136" s="18" t="s">
        <v>366</v>
      </c>
      <c r="F2136" s="251">
        <v>175.23699999999999</v>
      </c>
      <c r="G2136" s="33"/>
      <c r="H2136" s="34"/>
    </row>
    <row r="2137" spans="1:8" s="2" customFormat="1" ht="16.899999999999999" customHeight="1">
      <c r="A2137" s="33"/>
      <c r="B2137" s="34"/>
      <c r="C2137" s="250" t="s">
        <v>4128</v>
      </c>
      <c r="D2137" s="250" t="s">
        <v>4129</v>
      </c>
      <c r="E2137" s="18" t="s">
        <v>605</v>
      </c>
      <c r="F2137" s="251">
        <v>0.16</v>
      </c>
      <c r="G2137" s="33"/>
      <c r="H2137" s="34"/>
    </row>
    <row r="2138" spans="1:8" s="2" customFormat="1" ht="16.899999999999999" customHeight="1">
      <c r="A2138" s="33"/>
      <c r="B2138" s="34"/>
      <c r="C2138" s="250" t="s">
        <v>4284</v>
      </c>
      <c r="D2138" s="250" t="s">
        <v>4285</v>
      </c>
      <c r="E2138" s="18" t="s">
        <v>366</v>
      </c>
      <c r="F2138" s="251">
        <v>217.232</v>
      </c>
      <c r="G2138" s="33"/>
      <c r="H2138" s="34"/>
    </row>
    <row r="2139" spans="1:8" s="2" customFormat="1" ht="22.5">
      <c r="A2139" s="33"/>
      <c r="B2139" s="34"/>
      <c r="C2139" s="250" t="s">
        <v>4314</v>
      </c>
      <c r="D2139" s="250" t="s">
        <v>4315</v>
      </c>
      <c r="E2139" s="18" t="s">
        <v>366</v>
      </c>
      <c r="F2139" s="251">
        <v>221.035</v>
      </c>
      <c r="G2139" s="33"/>
      <c r="H2139" s="34"/>
    </row>
    <row r="2140" spans="1:8" s="2" customFormat="1" ht="16.899999999999999" customHeight="1">
      <c r="A2140" s="33"/>
      <c r="B2140" s="34"/>
      <c r="C2140" s="250" t="s">
        <v>4484</v>
      </c>
      <c r="D2140" s="250" t="s">
        <v>4485</v>
      </c>
      <c r="E2140" s="18" t="s">
        <v>366</v>
      </c>
      <c r="F2140" s="251">
        <v>178.74199999999999</v>
      </c>
      <c r="G2140" s="33"/>
      <c r="H2140" s="34"/>
    </row>
    <row r="2141" spans="1:8" s="2" customFormat="1" ht="16.899999999999999" customHeight="1">
      <c r="A2141" s="33"/>
      <c r="B2141" s="34"/>
      <c r="C2141" s="250" t="s">
        <v>4489</v>
      </c>
      <c r="D2141" s="250" t="s">
        <v>4490</v>
      </c>
      <c r="E2141" s="18" t="s">
        <v>366</v>
      </c>
      <c r="F2141" s="251">
        <v>178.74199999999999</v>
      </c>
      <c r="G2141" s="33"/>
      <c r="H2141" s="34"/>
    </row>
    <row r="2142" spans="1:8" s="2" customFormat="1" ht="16.899999999999999" customHeight="1">
      <c r="A2142" s="33"/>
      <c r="B2142" s="34"/>
      <c r="C2142" s="250" t="s">
        <v>4329</v>
      </c>
      <c r="D2142" s="250" t="s">
        <v>4330</v>
      </c>
      <c r="E2142" s="18" t="s">
        <v>366</v>
      </c>
      <c r="F2142" s="251">
        <v>231.21100000000001</v>
      </c>
      <c r="G2142" s="33"/>
      <c r="H2142" s="34"/>
    </row>
    <row r="2143" spans="1:8" s="2" customFormat="1" ht="16.899999999999999" customHeight="1">
      <c r="A2143" s="33"/>
      <c r="B2143" s="34"/>
      <c r="C2143" s="246" t="s">
        <v>262</v>
      </c>
      <c r="D2143" s="247" t="s">
        <v>1</v>
      </c>
      <c r="E2143" s="248" t="s">
        <v>1</v>
      </c>
      <c r="F2143" s="249">
        <v>10.156000000000001</v>
      </c>
      <c r="G2143" s="33"/>
      <c r="H2143" s="34"/>
    </row>
    <row r="2144" spans="1:8" s="2" customFormat="1" ht="16.899999999999999" customHeight="1">
      <c r="A2144" s="33"/>
      <c r="B2144" s="34"/>
      <c r="C2144" s="250" t="s">
        <v>1</v>
      </c>
      <c r="D2144" s="250" t="s">
        <v>4301</v>
      </c>
      <c r="E2144" s="18" t="s">
        <v>1</v>
      </c>
      <c r="F2144" s="251">
        <v>0</v>
      </c>
      <c r="G2144" s="33"/>
      <c r="H2144" s="34"/>
    </row>
    <row r="2145" spans="1:8" s="2" customFormat="1" ht="16.899999999999999" customHeight="1">
      <c r="A2145" s="33"/>
      <c r="B2145" s="34"/>
      <c r="C2145" s="250" t="s">
        <v>1</v>
      </c>
      <c r="D2145" s="250" t="s">
        <v>4302</v>
      </c>
      <c r="E2145" s="18" t="s">
        <v>1</v>
      </c>
      <c r="F2145" s="251">
        <v>10.156000000000001</v>
      </c>
      <c r="G2145" s="33"/>
      <c r="H2145" s="34"/>
    </row>
    <row r="2146" spans="1:8" s="2" customFormat="1" ht="16.899999999999999" customHeight="1">
      <c r="A2146" s="33"/>
      <c r="B2146" s="34"/>
      <c r="C2146" s="250" t="s">
        <v>262</v>
      </c>
      <c r="D2146" s="250" t="s">
        <v>581</v>
      </c>
      <c r="E2146" s="18" t="s">
        <v>1</v>
      </c>
      <c r="F2146" s="251">
        <v>10.156000000000001</v>
      </c>
      <c r="G2146" s="33"/>
      <c r="H2146" s="34"/>
    </row>
    <row r="2147" spans="1:8" s="2" customFormat="1" ht="16.899999999999999" customHeight="1">
      <c r="A2147" s="33"/>
      <c r="B2147" s="34"/>
      <c r="C2147" s="252" t="s">
        <v>6536</v>
      </c>
      <c r="D2147" s="33"/>
      <c r="E2147" s="33"/>
      <c r="F2147" s="33"/>
      <c r="G2147" s="33"/>
      <c r="H2147" s="34"/>
    </row>
    <row r="2148" spans="1:8" s="2" customFormat="1" ht="22.5">
      <c r="A2148" s="33"/>
      <c r="B2148" s="34"/>
      <c r="C2148" s="250" t="s">
        <v>4296</v>
      </c>
      <c r="D2148" s="250" t="s">
        <v>4297</v>
      </c>
      <c r="E2148" s="18" t="s">
        <v>366</v>
      </c>
      <c r="F2148" s="251">
        <v>22.312000000000001</v>
      </c>
      <c r="G2148" s="33"/>
      <c r="H2148" s="34"/>
    </row>
    <row r="2149" spans="1:8" s="2" customFormat="1" ht="22.5">
      <c r="A2149" s="33"/>
      <c r="B2149" s="34"/>
      <c r="C2149" s="250" t="s">
        <v>4314</v>
      </c>
      <c r="D2149" s="250" t="s">
        <v>4315</v>
      </c>
      <c r="E2149" s="18" t="s">
        <v>366</v>
      </c>
      <c r="F2149" s="251">
        <v>221.035</v>
      </c>
      <c r="G2149" s="33"/>
      <c r="H2149" s="34"/>
    </row>
    <row r="2150" spans="1:8" s="2" customFormat="1" ht="16.899999999999999" customHeight="1">
      <c r="A2150" s="33"/>
      <c r="B2150" s="34"/>
      <c r="C2150" s="246" t="s">
        <v>264</v>
      </c>
      <c r="D2150" s="247" t="s">
        <v>1</v>
      </c>
      <c r="E2150" s="248" t="s">
        <v>1</v>
      </c>
      <c r="F2150" s="249">
        <v>2111.69</v>
      </c>
      <c r="G2150" s="33"/>
      <c r="H2150" s="34"/>
    </row>
    <row r="2151" spans="1:8" s="2" customFormat="1" ht="16.899999999999999" customHeight="1">
      <c r="A2151" s="33"/>
      <c r="B2151" s="34"/>
      <c r="C2151" s="250" t="s">
        <v>1</v>
      </c>
      <c r="D2151" s="250" t="s">
        <v>1583</v>
      </c>
      <c r="E2151" s="18" t="s">
        <v>1</v>
      </c>
      <c r="F2151" s="251">
        <v>0</v>
      </c>
      <c r="G2151" s="33"/>
      <c r="H2151" s="34"/>
    </row>
    <row r="2152" spans="1:8" s="2" customFormat="1" ht="22.5">
      <c r="A2152" s="33"/>
      <c r="B2152" s="34"/>
      <c r="C2152" s="250" t="s">
        <v>1</v>
      </c>
      <c r="D2152" s="250" t="s">
        <v>1584</v>
      </c>
      <c r="E2152" s="18" t="s">
        <v>1</v>
      </c>
      <c r="F2152" s="251">
        <v>207.70500000000001</v>
      </c>
      <c r="G2152" s="33"/>
      <c r="H2152" s="34"/>
    </row>
    <row r="2153" spans="1:8" s="2" customFormat="1" ht="16.899999999999999" customHeight="1">
      <c r="A2153" s="33"/>
      <c r="B2153" s="34"/>
      <c r="C2153" s="250" t="s">
        <v>1</v>
      </c>
      <c r="D2153" s="250" t="s">
        <v>1585</v>
      </c>
      <c r="E2153" s="18" t="s">
        <v>1</v>
      </c>
      <c r="F2153" s="251">
        <v>123.117</v>
      </c>
      <c r="G2153" s="33"/>
      <c r="H2153" s="34"/>
    </row>
    <row r="2154" spans="1:8" s="2" customFormat="1" ht="16.899999999999999" customHeight="1">
      <c r="A2154" s="33"/>
      <c r="B2154" s="34"/>
      <c r="C2154" s="250" t="s">
        <v>1</v>
      </c>
      <c r="D2154" s="250" t="s">
        <v>1586</v>
      </c>
      <c r="E2154" s="18" t="s">
        <v>1</v>
      </c>
      <c r="F2154" s="251">
        <v>0</v>
      </c>
      <c r="G2154" s="33"/>
      <c r="H2154" s="34"/>
    </row>
    <row r="2155" spans="1:8" s="2" customFormat="1" ht="16.899999999999999" customHeight="1">
      <c r="A2155" s="33"/>
      <c r="B2155" s="34"/>
      <c r="C2155" s="250" t="s">
        <v>1</v>
      </c>
      <c r="D2155" s="250" t="s">
        <v>1587</v>
      </c>
      <c r="E2155" s="18" t="s">
        <v>1</v>
      </c>
      <c r="F2155" s="251">
        <v>475.08300000000003</v>
      </c>
      <c r="G2155" s="33"/>
      <c r="H2155" s="34"/>
    </row>
    <row r="2156" spans="1:8" s="2" customFormat="1" ht="16.899999999999999" customHeight="1">
      <c r="A2156" s="33"/>
      <c r="B2156" s="34"/>
      <c r="C2156" s="250" t="s">
        <v>1</v>
      </c>
      <c r="D2156" s="250" t="s">
        <v>1588</v>
      </c>
      <c r="E2156" s="18" t="s">
        <v>1</v>
      </c>
      <c r="F2156" s="251">
        <v>0</v>
      </c>
      <c r="G2156" s="33"/>
      <c r="H2156" s="34"/>
    </row>
    <row r="2157" spans="1:8" s="2" customFormat="1" ht="16.899999999999999" customHeight="1">
      <c r="A2157" s="33"/>
      <c r="B2157" s="34"/>
      <c r="C2157" s="250" t="s">
        <v>1</v>
      </c>
      <c r="D2157" s="250" t="s">
        <v>1589</v>
      </c>
      <c r="E2157" s="18" t="s">
        <v>1</v>
      </c>
      <c r="F2157" s="251">
        <v>710.37</v>
      </c>
      <c r="G2157" s="33"/>
      <c r="H2157" s="34"/>
    </row>
    <row r="2158" spans="1:8" s="2" customFormat="1" ht="16.899999999999999" customHeight="1">
      <c r="A2158" s="33"/>
      <c r="B2158" s="34"/>
      <c r="C2158" s="250" t="s">
        <v>1</v>
      </c>
      <c r="D2158" s="250" t="s">
        <v>1590</v>
      </c>
      <c r="E2158" s="18" t="s">
        <v>1</v>
      </c>
      <c r="F2158" s="251">
        <v>0</v>
      </c>
      <c r="G2158" s="33"/>
      <c r="H2158" s="34"/>
    </row>
    <row r="2159" spans="1:8" s="2" customFormat="1" ht="16.899999999999999" customHeight="1">
      <c r="A2159" s="33"/>
      <c r="B2159" s="34"/>
      <c r="C2159" s="250" t="s">
        <v>1</v>
      </c>
      <c r="D2159" s="250" t="s">
        <v>1591</v>
      </c>
      <c r="E2159" s="18" t="s">
        <v>1</v>
      </c>
      <c r="F2159" s="251">
        <v>595.41499999999996</v>
      </c>
      <c r="G2159" s="33"/>
      <c r="H2159" s="34"/>
    </row>
    <row r="2160" spans="1:8" s="2" customFormat="1" ht="16.899999999999999" customHeight="1">
      <c r="A2160" s="33"/>
      <c r="B2160" s="34"/>
      <c r="C2160" s="250" t="s">
        <v>264</v>
      </c>
      <c r="D2160" s="250" t="s">
        <v>386</v>
      </c>
      <c r="E2160" s="18" t="s">
        <v>1</v>
      </c>
      <c r="F2160" s="251">
        <v>2111.69</v>
      </c>
      <c r="G2160" s="33"/>
      <c r="H2160" s="34"/>
    </row>
    <row r="2161" spans="1:8" s="2" customFormat="1" ht="16.899999999999999" customHeight="1">
      <c r="A2161" s="33"/>
      <c r="B2161" s="34"/>
      <c r="C2161" s="252" t="s">
        <v>6536</v>
      </c>
      <c r="D2161" s="33"/>
      <c r="E2161" s="33"/>
      <c r="F2161" s="33"/>
      <c r="G2161" s="33"/>
      <c r="H2161" s="34"/>
    </row>
    <row r="2162" spans="1:8" s="2" customFormat="1" ht="22.5">
      <c r="A2162" s="33"/>
      <c r="B2162" s="34"/>
      <c r="C2162" s="250" t="s">
        <v>1580</v>
      </c>
      <c r="D2162" s="250" t="s">
        <v>1581</v>
      </c>
      <c r="E2162" s="18" t="s">
        <v>366</v>
      </c>
      <c r="F2162" s="251">
        <v>2111.69</v>
      </c>
      <c r="G2162" s="33"/>
      <c r="H2162" s="34"/>
    </row>
    <row r="2163" spans="1:8" s="2" customFormat="1" ht="16.899999999999999" customHeight="1">
      <c r="A2163" s="33"/>
      <c r="B2163" s="34"/>
      <c r="C2163" s="250" t="s">
        <v>6389</v>
      </c>
      <c r="D2163" s="250" t="s">
        <v>6390</v>
      </c>
      <c r="E2163" s="18" t="s">
        <v>366</v>
      </c>
      <c r="F2163" s="251">
        <v>15728.35</v>
      </c>
      <c r="G2163" s="33"/>
      <c r="H2163" s="34"/>
    </row>
    <row r="2164" spans="1:8" s="2" customFormat="1" ht="16.899999999999999" customHeight="1">
      <c r="A2164" s="33"/>
      <c r="B2164" s="34"/>
      <c r="C2164" s="246" t="s">
        <v>266</v>
      </c>
      <c r="D2164" s="247" t="s">
        <v>1</v>
      </c>
      <c r="E2164" s="248" t="s">
        <v>1</v>
      </c>
      <c r="F2164" s="249">
        <v>1549.7670000000001</v>
      </c>
      <c r="G2164" s="33"/>
      <c r="H2164" s="34"/>
    </row>
    <row r="2165" spans="1:8" s="2" customFormat="1" ht="16.899999999999999" customHeight="1">
      <c r="A2165" s="33"/>
      <c r="B2165" s="34"/>
      <c r="C2165" s="250" t="s">
        <v>1</v>
      </c>
      <c r="D2165" s="250" t="s">
        <v>1596</v>
      </c>
      <c r="E2165" s="18" t="s">
        <v>1</v>
      </c>
      <c r="F2165" s="251">
        <v>0</v>
      </c>
      <c r="G2165" s="33"/>
      <c r="H2165" s="34"/>
    </row>
    <row r="2166" spans="1:8" s="2" customFormat="1" ht="16.899999999999999" customHeight="1">
      <c r="A2166" s="33"/>
      <c r="B2166" s="34"/>
      <c r="C2166" s="250" t="s">
        <v>1</v>
      </c>
      <c r="D2166" s="250" t="s">
        <v>1597</v>
      </c>
      <c r="E2166" s="18" t="s">
        <v>1</v>
      </c>
      <c r="F2166" s="251">
        <v>0</v>
      </c>
      <c r="G2166" s="33"/>
      <c r="H2166" s="34"/>
    </row>
    <row r="2167" spans="1:8" s="2" customFormat="1" ht="16.899999999999999" customHeight="1">
      <c r="A2167" s="33"/>
      <c r="B2167" s="34"/>
      <c r="C2167" s="250" t="s">
        <v>1</v>
      </c>
      <c r="D2167" s="250" t="s">
        <v>1598</v>
      </c>
      <c r="E2167" s="18" t="s">
        <v>1</v>
      </c>
      <c r="F2167" s="251">
        <v>599.51</v>
      </c>
      <c r="G2167" s="33"/>
      <c r="H2167" s="34"/>
    </row>
    <row r="2168" spans="1:8" s="2" customFormat="1" ht="16.899999999999999" customHeight="1">
      <c r="A2168" s="33"/>
      <c r="B2168" s="34"/>
      <c r="C2168" s="250" t="s">
        <v>1</v>
      </c>
      <c r="D2168" s="250" t="s">
        <v>1599</v>
      </c>
      <c r="E2168" s="18" t="s">
        <v>1</v>
      </c>
      <c r="F2168" s="251">
        <v>0</v>
      </c>
      <c r="G2168" s="33"/>
      <c r="H2168" s="34"/>
    </row>
    <row r="2169" spans="1:8" s="2" customFormat="1" ht="16.899999999999999" customHeight="1">
      <c r="A2169" s="33"/>
      <c r="B2169" s="34"/>
      <c r="C2169" s="250" t="s">
        <v>1</v>
      </c>
      <c r="D2169" s="250" t="s">
        <v>1600</v>
      </c>
      <c r="E2169" s="18" t="s">
        <v>1</v>
      </c>
      <c r="F2169" s="251">
        <v>414.38299999999998</v>
      </c>
      <c r="G2169" s="33"/>
      <c r="H2169" s="34"/>
    </row>
    <row r="2170" spans="1:8" s="2" customFormat="1" ht="16.899999999999999" customHeight="1">
      <c r="A2170" s="33"/>
      <c r="B2170" s="34"/>
      <c r="C2170" s="250" t="s">
        <v>1</v>
      </c>
      <c r="D2170" s="250" t="s">
        <v>1601</v>
      </c>
      <c r="E2170" s="18" t="s">
        <v>1</v>
      </c>
      <c r="F2170" s="251">
        <v>0</v>
      </c>
      <c r="G2170" s="33"/>
      <c r="H2170" s="34"/>
    </row>
    <row r="2171" spans="1:8" s="2" customFormat="1" ht="16.899999999999999" customHeight="1">
      <c r="A2171" s="33"/>
      <c r="B2171" s="34"/>
      <c r="C2171" s="250" t="s">
        <v>1</v>
      </c>
      <c r="D2171" s="250" t="s">
        <v>1602</v>
      </c>
      <c r="E2171" s="18" t="s">
        <v>1</v>
      </c>
      <c r="F2171" s="251">
        <v>535.87400000000002</v>
      </c>
      <c r="G2171" s="33"/>
      <c r="H2171" s="34"/>
    </row>
    <row r="2172" spans="1:8" s="2" customFormat="1" ht="16.899999999999999" customHeight="1">
      <c r="A2172" s="33"/>
      <c r="B2172" s="34"/>
      <c r="C2172" s="250" t="s">
        <v>266</v>
      </c>
      <c r="D2172" s="250" t="s">
        <v>386</v>
      </c>
      <c r="E2172" s="18" t="s">
        <v>1</v>
      </c>
      <c r="F2172" s="251">
        <v>1549.7670000000001</v>
      </c>
      <c r="G2172" s="33"/>
      <c r="H2172" s="34"/>
    </row>
    <row r="2173" spans="1:8" s="2" customFormat="1" ht="16.899999999999999" customHeight="1">
      <c r="A2173" s="33"/>
      <c r="B2173" s="34"/>
      <c r="C2173" s="252" t="s">
        <v>6536</v>
      </c>
      <c r="D2173" s="33"/>
      <c r="E2173" s="33"/>
      <c r="F2173" s="33"/>
      <c r="G2173" s="33"/>
      <c r="H2173" s="34"/>
    </row>
    <row r="2174" spans="1:8" s="2" customFormat="1" ht="22.5">
      <c r="A2174" s="33"/>
      <c r="B2174" s="34"/>
      <c r="C2174" s="250" t="s">
        <v>1593</v>
      </c>
      <c r="D2174" s="250" t="s">
        <v>1594</v>
      </c>
      <c r="E2174" s="18" t="s">
        <v>366</v>
      </c>
      <c r="F2174" s="251">
        <v>1549.7670000000001</v>
      </c>
      <c r="G2174" s="33"/>
      <c r="H2174" s="34"/>
    </row>
    <row r="2175" spans="1:8" s="2" customFormat="1" ht="16.899999999999999" customHeight="1">
      <c r="A2175" s="33"/>
      <c r="B2175" s="34"/>
      <c r="C2175" s="250" t="s">
        <v>6389</v>
      </c>
      <c r="D2175" s="250" t="s">
        <v>6390</v>
      </c>
      <c r="E2175" s="18" t="s">
        <v>366</v>
      </c>
      <c r="F2175" s="251">
        <v>15728.35</v>
      </c>
      <c r="G2175" s="33"/>
      <c r="H2175" s="34"/>
    </row>
    <row r="2176" spans="1:8" s="2" customFormat="1" ht="16.899999999999999" customHeight="1">
      <c r="A2176" s="33"/>
      <c r="B2176" s="34"/>
      <c r="C2176" s="246" t="s">
        <v>268</v>
      </c>
      <c r="D2176" s="247" t="s">
        <v>1</v>
      </c>
      <c r="E2176" s="248" t="s">
        <v>1</v>
      </c>
      <c r="F2176" s="249">
        <v>230.43600000000001</v>
      </c>
      <c r="G2176" s="33"/>
      <c r="H2176" s="34"/>
    </row>
    <row r="2177" spans="1:8" s="2" customFormat="1" ht="16.899999999999999" customHeight="1">
      <c r="A2177" s="33"/>
      <c r="B2177" s="34"/>
      <c r="C2177" s="250" t="s">
        <v>1</v>
      </c>
      <c r="D2177" s="250" t="s">
        <v>1569</v>
      </c>
      <c r="E2177" s="18" t="s">
        <v>1</v>
      </c>
      <c r="F2177" s="251">
        <v>0</v>
      </c>
      <c r="G2177" s="33"/>
      <c r="H2177" s="34"/>
    </row>
    <row r="2178" spans="1:8" s="2" customFormat="1" ht="22.5">
      <c r="A2178" s="33"/>
      <c r="B2178" s="34"/>
      <c r="C2178" s="250" t="s">
        <v>1</v>
      </c>
      <c r="D2178" s="250" t="s">
        <v>1570</v>
      </c>
      <c r="E2178" s="18" t="s">
        <v>1</v>
      </c>
      <c r="F2178" s="251">
        <v>34.618000000000002</v>
      </c>
      <c r="G2178" s="33"/>
      <c r="H2178" s="34"/>
    </row>
    <row r="2179" spans="1:8" s="2" customFormat="1" ht="16.899999999999999" customHeight="1">
      <c r="A2179" s="33"/>
      <c r="B2179" s="34"/>
      <c r="C2179" s="250" t="s">
        <v>1</v>
      </c>
      <c r="D2179" s="250" t="s">
        <v>1571</v>
      </c>
      <c r="E2179" s="18" t="s">
        <v>1</v>
      </c>
      <c r="F2179" s="251">
        <v>20.52</v>
      </c>
      <c r="G2179" s="33"/>
      <c r="H2179" s="34"/>
    </row>
    <row r="2180" spans="1:8" s="2" customFormat="1" ht="16.899999999999999" customHeight="1">
      <c r="A2180" s="33"/>
      <c r="B2180" s="34"/>
      <c r="C2180" s="250" t="s">
        <v>1</v>
      </c>
      <c r="D2180" s="250" t="s">
        <v>1572</v>
      </c>
      <c r="E2180" s="18" t="s">
        <v>1</v>
      </c>
      <c r="F2180" s="251">
        <v>0</v>
      </c>
      <c r="G2180" s="33"/>
      <c r="H2180" s="34"/>
    </row>
    <row r="2181" spans="1:8" s="2" customFormat="1" ht="16.899999999999999" customHeight="1">
      <c r="A2181" s="33"/>
      <c r="B2181" s="34"/>
      <c r="C2181" s="250" t="s">
        <v>1</v>
      </c>
      <c r="D2181" s="250" t="s">
        <v>1573</v>
      </c>
      <c r="E2181" s="18" t="s">
        <v>1</v>
      </c>
      <c r="F2181" s="251">
        <v>56.558</v>
      </c>
      <c r="G2181" s="33"/>
      <c r="H2181" s="34"/>
    </row>
    <row r="2182" spans="1:8" s="2" customFormat="1" ht="16.899999999999999" customHeight="1">
      <c r="A2182" s="33"/>
      <c r="B2182" s="34"/>
      <c r="C2182" s="250" t="s">
        <v>1</v>
      </c>
      <c r="D2182" s="250" t="s">
        <v>1574</v>
      </c>
      <c r="E2182" s="18" t="s">
        <v>1</v>
      </c>
      <c r="F2182" s="251">
        <v>0</v>
      </c>
      <c r="G2182" s="33"/>
      <c r="H2182" s="34"/>
    </row>
    <row r="2183" spans="1:8" s="2" customFormat="1" ht="16.899999999999999" customHeight="1">
      <c r="A2183" s="33"/>
      <c r="B2183" s="34"/>
      <c r="C2183" s="250" t="s">
        <v>1</v>
      </c>
      <c r="D2183" s="250" t="s">
        <v>1575</v>
      </c>
      <c r="E2183" s="18" t="s">
        <v>1</v>
      </c>
      <c r="F2183" s="251">
        <v>59.198</v>
      </c>
      <c r="G2183" s="33"/>
      <c r="H2183" s="34"/>
    </row>
    <row r="2184" spans="1:8" s="2" customFormat="1" ht="16.899999999999999" customHeight="1">
      <c r="A2184" s="33"/>
      <c r="B2184" s="34"/>
      <c r="C2184" s="250" t="s">
        <v>1</v>
      </c>
      <c r="D2184" s="250" t="s">
        <v>1576</v>
      </c>
      <c r="E2184" s="18" t="s">
        <v>1</v>
      </c>
      <c r="F2184" s="251">
        <v>0</v>
      </c>
      <c r="G2184" s="33"/>
      <c r="H2184" s="34"/>
    </row>
    <row r="2185" spans="1:8" s="2" customFormat="1" ht="16.899999999999999" customHeight="1">
      <c r="A2185" s="33"/>
      <c r="B2185" s="34"/>
      <c r="C2185" s="250" t="s">
        <v>1</v>
      </c>
      <c r="D2185" s="250" t="s">
        <v>1577</v>
      </c>
      <c r="E2185" s="18" t="s">
        <v>1</v>
      </c>
      <c r="F2185" s="251">
        <v>59.542000000000002</v>
      </c>
      <c r="G2185" s="33"/>
      <c r="H2185" s="34"/>
    </row>
    <row r="2186" spans="1:8" s="2" customFormat="1" ht="16.899999999999999" customHeight="1">
      <c r="A2186" s="33"/>
      <c r="B2186" s="34"/>
      <c r="C2186" s="250" t="s">
        <v>268</v>
      </c>
      <c r="D2186" s="250" t="s">
        <v>386</v>
      </c>
      <c r="E2186" s="18" t="s">
        <v>1</v>
      </c>
      <c r="F2186" s="251">
        <v>230.43600000000001</v>
      </c>
      <c r="G2186" s="33"/>
      <c r="H2186" s="34"/>
    </row>
    <row r="2187" spans="1:8" s="2" customFormat="1" ht="16.899999999999999" customHeight="1">
      <c r="A2187" s="33"/>
      <c r="B2187" s="34"/>
      <c r="C2187" s="252" t="s">
        <v>6536</v>
      </c>
      <c r="D2187" s="33"/>
      <c r="E2187" s="33"/>
      <c r="F2187" s="33"/>
      <c r="G2187" s="33"/>
      <c r="H2187" s="34"/>
    </row>
    <row r="2188" spans="1:8" s="2" customFormat="1" ht="22.5">
      <c r="A2188" s="33"/>
      <c r="B2188" s="34"/>
      <c r="C2188" s="250" t="s">
        <v>1566</v>
      </c>
      <c r="D2188" s="250" t="s">
        <v>1567</v>
      </c>
      <c r="E2188" s="18" t="s">
        <v>366</v>
      </c>
      <c r="F2188" s="251">
        <v>230.43600000000001</v>
      </c>
      <c r="G2188" s="33"/>
      <c r="H2188" s="34"/>
    </row>
    <row r="2189" spans="1:8" s="2" customFormat="1" ht="16.899999999999999" customHeight="1">
      <c r="A2189" s="33"/>
      <c r="B2189" s="34"/>
      <c r="C2189" s="250" t="s">
        <v>6389</v>
      </c>
      <c r="D2189" s="250" t="s">
        <v>6390</v>
      </c>
      <c r="E2189" s="18" t="s">
        <v>366</v>
      </c>
      <c r="F2189" s="251">
        <v>15728.35</v>
      </c>
      <c r="G2189" s="33"/>
      <c r="H2189" s="34"/>
    </row>
    <row r="2190" spans="1:8" s="2" customFormat="1" ht="16.899999999999999" customHeight="1">
      <c r="A2190" s="33"/>
      <c r="B2190" s="34"/>
      <c r="C2190" s="246" t="s">
        <v>270</v>
      </c>
      <c r="D2190" s="247" t="s">
        <v>1</v>
      </c>
      <c r="E2190" s="248" t="s">
        <v>1</v>
      </c>
      <c r="F2190" s="249">
        <v>716.78200000000004</v>
      </c>
      <c r="G2190" s="33"/>
      <c r="H2190" s="34"/>
    </row>
    <row r="2191" spans="1:8" s="2" customFormat="1" ht="16.899999999999999" customHeight="1">
      <c r="A2191" s="33"/>
      <c r="B2191" s="34"/>
      <c r="C2191" s="250" t="s">
        <v>1</v>
      </c>
      <c r="D2191" s="250" t="s">
        <v>1607</v>
      </c>
      <c r="E2191" s="18" t="s">
        <v>1</v>
      </c>
      <c r="F2191" s="251">
        <v>0</v>
      </c>
      <c r="G2191" s="33"/>
      <c r="H2191" s="34"/>
    </row>
    <row r="2192" spans="1:8" s="2" customFormat="1" ht="22.5">
      <c r="A2192" s="33"/>
      <c r="B2192" s="34"/>
      <c r="C2192" s="250" t="s">
        <v>1</v>
      </c>
      <c r="D2192" s="250" t="s">
        <v>1608</v>
      </c>
      <c r="E2192" s="18" t="s">
        <v>1</v>
      </c>
      <c r="F2192" s="251">
        <v>450.02800000000002</v>
      </c>
      <c r="G2192" s="33"/>
      <c r="H2192" s="34"/>
    </row>
    <row r="2193" spans="1:8" s="2" customFormat="1" ht="16.899999999999999" customHeight="1">
      <c r="A2193" s="33"/>
      <c r="B2193" s="34"/>
      <c r="C2193" s="250" t="s">
        <v>1</v>
      </c>
      <c r="D2193" s="250" t="s">
        <v>1609</v>
      </c>
      <c r="E2193" s="18" t="s">
        <v>1</v>
      </c>
      <c r="F2193" s="251">
        <v>266.75400000000002</v>
      </c>
      <c r="G2193" s="33"/>
      <c r="H2193" s="34"/>
    </row>
    <row r="2194" spans="1:8" s="2" customFormat="1" ht="16.899999999999999" customHeight="1">
      <c r="A2194" s="33"/>
      <c r="B2194" s="34"/>
      <c r="C2194" s="250" t="s">
        <v>270</v>
      </c>
      <c r="D2194" s="250" t="s">
        <v>386</v>
      </c>
      <c r="E2194" s="18" t="s">
        <v>1</v>
      </c>
      <c r="F2194" s="251">
        <v>716.78200000000004</v>
      </c>
      <c r="G2194" s="33"/>
      <c r="H2194" s="34"/>
    </row>
    <row r="2195" spans="1:8" s="2" customFormat="1" ht="16.899999999999999" customHeight="1">
      <c r="A2195" s="33"/>
      <c r="B2195" s="34"/>
      <c r="C2195" s="252" t="s">
        <v>6536</v>
      </c>
      <c r="D2195" s="33"/>
      <c r="E2195" s="33"/>
      <c r="F2195" s="33"/>
      <c r="G2195" s="33"/>
      <c r="H2195" s="34"/>
    </row>
    <row r="2196" spans="1:8" s="2" customFormat="1" ht="33.75">
      <c r="A2196" s="33"/>
      <c r="B2196" s="34"/>
      <c r="C2196" s="250" t="s">
        <v>1604</v>
      </c>
      <c r="D2196" s="250" t="s">
        <v>1605</v>
      </c>
      <c r="E2196" s="18" t="s">
        <v>366</v>
      </c>
      <c r="F2196" s="251">
        <v>716.78200000000004</v>
      </c>
      <c r="G2196" s="33"/>
      <c r="H2196" s="34"/>
    </row>
    <row r="2197" spans="1:8" s="2" customFormat="1" ht="33.75">
      <c r="A2197" s="33"/>
      <c r="B2197" s="34"/>
      <c r="C2197" s="250" t="s">
        <v>1611</v>
      </c>
      <c r="D2197" s="250" t="s">
        <v>1612</v>
      </c>
      <c r="E2197" s="18" t="s">
        <v>366</v>
      </c>
      <c r="F2197" s="251">
        <v>716.78200000000004</v>
      </c>
      <c r="G2197" s="33"/>
      <c r="H2197" s="34"/>
    </row>
    <row r="2198" spans="1:8" s="2" customFormat="1" ht="16.899999999999999" customHeight="1">
      <c r="A2198" s="33"/>
      <c r="B2198" s="34"/>
      <c r="C2198" s="246" t="s">
        <v>6553</v>
      </c>
      <c r="D2198" s="247" t="s">
        <v>1</v>
      </c>
      <c r="E2198" s="248" t="s">
        <v>1</v>
      </c>
      <c r="F2198" s="249">
        <v>371.77</v>
      </c>
      <c r="G2198" s="33"/>
      <c r="H2198" s="34"/>
    </row>
    <row r="2199" spans="1:8" s="2" customFormat="1" ht="16.899999999999999" customHeight="1">
      <c r="A2199" s="33"/>
      <c r="B2199" s="34"/>
      <c r="C2199" s="246" t="s">
        <v>6554</v>
      </c>
      <c r="D2199" s="247" t="s">
        <v>1</v>
      </c>
      <c r="E2199" s="248" t="s">
        <v>1</v>
      </c>
      <c r="F2199" s="249">
        <v>4.68</v>
      </c>
      <c r="G2199" s="33"/>
      <c r="H2199" s="34"/>
    </row>
    <row r="2200" spans="1:8" s="2" customFormat="1" ht="16.899999999999999" customHeight="1">
      <c r="A2200" s="33"/>
      <c r="B2200" s="34"/>
      <c r="C2200" s="246" t="s">
        <v>272</v>
      </c>
      <c r="D2200" s="247" t="s">
        <v>1</v>
      </c>
      <c r="E2200" s="248" t="s">
        <v>1</v>
      </c>
      <c r="F2200" s="249">
        <v>1383.155</v>
      </c>
      <c r="G2200" s="33"/>
      <c r="H2200" s="34"/>
    </row>
    <row r="2201" spans="1:8" s="2" customFormat="1" ht="16.899999999999999" customHeight="1">
      <c r="A2201" s="33"/>
      <c r="B2201" s="34"/>
      <c r="C2201" s="252" t="s">
        <v>6536</v>
      </c>
      <c r="D2201" s="33"/>
      <c r="E2201" s="33"/>
      <c r="F2201" s="33"/>
      <c r="G2201" s="33"/>
      <c r="H2201" s="34"/>
    </row>
    <row r="2202" spans="1:8" s="2" customFormat="1" ht="16.899999999999999" customHeight="1">
      <c r="A2202" s="33"/>
      <c r="B2202" s="34"/>
      <c r="C2202" s="250" t="s">
        <v>6389</v>
      </c>
      <c r="D2202" s="250" t="s">
        <v>6390</v>
      </c>
      <c r="E2202" s="18" t="s">
        <v>366</v>
      </c>
      <c r="F2202" s="251">
        <v>15728.35</v>
      </c>
      <c r="G2202" s="33"/>
      <c r="H2202" s="34"/>
    </row>
    <row r="2203" spans="1:8" s="2" customFormat="1" ht="16.899999999999999" customHeight="1">
      <c r="A2203" s="33"/>
      <c r="B2203" s="34"/>
      <c r="C2203" s="246" t="s">
        <v>274</v>
      </c>
      <c r="D2203" s="247" t="s">
        <v>1</v>
      </c>
      <c r="E2203" s="248" t="s">
        <v>1</v>
      </c>
      <c r="F2203" s="249">
        <v>494.65699999999998</v>
      </c>
      <c r="G2203" s="33"/>
      <c r="H2203" s="34"/>
    </row>
    <row r="2204" spans="1:8" s="2" customFormat="1" ht="16.899999999999999" customHeight="1">
      <c r="A2204" s="33"/>
      <c r="B2204" s="34"/>
      <c r="C2204" s="250" t="s">
        <v>1</v>
      </c>
      <c r="D2204" s="250" t="s">
        <v>6358</v>
      </c>
      <c r="E2204" s="18" t="s">
        <v>1</v>
      </c>
      <c r="F2204" s="251">
        <v>0</v>
      </c>
      <c r="G2204" s="33"/>
      <c r="H2204" s="34"/>
    </row>
    <row r="2205" spans="1:8" s="2" customFormat="1" ht="16.899999999999999" customHeight="1">
      <c r="A2205" s="33"/>
      <c r="B2205" s="34"/>
      <c r="C2205" s="250" t="s">
        <v>1</v>
      </c>
      <c r="D2205" s="250" t="s">
        <v>6359</v>
      </c>
      <c r="E2205" s="18" t="s">
        <v>1</v>
      </c>
      <c r="F2205" s="251">
        <v>79.2</v>
      </c>
      <c r="G2205" s="33"/>
      <c r="H2205" s="34"/>
    </row>
    <row r="2206" spans="1:8" s="2" customFormat="1" ht="16.899999999999999" customHeight="1">
      <c r="A2206" s="33"/>
      <c r="B2206" s="34"/>
      <c r="C2206" s="250" t="s">
        <v>1</v>
      </c>
      <c r="D2206" s="250" t="s">
        <v>6360</v>
      </c>
      <c r="E2206" s="18" t="s">
        <v>1</v>
      </c>
      <c r="F2206" s="251">
        <v>27.84</v>
      </c>
      <c r="G2206" s="33"/>
      <c r="H2206" s="34"/>
    </row>
    <row r="2207" spans="1:8" s="2" customFormat="1" ht="16.899999999999999" customHeight="1">
      <c r="A2207" s="33"/>
      <c r="B2207" s="34"/>
      <c r="C2207" s="250" t="s">
        <v>1</v>
      </c>
      <c r="D2207" s="250" t="s">
        <v>6361</v>
      </c>
      <c r="E2207" s="18" t="s">
        <v>1</v>
      </c>
      <c r="F2207" s="251">
        <v>79.263999999999996</v>
      </c>
      <c r="G2207" s="33"/>
      <c r="H2207" s="34"/>
    </row>
    <row r="2208" spans="1:8" s="2" customFormat="1" ht="16.899999999999999" customHeight="1">
      <c r="A2208" s="33"/>
      <c r="B2208" s="34"/>
      <c r="C2208" s="250" t="s">
        <v>1</v>
      </c>
      <c r="D2208" s="250" t="s">
        <v>6362</v>
      </c>
      <c r="E2208" s="18" t="s">
        <v>1</v>
      </c>
      <c r="F2208" s="251">
        <v>-5.6559999999999997</v>
      </c>
      <c r="G2208" s="33"/>
      <c r="H2208" s="34"/>
    </row>
    <row r="2209" spans="1:8" s="2" customFormat="1" ht="16.899999999999999" customHeight="1">
      <c r="A2209" s="33"/>
      <c r="B2209" s="34"/>
      <c r="C2209" s="250" t="s">
        <v>1</v>
      </c>
      <c r="D2209" s="250" t="s">
        <v>6363</v>
      </c>
      <c r="E2209" s="18" t="s">
        <v>1</v>
      </c>
      <c r="F2209" s="251">
        <v>-5.2560000000000002</v>
      </c>
      <c r="G2209" s="33"/>
      <c r="H2209" s="34"/>
    </row>
    <row r="2210" spans="1:8" s="2" customFormat="1" ht="16.899999999999999" customHeight="1">
      <c r="A2210" s="33"/>
      <c r="B2210" s="34"/>
      <c r="C2210" s="250" t="s">
        <v>1</v>
      </c>
      <c r="D2210" s="250" t="s">
        <v>6364</v>
      </c>
      <c r="E2210" s="18" t="s">
        <v>1</v>
      </c>
      <c r="F2210" s="251">
        <v>6.5510000000000002</v>
      </c>
      <c r="G2210" s="33"/>
      <c r="H2210" s="34"/>
    </row>
    <row r="2211" spans="1:8" s="2" customFormat="1" ht="16.899999999999999" customHeight="1">
      <c r="A2211" s="33"/>
      <c r="B2211" s="34"/>
      <c r="C2211" s="250" t="s">
        <v>1</v>
      </c>
      <c r="D2211" s="250" t="s">
        <v>6365</v>
      </c>
      <c r="E2211" s="18" t="s">
        <v>1</v>
      </c>
      <c r="F2211" s="251">
        <v>0</v>
      </c>
      <c r="G2211" s="33"/>
      <c r="H2211" s="34"/>
    </row>
    <row r="2212" spans="1:8" s="2" customFormat="1" ht="16.899999999999999" customHeight="1">
      <c r="A2212" s="33"/>
      <c r="B2212" s="34"/>
      <c r="C2212" s="250" t="s">
        <v>1</v>
      </c>
      <c r="D2212" s="250" t="s">
        <v>6366</v>
      </c>
      <c r="E2212" s="18" t="s">
        <v>1</v>
      </c>
      <c r="F2212" s="251">
        <v>44.622999999999998</v>
      </c>
      <c r="G2212" s="33"/>
      <c r="H2212" s="34"/>
    </row>
    <row r="2213" spans="1:8" s="2" customFormat="1" ht="16.899999999999999" customHeight="1">
      <c r="A2213" s="33"/>
      <c r="B2213" s="34"/>
      <c r="C2213" s="250" t="s">
        <v>1</v>
      </c>
      <c r="D2213" s="250" t="s">
        <v>6367</v>
      </c>
      <c r="E2213" s="18" t="s">
        <v>1</v>
      </c>
      <c r="F2213" s="251">
        <v>-4.46</v>
      </c>
      <c r="G2213" s="33"/>
      <c r="H2213" s="34"/>
    </row>
    <row r="2214" spans="1:8" s="2" customFormat="1" ht="16.899999999999999" customHeight="1">
      <c r="A2214" s="33"/>
      <c r="B2214" s="34"/>
      <c r="C2214" s="250" t="s">
        <v>1</v>
      </c>
      <c r="D2214" s="250" t="s">
        <v>2099</v>
      </c>
      <c r="E2214" s="18" t="s">
        <v>1</v>
      </c>
      <c r="F2214" s="251">
        <v>0.77300000000000002</v>
      </c>
      <c r="G2214" s="33"/>
      <c r="H2214" s="34"/>
    </row>
    <row r="2215" spans="1:8" s="2" customFormat="1" ht="16.899999999999999" customHeight="1">
      <c r="A2215" s="33"/>
      <c r="B2215" s="34"/>
      <c r="C2215" s="250" t="s">
        <v>1</v>
      </c>
      <c r="D2215" s="250" t="s">
        <v>1377</v>
      </c>
      <c r="E2215" s="18" t="s">
        <v>1</v>
      </c>
      <c r="F2215" s="251">
        <v>0</v>
      </c>
      <c r="G2215" s="33"/>
      <c r="H2215" s="34"/>
    </row>
    <row r="2216" spans="1:8" s="2" customFormat="1" ht="16.899999999999999" customHeight="1">
      <c r="A2216" s="33"/>
      <c r="B2216" s="34"/>
      <c r="C2216" s="250" t="s">
        <v>1</v>
      </c>
      <c r="D2216" s="250" t="s">
        <v>6368</v>
      </c>
      <c r="E2216" s="18" t="s">
        <v>1</v>
      </c>
      <c r="F2216" s="251">
        <v>26.44</v>
      </c>
      <c r="G2216" s="33"/>
      <c r="H2216" s="34"/>
    </row>
    <row r="2217" spans="1:8" s="2" customFormat="1" ht="16.899999999999999" customHeight="1">
      <c r="A2217" s="33"/>
      <c r="B2217" s="34"/>
      <c r="C2217" s="250" t="s">
        <v>1</v>
      </c>
      <c r="D2217" s="250" t="s">
        <v>6369</v>
      </c>
      <c r="E2217" s="18" t="s">
        <v>1</v>
      </c>
      <c r="F2217" s="251">
        <v>-2</v>
      </c>
      <c r="G2217" s="33"/>
      <c r="H2217" s="34"/>
    </row>
    <row r="2218" spans="1:8" s="2" customFormat="1" ht="16.899999999999999" customHeight="1">
      <c r="A2218" s="33"/>
      <c r="B2218" s="34"/>
      <c r="C2218" s="250" t="s">
        <v>1</v>
      </c>
      <c r="D2218" s="250" t="s">
        <v>6370</v>
      </c>
      <c r="E2218" s="18" t="s">
        <v>1</v>
      </c>
      <c r="F2218" s="251">
        <v>0</v>
      </c>
      <c r="G2218" s="33"/>
      <c r="H2218" s="34"/>
    </row>
    <row r="2219" spans="1:8" s="2" customFormat="1" ht="16.899999999999999" customHeight="1">
      <c r="A2219" s="33"/>
      <c r="B2219" s="34"/>
      <c r="C2219" s="250" t="s">
        <v>1</v>
      </c>
      <c r="D2219" s="250" t="s">
        <v>6371</v>
      </c>
      <c r="E2219" s="18" t="s">
        <v>1</v>
      </c>
      <c r="F2219" s="251">
        <v>14.48</v>
      </c>
      <c r="G2219" s="33"/>
      <c r="H2219" s="34"/>
    </row>
    <row r="2220" spans="1:8" s="2" customFormat="1" ht="16.899999999999999" customHeight="1">
      <c r="A2220" s="33"/>
      <c r="B2220" s="34"/>
      <c r="C2220" s="250" t="s">
        <v>1</v>
      </c>
      <c r="D2220" s="250" t="s">
        <v>6372</v>
      </c>
      <c r="E2220" s="18" t="s">
        <v>1</v>
      </c>
      <c r="F2220" s="251">
        <v>9.32</v>
      </c>
      <c r="G2220" s="33"/>
      <c r="H2220" s="34"/>
    </row>
    <row r="2221" spans="1:8" s="2" customFormat="1" ht="16.899999999999999" customHeight="1">
      <c r="A2221" s="33"/>
      <c r="B2221" s="34"/>
      <c r="C2221" s="250" t="s">
        <v>1</v>
      </c>
      <c r="D2221" s="250" t="s">
        <v>6373</v>
      </c>
      <c r="E2221" s="18" t="s">
        <v>1</v>
      </c>
      <c r="F2221" s="251">
        <v>-4.2</v>
      </c>
      <c r="G2221" s="33"/>
      <c r="H2221" s="34"/>
    </row>
    <row r="2222" spans="1:8" s="2" customFormat="1" ht="16.899999999999999" customHeight="1">
      <c r="A2222" s="33"/>
      <c r="B2222" s="34"/>
      <c r="C2222" s="250" t="s">
        <v>1</v>
      </c>
      <c r="D2222" s="250" t="s">
        <v>6374</v>
      </c>
      <c r="E2222" s="18" t="s">
        <v>1</v>
      </c>
      <c r="F2222" s="251">
        <v>0</v>
      </c>
      <c r="G2222" s="33"/>
      <c r="H2222" s="34"/>
    </row>
    <row r="2223" spans="1:8" s="2" customFormat="1" ht="16.899999999999999" customHeight="1">
      <c r="A2223" s="33"/>
      <c r="B2223" s="34"/>
      <c r="C2223" s="250" t="s">
        <v>1</v>
      </c>
      <c r="D2223" s="250" t="s">
        <v>6375</v>
      </c>
      <c r="E2223" s="18" t="s">
        <v>1</v>
      </c>
      <c r="F2223" s="251">
        <v>136.339</v>
      </c>
      <c r="G2223" s="33"/>
      <c r="H2223" s="34"/>
    </row>
    <row r="2224" spans="1:8" s="2" customFormat="1" ht="16.899999999999999" customHeight="1">
      <c r="A2224" s="33"/>
      <c r="B2224" s="34"/>
      <c r="C2224" s="250" t="s">
        <v>1</v>
      </c>
      <c r="D2224" s="250" t="s">
        <v>6376</v>
      </c>
      <c r="E2224" s="18" t="s">
        <v>1</v>
      </c>
      <c r="F2224" s="251">
        <v>-6.06</v>
      </c>
      <c r="G2224" s="33"/>
      <c r="H2224" s="34"/>
    </row>
    <row r="2225" spans="1:8" s="2" customFormat="1" ht="16.899999999999999" customHeight="1">
      <c r="A2225" s="33"/>
      <c r="B2225" s="34"/>
      <c r="C2225" s="250" t="s">
        <v>1</v>
      </c>
      <c r="D2225" s="250" t="s">
        <v>6377</v>
      </c>
      <c r="E2225" s="18" t="s">
        <v>1</v>
      </c>
      <c r="F2225" s="251">
        <v>8.2799999999999994</v>
      </c>
      <c r="G2225" s="33"/>
      <c r="H2225" s="34"/>
    </row>
    <row r="2226" spans="1:8" s="2" customFormat="1" ht="16.899999999999999" customHeight="1">
      <c r="A2226" s="33"/>
      <c r="B2226" s="34"/>
      <c r="C2226" s="250" t="s">
        <v>1</v>
      </c>
      <c r="D2226" s="250" t="s">
        <v>6378</v>
      </c>
      <c r="E2226" s="18" t="s">
        <v>1</v>
      </c>
      <c r="F2226" s="251">
        <v>-5.6879999999999997</v>
      </c>
      <c r="G2226" s="33"/>
      <c r="H2226" s="34"/>
    </row>
    <row r="2227" spans="1:8" s="2" customFormat="1" ht="16.899999999999999" customHeight="1">
      <c r="A2227" s="33"/>
      <c r="B2227" s="34"/>
      <c r="C2227" s="250" t="s">
        <v>1</v>
      </c>
      <c r="D2227" s="250" t="s">
        <v>6379</v>
      </c>
      <c r="E2227" s="18" t="s">
        <v>1</v>
      </c>
      <c r="F2227" s="251">
        <v>5.29</v>
      </c>
      <c r="G2227" s="33"/>
      <c r="H2227" s="34"/>
    </row>
    <row r="2228" spans="1:8" s="2" customFormat="1" ht="16.899999999999999" customHeight="1">
      <c r="A2228" s="33"/>
      <c r="B2228" s="34"/>
      <c r="C2228" s="250" t="s">
        <v>1</v>
      </c>
      <c r="D2228" s="250" t="s">
        <v>6380</v>
      </c>
      <c r="E2228" s="18" t="s">
        <v>1</v>
      </c>
      <c r="F2228" s="251">
        <v>0</v>
      </c>
      <c r="G2228" s="33"/>
      <c r="H2228" s="34"/>
    </row>
    <row r="2229" spans="1:8" s="2" customFormat="1" ht="16.899999999999999" customHeight="1">
      <c r="A2229" s="33"/>
      <c r="B2229" s="34"/>
      <c r="C2229" s="250" t="s">
        <v>1</v>
      </c>
      <c r="D2229" s="250" t="s">
        <v>6381</v>
      </c>
      <c r="E2229" s="18" t="s">
        <v>1</v>
      </c>
      <c r="F2229" s="251">
        <v>48.16</v>
      </c>
      <c r="G2229" s="33"/>
      <c r="H2229" s="34"/>
    </row>
    <row r="2230" spans="1:8" s="2" customFormat="1" ht="16.899999999999999" customHeight="1">
      <c r="A2230" s="33"/>
      <c r="B2230" s="34"/>
      <c r="C2230" s="250" t="s">
        <v>1</v>
      </c>
      <c r="D2230" s="250" t="s">
        <v>6382</v>
      </c>
      <c r="E2230" s="18" t="s">
        <v>1</v>
      </c>
      <c r="F2230" s="251">
        <v>41.76</v>
      </c>
      <c r="G2230" s="33"/>
      <c r="H2230" s="34"/>
    </row>
    <row r="2231" spans="1:8" s="2" customFormat="1" ht="16.899999999999999" customHeight="1">
      <c r="A2231" s="33"/>
      <c r="B2231" s="34"/>
      <c r="C2231" s="250" t="s">
        <v>1</v>
      </c>
      <c r="D2231" s="250" t="s">
        <v>6383</v>
      </c>
      <c r="E2231" s="18" t="s">
        <v>1</v>
      </c>
      <c r="F2231" s="251">
        <v>-8.4600000000000009</v>
      </c>
      <c r="G2231" s="33"/>
      <c r="H2231" s="34"/>
    </row>
    <row r="2232" spans="1:8" s="2" customFormat="1" ht="16.899999999999999" customHeight="1">
      <c r="A2232" s="33"/>
      <c r="B2232" s="34"/>
      <c r="C2232" s="250" t="s">
        <v>1</v>
      </c>
      <c r="D2232" s="250" t="s">
        <v>6384</v>
      </c>
      <c r="E2232" s="18" t="s">
        <v>1</v>
      </c>
      <c r="F2232" s="251">
        <v>2.52</v>
      </c>
      <c r="G2232" s="33"/>
      <c r="H2232" s="34"/>
    </row>
    <row r="2233" spans="1:8" s="2" customFormat="1" ht="16.899999999999999" customHeight="1">
      <c r="A2233" s="33"/>
      <c r="B2233" s="34"/>
      <c r="C2233" s="250" t="s">
        <v>1</v>
      </c>
      <c r="D2233" s="250" t="s">
        <v>6385</v>
      </c>
      <c r="E2233" s="18" t="s">
        <v>1</v>
      </c>
      <c r="F2233" s="251">
        <v>5.5970000000000004</v>
      </c>
      <c r="G2233" s="33"/>
      <c r="H2233" s="34"/>
    </row>
    <row r="2234" spans="1:8" s="2" customFormat="1" ht="16.899999999999999" customHeight="1">
      <c r="A2234" s="33"/>
      <c r="B2234" s="34"/>
      <c r="C2234" s="250" t="s">
        <v>274</v>
      </c>
      <c r="D2234" s="250" t="s">
        <v>386</v>
      </c>
      <c r="E2234" s="18" t="s">
        <v>1</v>
      </c>
      <c r="F2234" s="251">
        <v>494.65699999999998</v>
      </c>
      <c r="G2234" s="33"/>
      <c r="H2234" s="34"/>
    </row>
    <row r="2235" spans="1:8" s="2" customFormat="1" ht="16.899999999999999" customHeight="1">
      <c r="A2235" s="33"/>
      <c r="B2235" s="34"/>
      <c r="C2235" s="252" t="s">
        <v>6536</v>
      </c>
      <c r="D2235" s="33"/>
      <c r="E2235" s="33"/>
      <c r="F2235" s="33"/>
      <c r="G2235" s="33"/>
      <c r="H2235" s="34"/>
    </row>
    <row r="2236" spans="1:8" s="2" customFormat="1" ht="22.5">
      <c r="A2236" s="33"/>
      <c r="B2236" s="34"/>
      <c r="C2236" s="250" t="s">
        <v>6355</v>
      </c>
      <c r="D2236" s="250" t="s">
        <v>6356</v>
      </c>
      <c r="E2236" s="18" t="s">
        <v>366</v>
      </c>
      <c r="F2236" s="251">
        <v>494.65699999999998</v>
      </c>
      <c r="G2236" s="33"/>
      <c r="H2236" s="34"/>
    </row>
    <row r="2237" spans="1:8" s="2" customFormat="1" ht="16.899999999999999" customHeight="1">
      <c r="A2237" s="33"/>
      <c r="B2237" s="34"/>
      <c r="C2237" s="250" t="s">
        <v>6389</v>
      </c>
      <c r="D2237" s="250" t="s">
        <v>6390</v>
      </c>
      <c r="E2237" s="18" t="s">
        <v>366</v>
      </c>
      <c r="F2237" s="251">
        <v>15728.35</v>
      </c>
      <c r="G2237" s="33"/>
      <c r="H2237" s="34"/>
    </row>
    <row r="2238" spans="1:8" s="2" customFormat="1" ht="16.899999999999999" customHeight="1">
      <c r="A2238" s="33"/>
      <c r="B2238" s="34"/>
      <c r="C2238" s="246" t="s">
        <v>6555</v>
      </c>
      <c r="D2238" s="247" t="s">
        <v>1</v>
      </c>
      <c r="E2238" s="248" t="s">
        <v>1</v>
      </c>
      <c r="F2238" s="249">
        <v>14.234999999999999</v>
      </c>
      <c r="G2238" s="33"/>
      <c r="H2238" s="34"/>
    </row>
    <row r="2239" spans="1:8" s="2" customFormat="1" ht="16.899999999999999" customHeight="1">
      <c r="A2239" s="33"/>
      <c r="B2239" s="34"/>
      <c r="C2239" s="246" t="s">
        <v>6556</v>
      </c>
      <c r="D2239" s="247" t="s">
        <v>1</v>
      </c>
      <c r="E2239" s="248" t="s">
        <v>1</v>
      </c>
      <c r="F2239" s="249">
        <v>0.36499999999999999</v>
      </c>
      <c r="G2239" s="33"/>
      <c r="H2239" s="34"/>
    </row>
    <row r="2240" spans="1:8" s="2" customFormat="1" ht="16.899999999999999" customHeight="1">
      <c r="A2240" s="33"/>
      <c r="B2240" s="34"/>
      <c r="C2240" s="246" t="s">
        <v>276</v>
      </c>
      <c r="D2240" s="247" t="s">
        <v>1</v>
      </c>
      <c r="E2240" s="248" t="s">
        <v>1</v>
      </c>
      <c r="F2240" s="249">
        <v>221.702</v>
      </c>
      <c r="G2240" s="33"/>
      <c r="H2240" s="34"/>
    </row>
    <row r="2241" spans="1:8" s="2" customFormat="1" ht="16.899999999999999" customHeight="1">
      <c r="A2241" s="33"/>
      <c r="B2241" s="34"/>
      <c r="C2241" s="250" t="s">
        <v>1</v>
      </c>
      <c r="D2241" s="250" t="s">
        <v>147</v>
      </c>
      <c r="E2241" s="18" t="s">
        <v>1</v>
      </c>
      <c r="F2241" s="251">
        <v>27.593</v>
      </c>
      <c r="G2241" s="33"/>
      <c r="H2241" s="34"/>
    </row>
    <row r="2242" spans="1:8" s="2" customFormat="1" ht="16.899999999999999" customHeight="1">
      <c r="A2242" s="33"/>
      <c r="B2242" s="34"/>
      <c r="C2242" s="250" t="s">
        <v>1</v>
      </c>
      <c r="D2242" s="250" t="s">
        <v>143</v>
      </c>
      <c r="E2242" s="18" t="s">
        <v>1</v>
      </c>
      <c r="F2242" s="251">
        <v>81.091999999999999</v>
      </c>
      <c r="G2242" s="33"/>
      <c r="H2242" s="34"/>
    </row>
    <row r="2243" spans="1:8" s="2" customFormat="1" ht="16.899999999999999" customHeight="1">
      <c r="A2243" s="33"/>
      <c r="B2243" s="34"/>
      <c r="C2243" s="250" t="s">
        <v>1</v>
      </c>
      <c r="D2243" s="250" t="s">
        <v>151</v>
      </c>
      <c r="E2243" s="18" t="s">
        <v>1</v>
      </c>
      <c r="F2243" s="251">
        <v>62.039000000000001</v>
      </c>
      <c r="G2243" s="33"/>
      <c r="H2243" s="34"/>
    </row>
    <row r="2244" spans="1:8" s="2" customFormat="1" ht="16.899999999999999" customHeight="1">
      <c r="A2244" s="33"/>
      <c r="B2244" s="34"/>
      <c r="C2244" s="250" t="s">
        <v>1</v>
      </c>
      <c r="D2244" s="250" t="s">
        <v>157</v>
      </c>
      <c r="E2244" s="18" t="s">
        <v>1</v>
      </c>
      <c r="F2244" s="251">
        <v>71.61</v>
      </c>
      <c r="G2244" s="33"/>
      <c r="H2244" s="34"/>
    </row>
    <row r="2245" spans="1:8" s="2" customFormat="1" ht="16.899999999999999" customHeight="1">
      <c r="A2245" s="33"/>
      <c r="B2245" s="34"/>
      <c r="C2245" s="250" t="s">
        <v>1</v>
      </c>
      <c r="D2245" s="250" t="s">
        <v>149</v>
      </c>
      <c r="E2245" s="18" t="s">
        <v>1</v>
      </c>
      <c r="F2245" s="251">
        <v>84.584000000000003</v>
      </c>
      <c r="G2245" s="33"/>
      <c r="H2245" s="34"/>
    </row>
    <row r="2246" spans="1:8" s="2" customFormat="1" ht="16.899999999999999" customHeight="1">
      <c r="A2246" s="33"/>
      <c r="B2246" s="34"/>
      <c r="C2246" s="250" t="s">
        <v>1</v>
      </c>
      <c r="D2246" s="250" t="s">
        <v>145</v>
      </c>
      <c r="E2246" s="18" t="s">
        <v>1</v>
      </c>
      <c r="F2246" s="251">
        <v>19.529</v>
      </c>
      <c r="G2246" s="33"/>
      <c r="H2246" s="34"/>
    </row>
    <row r="2247" spans="1:8" s="2" customFormat="1" ht="16.899999999999999" customHeight="1">
      <c r="A2247" s="33"/>
      <c r="B2247" s="34"/>
      <c r="C2247" s="250" t="s">
        <v>1</v>
      </c>
      <c r="D2247" s="250" t="s">
        <v>154</v>
      </c>
      <c r="E2247" s="18" t="s">
        <v>1</v>
      </c>
      <c r="F2247" s="251">
        <v>21.803999999999998</v>
      </c>
      <c r="G2247" s="33"/>
      <c r="H2247" s="34"/>
    </row>
    <row r="2248" spans="1:8" s="2" customFormat="1" ht="16.899999999999999" customHeight="1">
      <c r="A2248" s="33"/>
      <c r="B2248" s="34"/>
      <c r="C2248" s="250" t="s">
        <v>1</v>
      </c>
      <c r="D2248" s="250" t="s">
        <v>159</v>
      </c>
      <c r="E2248" s="18" t="s">
        <v>1</v>
      </c>
      <c r="F2248" s="251">
        <v>57.82</v>
      </c>
      <c r="G2248" s="33"/>
      <c r="H2248" s="34"/>
    </row>
    <row r="2249" spans="1:8" s="2" customFormat="1" ht="16.899999999999999" customHeight="1">
      <c r="A2249" s="33"/>
      <c r="B2249" s="34"/>
      <c r="C2249" s="250" t="s">
        <v>1</v>
      </c>
      <c r="D2249" s="250" t="s">
        <v>141</v>
      </c>
      <c r="E2249" s="18" t="s">
        <v>1</v>
      </c>
      <c r="F2249" s="251">
        <v>7.6440000000000001</v>
      </c>
      <c r="G2249" s="33"/>
      <c r="H2249" s="34"/>
    </row>
    <row r="2250" spans="1:8" s="2" customFormat="1" ht="16.899999999999999" customHeight="1">
      <c r="A2250" s="33"/>
      <c r="B2250" s="34"/>
      <c r="C2250" s="250" t="s">
        <v>1</v>
      </c>
      <c r="D2250" s="250" t="s">
        <v>1287</v>
      </c>
      <c r="E2250" s="18" t="s">
        <v>1</v>
      </c>
      <c r="F2250" s="251">
        <v>0</v>
      </c>
      <c r="G2250" s="33"/>
      <c r="H2250" s="34"/>
    </row>
    <row r="2251" spans="1:8" s="2" customFormat="1" ht="16.899999999999999" customHeight="1">
      <c r="A2251" s="33"/>
      <c r="B2251" s="34"/>
      <c r="C2251" s="250" t="s">
        <v>1</v>
      </c>
      <c r="D2251" s="250" t="s">
        <v>1288</v>
      </c>
      <c r="E2251" s="18" t="s">
        <v>1</v>
      </c>
      <c r="F2251" s="251">
        <v>-6.4320000000000004</v>
      </c>
      <c r="G2251" s="33"/>
      <c r="H2251" s="34"/>
    </row>
    <row r="2252" spans="1:8" s="2" customFormat="1" ht="16.899999999999999" customHeight="1">
      <c r="A2252" s="33"/>
      <c r="B2252" s="34"/>
      <c r="C2252" s="250" t="s">
        <v>1</v>
      </c>
      <c r="D2252" s="250" t="s">
        <v>1289</v>
      </c>
      <c r="E2252" s="18" t="s">
        <v>1</v>
      </c>
      <c r="F2252" s="251">
        <v>-21.396000000000001</v>
      </c>
      <c r="G2252" s="33"/>
      <c r="H2252" s="34"/>
    </row>
    <row r="2253" spans="1:8" s="2" customFormat="1" ht="16.899999999999999" customHeight="1">
      <c r="A2253" s="33"/>
      <c r="B2253" s="34"/>
      <c r="C2253" s="250" t="s">
        <v>1</v>
      </c>
      <c r="D2253" s="250" t="s">
        <v>1290</v>
      </c>
      <c r="E2253" s="18" t="s">
        <v>1</v>
      </c>
      <c r="F2253" s="251">
        <v>-1.08</v>
      </c>
      <c r="G2253" s="33"/>
      <c r="H2253" s="34"/>
    </row>
    <row r="2254" spans="1:8" s="2" customFormat="1" ht="16.899999999999999" customHeight="1">
      <c r="A2254" s="33"/>
      <c r="B2254" s="34"/>
      <c r="C2254" s="250" t="s">
        <v>1</v>
      </c>
      <c r="D2254" s="250" t="s">
        <v>1292</v>
      </c>
      <c r="E2254" s="18" t="s">
        <v>1</v>
      </c>
      <c r="F2254" s="251">
        <v>-7.6680000000000001</v>
      </c>
      <c r="G2254" s="33"/>
      <c r="H2254" s="34"/>
    </row>
    <row r="2255" spans="1:8" s="2" customFormat="1" ht="16.899999999999999" customHeight="1">
      <c r="A2255" s="33"/>
      <c r="B2255" s="34"/>
      <c r="C2255" s="250" t="s">
        <v>1</v>
      </c>
      <c r="D2255" s="250" t="s">
        <v>1293</v>
      </c>
      <c r="E2255" s="18" t="s">
        <v>1</v>
      </c>
      <c r="F2255" s="251">
        <v>-34.460999999999999</v>
      </c>
      <c r="G2255" s="33"/>
      <c r="H2255" s="34"/>
    </row>
    <row r="2256" spans="1:8" s="2" customFormat="1" ht="16.899999999999999" customHeight="1">
      <c r="A2256" s="33"/>
      <c r="B2256" s="34"/>
      <c r="C2256" s="250" t="s">
        <v>1</v>
      </c>
      <c r="D2256" s="250" t="s">
        <v>1294</v>
      </c>
      <c r="E2256" s="18" t="s">
        <v>1</v>
      </c>
      <c r="F2256" s="251">
        <v>-6.4320000000000004</v>
      </c>
      <c r="G2256" s="33"/>
      <c r="H2256" s="34"/>
    </row>
    <row r="2257" spans="1:8" s="2" customFormat="1" ht="16.899999999999999" customHeight="1">
      <c r="A2257" s="33"/>
      <c r="B2257" s="34"/>
      <c r="C2257" s="250" t="s">
        <v>1</v>
      </c>
      <c r="D2257" s="250" t="s">
        <v>1295</v>
      </c>
      <c r="E2257" s="18" t="s">
        <v>1</v>
      </c>
      <c r="F2257" s="251">
        <v>-6.5039999999999996</v>
      </c>
      <c r="G2257" s="33"/>
      <c r="H2257" s="34"/>
    </row>
    <row r="2258" spans="1:8" s="2" customFormat="1" ht="16.899999999999999" customHeight="1">
      <c r="A2258" s="33"/>
      <c r="B2258" s="34"/>
      <c r="C2258" s="250" t="s">
        <v>1</v>
      </c>
      <c r="D2258" s="250" t="s">
        <v>1296</v>
      </c>
      <c r="E2258" s="18" t="s">
        <v>1</v>
      </c>
      <c r="F2258" s="251">
        <v>-1.1040000000000001</v>
      </c>
      <c r="G2258" s="33"/>
      <c r="H2258" s="34"/>
    </row>
    <row r="2259" spans="1:8" s="2" customFormat="1" ht="16.899999999999999" customHeight="1">
      <c r="A2259" s="33"/>
      <c r="B2259" s="34"/>
      <c r="C2259" s="250" t="s">
        <v>1</v>
      </c>
      <c r="D2259" s="250" t="s">
        <v>1298</v>
      </c>
      <c r="E2259" s="18" t="s">
        <v>1</v>
      </c>
      <c r="F2259" s="251">
        <v>-34.460999999999999</v>
      </c>
      <c r="G2259" s="33"/>
      <c r="H2259" s="34"/>
    </row>
    <row r="2260" spans="1:8" s="2" customFormat="1" ht="16.899999999999999" customHeight="1">
      <c r="A2260" s="33"/>
      <c r="B2260" s="34"/>
      <c r="C2260" s="250" t="s">
        <v>1</v>
      </c>
      <c r="D2260" s="250" t="s">
        <v>1299</v>
      </c>
      <c r="E2260" s="18" t="s">
        <v>1</v>
      </c>
      <c r="F2260" s="251">
        <v>-6.4320000000000004</v>
      </c>
      <c r="G2260" s="33"/>
      <c r="H2260" s="34"/>
    </row>
    <row r="2261" spans="1:8" s="2" customFormat="1" ht="16.899999999999999" customHeight="1">
      <c r="A2261" s="33"/>
      <c r="B2261" s="34"/>
      <c r="C2261" s="250" t="s">
        <v>1</v>
      </c>
      <c r="D2261" s="250" t="s">
        <v>1300</v>
      </c>
      <c r="E2261" s="18" t="s">
        <v>1</v>
      </c>
      <c r="F2261" s="251">
        <v>-1.8480000000000001</v>
      </c>
      <c r="G2261" s="33"/>
      <c r="H2261" s="34"/>
    </row>
    <row r="2262" spans="1:8" s="2" customFormat="1" ht="16.899999999999999" customHeight="1">
      <c r="A2262" s="33"/>
      <c r="B2262" s="34"/>
      <c r="C2262" s="250" t="s">
        <v>1</v>
      </c>
      <c r="D2262" s="250" t="s">
        <v>1301</v>
      </c>
      <c r="E2262" s="18" t="s">
        <v>1</v>
      </c>
      <c r="F2262" s="251">
        <v>-13.615</v>
      </c>
      <c r="G2262" s="33"/>
      <c r="H2262" s="34"/>
    </row>
    <row r="2263" spans="1:8" s="2" customFormat="1" ht="16.899999999999999" customHeight="1">
      <c r="A2263" s="33"/>
      <c r="B2263" s="34"/>
      <c r="C2263" s="250" t="s">
        <v>1</v>
      </c>
      <c r="D2263" s="250" t="s">
        <v>1303</v>
      </c>
      <c r="E2263" s="18" t="s">
        <v>1</v>
      </c>
      <c r="F2263" s="251">
        <v>-34.460999999999999</v>
      </c>
      <c r="G2263" s="33"/>
      <c r="H2263" s="34"/>
    </row>
    <row r="2264" spans="1:8" s="2" customFormat="1" ht="16.899999999999999" customHeight="1">
      <c r="A2264" s="33"/>
      <c r="B2264" s="34"/>
      <c r="C2264" s="250" t="s">
        <v>1</v>
      </c>
      <c r="D2264" s="250" t="s">
        <v>1304</v>
      </c>
      <c r="E2264" s="18" t="s">
        <v>1</v>
      </c>
      <c r="F2264" s="251">
        <v>-6.4320000000000004</v>
      </c>
      <c r="G2264" s="33"/>
      <c r="H2264" s="34"/>
    </row>
    <row r="2265" spans="1:8" s="2" customFormat="1" ht="16.899999999999999" customHeight="1">
      <c r="A2265" s="33"/>
      <c r="B2265" s="34"/>
      <c r="C2265" s="250" t="s">
        <v>1</v>
      </c>
      <c r="D2265" s="250" t="s">
        <v>1305</v>
      </c>
      <c r="E2265" s="18" t="s">
        <v>1</v>
      </c>
      <c r="F2265" s="251">
        <v>-13.615</v>
      </c>
      <c r="G2265" s="33"/>
      <c r="H2265" s="34"/>
    </row>
    <row r="2266" spans="1:8" s="2" customFormat="1" ht="16.899999999999999" customHeight="1">
      <c r="A2266" s="33"/>
      <c r="B2266" s="34"/>
      <c r="C2266" s="250" t="s">
        <v>1</v>
      </c>
      <c r="D2266" s="250" t="s">
        <v>1306</v>
      </c>
      <c r="E2266" s="18" t="s">
        <v>1</v>
      </c>
      <c r="F2266" s="251">
        <v>-16.071999999999999</v>
      </c>
      <c r="G2266" s="33"/>
      <c r="H2266" s="34"/>
    </row>
    <row r="2267" spans="1:8" s="2" customFormat="1" ht="16.899999999999999" customHeight="1">
      <c r="A2267" s="33"/>
      <c r="B2267" s="34"/>
      <c r="C2267" s="250" t="s">
        <v>276</v>
      </c>
      <c r="D2267" s="250" t="s">
        <v>386</v>
      </c>
      <c r="E2267" s="18" t="s">
        <v>1</v>
      </c>
      <c r="F2267" s="251">
        <v>221.702</v>
      </c>
      <c r="G2267" s="33"/>
      <c r="H2267" s="34"/>
    </row>
    <row r="2268" spans="1:8" s="2" customFormat="1" ht="16.899999999999999" customHeight="1">
      <c r="A2268" s="33"/>
      <c r="B2268" s="34"/>
      <c r="C2268" s="246" t="s">
        <v>278</v>
      </c>
      <c r="D2268" s="247" t="s">
        <v>1</v>
      </c>
      <c r="E2268" s="248" t="s">
        <v>1</v>
      </c>
      <c r="F2268" s="249">
        <v>61.292000000000002</v>
      </c>
      <c r="G2268" s="33"/>
      <c r="H2268" s="34"/>
    </row>
    <row r="2269" spans="1:8" s="2" customFormat="1" ht="16.899999999999999" customHeight="1">
      <c r="A2269" s="33"/>
      <c r="B2269" s="34"/>
      <c r="C2269" s="250" t="s">
        <v>1</v>
      </c>
      <c r="D2269" s="250" t="s">
        <v>4337</v>
      </c>
      <c r="E2269" s="18" t="s">
        <v>1</v>
      </c>
      <c r="F2269" s="251">
        <v>0</v>
      </c>
      <c r="G2269" s="33"/>
      <c r="H2269" s="34"/>
    </row>
    <row r="2270" spans="1:8" s="2" customFormat="1" ht="16.899999999999999" customHeight="1">
      <c r="A2270" s="33"/>
      <c r="B2270" s="34"/>
      <c r="C2270" s="250" t="s">
        <v>1</v>
      </c>
      <c r="D2270" s="250" t="s">
        <v>4338</v>
      </c>
      <c r="E2270" s="18" t="s">
        <v>1</v>
      </c>
      <c r="F2270" s="251">
        <v>61.292000000000002</v>
      </c>
      <c r="G2270" s="33"/>
      <c r="H2270" s="34"/>
    </row>
    <row r="2271" spans="1:8" s="2" customFormat="1" ht="16.899999999999999" customHeight="1">
      <c r="A2271" s="33"/>
      <c r="B2271" s="34"/>
      <c r="C2271" s="250" t="s">
        <v>278</v>
      </c>
      <c r="D2271" s="250" t="s">
        <v>581</v>
      </c>
      <c r="E2271" s="18" t="s">
        <v>1</v>
      </c>
      <c r="F2271" s="251">
        <v>61.292000000000002</v>
      </c>
      <c r="G2271" s="33"/>
      <c r="H2271" s="34"/>
    </row>
    <row r="2272" spans="1:8" s="2" customFormat="1" ht="16.899999999999999" customHeight="1">
      <c r="A2272" s="33"/>
      <c r="B2272" s="34"/>
      <c r="C2272" s="252" t="s">
        <v>6536</v>
      </c>
      <c r="D2272" s="33"/>
      <c r="E2272" s="33"/>
      <c r="F2272" s="33"/>
      <c r="G2272" s="33"/>
      <c r="H2272" s="34"/>
    </row>
    <row r="2273" spans="1:8" s="2" customFormat="1" ht="22.5">
      <c r="A2273" s="33"/>
      <c r="B2273" s="34"/>
      <c r="C2273" s="250" t="s">
        <v>4334</v>
      </c>
      <c r="D2273" s="250" t="s">
        <v>4335</v>
      </c>
      <c r="E2273" s="18" t="s">
        <v>366</v>
      </c>
      <c r="F2273" s="251">
        <v>78.891999999999996</v>
      </c>
      <c r="G2273" s="33"/>
      <c r="H2273" s="34"/>
    </row>
    <row r="2274" spans="1:8" s="2" customFormat="1" ht="22.5">
      <c r="A2274" s="33"/>
      <c r="B2274" s="34"/>
      <c r="C2274" s="250" t="s">
        <v>4348</v>
      </c>
      <c r="D2274" s="250" t="s">
        <v>4349</v>
      </c>
      <c r="E2274" s="18" t="s">
        <v>366</v>
      </c>
      <c r="F2274" s="251">
        <v>78.891999999999996</v>
      </c>
      <c r="G2274" s="33"/>
      <c r="H2274" s="34"/>
    </row>
    <row r="2275" spans="1:8" s="2" customFormat="1" ht="16.899999999999999" customHeight="1">
      <c r="A2275" s="33"/>
      <c r="B2275" s="34"/>
      <c r="C2275" s="250" t="s">
        <v>4183</v>
      </c>
      <c r="D2275" s="250" t="s">
        <v>4184</v>
      </c>
      <c r="E2275" s="18" t="s">
        <v>366</v>
      </c>
      <c r="F2275" s="251">
        <v>90.725999999999999</v>
      </c>
      <c r="G2275" s="33"/>
      <c r="H2275" s="34"/>
    </row>
    <row r="2276" spans="1:8" s="2" customFormat="1" ht="16.899999999999999" customHeight="1">
      <c r="A2276" s="33"/>
      <c r="B2276" s="34"/>
      <c r="C2276" s="250" t="s">
        <v>4352</v>
      </c>
      <c r="D2276" s="250" t="s">
        <v>4206</v>
      </c>
      <c r="E2276" s="18" t="s">
        <v>366</v>
      </c>
      <c r="F2276" s="251">
        <v>90.725999999999999</v>
      </c>
      <c r="G2276" s="33"/>
      <c r="H2276" s="34"/>
    </row>
    <row r="2277" spans="1:8" s="2" customFormat="1" ht="16.899999999999999" customHeight="1">
      <c r="A2277" s="33"/>
      <c r="B2277" s="34"/>
      <c r="C2277" s="246" t="s">
        <v>280</v>
      </c>
      <c r="D2277" s="247" t="s">
        <v>1</v>
      </c>
      <c r="E2277" s="248" t="s">
        <v>1</v>
      </c>
      <c r="F2277" s="249">
        <v>17.600000000000001</v>
      </c>
      <c r="G2277" s="33"/>
      <c r="H2277" s="34"/>
    </row>
    <row r="2278" spans="1:8" s="2" customFormat="1" ht="16.899999999999999" customHeight="1">
      <c r="A2278" s="33"/>
      <c r="B2278" s="34"/>
      <c r="C2278" s="252" t="s">
        <v>6536</v>
      </c>
      <c r="D2278" s="33"/>
      <c r="E2278" s="33"/>
      <c r="F2278" s="33"/>
      <c r="G2278" s="33"/>
      <c r="H2278" s="34"/>
    </row>
    <row r="2279" spans="1:8" s="2" customFormat="1" ht="22.5">
      <c r="A2279" s="33"/>
      <c r="B2279" s="34"/>
      <c r="C2279" s="250" t="s">
        <v>4161</v>
      </c>
      <c r="D2279" s="250" t="s">
        <v>4162</v>
      </c>
      <c r="E2279" s="18" t="s">
        <v>366</v>
      </c>
      <c r="F2279" s="251">
        <v>287.40899999999999</v>
      </c>
      <c r="G2279" s="33"/>
      <c r="H2279" s="34"/>
    </row>
    <row r="2280" spans="1:8" s="2" customFormat="1" ht="16.899999999999999" customHeight="1">
      <c r="A2280" s="33"/>
      <c r="B2280" s="34"/>
      <c r="C2280" s="246" t="s">
        <v>285</v>
      </c>
      <c r="D2280" s="247" t="s">
        <v>1</v>
      </c>
      <c r="E2280" s="248" t="s">
        <v>1</v>
      </c>
      <c r="F2280" s="249">
        <v>17.600000000000001</v>
      </c>
      <c r="G2280" s="33"/>
      <c r="H2280" s="34"/>
    </row>
    <row r="2281" spans="1:8" s="2" customFormat="1" ht="16.899999999999999" customHeight="1">
      <c r="A2281" s="33"/>
      <c r="B2281" s="34"/>
      <c r="C2281" s="250" t="s">
        <v>1</v>
      </c>
      <c r="D2281" s="250" t="s">
        <v>4339</v>
      </c>
      <c r="E2281" s="18" t="s">
        <v>1</v>
      </c>
      <c r="F2281" s="251">
        <v>0</v>
      </c>
      <c r="G2281" s="33"/>
      <c r="H2281" s="34"/>
    </row>
    <row r="2282" spans="1:8" s="2" customFormat="1" ht="16.899999999999999" customHeight="1">
      <c r="A2282" s="33"/>
      <c r="B2282" s="34"/>
      <c r="C2282" s="250" t="s">
        <v>1</v>
      </c>
      <c r="D2282" s="250" t="s">
        <v>4340</v>
      </c>
      <c r="E2282" s="18" t="s">
        <v>1</v>
      </c>
      <c r="F2282" s="251">
        <v>1.45</v>
      </c>
      <c r="G2282" s="33"/>
      <c r="H2282" s="34"/>
    </row>
    <row r="2283" spans="1:8" s="2" customFormat="1" ht="16.899999999999999" customHeight="1">
      <c r="A2283" s="33"/>
      <c r="B2283" s="34"/>
      <c r="C2283" s="250" t="s">
        <v>1</v>
      </c>
      <c r="D2283" s="250" t="s">
        <v>4341</v>
      </c>
      <c r="E2283" s="18" t="s">
        <v>1</v>
      </c>
      <c r="F2283" s="251">
        <v>10.56</v>
      </c>
      <c r="G2283" s="33"/>
      <c r="H2283" s="34"/>
    </row>
    <row r="2284" spans="1:8" s="2" customFormat="1" ht="16.899999999999999" customHeight="1">
      <c r="A2284" s="33"/>
      <c r="B2284" s="34"/>
      <c r="C2284" s="250" t="s">
        <v>1</v>
      </c>
      <c r="D2284" s="250" t="s">
        <v>4342</v>
      </c>
      <c r="E2284" s="18" t="s">
        <v>1</v>
      </c>
      <c r="F2284" s="251">
        <v>-3</v>
      </c>
      <c r="G2284" s="33"/>
      <c r="H2284" s="34"/>
    </row>
    <row r="2285" spans="1:8" s="2" customFormat="1" ht="16.899999999999999" customHeight="1">
      <c r="A2285" s="33"/>
      <c r="B2285" s="34"/>
      <c r="C2285" s="250" t="s">
        <v>1</v>
      </c>
      <c r="D2285" s="250" t="s">
        <v>4341</v>
      </c>
      <c r="E2285" s="18" t="s">
        <v>1</v>
      </c>
      <c r="F2285" s="251">
        <v>10.56</v>
      </c>
      <c r="G2285" s="33"/>
      <c r="H2285" s="34"/>
    </row>
    <row r="2286" spans="1:8" s="2" customFormat="1" ht="16.899999999999999" customHeight="1">
      <c r="A2286" s="33"/>
      <c r="B2286" s="34"/>
      <c r="C2286" s="250" t="s">
        <v>1</v>
      </c>
      <c r="D2286" s="250" t="s">
        <v>4343</v>
      </c>
      <c r="E2286" s="18" t="s">
        <v>1</v>
      </c>
      <c r="F2286" s="251">
        <v>-1.97</v>
      </c>
      <c r="G2286" s="33"/>
      <c r="H2286" s="34"/>
    </row>
    <row r="2287" spans="1:8" s="2" customFormat="1" ht="16.899999999999999" customHeight="1">
      <c r="A2287" s="33"/>
      <c r="B2287" s="34"/>
      <c r="C2287" s="250" t="s">
        <v>285</v>
      </c>
      <c r="D2287" s="250" t="s">
        <v>581</v>
      </c>
      <c r="E2287" s="18" t="s">
        <v>1</v>
      </c>
      <c r="F2287" s="251">
        <v>17.600000000000001</v>
      </c>
      <c r="G2287" s="33"/>
      <c r="H2287" s="34"/>
    </row>
    <row r="2288" spans="1:8" s="2" customFormat="1" ht="16.899999999999999" customHeight="1">
      <c r="A2288" s="33"/>
      <c r="B2288" s="34"/>
      <c r="C2288" s="252" t="s">
        <v>6536</v>
      </c>
      <c r="D2288" s="33"/>
      <c r="E2288" s="33"/>
      <c r="F2288" s="33"/>
      <c r="G2288" s="33"/>
      <c r="H2288" s="34"/>
    </row>
    <row r="2289" spans="1:8" s="2" customFormat="1" ht="22.5">
      <c r="A2289" s="33"/>
      <c r="B2289" s="34"/>
      <c r="C2289" s="250" t="s">
        <v>4334</v>
      </c>
      <c r="D2289" s="250" t="s">
        <v>4335</v>
      </c>
      <c r="E2289" s="18" t="s">
        <v>366</v>
      </c>
      <c r="F2289" s="251">
        <v>78.891999999999996</v>
      </c>
      <c r="G2289" s="33"/>
      <c r="H2289" s="34"/>
    </row>
    <row r="2290" spans="1:8" s="2" customFormat="1" ht="22.5">
      <c r="A2290" s="33"/>
      <c r="B2290" s="34"/>
      <c r="C2290" s="250" t="s">
        <v>4348</v>
      </c>
      <c r="D2290" s="250" t="s">
        <v>4349</v>
      </c>
      <c r="E2290" s="18" t="s">
        <v>366</v>
      </c>
      <c r="F2290" s="251">
        <v>78.891999999999996</v>
      </c>
      <c r="G2290" s="33"/>
      <c r="H2290" s="34"/>
    </row>
    <row r="2291" spans="1:8" s="2" customFormat="1" ht="16.899999999999999" customHeight="1">
      <c r="A2291" s="33"/>
      <c r="B2291" s="34"/>
      <c r="C2291" s="250" t="s">
        <v>4183</v>
      </c>
      <c r="D2291" s="250" t="s">
        <v>4184</v>
      </c>
      <c r="E2291" s="18" t="s">
        <v>366</v>
      </c>
      <c r="F2291" s="251">
        <v>90.725999999999999</v>
      </c>
      <c r="G2291" s="33"/>
      <c r="H2291" s="34"/>
    </row>
    <row r="2292" spans="1:8" s="2" customFormat="1" ht="16.899999999999999" customHeight="1">
      <c r="A2292" s="33"/>
      <c r="B2292" s="34"/>
      <c r="C2292" s="250" t="s">
        <v>4352</v>
      </c>
      <c r="D2292" s="250" t="s">
        <v>4206</v>
      </c>
      <c r="E2292" s="18" t="s">
        <v>366</v>
      </c>
      <c r="F2292" s="251">
        <v>90.725999999999999</v>
      </c>
      <c r="G2292" s="33"/>
      <c r="H2292" s="34"/>
    </row>
    <row r="2293" spans="1:8" s="2" customFormat="1" ht="16.899999999999999" customHeight="1">
      <c r="A2293" s="33"/>
      <c r="B2293" s="34"/>
      <c r="C2293" s="246" t="s">
        <v>286</v>
      </c>
      <c r="D2293" s="247" t="s">
        <v>1</v>
      </c>
      <c r="E2293" s="248" t="s">
        <v>1</v>
      </c>
      <c r="F2293" s="249">
        <v>34.524999999999999</v>
      </c>
      <c r="G2293" s="33"/>
      <c r="H2293" s="34"/>
    </row>
    <row r="2294" spans="1:8" s="2" customFormat="1" ht="16.899999999999999" customHeight="1">
      <c r="A2294" s="33"/>
      <c r="B2294" s="34"/>
      <c r="C2294" s="250" t="s">
        <v>1</v>
      </c>
      <c r="D2294" s="250" t="s">
        <v>4434</v>
      </c>
      <c r="E2294" s="18" t="s">
        <v>1</v>
      </c>
      <c r="F2294" s="251">
        <v>0</v>
      </c>
      <c r="G2294" s="33"/>
      <c r="H2294" s="34"/>
    </row>
    <row r="2295" spans="1:8" s="2" customFormat="1" ht="16.899999999999999" customHeight="1">
      <c r="A2295" s="33"/>
      <c r="B2295" s="34"/>
      <c r="C2295" s="250" t="s">
        <v>1</v>
      </c>
      <c r="D2295" s="250" t="s">
        <v>4435</v>
      </c>
      <c r="E2295" s="18" t="s">
        <v>1</v>
      </c>
      <c r="F2295" s="251">
        <v>38.395000000000003</v>
      </c>
      <c r="G2295" s="33"/>
      <c r="H2295" s="34"/>
    </row>
    <row r="2296" spans="1:8" s="2" customFormat="1" ht="16.899999999999999" customHeight="1">
      <c r="A2296" s="33"/>
      <c r="B2296" s="34"/>
      <c r="C2296" s="250" t="s">
        <v>1</v>
      </c>
      <c r="D2296" s="250" t="s">
        <v>4436</v>
      </c>
      <c r="E2296" s="18" t="s">
        <v>1</v>
      </c>
      <c r="F2296" s="251">
        <v>-3.87</v>
      </c>
      <c r="G2296" s="33"/>
      <c r="H2296" s="34"/>
    </row>
    <row r="2297" spans="1:8" s="2" customFormat="1" ht="16.899999999999999" customHeight="1">
      <c r="A2297" s="33"/>
      <c r="B2297" s="34"/>
      <c r="C2297" s="250" t="s">
        <v>286</v>
      </c>
      <c r="D2297" s="250" t="s">
        <v>386</v>
      </c>
      <c r="E2297" s="18" t="s">
        <v>1</v>
      </c>
      <c r="F2297" s="251">
        <v>34.524999999999999</v>
      </c>
      <c r="G2297" s="33"/>
      <c r="H2297" s="34"/>
    </row>
    <row r="2298" spans="1:8" s="2" customFormat="1" ht="16.899999999999999" customHeight="1">
      <c r="A2298" s="33"/>
      <c r="B2298" s="34"/>
      <c r="C2298" s="252" t="s">
        <v>6536</v>
      </c>
      <c r="D2298" s="33"/>
      <c r="E2298" s="33"/>
      <c r="F2298" s="33"/>
      <c r="G2298" s="33"/>
      <c r="H2298" s="34"/>
    </row>
    <row r="2299" spans="1:8" s="2" customFormat="1" ht="22.5">
      <c r="A2299" s="33"/>
      <c r="B2299" s="34"/>
      <c r="C2299" s="250" t="s">
        <v>4431</v>
      </c>
      <c r="D2299" s="250" t="s">
        <v>4432</v>
      </c>
      <c r="E2299" s="18" t="s">
        <v>366</v>
      </c>
      <c r="F2299" s="251">
        <v>34.524999999999999</v>
      </c>
      <c r="G2299" s="33"/>
      <c r="H2299" s="34"/>
    </row>
    <row r="2300" spans="1:8" s="2" customFormat="1" ht="16.899999999999999" customHeight="1">
      <c r="A2300" s="33"/>
      <c r="B2300" s="34"/>
      <c r="C2300" s="250" t="s">
        <v>4449</v>
      </c>
      <c r="D2300" s="250" t="s">
        <v>4450</v>
      </c>
      <c r="E2300" s="18" t="s">
        <v>366</v>
      </c>
      <c r="F2300" s="251">
        <v>315.27600000000001</v>
      </c>
      <c r="G2300" s="33"/>
      <c r="H2300" s="34"/>
    </row>
    <row r="2301" spans="1:8" s="2" customFormat="1" ht="16.899999999999999" customHeight="1">
      <c r="A2301" s="33"/>
      <c r="B2301" s="34"/>
      <c r="C2301" s="246" t="s">
        <v>290</v>
      </c>
      <c r="D2301" s="247" t="s">
        <v>1</v>
      </c>
      <c r="E2301" s="248" t="s">
        <v>1</v>
      </c>
      <c r="F2301" s="249">
        <v>76.653999999999996</v>
      </c>
      <c r="G2301" s="33"/>
      <c r="H2301" s="34"/>
    </row>
    <row r="2302" spans="1:8" s="2" customFormat="1" ht="16.899999999999999" customHeight="1">
      <c r="A2302" s="33"/>
      <c r="B2302" s="34"/>
      <c r="C2302" s="250" t="s">
        <v>1</v>
      </c>
      <c r="D2302" s="250" t="s">
        <v>4419</v>
      </c>
      <c r="E2302" s="18" t="s">
        <v>1</v>
      </c>
      <c r="F2302" s="251">
        <v>0</v>
      </c>
      <c r="G2302" s="33"/>
      <c r="H2302" s="34"/>
    </row>
    <row r="2303" spans="1:8" s="2" customFormat="1" ht="16.899999999999999" customHeight="1">
      <c r="A2303" s="33"/>
      <c r="B2303" s="34"/>
      <c r="C2303" s="250" t="s">
        <v>1</v>
      </c>
      <c r="D2303" s="250" t="s">
        <v>4420</v>
      </c>
      <c r="E2303" s="18" t="s">
        <v>1</v>
      </c>
      <c r="F2303" s="251">
        <v>63.634</v>
      </c>
      <c r="G2303" s="33"/>
      <c r="H2303" s="34"/>
    </row>
    <row r="2304" spans="1:8" s="2" customFormat="1" ht="16.899999999999999" customHeight="1">
      <c r="A2304" s="33"/>
      <c r="B2304" s="34"/>
      <c r="C2304" s="250" t="s">
        <v>1</v>
      </c>
      <c r="D2304" s="250" t="s">
        <v>4421</v>
      </c>
      <c r="E2304" s="18" t="s">
        <v>1</v>
      </c>
      <c r="F2304" s="251">
        <v>13.02</v>
      </c>
      <c r="G2304" s="33"/>
      <c r="H2304" s="34"/>
    </row>
    <row r="2305" spans="1:8" s="2" customFormat="1" ht="16.899999999999999" customHeight="1">
      <c r="A2305" s="33"/>
      <c r="B2305" s="34"/>
      <c r="C2305" s="250" t="s">
        <v>290</v>
      </c>
      <c r="D2305" s="250" t="s">
        <v>581</v>
      </c>
      <c r="E2305" s="18" t="s">
        <v>1</v>
      </c>
      <c r="F2305" s="251">
        <v>76.653999999999996</v>
      </c>
      <c r="G2305" s="33"/>
      <c r="H2305" s="34"/>
    </row>
    <row r="2306" spans="1:8" s="2" customFormat="1" ht="16.899999999999999" customHeight="1">
      <c r="A2306" s="33"/>
      <c r="B2306" s="34"/>
      <c r="C2306" s="252" t="s">
        <v>6536</v>
      </c>
      <c r="D2306" s="33"/>
      <c r="E2306" s="33"/>
      <c r="F2306" s="33"/>
      <c r="G2306" s="33"/>
      <c r="H2306" s="34"/>
    </row>
    <row r="2307" spans="1:8" s="2" customFormat="1" ht="22.5">
      <c r="A2307" s="33"/>
      <c r="B2307" s="34"/>
      <c r="C2307" s="250" t="s">
        <v>4416</v>
      </c>
      <c r="D2307" s="250" t="s">
        <v>4417</v>
      </c>
      <c r="E2307" s="18" t="s">
        <v>366</v>
      </c>
      <c r="F2307" s="251">
        <v>76.653999999999996</v>
      </c>
      <c r="G2307" s="33"/>
      <c r="H2307" s="34"/>
    </row>
    <row r="2308" spans="1:8" s="2" customFormat="1" ht="16.899999999999999" customHeight="1">
      <c r="A2308" s="33"/>
      <c r="B2308" s="34"/>
      <c r="C2308" s="250" t="s">
        <v>4449</v>
      </c>
      <c r="D2308" s="250" t="s">
        <v>4450</v>
      </c>
      <c r="E2308" s="18" t="s">
        <v>366</v>
      </c>
      <c r="F2308" s="251">
        <v>315.27600000000001</v>
      </c>
      <c r="G2308" s="33"/>
      <c r="H2308" s="34"/>
    </row>
    <row r="2309" spans="1:8" s="2" customFormat="1" ht="16.899999999999999" customHeight="1">
      <c r="A2309" s="33"/>
      <c r="B2309" s="34"/>
      <c r="C2309" s="246" t="s">
        <v>293</v>
      </c>
      <c r="D2309" s="247" t="s">
        <v>1</v>
      </c>
      <c r="E2309" s="248" t="s">
        <v>1</v>
      </c>
      <c r="F2309" s="249">
        <v>188.78100000000001</v>
      </c>
      <c r="G2309" s="33"/>
      <c r="H2309" s="34"/>
    </row>
    <row r="2310" spans="1:8" s="2" customFormat="1" ht="16.899999999999999" customHeight="1">
      <c r="A2310" s="33"/>
      <c r="B2310" s="34"/>
      <c r="C2310" s="250" t="s">
        <v>1</v>
      </c>
      <c r="D2310" s="250" t="s">
        <v>4406</v>
      </c>
      <c r="E2310" s="18" t="s">
        <v>1</v>
      </c>
      <c r="F2310" s="251">
        <v>0</v>
      </c>
      <c r="G2310" s="33"/>
      <c r="H2310" s="34"/>
    </row>
    <row r="2311" spans="1:8" s="2" customFormat="1" ht="16.899999999999999" customHeight="1">
      <c r="A2311" s="33"/>
      <c r="B2311" s="34"/>
      <c r="C2311" s="250" t="s">
        <v>1</v>
      </c>
      <c r="D2311" s="250" t="s">
        <v>4407</v>
      </c>
      <c r="E2311" s="18" t="s">
        <v>1</v>
      </c>
      <c r="F2311" s="251">
        <v>147.50200000000001</v>
      </c>
      <c r="G2311" s="33"/>
      <c r="H2311" s="34"/>
    </row>
    <row r="2312" spans="1:8" s="2" customFormat="1" ht="16.899999999999999" customHeight="1">
      <c r="A2312" s="33"/>
      <c r="B2312" s="34"/>
      <c r="C2312" s="250" t="s">
        <v>1</v>
      </c>
      <c r="D2312" s="250" t="s">
        <v>4408</v>
      </c>
      <c r="E2312" s="18" t="s">
        <v>1</v>
      </c>
      <c r="F2312" s="251">
        <v>12.863</v>
      </c>
      <c r="G2312" s="33"/>
      <c r="H2312" s="34"/>
    </row>
    <row r="2313" spans="1:8" s="2" customFormat="1" ht="16.899999999999999" customHeight="1">
      <c r="A2313" s="33"/>
      <c r="B2313" s="34"/>
      <c r="C2313" s="250" t="s">
        <v>1</v>
      </c>
      <c r="D2313" s="250" t="s">
        <v>4409</v>
      </c>
      <c r="E2313" s="18" t="s">
        <v>1</v>
      </c>
      <c r="F2313" s="251">
        <v>0</v>
      </c>
      <c r="G2313" s="33"/>
      <c r="H2313" s="34"/>
    </row>
    <row r="2314" spans="1:8" s="2" customFormat="1" ht="16.899999999999999" customHeight="1">
      <c r="A2314" s="33"/>
      <c r="B2314" s="34"/>
      <c r="C2314" s="250" t="s">
        <v>1</v>
      </c>
      <c r="D2314" s="250" t="s">
        <v>4410</v>
      </c>
      <c r="E2314" s="18" t="s">
        <v>1</v>
      </c>
      <c r="F2314" s="251">
        <v>25.077999999999999</v>
      </c>
      <c r="G2314" s="33"/>
      <c r="H2314" s="34"/>
    </row>
    <row r="2315" spans="1:8" s="2" customFormat="1" ht="16.899999999999999" customHeight="1">
      <c r="A2315" s="33"/>
      <c r="B2315" s="34"/>
      <c r="C2315" s="250" t="s">
        <v>1</v>
      </c>
      <c r="D2315" s="250" t="s">
        <v>4411</v>
      </c>
      <c r="E2315" s="18" t="s">
        <v>1</v>
      </c>
      <c r="F2315" s="251">
        <v>0</v>
      </c>
      <c r="G2315" s="33"/>
      <c r="H2315" s="34"/>
    </row>
    <row r="2316" spans="1:8" s="2" customFormat="1" ht="16.899999999999999" customHeight="1">
      <c r="A2316" s="33"/>
      <c r="B2316" s="34"/>
      <c r="C2316" s="250" t="s">
        <v>1</v>
      </c>
      <c r="D2316" s="250" t="s">
        <v>4412</v>
      </c>
      <c r="E2316" s="18" t="s">
        <v>1</v>
      </c>
      <c r="F2316" s="251">
        <v>3.3380000000000001</v>
      </c>
      <c r="G2316" s="33"/>
      <c r="H2316" s="34"/>
    </row>
    <row r="2317" spans="1:8" s="2" customFormat="1" ht="16.899999999999999" customHeight="1">
      <c r="A2317" s="33"/>
      <c r="B2317" s="34"/>
      <c r="C2317" s="250" t="s">
        <v>293</v>
      </c>
      <c r="D2317" s="250" t="s">
        <v>581</v>
      </c>
      <c r="E2317" s="18" t="s">
        <v>1</v>
      </c>
      <c r="F2317" s="251">
        <v>188.78100000000001</v>
      </c>
      <c r="G2317" s="33"/>
      <c r="H2317" s="34"/>
    </row>
    <row r="2318" spans="1:8" s="2" customFormat="1" ht="16.899999999999999" customHeight="1">
      <c r="A2318" s="33"/>
      <c r="B2318" s="34"/>
      <c r="C2318" s="252" t="s">
        <v>6536</v>
      </c>
      <c r="D2318" s="33"/>
      <c r="E2318" s="33"/>
      <c r="F2318" s="33"/>
      <c r="G2318" s="33"/>
      <c r="H2318" s="34"/>
    </row>
    <row r="2319" spans="1:8" s="2" customFormat="1" ht="16.899999999999999" customHeight="1">
      <c r="A2319" s="33"/>
      <c r="B2319" s="34"/>
      <c r="C2319" s="250" t="s">
        <v>4400</v>
      </c>
      <c r="D2319" s="250" t="s">
        <v>4401</v>
      </c>
      <c r="E2319" s="18" t="s">
        <v>366</v>
      </c>
      <c r="F2319" s="251">
        <v>233.53700000000001</v>
      </c>
      <c r="G2319" s="33"/>
      <c r="H2319" s="34"/>
    </row>
    <row r="2320" spans="1:8" s="2" customFormat="1" ht="16.899999999999999" customHeight="1">
      <c r="A2320" s="33"/>
      <c r="B2320" s="34"/>
      <c r="C2320" s="250" t="s">
        <v>4200</v>
      </c>
      <c r="D2320" s="250" t="s">
        <v>4201</v>
      </c>
      <c r="E2320" s="18" t="s">
        <v>366</v>
      </c>
      <c r="F2320" s="251">
        <v>237.38900000000001</v>
      </c>
      <c r="G2320" s="33"/>
      <c r="H2320" s="34"/>
    </row>
    <row r="2321" spans="1:8" s="2" customFormat="1" ht="16.899999999999999" customHeight="1">
      <c r="A2321" s="33"/>
      <c r="B2321" s="34"/>
      <c r="C2321" s="250" t="s">
        <v>4205</v>
      </c>
      <c r="D2321" s="250" t="s">
        <v>4206</v>
      </c>
      <c r="E2321" s="18" t="s">
        <v>366</v>
      </c>
      <c r="F2321" s="251">
        <v>272.99599999999998</v>
      </c>
      <c r="G2321" s="33"/>
      <c r="H2321" s="34"/>
    </row>
    <row r="2322" spans="1:8" s="2" customFormat="1" ht="16.899999999999999" customHeight="1">
      <c r="A2322" s="33"/>
      <c r="B2322" s="34"/>
      <c r="C2322" s="250" t="s">
        <v>4449</v>
      </c>
      <c r="D2322" s="250" t="s">
        <v>4450</v>
      </c>
      <c r="E2322" s="18" t="s">
        <v>366</v>
      </c>
      <c r="F2322" s="251">
        <v>315.27600000000001</v>
      </c>
      <c r="G2322" s="33"/>
      <c r="H2322" s="34"/>
    </row>
    <row r="2323" spans="1:8" s="2" customFormat="1" ht="16.899999999999999" customHeight="1">
      <c r="A2323" s="33"/>
      <c r="B2323" s="34"/>
      <c r="C2323" s="246" t="s">
        <v>296</v>
      </c>
      <c r="D2323" s="247" t="s">
        <v>1</v>
      </c>
      <c r="E2323" s="248" t="s">
        <v>1</v>
      </c>
      <c r="F2323" s="249">
        <v>9.1329999999999991</v>
      </c>
      <c r="G2323" s="33"/>
      <c r="H2323" s="34"/>
    </row>
    <row r="2324" spans="1:8" s="2" customFormat="1" ht="16.899999999999999" customHeight="1">
      <c r="A2324" s="33"/>
      <c r="B2324" s="34"/>
      <c r="C2324" s="250" t="s">
        <v>1</v>
      </c>
      <c r="D2324" s="250" t="s">
        <v>4426</v>
      </c>
      <c r="E2324" s="18" t="s">
        <v>1</v>
      </c>
      <c r="F2324" s="251">
        <v>0</v>
      </c>
      <c r="G2324" s="33"/>
      <c r="H2324" s="34"/>
    </row>
    <row r="2325" spans="1:8" s="2" customFormat="1" ht="16.899999999999999" customHeight="1">
      <c r="A2325" s="33"/>
      <c r="B2325" s="34"/>
      <c r="C2325" s="250" t="s">
        <v>1</v>
      </c>
      <c r="D2325" s="250" t="s">
        <v>4427</v>
      </c>
      <c r="E2325" s="18" t="s">
        <v>1</v>
      </c>
      <c r="F2325" s="251">
        <v>0</v>
      </c>
      <c r="G2325" s="33"/>
      <c r="H2325" s="34"/>
    </row>
    <row r="2326" spans="1:8" s="2" customFormat="1" ht="16.899999999999999" customHeight="1">
      <c r="A2326" s="33"/>
      <c r="B2326" s="34"/>
      <c r="C2326" s="250" t="s">
        <v>1</v>
      </c>
      <c r="D2326" s="250" t="s">
        <v>4428</v>
      </c>
      <c r="E2326" s="18" t="s">
        <v>1</v>
      </c>
      <c r="F2326" s="251">
        <v>6.64</v>
      </c>
      <c r="G2326" s="33"/>
      <c r="H2326" s="34"/>
    </row>
    <row r="2327" spans="1:8" s="2" customFormat="1" ht="16.899999999999999" customHeight="1">
      <c r="A2327" s="33"/>
      <c r="B2327" s="34"/>
      <c r="C2327" s="250" t="s">
        <v>1</v>
      </c>
      <c r="D2327" s="250" t="s">
        <v>4429</v>
      </c>
      <c r="E2327" s="18" t="s">
        <v>1</v>
      </c>
      <c r="F2327" s="251">
        <v>2.4929999999999999</v>
      </c>
      <c r="G2327" s="33"/>
      <c r="H2327" s="34"/>
    </row>
    <row r="2328" spans="1:8" s="2" customFormat="1" ht="16.899999999999999" customHeight="1">
      <c r="A2328" s="33"/>
      <c r="B2328" s="34"/>
      <c r="C2328" s="250" t="s">
        <v>296</v>
      </c>
      <c r="D2328" s="250" t="s">
        <v>581</v>
      </c>
      <c r="E2328" s="18" t="s">
        <v>1</v>
      </c>
      <c r="F2328" s="251">
        <v>9.1329999999999991</v>
      </c>
      <c r="G2328" s="33"/>
      <c r="H2328" s="34"/>
    </row>
    <row r="2329" spans="1:8" s="2" customFormat="1" ht="16.899999999999999" customHeight="1">
      <c r="A2329" s="33"/>
      <c r="B2329" s="34"/>
      <c r="C2329" s="252" t="s">
        <v>6536</v>
      </c>
      <c r="D2329" s="33"/>
      <c r="E2329" s="33"/>
      <c r="F2329" s="33"/>
      <c r="G2329" s="33"/>
      <c r="H2329" s="34"/>
    </row>
    <row r="2330" spans="1:8" s="2" customFormat="1" ht="16.899999999999999" customHeight="1">
      <c r="A2330" s="33"/>
      <c r="B2330" s="34"/>
      <c r="C2330" s="250" t="s">
        <v>4423</v>
      </c>
      <c r="D2330" s="250" t="s">
        <v>4424</v>
      </c>
      <c r="E2330" s="18" t="s">
        <v>366</v>
      </c>
      <c r="F2330" s="251">
        <v>9.1329999999999991</v>
      </c>
      <c r="G2330" s="33"/>
      <c r="H2330" s="34"/>
    </row>
    <row r="2331" spans="1:8" s="2" customFormat="1" ht="16.899999999999999" customHeight="1">
      <c r="A2331" s="33"/>
      <c r="B2331" s="34"/>
      <c r="C2331" s="250" t="s">
        <v>4200</v>
      </c>
      <c r="D2331" s="250" t="s">
        <v>4201</v>
      </c>
      <c r="E2331" s="18" t="s">
        <v>366</v>
      </c>
      <c r="F2331" s="251">
        <v>237.38900000000001</v>
      </c>
      <c r="G2331" s="33"/>
      <c r="H2331" s="34"/>
    </row>
    <row r="2332" spans="1:8" s="2" customFormat="1" ht="16.899999999999999" customHeight="1">
      <c r="A2332" s="33"/>
      <c r="B2332" s="34"/>
      <c r="C2332" s="250" t="s">
        <v>4205</v>
      </c>
      <c r="D2332" s="250" t="s">
        <v>4206</v>
      </c>
      <c r="E2332" s="18" t="s">
        <v>366</v>
      </c>
      <c r="F2332" s="251">
        <v>272.99599999999998</v>
      </c>
      <c r="G2332" s="33"/>
      <c r="H2332" s="34"/>
    </row>
    <row r="2333" spans="1:8" s="2" customFormat="1" ht="16.899999999999999" customHeight="1">
      <c r="A2333" s="33"/>
      <c r="B2333" s="34"/>
      <c r="C2333" s="250" t="s">
        <v>4449</v>
      </c>
      <c r="D2333" s="250" t="s">
        <v>4450</v>
      </c>
      <c r="E2333" s="18" t="s">
        <v>366</v>
      </c>
      <c r="F2333" s="251">
        <v>315.27600000000001</v>
      </c>
      <c r="G2333" s="33"/>
      <c r="H2333" s="34"/>
    </row>
    <row r="2334" spans="1:8" s="2" customFormat="1" ht="16.899999999999999" customHeight="1">
      <c r="A2334" s="33"/>
      <c r="B2334" s="34"/>
      <c r="C2334" s="246" t="s">
        <v>299</v>
      </c>
      <c r="D2334" s="247" t="s">
        <v>1</v>
      </c>
      <c r="E2334" s="248" t="s">
        <v>1</v>
      </c>
      <c r="F2334" s="249">
        <v>9.7880000000000003</v>
      </c>
      <c r="G2334" s="33"/>
      <c r="H2334" s="34"/>
    </row>
    <row r="2335" spans="1:8" s="2" customFormat="1" ht="16.899999999999999" customHeight="1">
      <c r="A2335" s="33"/>
      <c r="B2335" s="34"/>
      <c r="C2335" s="250" t="s">
        <v>1</v>
      </c>
      <c r="D2335" s="250" t="s">
        <v>4413</v>
      </c>
      <c r="E2335" s="18" t="s">
        <v>1</v>
      </c>
      <c r="F2335" s="251">
        <v>0</v>
      </c>
      <c r="G2335" s="33"/>
      <c r="H2335" s="34"/>
    </row>
    <row r="2336" spans="1:8" s="2" customFormat="1" ht="16.899999999999999" customHeight="1">
      <c r="A2336" s="33"/>
      <c r="B2336" s="34"/>
      <c r="C2336" s="250" t="s">
        <v>1</v>
      </c>
      <c r="D2336" s="250" t="s">
        <v>4414</v>
      </c>
      <c r="E2336" s="18" t="s">
        <v>1</v>
      </c>
      <c r="F2336" s="251">
        <v>9.7880000000000003</v>
      </c>
      <c r="G2336" s="33"/>
      <c r="H2336" s="34"/>
    </row>
    <row r="2337" spans="1:8" s="2" customFormat="1" ht="16.899999999999999" customHeight="1">
      <c r="A2337" s="33"/>
      <c r="B2337" s="34"/>
      <c r="C2337" s="250" t="s">
        <v>299</v>
      </c>
      <c r="D2337" s="250" t="s">
        <v>581</v>
      </c>
      <c r="E2337" s="18" t="s">
        <v>1</v>
      </c>
      <c r="F2337" s="251">
        <v>9.7880000000000003</v>
      </c>
      <c r="G2337" s="33"/>
      <c r="H2337" s="34"/>
    </row>
    <row r="2338" spans="1:8" s="2" customFormat="1" ht="16.899999999999999" customHeight="1">
      <c r="A2338" s="33"/>
      <c r="B2338" s="34"/>
      <c r="C2338" s="252" t="s">
        <v>6536</v>
      </c>
      <c r="D2338" s="33"/>
      <c r="E2338" s="33"/>
      <c r="F2338" s="33"/>
      <c r="G2338" s="33"/>
      <c r="H2338" s="34"/>
    </row>
    <row r="2339" spans="1:8" s="2" customFormat="1" ht="16.899999999999999" customHeight="1">
      <c r="A2339" s="33"/>
      <c r="B2339" s="34"/>
      <c r="C2339" s="250" t="s">
        <v>4400</v>
      </c>
      <c r="D2339" s="250" t="s">
        <v>4401</v>
      </c>
      <c r="E2339" s="18" t="s">
        <v>366</v>
      </c>
      <c r="F2339" s="251">
        <v>233.53700000000001</v>
      </c>
      <c r="G2339" s="33"/>
      <c r="H2339" s="34"/>
    </row>
    <row r="2340" spans="1:8" s="2" customFormat="1" ht="16.899999999999999" customHeight="1">
      <c r="A2340" s="33"/>
      <c r="B2340" s="34"/>
      <c r="C2340" s="250" t="s">
        <v>4438</v>
      </c>
      <c r="D2340" s="250" t="s">
        <v>4439</v>
      </c>
      <c r="E2340" s="18" t="s">
        <v>366</v>
      </c>
      <c r="F2340" s="251">
        <v>10.766999999999999</v>
      </c>
      <c r="G2340" s="33"/>
      <c r="H2340" s="34"/>
    </row>
    <row r="2341" spans="1:8" s="2" customFormat="1" ht="16.899999999999999" customHeight="1">
      <c r="A2341" s="33"/>
      <c r="B2341" s="34"/>
      <c r="C2341" s="246" t="s">
        <v>302</v>
      </c>
      <c r="D2341" s="247" t="s">
        <v>1</v>
      </c>
      <c r="E2341" s="248" t="s">
        <v>1</v>
      </c>
      <c r="F2341" s="249">
        <v>349.45699999999999</v>
      </c>
      <c r="G2341" s="33"/>
      <c r="H2341" s="34"/>
    </row>
    <row r="2342" spans="1:8" s="2" customFormat="1" ht="16.899999999999999" customHeight="1">
      <c r="A2342" s="33"/>
      <c r="B2342" s="34"/>
      <c r="C2342" s="250" t="s">
        <v>1</v>
      </c>
      <c r="D2342" s="250" t="s">
        <v>4461</v>
      </c>
      <c r="E2342" s="18" t="s">
        <v>1</v>
      </c>
      <c r="F2342" s="251">
        <v>0</v>
      </c>
      <c r="G2342" s="33"/>
      <c r="H2342" s="34"/>
    </row>
    <row r="2343" spans="1:8" s="2" customFormat="1" ht="16.899999999999999" customHeight="1">
      <c r="A2343" s="33"/>
      <c r="B2343" s="34"/>
      <c r="C2343" s="250" t="s">
        <v>1</v>
      </c>
      <c r="D2343" s="250" t="s">
        <v>4462</v>
      </c>
      <c r="E2343" s="18" t="s">
        <v>1</v>
      </c>
      <c r="F2343" s="251">
        <v>349.45699999999999</v>
      </c>
      <c r="G2343" s="33"/>
      <c r="H2343" s="34"/>
    </row>
    <row r="2344" spans="1:8" s="2" customFormat="1" ht="16.899999999999999" customHeight="1">
      <c r="A2344" s="33"/>
      <c r="B2344" s="34"/>
      <c r="C2344" s="250" t="s">
        <v>302</v>
      </c>
      <c r="D2344" s="250" t="s">
        <v>581</v>
      </c>
      <c r="E2344" s="18" t="s">
        <v>1</v>
      </c>
      <c r="F2344" s="251">
        <v>349.45699999999999</v>
      </c>
      <c r="G2344" s="33"/>
      <c r="H2344" s="34"/>
    </row>
    <row r="2345" spans="1:8" s="2" customFormat="1" ht="16.899999999999999" customHeight="1">
      <c r="A2345" s="33"/>
      <c r="B2345" s="34"/>
      <c r="C2345" s="252" t="s">
        <v>6536</v>
      </c>
      <c r="D2345" s="33"/>
      <c r="E2345" s="33"/>
      <c r="F2345" s="33"/>
      <c r="G2345" s="33"/>
      <c r="H2345" s="34"/>
    </row>
    <row r="2346" spans="1:8" s="2" customFormat="1" ht="16.899999999999999" customHeight="1">
      <c r="A2346" s="33"/>
      <c r="B2346" s="34"/>
      <c r="C2346" s="250" t="s">
        <v>4458</v>
      </c>
      <c r="D2346" s="250" t="s">
        <v>4459</v>
      </c>
      <c r="E2346" s="18" t="s">
        <v>366</v>
      </c>
      <c r="F2346" s="251">
        <v>349.45699999999999</v>
      </c>
      <c r="G2346" s="33"/>
      <c r="H2346" s="34"/>
    </row>
    <row r="2347" spans="1:8" s="2" customFormat="1" ht="22.5">
      <c r="A2347" s="33"/>
      <c r="B2347" s="34"/>
      <c r="C2347" s="250" t="s">
        <v>1351</v>
      </c>
      <c r="D2347" s="250" t="s">
        <v>1352</v>
      </c>
      <c r="E2347" s="18" t="s">
        <v>366</v>
      </c>
      <c r="F2347" s="251">
        <v>526.62699999999995</v>
      </c>
      <c r="G2347" s="33"/>
      <c r="H2347" s="34"/>
    </row>
    <row r="2348" spans="1:8" s="2" customFormat="1" ht="16.899999999999999" customHeight="1">
      <c r="A2348" s="33"/>
      <c r="B2348" s="34"/>
      <c r="C2348" s="250" t="s">
        <v>4259</v>
      </c>
      <c r="D2348" s="250" t="s">
        <v>4201</v>
      </c>
      <c r="E2348" s="18" t="s">
        <v>366</v>
      </c>
      <c r="F2348" s="251">
        <v>349.45699999999999</v>
      </c>
      <c r="G2348" s="33"/>
      <c r="H2348" s="34"/>
    </row>
    <row r="2349" spans="1:8" s="2" customFormat="1" ht="16.899999999999999" customHeight="1">
      <c r="A2349" s="33"/>
      <c r="B2349" s="34"/>
      <c r="C2349" s="250" t="s">
        <v>4464</v>
      </c>
      <c r="D2349" s="250" t="s">
        <v>4465</v>
      </c>
      <c r="E2349" s="18" t="s">
        <v>366</v>
      </c>
      <c r="F2349" s="251">
        <v>356.44600000000003</v>
      </c>
      <c r="G2349" s="33"/>
      <c r="H2349" s="34"/>
    </row>
    <row r="2350" spans="1:8" s="2" customFormat="1" ht="16.899999999999999" customHeight="1">
      <c r="A2350" s="33"/>
      <c r="B2350" s="34"/>
      <c r="C2350" s="246" t="s">
        <v>304</v>
      </c>
      <c r="D2350" s="247" t="s">
        <v>1</v>
      </c>
      <c r="E2350" s="248" t="s">
        <v>1</v>
      </c>
      <c r="F2350" s="249">
        <v>0.96299999999999997</v>
      </c>
      <c r="G2350" s="33"/>
      <c r="H2350" s="34"/>
    </row>
    <row r="2351" spans="1:8" s="2" customFormat="1" ht="16.899999999999999" customHeight="1">
      <c r="A2351" s="33"/>
      <c r="B2351" s="34"/>
      <c r="C2351" s="250" t="s">
        <v>1</v>
      </c>
      <c r="D2351" s="250" t="s">
        <v>513</v>
      </c>
      <c r="E2351" s="18" t="s">
        <v>1</v>
      </c>
      <c r="F2351" s="251">
        <v>0</v>
      </c>
      <c r="G2351" s="33"/>
      <c r="H2351" s="34"/>
    </row>
    <row r="2352" spans="1:8" s="2" customFormat="1" ht="16.899999999999999" customHeight="1">
      <c r="A2352" s="33"/>
      <c r="B2352" s="34"/>
      <c r="C2352" s="250" t="s">
        <v>1</v>
      </c>
      <c r="D2352" s="250" t="s">
        <v>4398</v>
      </c>
      <c r="E2352" s="18" t="s">
        <v>1</v>
      </c>
      <c r="F2352" s="251">
        <v>0.96299999999999997</v>
      </c>
      <c r="G2352" s="33"/>
      <c r="H2352" s="34"/>
    </row>
    <row r="2353" spans="1:8" s="2" customFormat="1" ht="16.899999999999999" customHeight="1">
      <c r="A2353" s="33"/>
      <c r="B2353" s="34"/>
      <c r="C2353" s="250" t="s">
        <v>304</v>
      </c>
      <c r="D2353" s="250" t="s">
        <v>386</v>
      </c>
      <c r="E2353" s="18" t="s">
        <v>1</v>
      </c>
      <c r="F2353" s="251">
        <v>0.96299999999999997</v>
      </c>
      <c r="G2353" s="33"/>
      <c r="H2353" s="34"/>
    </row>
    <row r="2354" spans="1:8" s="2" customFormat="1" ht="16.899999999999999" customHeight="1">
      <c r="A2354" s="33"/>
      <c r="B2354" s="34"/>
      <c r="C2354" s="252" t="s">
        <v>6536</v>
      </c>
      <c r="D2354" s="33"/>
      <c r="E2354" s="33"/>
      <c r="F2354" s="33"/>
      <c r="G2354" s="33"/>
      <c r="H2354" s="34"/>
    </row>
    <row r="2355" spans="1:8" s="2" customFormat="1" ht="16.899999999999999" customHeight="1">
      <c r="A2355" s="33"/>
      <c r="B2355" s="34"/>
      <c r="C2355" s="250" t="s">
        <v>4395</v>
      </c>
      <c r="D2355" s="250" t="s">
        <v>4396</v>
      </c>
      <c r="E2355" s="18" t="s">
        <v>366</v>
      </c>
      <c r="F2355" s="251">
        <v>0.96299999999999997</v>
      </c>
      <c r="G2355" s="33"/>
      <c r="H2355" s="34"/>
    </row>
    <row r="2356" spans="1:8" s="2" customFormat="1" ht="16.899999999999999" customHeight="1">
      <c r="A2356" s="33"/>
      <c r="B2356" s="34"/>
      <c r="C2356" s="250" t="s">
        <v>4443</v>
      </c>
      <c r="D2356" s="250" t="s">
        <v>4444</v>
      </c>
      <c r="E2356" s="18" t="s">
        <v>366</v>
      </c>
      <c r="F2356" s="251">
        <v>39.524000000000001</v>
      </c>
      <c r="G2356" s="33"/>
      <c r="H2356" s="34"/>
    </row>
    <row r="2357" spans="1:8" s="2" customFormat="1" ht="16.899999999999999" customHeight="1">
      <c r="A2357" s="33"/>
      <c r="B2357" s="34"/>
      <c r="C2357" s="246" t="s">
        <v>307</v>
      </c>
      <c r="D2357" s="247" t="s">
        <v>1</v>
      </c>
      <c r="E2357" s="248" t="s">
        <v>1</v>
      </c>
      <c r="F2357" s="249">
        <v>34.968000000000004</v>
      </c>
      <c r="G2357" s="33"/>
      <c r="H2357" s="34"/>
    </row>
    <row r="2358" spans="1:8" s="2" customFormat="1" ht="16.899999999999999" customHeight="1">
      <c r="A2358" s="33"/>
      <c r="B2358" s="34"/>
      <c r="C2358" s="250" t="s">
        <v>1</v>
      </c>
      <c r="D2358" s="250" t="s">
        <v>4403</v>
      </c>
      <c r="E2358" s="18" t="s">
        <v>1</v>
      </c>
      <c r="F2358" s="251">
        <v>0</v>
      </c>
      <c r="G2358" s="33"/>
      <c r="H2358" s="34"/>
    </row>
    <row r="2359" spans="1:8" s="2" customFormat="1" ht="16.899999999999999" customHeight="1">
      <c r="A2359" s="33"/>
      <c r="B2359" s="34"/>
      <c r="C2359" s="250" t="s">
        <v>1</v>
      </c>
      <c r="D2359" s="250" t="s">
        <v>4404</v>
      </c>
      <c r="E2359" s="18" t="s">
        <v>1</v>
      </c>
      <c r="F2359" s="251">
        <v>7.6260000000000003</v>
      </c>
      <c r="G2359" s="33"/>
      <c r="H2359" s="34"/>
    </row>
    <row r="2360" spans="1:8" s="2" customFormat="1" ht="16.899999999999999" customHeight="1">
      <c r="A2360" s="33"/>
      <c r="B2360" s="34"/>
      <c r="C2360" s="250" t="s">
        <v>1</v>
      </c>
      <c r="D2360" s="250" t="s">
        <v>4176</v>
      </c>
      <c r="E2360" s="18" t="s">
        <v>1</v>
      </c>
      <c r="F2360" s="251">
        <v>21.206</v>
      </c>
      <c r="G2360" s="33"/>
      <c r="H2360" s="34"/>
    </row>
    <row r="2361" spans="1:8" s="2" customFormat="1" ht="16.899999999999999" customHeight="1">
      <c r="A2361" s="33"/>
      <c r="B2361" s="34"/>
      <c r="C2361" s="250" t="s">
        <v>1</v>
      </c>
      <c r="D2361" s="250" t="s">
        <v>4405</v>
      </c>
      <c r="E2361" s="18" t="s">
        <v>1</v>
      </c>
      <c r="F2361" s="251">
        <v>4.2039999999999997</v>
      </c>
      <c r="G2361" s="33"/>
      <c r="H2361" s="34"/>
    </row>
    <row r="2362" spans="1:8" s="2" customFormat="1" ht="16.899999999999999" customHeight="1">
      <c r="A2362" s="33"/>
      <c r="B2362" s="34"/>
      <c r="C2362" s="250" t="s">
        <v>1</v>
      </c>
      <c r="D2362" s="250" t="s">
        <v>4178</v>
      </c>
      <c r="E2362" s="18" t="s">
        <v>1</v>
      </c>
      <c r="F2362" s="251">
        <v>1.9319999999999999</v>
      </c>
      <c r="G2362" s="33"/>
      <c r="H2362" s="34"/>
    </row>
    <row r="2363" spans="1:8" s="2" customFormat="1" ht="16.899999999999999" customHeight="1">
      <c r="A2363" s="33"/>
      <c r="B2363" s="34"/>
      <c r="C2363" s="250" t="s">
        <v>307</v>
      </c>
      <c r="D2363" s="250" t="s">
        <v>581</v>
      </c>
      <c r="E2363" s="18" t="s">
        <v>1</v>
      </c>
      <c r="F2363" s="251">
        <v>34.968000000000004</v>
      </c>
      <c r="G2363" s="33"/>
      <c r="H2363" s="34"/>
    </row>
    <row r="2364" spans="1:8" s="2" customFormat="1" ht="16.899999999999999" customHeight="1">
      <c r="A2364" s="33"/>
      <c r="B2364" s="34"/>
      <c r="C2364" s="252" t="s">
        <v>6536</v>
      </c>
      <c r="D2364" s="33"/>
      <c r="E2364" s="33"/>
      <c r="F2364" s="33"/>
      <c r="G2364" s="33"/>
      <c r="H2364" s="34"/>
    </row>
    <row r="2365" spans="1:8" s="2" customFormat="1" ht="16.899999999999999" customHeight="1">
      <c r="A2365" s="33"/>
      <c r="B2365" s="34"/>
      <c r="C2365" s="250" t="s">
        <v>4400</v>
      </c>
      <c r="D2365" s="250" t="s">
        <v>4401</v>
      </c>
      <c r="E2365" s="18" t="s">
        <v>366</v>
      </c>
      <c r="F2365" s="251">
        <v>233.53700000000001</v>
      </c>
      <c r="G2365" s="33"/>
      <c r="H2365" s="34"/>
    </row>
    <row r="2366" spans="1:8" s="2" customFormat="1" ht="16.899999999999999" customHeight="1">
      <c r="A2366" s="33"/>
      <c r="B2366" s="34"/>
      <c r="C2366" s="250" t="s">
        <v>4200</v>
      </c>
      <c r="D2366" s="250" t="s">
        <v>4201</v>
      </c>
      <c r="E2366" s="18" t="s">
        <v>366</v>
      </c>
      <c r="F2366" s="251">
        <v>237.38900000000001</v>
      </c>
      <c r="G2366" s="33"/>
      <c r="H2366" s="34"/>
    </row>
    <row r="2367" spans="1:8" s="2" customFormat="1" ht="16.899999999999999" customHeight="1">
      <c r="A2367" s="33"/>
      <c r="B2367" s="34"/>
      <c r="C2367" s="250" t="s">
        <v>4205</v>
      </c>
      <c r="D2367" s="250" t="s">
        <v>4206</v>
      </c>
      <c r="E2367" s="18" t="s">
        <v>366</v>
      </c>
      <c r="F2367" s="251">
        <v>272.99599999999998</v>
      </c>
      <c r="G2367" s="33"/>
      <c r="H2367" s="34"/>
    </row>
    <row r="2368" spans="1:8" s="2" customFormat="1" ht="16.899999999999999" customHeight="1">
      <c r="A2368" s="33"/>
      <c r="B2368" s="34"/>
      <c r="C2368" s="250" t="s">
        <v>4443</v>
      </c>
      <c r="D2368" s="250" t="s">
        <v>4444</v>
      </c>
      <c r="E2368" s="18" t="s">
        <v>366</v>
      </c>
      <c r="F2368" s="251">
        <v>39.524000000000001</v>
      </c>
      <c r="G2368" s="33"/>
      <c r="H2368" s="34"/>
    </row>
    <row r="2369" spans="1:8" s="2" customFormat="1" ht="16.899999999999999" customHeight="1">
      <c r="A2369" s="33"/>
      <c r="B2369" s="34"/>
      <c r="C2369" s="246" t="s">
        <v>310</v>
      </c>
      <c r="D2369" s="247" t="s">
        <v>1</v>
      </c>
      <c r="E2369" s="248" t="s">
        <v>1</v>
      </c>
      <c r="F2369" s="249">
        <v>850.20899999999995</v>
      </c>
      <c r="G2369" s="33"/>
      <c r="H2369" s="34"/>
    </row>
    <row r="2370" spans="1:8" s="2" customFormat="1" ht="16.899999999999999" customHeight="1">
      <c r="A2370" s="33"/>
      <c r="B2370" s="34"/>
      <c r="C2370" s="250" t="s">
        <v>1</v>
      </c>
      <c r="D2370" s="250" t="s">
        <v>484</v>
      </c>
      <c r="E2370" s="18" t="s">
        <v>1</v>
      </c>
      <c r="F2370" s="251">
        <v>0</v>
      </c>
      <c r="G2370" s="33"/>
      <c r="H2370" s="34"/>
    </row>
    <row r="2371" spans="1:8" s="2" customFormat="1" ht="16.899999999999999" customHeight="1">
      <c r="A2371" s="33"/>
      <c r="B2371" s="34"/>
      <c r="C2371" s="250" t="s">
        <v>1</v>
      </c>
      <c r="D2371" s="250" t="s">
        <v>485</v>
      </c>
      <c r="E2371" s="18" t="s">
        <v>1</v>
      </c>
      <c r="F2371" s="251">
        <v>7.415</v>
      </c>
      <c r="G2371" s="33"/>
      <c r="H2371" s="34"/>
    </row>
    <row r="2372" spans="1:8" s="2" customFormat="1" ht="16.899999999999999" customHeight="1">
      <c r="A2372" s="33"/>
      <c r="B2372" s="34"/>
      <c r="C2372" s="250" t="s">
        <v>1</v>
      </c>
      <c r="D2372" s="250" t="s">
        <v>486</v>
      </c>
      <c r="E2372" s="18" t="s">
        <v>1</v>
      </c>
      <c r="F2372" s="251">
        <v>41.35</v>
      </c>
      <c r="G2372" s="33"/>
      <c r="H2372" s="34"/>
    </row>
    <row r="2373" spans="1:8" s="2" customFormat="1" ht="16.899999999999999" customHeight="1">
      <c r="A2373" s="33"/>
      <c r="B2373" s="34"/>
      <c r="C2373" s="250" t="s">
        <v>1</v>
      </c>
      <c r="D2373" s="250" t="s">
        <v>487</v>
      </c>
      <c r="E2373" s="18" t="s">
        <v>1</v>
      </c>
      <c r="F2373" s="251">
        <v>3.544</v>
      </c>
      <c r="G2373" s="33"/>
      <c r="H2373" s="34"/>
    </row>
    <row r="2374" spans="1:8" s="2" customFormat="1" ht="16.899999999999999" customHeight="1">
      <c r="A2374" s="33"/>
      <c r="B2374" s="34"/>
      <c r="C2374" s="250" t="s">
        <v>1</v>
      </c>
      <c r="D2374" s="250" t="s">
        <v>488</v>
      </c>
      <c r="E2374" s="18" t="s">
        <v>1</v>
      </c>
      <c r="F2374" s="251">
        <v>0</v>
      </c>
      <c r="G2374" s="33"/>
      <c r="H2374" s="34"/>
    </row>
    <row r="2375" spans="1:8" s="2" customFormat="1" ht="16.899999999999999" customHeight="1">
      <c r="A2375" s="33"/>
      <c r="B2375" s="34"/>
      <c r="C2375" s="250" t="s">
        <v>1</v>
      </c>
      <c r="D2375" s="250" t="s">
        <v>489</v>
      </c>
      <c r="E2375" s="18" t="s">
        <v>1</v>
      </c>
      <c r="F2375" s="251">
        <v>0</v>
      </c>
      <c r="G2375" s="33"/>
      <c r="H2375" s="34"/>
    </row>
    <row r="2376" spans="1:8" s="2" customFormat="1" ht="16.899999999999999" customHeight="1">
      <c r="A2376" s="33"/>
      <c r="B2376" s="34"/>
      <c r="C2376" s="250" t="s">
        <v>1</v>
      </c>
      <c r="D2376" s="250" t="s">
        <v>490</v>
      </c>
      <c r="E2376" s="18" t="s">
        <v>1</v>
      </c>
      <c r="F2376" s="251">
        <v>791.00900000000001</v>
      </c>
      <c r="G2376" s="33"/>
      <c r="H2376" s="34"/>
    </row>
    <row r="2377" spans="1:8" s="2" customFormat="1" ht="16.899999999999999" customHeight="1">
      <c r="A2377" s="33"/>
      <c r="B2377" s="34"/>
      <c r="C2377" s="250" t="s">
        <v>1</v>
      </c>
      <c r="D2377" s="250" t="s">
        <v>491</v>
      </c>
      <c r="E2377" s="18" t="s">
        <v>1</v>
      </c>
      <c r="F2377" s="251">
        <v>63.781999999999996</v>
      </c>
      <c r="G2377" s="33"/>
      <c r="H2377" s="34"/>
    </row>
    <row r="2378" spans="1:8" s="2" customFormat="1" ht="16.899999999999999" customHeight="1">
      <c r="A2378" s="33"/>
      <c r="B2378" s="34"/>
      <c r="C2378" s="250" t="s">
        <v>1</v>
      </c>
      <c r="D2378" s="250" t="s">
        <v>492</v>
      </c>
      <c r="E2378" s="18" t="s">
        <v>1</v>
      </c>
      <c r="F2378" s="251">
        <v>134.46199999999999</v>
      </c>
      <c r="G2378" s="33"/>
      <c r="H2378" s="34"/>
    </row>
    <row r="2379" spans="1:8" s="2" customFormat="1" ht="16.899999999999999" customHeight="1">
      <c r="A2379" s="33"/>
      <c r="B2379" s="34"/>
      <c r="C2379" s="250" t="s">
        <v>1</v>
      </c>
      <c r="D2379" s="250" t="s">
        <v>417</v>
      </c>
      <c r="E2379" s="18" t="s">
        <v>1</v>
      </c>
      <c r="F2379" s="251">
        <v>0</v>
      </c>
      <c r="G2379" s="33"/>
      <c r="H2379" s="34"/>
    </row>
    <row r="2380" spans="1:8" s="2" customFormat="1" ht="16.899999999999999" customHeight="1">
      <c r="A2380" s="33"/>
      <c r="B2380" s="34"/>
      <c r="C2380" s="250" t="s">
        <v>1</v>
      </c>
      <c r="D2380" s="250" t="s">
        <v>418</v>
      </c>
      <c r="E2380" s="18" t="s">
        <v>1</v>
      </c>
      <c r="F2380" s="251">
        <v>42.865000000000002</v>
      </c>
      <c r="G2380" s="33"/>
      <c r="H2380" s="34"/>
    </row>
    <row r="2381" spans="1:8" s="2" customFormat="1" ht="16.899999999999999" customHeight="1">
      <c r="A2381" s="33"/>
      <c r="B2381" s="34"/>
      <c r="C2381" s="250" t="s">
        <v>1</v>
      </c>
      <c r="D2381" s="250" t="s">
        <v>419</v>
      </c>
      <c r="E2381" s="18" t="s">
        <v>1</v>
      </c>
      <c r="F2381" s="251">
        <v>0.60799999999999998</v>
      </c>
      <c r="G2381" s="33"/>
      <c r="H2381" s="34"/>
    </row>
    <row r="2382" spans="1:8" s="2" customFormat="1" ht="16.899999999999999" customHeight="1">
      <c r="A2382" s="33"/>
      <c r="B2382" s="34"/>
      <c r="C2382" s="250" t="s">
        <v>1</v>
      </c>
      <c r="D2382" s="250" t="s">
        <v>493</v>
      </c>
      <c r="E2382" s="18" t="s">
        <v>1</v>
      </c>
      <c r="F2382" s="251">
        <v>0</v>
      </c>
      <c r="G2382" s="33"/>
      <c r="H2382" s="34"/>
    </row>
    <row r="2383" spans="1:8" s="2" customFormat="1" ht="16.899999999999999" customHeight="1">
      <c r="A2383" s="33"/>
      <c r="B2383" s="34"/>
      <c r="C2383" s="250" t="s">
        <v>1</v>
      </c>
      <c r="D2383" s="250" t="s">
        <v>494</v>
      </c>
      <c r="E2383" s="18" t="s">
        <v>1</v>
      </c>
      <c r="F2383" s="251">
        <v>-397.99799999999999</v>
      </c>
      <c r="G2383" s="33"/>
      <c r="H2383" s="34"/>
    </row>
    <row r="2384" spans="1:8" s="2" customFormat="1" ht="16.899999999999999" customHeight="1">
      <c r="A2384" s="33"/>
      <c r="B2384" s="34"/>
      <c r="C2384" s="250" t="s">
        <v>1</v>
      </c>
      <c r="D2384" s="250" t="s">
        <v>495</v>
      </c>
      <c r="E2384" s="18" t="s">
        <v>1</v>
      </c>
      <c r="F2384" s="251">
        <v>-133.56200000000001</v>
      </c>
      <c r="G2384" s="33"/>
      <c r="H2384" s="34"/>
    </row>
    <row r="2385" spans="1:8" s="2" customFormat="1" ht="22.5">
      <c r="A2385" s="33"/>
      <c r="B2385" s="34"/>
      <c r="C2385" s="250" t="s">
        <v>1</v>
      </c>
      <c r="D2385" s="250" t="s">
        <v>496</v>
      </c>
      <c r="E2385" s="18" t="s">
        <v>1</v>
      </c>
      <c r="F2385" s="251">
        <v>0</v>
      </c>
      <c r="G2385" s="33"/>
      <c r="H2385" s="34"/>
    </row>
    <row r="2386" spans="1:8" s="2" customFormat="1" ht="16.899999999999999" customHeight="1">
      <c r="A2386" s="33"/>
      <c r="B2386" s="34"/>
      <c r="C2386" s="250" t="s">
        <v>1</v>
      </c>
      <c r="D2386" s="250" t="s">
        <v>497</v>
      </c>
      <c r="E2386" s="18" t="s">
        <v>1</v>
      </c>
      <c r="F2386" s="251">
        <v>1.4239999999999999</v>
      </c>
      <c r="G2386" s="33"/>
      <c r="H2386" s="34"/>
    </row>
    <row r="2387" spans="1:8" s="2" customFormat="1" ht="16.899999999999999" customHeight="1">
      <c r="A2387" s="33"/>
      <c r="B2387" s="34"/>
      <c r="C2387" s="250" t="s">
        <v>1</v>
      </c>
      <c r="D2387" s="250" t="s">
        <v>498</v>
      </c>
      <c r="E2387" s="18" t="s">
        <v>1</v>
      </c>
      <c r="F2387" s="251">
        <v>193.74100000000001</v>
      </c>
      <c r="G2387" s="33"/>
      <c r="H2387" s="34"/>
    </row>
    <row r="2388" spans="1:8" s="2" customFormat="1" ht="16.899999999999999" customHeight="1">
      <c r="A2388" s="33"/>
      <c r="B2388" s="34"/>
      <c r="C2388" s="250" t="s">
        <v>1</v>
      </c>
      <c r="D2388" s="250" t="s">
        <v>499</v>
      </c>
      <c r="E2388" s="18" t="s">
        <v>1</v>
      </c>
      <c r="F2388" s="251">
        <v>0</v>
      </c>
      <c r="G2388" s="33"/>
      <c r="H2388" s="34"/>
    </row>
    <row r="2389" spans="1:8" s="2" customFormat="1" ht="22.5">
      <c r="A2389" s="33"/>
      <c r="B2389" s="34"/>
      <c r="C2389" s="250" t="s">
        <v>1</v>
      </c>
      <c r="D2389" s="250" t="s">
        <v>413</v>
      </c>
      <c r="E2389" s="18" t="s">
        <v>1</v>
      </c>
      <c r="F2389" s="251">
        <v>75.019000000000005</v>
      </c>
      <c r="G2389" s="33"/>
      <c r="H2389" s="34"/>
    </row>
    <row r="2390" spans="1:8" s="2" customFormat="1" ht="16.899999999999999" customHeight="1">
      <c r="A2390" s="33"/>
      <c r="B2390" s="34"/>
      <c r="C2390" s="250" t="s">
        <v>1</v>
      </c>
      <c r="D2390" s="250" t="s">
        <v>414</v>
      </c>
      <c r="E2390" s="18" t="s">
        <v>1</v>
      </c>
      <c r="F2390" s="251">
        <v>23.4</v>
      </c>
      <c r="G2390" s="33"/>
      <c r="H2390" s="34"/>
    </row>
    <row r="2391" spans="1:8" s="2" customFormat="1" ht="16.899999999999999" customHeight="1">
      <c r="A2391" s="33"/>
      <c r="B2391" s="34"/>
      <c r="C2391" s="250" t="s">
        <v>1</v>
      </c>
      <c r="D2391" s="250" t="s">
        <v>500</v>
      </c>
      <c r="E2391" s="18" t="s">
        <v>1</v>
      </c>
      <c r="F2391" s="251">
        <v>0</v>
      </c>
      <c r="G2391" s="33"/>
      <c r="H2391" s="34"/>
    </row>
    <row r="2392" spans="1:8" s="2" customFormat="1" ht="16.899999999999999" customHeight="1">
      <c r="A2392" s="33"/>
      <c r="B2392" s="34"/>
      <c r="C2392" s="250" t="s">
        <v>1</v>
      </c>
      <c r="D2392" s="250" t="s">
        <v>416</v>
      </c>
      <c r="E2392" s="18" t="s">
        <v>1</v>
      </c>
      <c r="F2392" s="251">
        <v>3.15</v>
      </c>
      <c r="G2392" s="33"/>
      <c r="H2392" s="34"/>
    </row>
    <row r="2393" spans="1:8" s="2" customFormat="1" ht="16.899999999999999" customHeight="1">
      <c r="A2393" s="33"/>
      <c r="B2393" s="34"/>
      <c r="C2393" s="250" t="s">
        <v>310</v>
      </c>
      <c r="D2393" s="250" t="s">
        <v>386</v>
      </c>
      <c r="E2393" s="18" t="s">
        <v>1</v>
      </c>
      <c r="F2393" s="251">
        <v>850.20899999999995</v>
      </c>
      <c r="G2393" s="33"/>
      <c r="H2393" s="34"/>
    </row>
    <row r="2394" spans="1:8" s="2" customFormat="1" ht="16.899999999999999" customHeight="1">
      <c r="A2394" s="33"/>
      <c r="B2394" s="34"/>
      <c r="C2394" s="252" t="s">
        <v>6536</v>
      </c>
      <c r="D2394" s="33"/>
      <c r="E2394" s="33"/>
      <c r="F2394" s="33"/>
      <c r="G2394" s="33"/>
      <c r="H2394" s="34"/>
    </row>
    <row r="2395" spans="1:8" s="2" customFormat="1" ht="16.899999999999999" customHeight="1">
      <c r="A2395" s="33"/>
      <c r="B2395" s="34"/>
      <c r="C2395" s="250" t="s">
        <v>481</v>
      </c>
      <c r="D2395" s="250" t="s">
        <v>482</v>
      </c>
      <c r="E2395" s="18" t="s">
        <v>394</v>
      </c>
      <c r="F2395" s="251">
        <v>850.20899999999995</v>
      </c>
      <c r="G2395" s="33"/>
      <c r="H2395" s="34"/>
    </row>
    <row r="2396" spans="1:8" s="2" customFormat="1" ht="16.899999999999999" customHeight="1">
      <c r="A2396" s="33"/>
      <c r="B2396" s="34"/>
      <c r="C2396" s="250" t="s">
        <v>451</v>
      </c>
      <c r="D2396" s="250" t="s">
        <v>452</v>
      </c>
      <c r="E2396" s="18" t="s">
        <v>394</v>
      </c>
      <c r="F2396" s="251">
        <v>1700.4179999999999</v>
      </c>
      <c r="G2396" s="33"/>
      <c r="H2396" s="34"/>
    </row>
    <row r="2397" spans="1:8" s="2" customFormat="1" ht="22.5">
      <c r="A2397" s="33"/>
      <c r="B2397" s="34"/>
      <c r="C2397" s="250" t="s">
        <v>457</v>
      </c>
      <c r="D2397" s="250" t="s">
        <v>458</v>
      </c>
      <c r="E2397" s="18" t="s">
        <v>394</v>
      </c>
      <c r="F2397" s="251">
        <v>947.42499999999995</v>
      </c>
      <c r="G2397" s="33"/>
      <c r="H2397" s="34"/>
    </row>
    <row r="2398" spans="1:8" s="2" customFormat="1" ht="16.899999999999999" customHeight="1">
      <c r="A2398" s="33"/>
      <c r="B2398" s="34"/>
      <c r="C2398" s="250" t="s">
        <v>469</v>
      </c>
      <c r="D2398" s="250" t="s">
        <v>470</v>
      </c>
      <c r="E2398" s="18" t="s">
        <v>394</v>
      </c>
      <c r="F2398" s="251">
        <v>850.20899999999995</v>
      </c>
      <c r="G2398" s="33"/>
      <c r="H2398" s="34"/>
    </row>
    <row r="2399" spans="1:8" s="2" customFormat="1" ht="16.899999999999999" customHeight="1">
      <c r="A2399" s="33"/>
      <c r="B2399" s="34"/>
      <c r="C2399" s="250" t="s">
        <v>473</v>
      </c>
      <c r="D2399" s="250" t="s">
        <v>474</v>
      </c>
      <c r="E2399" s="18" t="s">
        <v>394</v>
      </c>
      <c r="F2399" s="251">
        <v>850.20899999999995</v>
      </c>
      <c r="G2399" s="33"/>
      <c r="H2399" s="34"/>
    </row>
    <row r="2400" spans="1:8" s="2" customFormat="1" ht="7.35" customHeight="1">
      <c r="A2400" s="33"/>
      <c r="B2400" s="49"/>
      <c r="C2400" s="50"/>
      <c r="D2400" s="50"/>
      <c r="E2400" s="50"/>
      <c r="F2400" s="50"/>
      <c r="G2400" s="50"/>
      <c r="H2400" s="34"/>
    </row>
    <row r="2401" spans="1:8" s="2" customFormat="1">
      <c r="A2401" s="33"/>
      <c r="B2401" s="33"/>
      <c r="C2401" s="33"/>
      <c r="D2401" s="33"/>
      <c r="E2401" s="33"/>
      <c r="F2401" s="33"/>
      <c r="G2401" s="33"/>
      <c r="H2401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Zadanie</vt:lpstr>
      <vt:lpstr>Zoznam figúr</vt:lpstr>
      <vt:lpstr>'Rekapitulácia stavby'!Názvy_tlače</vt:lpstr>
      <vt:lpstr>Zadanie!Názvy_tlače</vt:lpstr>
      <vt:lpstr>'Zoznam figúr'!Názvy_tlače</vt:lpstr>
      <vt:lpstr>'Rekapitulácia stavby'!Oblasť_tlače</vt:lpstr>
      <vt:lpstr>Zadanie!Oblasť_tlače</vt:lpstr>
      <vt:lpstr>'Zoznam figúr'!Oblasť_tlače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Tanicka\Tana</dc:creator>
  <cp:lastModifiedBy>Tana</cp:lastModifiedBy>
  <cp:lastPrinted>2021-11-26T06:41:47Z</cp:lastPrinted>
  <dcterms:created xsi:type="dcterms:W3CDTF">2021-11-25T21:11:24Z</dcterms:created>
  <dcterms:modified xsi:type="dcterms:W3CDTF">2021-11-26T06:42:28Z</dcterms:modified>
</cp:coreProperties>
</file>