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Používatelia\bazala\Pracovná plocha\Podlimitné 2021\Výsadba stromov\"/>
    </mc:Choice>
  </mc:AlternateContent>
  <xr:revisionPtr revIDLastSave="0" documentId="8_{8DA1258C-419B-435E-9832-EF4932174B1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-21 - REVITALIZÁCIA P..." sheetId="2" r:id="rId1"/>
  </sheets>
  <definedNames>
    <definedName name="_xlnm._FilterDatabase" localSheetId="0" hidden="1">'2021-21 - REVITALIZÁCIA P...'!$C$12:$K$39</definedName>
    <definedName name="_xlnm.Print_Titles" localSheetId="0">'2021-21 - REVITALIZÁCIA P...'!$12:$12</definedName>
    <definedName name="_xlnm.Print_Area" localSheetId="0">'2021-21 - REVITALIZÁCIA P...'!#REF!,'2021-21 - REVITALIZÁCIA P...'!#REF!,'2021-21 - REVITALIZÁCIA P...'!$C$2:$J$39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9" i="2" l="1"/>
  <c r="BH39" i="2"/>
  <c r="BG39" i="2"/>
  <c r="BE39" i="2"/>
  <c r="T39" i="2"/>
  <c r="R39" i="2"/>
  <c r="P39" i="2"/>
  <c r="BI38" i="2"/>
  <c r="BH38" i="2"/>
  <c r="BG38" i="2"/>
  <c r="BE38" i="2"/>
  <c r="T38" i="2"/>
  <c r="R38" i="2"/>
  <c r="P38" i="2"/>
  <c r="BI37" i="2"/>
  <c r="BH37" i="2"/>
  <c r="BG37" i="2"/>
  <c r="BE37" i="2"/>
  <c r="T37" i="2"/>
  <c r="R37" i="2"/>
  <c r="P37" i="2"/>
  <c r="BI35" i="2"/>
  <c r="BH35" i="2"/>
  <c r="BG35" i="2"/>
  <c r="BE35" i="2"/>
  <c r="T35" i="2"/>
  <c r="R35" i="2"/>
  <c r="P35" i="2"/>
  <c r="BI34" i="2"/>
  <c r="BH34" i="2"/>
  <c r="BG34" i="2"/>
  <c r="BE34" i="2"/>
  <c r="T34" i="2"/>
  <c r="R34" i="2"/>
  <c r="P34" i="2"/>
  <c r="BI33" i="2"/>
  <c r="BH33" i="2"/>
  <c r="BG33" i="2"/>
  <c r="BE33" i="2"/>
  <c r="T33" i="2"/>
  <c r="R33" i="2"/>
  <c r="P33" i="2"/>
  <c r="BI32" i="2"/>
  <c r="BH32" i="2"/>
  <c r="BG32" i="2"/>
  <c r="BE32" i="2"/>
  <c r="T32" i="2"/>
  <c r="R32" i="2"/>
  <c r="P32" i="2"/>
  <c r="BI31" i="2"/>
  <c r="BH31" i="2"/>
  <c r="BG31" i="2"/>
  <c r="BE31" i="2"/>
  <c r="T31" i="2"/>
  <c r="R31" i="2"/>
  <c r="P31" i="2"/>
  <c r="BI30" i="2"/>
  <c r="BH30" i="2"/>
  <c r="BG30" i="2"/>
  <c r="BE30" i="2"/>
  <c r="T30" i="2"/>
  <c r="R30" i="2"/>
  <c r="P30" i="2"/>
  <c r="BI29" i="2"/>
  <c r="BH29" i="2"/>
  <c r="BG29" i="2"/>
  <c r="BE29" i="2"/>
  <c r="T29" i="2"/>
  <c r="R29" i="2"/>
  <c r="P29" i="2"/>
  <c r="BI28" i="2"/>
  <c r="BH28" i="2"/>
  <c r="BG28" i="2"/>
  <c r="BE28" i="2"/>
  <c r="T28" i="2"/>
  <c r="R28" i="2"/>
  <c r="P28" i="2"/>
  <c r="BI27" i="2"/>
  <c r="BH27" i="2"/>
  <c r="BG27" i="2"/>
  <c r="BE27" i="2"/>
  <c r="T27" i="2"/>
  <c r="R27" i="2"/>
  <c r="P27" i="2"/>
  <c r="BI26" i="2"/>
  <c r="BH26" i="2"/>
  <c r="BG26" i="2"/>
  <c r="BE26" i="2"/>
  <c r="T26" i="2"/>
  <c r="R26" i="2"/>
  <c r="P26" i="2"/>
  <c r="BI25" i="2"/>
  <c r="BH25" i="2"/>
  <c r="BG25" i="2"/>
  <c r="BE25" i="2"/>
  <c r="T25" i="2"/>
  <c r="R25" i="2"/>
  <c r="P25" i="2"/>
  <c r="BI24" i="2"/>
  <c r="BH24" i="2"/>
  <c r="BG24" i="2"/>
  <c r="BE24" i="2"/>
  <c r="T24" i="2"/>
  <c r="R24" i="2"/>
  <c r="P24" i="2"/>
  <c r="BI23" i="2"/>
  <c r="BH23" i="2"/>
  <c r="BG23" i="2"/>
  <c r="BE23" i="2"/>
  <c r="T23" i="2"/>
  <c r="R23" i="2"/>
  <c r="P23" i="2"/>
  <c r="BI22" i="2"/>
  <c r="BH22" i="2"/>
  <c r="BG22" i="2"/>
  <c r="BE22" i="2"/>
  <c r="T22" i="2"/>
  <c r="R22" i="2"/>
  <c r="P22" i="2"/>
  <c r="BI21" i="2"/>
  <c r="BH21" i="2"/>
  <c r="BG21" i="2"/>
  <c r="BE21" i="2"/>
  <c r="T21" i="2"/>
  <c r="R21" i="2"/>
  <c r="P21" i="2"/>
  <c r="BI20" i="2"/>
  <c r="BH20" i="2"/>
  <c r="BG20" i="2"/>
  <c r="BE20" i="2"/>
  <c r="T20" i="2"/>
  <c r="R20" i="2"/>
  <c r="P20" i="2"/>
  <c r="BI19" i="2"/>
  <c r="BH19" i="2"/>
  <c r="BG19" i="2"/>
  <c r="BE19" i="2"/>
  <c r="T19" i="2"/>
  <c r="R19" i="2"/>
  <c r="P19" i="2"/>
  <c r="BI18" i="2"/>
  <c r="BH18" i="2"/>
  <c r="BG18" i="2"/>
  <c r="BE18" i="2"/>
  <c r="T18" i="2"/>
  <c r="R18" i="2"/>
  <c r="P18" i="2"/>
  <c r="BI17" i="2"/>
  <c r="BH17" i="2"/>
  <c r="BG17" i="2"/>
  <c r="BE17" i="2"/>
  <c r="T17" i="2"/>
  <c r="R17" i="2"/>
  <c r="P17" i="2"/>
  <c r="BI16" i="2"/>
  <c r="BH16" i="2"/>
  <c r="BG16" i="2"/>
  <c r="BE16" i="2"/>
  <c r="T16" i="2"/>
  <c r="R16" i="2"/>
  <c r="P16" i="2"/>
  <c r="BK22" i="2"/>
  <c r="BK17" i="2"/>
  <c r="BK38" i="2"/>
  <c r="BK35" i="2"/>
  <c r="BK33" i="2"/>
  <c r="BK16" i="2"/>
  <c r="BK30" i="2"/>
  <c r="BK28" i="2"/>
  <c r="BK25" i="2"/>
  <c r="BK21" i="2"/>
  <c r="BK24" i="2"/>
  <c r="BK20" i="2"/>
  <c r="BK39" i="2"/>
  <c r="BK37" i="2"/>
  <c r="BK29" i="2"/>
  <c r="BK23" i="2"/>
  <c r="BK31" i="2"/>
  <c r="BK26" i="2"/>
  <c r="BK19" i="2"/>
  <c r="BK32" i="2"/>
  <c r="BK34" i="2"/>
  <c r="BK27" i="2"/>
  <c r="BK18" i="2"/>
  <c r="P15" i="2" l="1"/>
  <c r="P14" i="2" s="1"/>
  <c r="T15" i="2"/>
  <c r="T14" i="2"/>
  <c r="P36" i="2"/>
  <c r="R36" i="2"/>
  <c r="BK15" i="2"/>
  <c r="R15" i="2"/>
  <c r="R14" i="2" s="1"/>
  <c r="R13" i="2" s="1"/>
  <c r="BK36" i="2"/>
  <c r="T36" i="2"/>
  <c r="BF18" i="2"/>
  <c r="BF21" i="2"/>
  <c r="BF24" i="2"/>
  <c r="BF25" i="2"/>
  <c r="BF26" i="2"/>
  <c r="BF27" i="2"/>
  <c r="BF29" i="2"/>
  <c r="BF30" i="2"/>
  <c r="BF32" i="2"/>
  <c r="BF33" i="2"/>
  <c r="BF39" i="2"/>
  <c r="BF19" i="2"/>
  <c r="BF23" i="2"/>
  <c r="BF28" i="2"/>
  <c r="BF31" i="2"/>
  <c r="BF34" i="2"/>
  <c r="BF35" i="2"/>
  <c r="BF37" i="2"/>
  <c r="BF38" i="2"/>
  <c r="BF16" i="2"/>
  <c r="BF17" i="2"/>
  <c r="BF20" i="2"/>
  <c r="BF22" i="2"/>
  <c r="T13" i="2" l="1"/>
  <c r="P13" i="2"/>
  <c r="BK14" i="2"/>
  <c r="BK13" i="2" l="1"/>
</calcChain>
</file>

<file path=xl/sharedStrings.xml><?xml version="1.0" encoding="utf-8"?>
<sst xmlns="http://schemas.openxmlformats.org/spreadsheetml/2006/main" count="368" uniqueCount="134">
  <si>
    <t/>
  </si>
  <si>
    <t>20</t>
  </si>
  <si>
    <t>Stavba:</t>
  </si>
  <si>
    <t>Miesto:</t>
  </si>
  <si>
    <t>Objednávateľ:</t>
  </si>
  <si>
    <t>Zhotoviteľ:</t>
  </si>
  <si>
    <t>DPH</t>
  </si>
  <si>
    <t>znížená</t>
  </si>
  <si>
    <t>Kód</t>
  </si>
  <si>
    <t>Popis</t>
  </si>
  <si>
    <t>Typ</t>
  </si>
  <si>
    <t>D</t>
  </si>
  <si>
    <t>0</t>
  </si>
  <si>
    <t>1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</si>
  <si>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</si>
  <si>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</si>
  <si>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</si>
  <si>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</si>
  <si>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</si>
  <si>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</si>
  <si>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</si>
  <si>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</si>
  <si>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</si>
  <si>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</si>
  <si>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</si>
  <si>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</si>
  <si>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</si>
  <si>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</si>
  <si>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</si>
  <si>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</si>
  <si>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</si>
  <si>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</si>
  <si>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7</t>
  </si>
  <si>
    <t>Sadové úpravy - dreviny</t>
  </si>
  <si>
    <t>K</t>
  </si>
  <si>
    <t>183101322</t>
  </si>
  <si>
    <t>Hĺbenie jamiek pre vysadzovanie rastlín  s výmenou pôdy 100% s prípadným  naložením zhrabkov na dopr. prostr. s odvozom do 20 km,  nad 1,00 - 2,00 m3</t>
  </si>
  <si>
    <t>ks</t>
  </si>
  <si>
    <t>4</t>
  </si>
  <si>
    <t>2</t>
  </si>
  <si>
    <t>-1294348659</t>
  </si>
  <si>
    <t>12</t>
  </si>
  <si>
    <t>184000001</t>
  </si>
  <si>
    <t>Ošetrovanie stromov po výsadbe rezom</t>
  </si>
  <si>
    <t>820425630</t>
  </si>
  <si>
    <t>184102117</t>
  </si>
  <si>
    <t>Výsadba dreviny s balom do vopred vyhĺbenej jamky so zaliatím v rovine o priemere balu nad 800 - 1000 mm</t>
  </si>
  <si>
    <t>-1344001867</t>
  </si>
  <si>
    <t>3</t>
  </si>
  <si>
    <t>1842021111</t>
  </si>
  <si>
    <t>Zakotvenie dreviny troma a viac kolmi s ochranou proti poškodeniu kmeňa v mieste vzopretia pri priemere kolov 100 - 120 mm a pri dĺžke kolov do 2 m s trojitým latkovaním proti poškodeniu pri kosení a jedným latkovaním na vrchnej časti kolov.</t>
  </si>
  <si>
    <t>569812692</t>
  </si>
  <si>
    <t>13</t>
  </si>
  <si>
    <t>184501114</t>
  </si>
  <si>
    <t>Zhotovenie obalu kmeňa trstinovou  rohožou + dodávka</t>
  </si>
  <si>
    <t>-1633163265</t>
  </si>
  <si>
    <t>184901111</t>
  </si>
  <si>
    <t>Osadenie kolov k drevine s uviazaním, dĺžka kolov 2 m, 4 ks / 1 strom,  24 x 4 =96 ks</t>
  </si>
  <si>
    <t>1567130565</t>
  </si>
  <si>
    <t>15</t>
  </si>
  <si>
    <t>184921116</t>
  </si>
  <si>
    <t>Položenie mulčovacej kôry  hr. vrstvy nad 50 do 100 mm v rovine alebo na svahu do 1:5  -   1,5 m2/strom</t>
  </si>
  <si>
    <t>m2</t>
  </si>
  <si>
    <t>-724041238</t>
  </si>
  <si>
    <t>16</t>
  </si>
  <si>
    <t>M</t>
  </si>
  <si>
    <t>055410000100.S</t>
  </si>
  <si>
    <t>Borovicová kôra 70 l vrecia</t>
  </si>
  <si>
    <t>8</t>
  </si>
  <si>
    <t>-680125782</t>
  </si>
  <si>
    <t>5</t>
  </si>
  <si>
    <t>185802114</t>
  </si>
  <si>
    <t>Hnojenie pôdy, trávnika, rastlín s rozprestretím alebo rozdelením hnojiva v rovine. Umelým hnojivom s rozdelením k jednotlivým rastlinám   / 0,5 kg Hydrogel,  8 tabliet Silvamix, 100 g  mykorhízne huby / 0,7 x24 =16,8 kg</t>
  </si>
  <si>
    <t>kg</t>
  </si>
  <si>
    <t>1361074102</t>
  </si>
  <si>
    <t>6</t>
  </si>
  <si>
    <t>Pol1</t>
  </si>
  <si>
    <t>Hydrogel  24 x 0,5 = 12 kg</t>
  </si>
  <si>
    <t>-539488604</t>
  </si>
  <si>
    <t>Pol2</t>
  </si>
  <si>
    <t>Hnojivo, napr. Silvamix  8 x 24 =192 ks</t>
  </si>
  <si>
    <t>-1093589821</t>
  </si>
  <si>
    <t>Pol3</t>
  </si>
  <si>
    <t>Mykorhízne huby  100 g x 24 = 2,4 kg /napr. Simbivit/</t>
  </si>
  <si>
    <t>-580276749</t>
  </si>
  <si>
    <t>9</t>
  </si>
  <si>
    <t>5812115000</t>
  </si>
  <si>
    <t>Hygromix -  bratislavský stromový substrát</t>
  </si>
  <si>
    <t>m3</t>
  </si>
  <si>
    <t>958085541</t>
  </si>
  <si>
    <t>10</t>
  </si>
  <si>
    <t>184807919</t>
  </si>
  <si>
    <t>Kôl dĺžky 2 m, priemeru od 100 do 120 mm, ku každemu stromu 4 ks + páska  + trojité latovanie proti poškodeniu pri kosení + 1 latkovanie na vrchnej časti kolov</t>
  </si>
  <si>
    <t>1719398292</t>
  </si>
  <si>
    <t>Pol5</t>
  </si>
  <si>
    <t>14</t>
  </si>
  <si>
    <t>Pol4</t>
  </si>
  <si>
    <t>Vytvorenie závlahovej misy o priemere 1 000 mm</t>
  </si>
  <si>
    <t>-1480561423</t>
  </si>
  <si>
    <t>17</t>
  </si>
  <si>
    <t>Poplatok za uloženie odpadu na skládke (výkopok z 24 jám x 1,2t)</t>
  </si>
  <si>
    <t>t</t>
  </si>
  <si>
    <t>1473930888</t>
  </si>
  <si>
    <t>18</t>
  </si>
  <si>
    <t>Pol6</t>
  </si>
  <si>
    <t>Zákonný poplatok obci - nepodlieha zdaneniu</t>
  </si>
  <si>
    <t>470360850</t>
  </si>
  <si>
    <t>19</t>
  </si>
  <si>
    <t>Pol7</t>
  </si>
  <si>
    <t>Starostlivosť o dreviny  1. rok:  zálievka  300l = 0,3 m3 x 32 =9.6 m3,   úprava oplôtkov, závlahovej misy, úprava koruny, mechanické odburinenie, príp. iné ošetrenie</t>
  </si>
  <si>
    <t>súbor</t>
  </si>
  <si>
    <t>931684734</t>
  </si>
  <si>
    <t>Pol8</t>
  </si>
  <si>
    <t>Starostlivosť o dreviny  2. rok:  zálievka  300l = 0,3 m3 x 16 =4.8 m3,   úprava oplôtkov, závlahovej misy, úprava koruny, mechanické odburinenie,  príp. iné ošetrenie, doplnenie mulču</t>
  </si>
  <si>
    <t>923079251</t>
  </si>
  <si>
    <t>21</t>
  </si>
  <si>
    <t>presun</t>
  </si>
  <si>
    <t>Presun hmôt pre sadovnícke úpravy</t>
  </si>
  <si>
    <t>444296623</t>
  </si>
  <si>
    <t>VRN</t>
  </si>
  <si>
    <t>Investičné náklady neobsiahnuté v cenách</t>
  </si>
  <si>
    <t>22</t>
  </si>
  <si>
    <t>000300013.S</t>
  </si>
  <si>
    <t>eur</t>
  </si>
  <si>
    <t>-586244850</t>
  </si>
  <si>
    <t>23</t>
  </si>
  <si>
    <t>000300016.S</t>
  </si>
  <si>
    <t>Geodetické práce - vykonávané pred výstavbou určenie vytyčovacej siete, vytýčenie územia a plánovanej výsadby</t>
  </si>
  <si>
    <t>-898444396</t>
  </si>
  <si>
    <t>24</t>
  </si>
  <si>
    <t>000300031.S</t>
  </si>
  <si>
    <t>Geodetické práce - vykonávané po výstavbe zameranie skutočného vyhotovenia stavby</t>
  </si>
  <si>
    <t>-1197191091</t>
  </si>
  <si>
    <t xml:space="preserve">Geodetické práce - vykonávané pred výstavbou, určenie priebehu nadzemného alebo podzemného existujúceho aj plánovaného vedenia:    vrátane overenia u správcov inžinierskych sietí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</si>
</sst>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00"/>
    <numFmt numFmtId="166" formatCode="#,##0.000"/>
  </numFmts>
  <fonts count="1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7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0" fillId="0" borderId="0" xfId="0" applyNumberFormat="1" applyFont="1" applyAlignment="1"/>
    <xf numFmtId="165" fontId="11" fillId="0" borderId="7" xfId="0" applyNumberFormat="1" applyFont="1" applyBorder="1" applyAlignment="1"/>
    <xf numFmtId="165" fontId="11" fillId="0" borderId="8" xfId="0" applyNumberFormat="1" applyFont="1" applyBorder="1" applyAlignment="1"/>
    <xf numFmtId="4" fontId="12" fillId="0" borderId="0" xfId="0" applyNumberFormat="1" applyFont="1" applyAlignment="1">
      <alignment vertical="center"/>
    </xf>
    <xf numFmtId="0" fontId="6" fillId="0" borderId="3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/>
    <xf numFmtId="0" fontId="6" fillId="0" borderId="9" xfId="0" applyFont="1" applyBorder="1" applyAlignment="1"/>
    <xf numFmtId="0" fontId="6" fillId="0" borderId="0" xfId="0" applyFont="1" applyBorder="1" applyAlignment="1"/>
    <xf numFmtId="165" fontId="6" fillId="0" borderId="0" xfId="0" applyNumberFormat="1" applyFont="1" applyBorder="1" applyAlignment="1"/>
    <xf numFmtId="165" fontId="6" fillId="0" borderId="10" xfId="0" applyNumberFormat="1" applyFont="1" applyBorder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Border="1" applyAlignment="1" applyProtection="1">
      <alignment vertical="center"/>
      <protection locked="0"/>
    </xf>
    <xf numFmtId="4" fontId="8" fillId="0" borderId="17" xfId="0" applyNumberFormat="1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4" fontId="13" fillId="0" borderId="17" xfId="0" applyNumberFormat="1" applyFont="1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165" fontId="9" fillId="0" borderId="15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0"/>
  <sheetViews>
    <sheetView showGridLines="0" tabSelected="1" workbookViewId="0">
      <selection activeCell="X11" sqref="X1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65" s="2" customFormat="1" ht="6.95" customHeight="1" x14ac:dyDescent="0.2">
      <c r="A1" s="10"/>
      <c r="B1" s="15"/>
      <c r="C1" s="16"/>
      <c r="D1" s="16"/>
      <c r="E1" s="16"/>
      <c r="F1" s="16"/>
      <c r="G1" s="16"/>
      <c r="H1" s="16"/>
      <c r="I1" s="16"/>
      <c r="J1" s="16"/>
      <c r="K1" s="16"/>
      <c r="L1" s="12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65" s="2" customFormat="1" ht="24.95" customHeight="1" x14ac:dyDescent="0.2">
      <c r="A2" s="10"/>
      <c r="B2" s="11"/>
      <c r="C2" s="6" t="s">
        <v>17</v>
      </c>
      <c r="D2" s="10"/>
      <c r="E2" s="10"/>
      <c r="F2" s="10"/>
      <c r="G2" s="10"/>
      <c r="H2" s="10"/>
      <c r="I2" s="10"/>
      <c r="J2" s="10"/>
      <c r="K2" s="10"/>
      <c r="L2" s="12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65" s="2" customFormat="1" ht="6.9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65" s="2" customFormat="1" ht="12" customHeight="1" x14ac:dyDescent="0.2">
      <c r="A4" s="10"/>
      <c r="B4" s="11"/>
      <c r="C4" s="8" t="s">
        <v>2</v>
      </c>
      <c r="D4" s="10"/>
      <c r="E4" s="10"/>
      <c r="F4" s="10"/>
      <c r="G4" s="10"/>
      <c r="H4" s="10"/>
      <c r="I4" s="10"/>
      <c r="J4" s="10"/>
      <c r="K4" s="10"/>
      <c r="L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65" s="2" customFormat="1" ht="16.5" customHeight="1" x14ac:dyDescent="0.2">
      <c r="A5" s="10"/>
      <c r="B5" s="11"/>
      <c r="C5" s="10"/>
      <c r="D5" s="10"/>
      <c r="E5" s="76"/>
      <c r="F5" s="77"/>
      <c r="G5" s="77"/>
      <c r="H5" s="77"/>
      <c r="I5" s="10"/>
      <c r="J5" s="10"/>
      <c r="K5" s="10"/>
      <c r="L5" s="1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65" s="2" customFormat="1" ht="6.95" customHeight="1" x14ac:dyDescent="0.2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65" s="2" customFormat="1" ht="12" customHeight="1" x14ac:dyDescent="0.2">
      <c r="A7" s="10"/>
      <c r="B7" s="11"/>
      <c r="C7" s="8" t="s">
        <v>3</v>
      </c>
      <c r="D7" s="10"/>
      <c r="E7" s="10"/>
      <c r="F7" s="7"/>
      <c r="G7" s="10"/>
      <c r="H7" s="10"/>
      <c r="I7" s="8"/>
      <c r="J7" s="17"/>
      <c r="K7" s="10"/>
      <c r="L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65" s="2" customFormat="1" ht="6.95" customHeight="1" x14ac:dyDescent="0.2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2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65" s="2" customFormat="1" ht="25.7" customHeight="1" x14ac:dyDescent="0.2">
      <c r="A9" s="10"/>
      <c r="B9" s="11"/>
      <c r="C9" s="8" t="s">
        <v>4</v>
      </c>
      <c r="D9" s="10"/>
      <c r="E9" s="10"/>
      <c r="F9" s="7"/>
      <c r="G9" s="10"/>
      <c r="H9" s="10"/>
      <c r="I9" s="8"/>
      <c r="J9" s="9"/>
      <c r="K9" s="10"/>
      <c r="L9" s="12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65" s="2" customFormat="1" ht="25.7" customHeight="1" x14ac:dyDescent="0.2">
      <c r="A10" s="10"/>
      <c r="B10" s="11"/>
      <c r="C10" s="8" t="s">
        <v>5</v>
      </c>
      <c r="D10" s="10"/>
      <c r="E10" s="10"/>
      <c r="F10" s="7"/>
      <c r="G10" s="10"/>
      <c r="H10" s="10"/>
      <c r="I10" s="8"/>
      <c r="J10" s="9"/>
      <c r="K10" s="10"/>
      <c r="L10" s="12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65" s="2" customFormat="1" ht="10.35" customHeight="1" x14ac:dyDescent="0.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2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65" s="3" customFormat="1" ht="29.25" customHeight="1" x14ac:dyDescent="0.2">
      <c r="A12" s="25"/>
      <c r="B12" s="26"/>
      <c r="C12" s="27" t="s">
        <v>18</v>
      </c>
      <c r="D12" s="28" t="s">
        <v>10</v>
      </c>
      <c r="E12" s="28" t="s">
        <v>8</v>
      </c>
      <c r="F12" s="28" t="s">
        <v>9</v>
      </c>
      <c r="G12" s="28" t="s">
        <v>19</v>
      </c>
      <c r="H12" s="28" t="s">
        <v>20</v>
      </c>
      <c r="I12" s="28" t="s">
        <v>21</v>
      </c>
      <c r="J12" s="29" t="s">
        <v>14</v>
      </c>
      <c r="K12" s="30" t="s">
        <v>22</v>
      </c>
      <c r="L12" s="31"/>
      <c r="M12" s="19" t="s">
        <v>0</v>
      </c>
      <c r="N12" s="20" t="s">
        <v>6</v>
      </c>
      <c r="O12" s="20" t="s">
        <v>23</v>
      </c>
      <c r="P12" s="20" t="s">
        <v>24</v>
      </c>
      <c r="Q12" s="20" t="s">
        <v>25</v>
      </c>
      <c r="R12" s="20" t="s">
        <v>26</v>
      </c>
      <c r="S12" s="20" t="s">
        <v>27</v>
      </c>
      <c r="T12" s="21" t="s">
        <v>28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65" s="2" customFormat="1" ht="22.9" customHeight="1" x14ac:dyDescent="0.25">
      <c r="A13" s="10"/>
      <c r="B13" s="11"/>
      <c r="C13" s="24" t="s">
        <v>15</v>
      </c>
      <c r="D13" s="10"/>
      <c r="E13" s="10"/>
      <c r="F13" s="10"/>
      <c r="G13" s="10"/>
      <c r="H13" s="10"/>
      <c r="I13" s="10"/>
      <c r="J13" s="32"/>
      <c r="K13" s="10"/>
      <c r="L13" s="11"/>
      <c r="M13" s="22"/>
      <c r="N13" s="18"/>
      <c r="O13" s="23"/>
      <c r="P13" s="33">
        <f>P14+P36</f>
        <v>0</v>
      </c>
      <c r="Q13" s="23"/>
      <c r="R13" s="33">
        <f>R14+R36</f>
        <v>0</v>
      </c>
      <c r="S13" s="23"/>
      <c r="T13" s="34">
        <f>T14+T36</f>
        <v>0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T13" s="5" t="s">
        <v>11</v>
      </c>
      <c r="AU13" s="5" t="s">
        <v>16</v>
      </c>
      <c r="BK13" s="35">
        <f>BK14+BK36</f>
        <v>0</v>
      </c>
    </row>
    <row r="14" spans="1:65" s="4" customFormat="1" ht="25.9" customHeight="1" x14ac:dyDescent="0.2">
      <c r="B14" s="36"/>
      <c r="D14" s="37" t="s">
        <v>11</v>
      </c>
      <c r="E14" s="38" t="s">
        <v>29</v>
      </c>
      <c r="F14" s="38" t="s">
        <v>30</v>
      </c>
      <c r="J14" s="39"/>
      <c r="L14" s="36"/>
      <c r="M14" s="40"/>
      <c r="N14" s="41"/>
      <c r="O14" s="41"/>
      <c r="P14" s="42">
        <f>P15</f>
        <v>0</v>
      </c>
      <c r="Q14" s="41"/>
      <c r="R14" s="42">
        <f>R15</f>
        <v>0</v>
      </c>
      <c r="S14" s="41"/>
      <c r="T14" s="43">
        <f>T15</f>
        <v>0</v>
      </c>
      <c r="AR14" s="37" t="s">
        <v>13</v>
      </c>
      <c r="AT14" s="44" t="s">
        <v>11</v>
      </c>
      <c r="AU14" s="44" t="s">
        <v>12</v>
      </c>
      <c r="AY14" s="37" t="s">
        <v>31</v>
      </c>
      <c r="BK14" s="45">
        <f>BK15</f>
        <v>0</v>
      </c>
    </row>
    <row r="15" spans="1:65" s="4" customFormat="1" ht="22.9" customHeight="1" x14ac:dyDescent="0.2">
      <c r="B15" s="36"/>
      <c r="D15" s="37" t="s">
        <v>11</v>
      </c>
      <c r="E15" s="46" t="s">
        <v>32</v>
      </c>
      <c r="F15" s="46" t="s">
        <v>33</v>
      </c>
      <c r="J15" s="47"/>
      <c r="L15" s="36"/>
      <c r="M15" s="40"/>
      <c r="N15" s="41"/>
      <c r="O15" s="41"/>
      <c r="P15" s="42">
        <f>SUM(P16:P35)</f>
        <v>0</v>
      </c>
      <c r="Q15" s="41"/>
      <c r="R15" s="42">
        <f>SUM(R16:R35)</f>
        <v>0</v>
      </c>
      <c r="S15" s="41"/>
      <c r="T15" s="43">
        <f>SUM(T16:T35)</f>
        <v>0</v>
      </c>
      <c r="AR15" s="37" t="s">
        <v>13</v>
      </c>
      <c r="AT15" s="44" t="s">
        <v>11</v>
      </c>
      <c r="AU15" s="44" t="s">
        <v>13</v>
      </c>
      <c r="AY15" s="37" t="s">
        <v>31</v>
      </c>
      <c r="BK15" s="45">
        <f>SUM(BK16:BK35)</f>
        <v>0</v>
      </c>
    </row>
    <row r="16" spans="1:65" s="2" customFormat="1" ht="44.25" customHeight="1" x14ac:dyDescent="0.2">
      <c r="A16" s="10"/>
      <c r="B16" s="48"/>
      <c r="C16" s="49" t="s">
        <v>13</v>
      </c>
      <c r="D16" s="49" t="s">
        <v>34</v>
      </c>
      <c r="E16" s="50" t="s">
        <v>35</v>
      </c>
      <c r="F16" s="51" t="s">
        <v>36</v>
      </c>
      <c r="G16" s="52" t="s">
        <v>37</v>
      </c>
      <c r="H16" s="53">
        <v>24</v>
      </c>
      <c r="I16" s="54"/>
      <c r="J16" s="54"/>
      <c r="K16" s="55"/>
      <c r="L16" s="11"/>
      <c r="M16" s="56" t="s">
        <v>0</v>
      </c>
      <c r="N16" s="57" t="s">
        <v>7</v>
      </c>
      <c r="O16" s="58">
        <v>0</v>
      </c>
      <c r="P16" s="58">
        <f t="shared" ref="P16:P35" si="0">O16*H16</f>
        <v>0</v>
      </c>
      <c r="Q16" s="58">
        <v>0</v>
      </c>
      <c r="R16" s="58">
        <f t="shared" ref="R16:R35" si="1">Q16*H16</f>
        <v>0</v>
      </c>
      <c r="S16" s="58">
        <v>0</v>
      </c>
      <c r="T16" s="59">
        <f t="shared" ref="T16:T35" si="2">S16*H16</f>
        <v>0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R16" s="60" t="s">
        <v>38</v>
      </c>
      <c r="AT16" s="60" t="s">
        <v>34</v>
      </c>
      <c r="AU16" s="60" t="s">
        <v>39</v>
      </c>
      <c r="AY16" s="5" t="s">
        <v>31</v>
      </c>
      <c r="BE16" s="61">
        <f t="shared" ref="BE16:BE35" si="3">IF(N16="základná",J16,0)</f>
        <v>0</v>
      </c>
      <c r="BF16" s="61">
        <f t="shared" ref="BF16:BF35" si="4">IF(N16="znížená",J16,0)</f>
        <v>0</v>
      </c>
      <c r="BG16" s="61">
        <f t="shared" ref="BG16:BG35" si="5">IF(N16="zákl. prenesená",J16,0)</f>
        <v>0</v>
      </c>
      <c r="BH16" s="61">
        <f t="shared" ref="BH16:BH35" si="6">IF(N16="zníž. prenesená",J16,0)</f>
        <v>0</v>
      </c>
      <c r="BI16" s="61">
        <f t="shared" ref="BI16:BI35" si="7">IF(N16="nulová",J16,0)</f>
        <v>0</v>
      </c>
      <c r="BJ16" s="5" t="s">
        <v>39</v>
      </c>
      <c r="BK16" s="61">
        <f t="shared" ref="BK16:BK35" si="8">ROUND(I16*H16,2)</f>
        <v>0</v>
      </c>
      <c r="BL16" s="5" t="s">
        <v>38</v>
      </c>
      <c r="BM16" s="60" t="s">
        <v>40</v>
      </c>
    </row>
    <row r="17" spans="1:65" s="2" customFormat="1" ht="16.5" customHeight="1" x14ac:dyDescent="0.2">
      <c r="A17" s="10"/>
      <c r="B17" s="48"/>
      <c r="C17" s="49" t="s">
        <v>41</v>
      </c>
      <c r="D17" s="49" t="s">
        <v>34</v>
      </c>
      <c r="E17" s="50" t="s">
        <v>42</v>
      </c>
      <c r="F17" s="51" t="s">
        <v>43</v>
      </c>
      <c r="G17" s="52" t="s">
        <v>37</v>
      </c>
      <c r="H17" s="53">
        <v>24</v>
      </c>
      <c r="I17" s="54"/>
      <c r="J17" s="54"/>
      <c r="K17" s="55"/>
      <c r="L17" s="11"/>
      <c r="M17" s="56" t="s">
        <v>0</v>
      </c>
      <c r="N17" s="57" t="s">
        <v>7</v>
      </c>
      <c r="O17" s="58">
        <v>0</v>
      </c>
      <c r="P17" s="58">
        <f t="shared" si="0"/>
        <v>0</v>
      </c>
      <c r="Q17" s="58">
        <v>0</v>
      </c>
      <c r="R17" s="58">
        <f t="shared" si="1"/>
        <v>0</v>
      </c>
      <c r="S17" s="58">
        <v>0</v>
      </c>
      <c r="T17" s="59">
        <f t="shared" si="2"/>
        <v>0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R17" s="60" t="s">
        <v>38</v>
      </c>
      <c r="AT17" s="60" t="s">
        <v>34</v>
      </c>
      <c r="AU17" s="60" t="s">
        <v>39</v>
      </c>
      <c r="AY17" s="5" t="s">
        <v>31</v>
      </c>
      <c r="BE17" s="61">
        <f t="shared" si="3"/>
        <v>0</v>
      </c>
      <c r="BF17" s="61">
        <f t="shared" si="4"/>
        <v>0</v>
      </c>
      <c r="BG17" s="61">
        <f t="shared" si="5"/>
        <v>0</v>
      </c>
      <c r="BH17" s="61">
        <f t="shared" si="6"/>
        <v>0</v>
      </c>
      <c r="BI17" s="61">
        <f t="shared" si="7"/>
        <v>0</v>
      </c>
      <c r="BJ17" s="5" t="s">
        <v>39</v>
      </c>
      <c r="BK17" s="61">
        <f t="shared" si="8"/>
        <v>0</v>
      </c>
      <c r="BL17" s="5" t="s">
        <v>38</v>
      </c>
      <c r="BM17" s="60" t="s">
        <v>44</v>
      </c>
    </row>
    <row r="18" spans="1:65" s="2" customFormat="1" ht="33" customHeight="1" x14ac:dyDescent="0.2">
      <c r="A18" s="10"/>
      <c r="B18" s="48"/>
      <c r="C18" s="49" t="s">
        <v>39</v>
      </c>
      <c r="D18" s="49" t="s">
        <v>34</v>
      </c>
      <c r="E18" s="50" t="s">
        <v>45</v>
      </c>
      <c r="F18" s="51" t="s">
        <v>46</v>
      </c>
      <c r="G18" s="52" t="s">
        <v>37</v>
      </c>
      <c r="H18" s="53">
        <v>24</v>
      </c>
      <c r="I18" s="54"/>
      <c r="J18" s="54"/>
      <c r="K18" s="55"/>
      <c r="L18" s="11"/>
      <c r="M18" s="56" t="s">
        <v>0</v>
      </c>
      <c r="N18" s="57" t="s">
        <v>7</v>
      </c>
      <c r="O18" s="58">
        <v>0</v>
      </c>
      <c r="P18" s="58">
        <f t="shared" si="0"/>
        <v>0</v>
      </c>
      <c r="Q18" s="58">
        <v>0</v>
      </c>
      <c r="R18" s="58">
        <f t="shared" si="1"/>
        <v>0</v>
      </c>
      <c r="S18" s="58">
        <v>0</v>
      </c>
      <c r="T18" s="59">
        <f t="shared" si="2"/>
        <v>0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R18" s="60" t="s">
        <v>38</v>
      </c>
      <c r="AT18" s="60" t="s">
        <v>34</v>
      </c>
      <c r="AU18" s="60" t="s">
        <v>39</v>
      </c>
      <c r="AY18" s="5" t="s">
        <v>31</v>
      </c>
      <c r="BE18" s="61">
        <f t="shared" si="3"/>
        <v>0</v>
      </c>
      <c r="BF18" s="61">
        <f t="shared" si="4"/>
        <v>0</v>
      </c>
      <c r="BG18" s="61">
        <f t="shared" si="5"/>
        <v>0</v>
      </c>
      <c r="BH18" s="61">
        <f t="shared" si="6"/>
        <v>0</v>
      </c>
      <c r="BI18" s="61">
        <f t="shared" si="7"/>
        <v>0</v>
      </c>
      <c r="BJ18" s="5" t="s">
        <v>39</v>
      </c>
      <c r="BK18" s="61">
        <f t="shared" si="8"/>
        <v>0</v>
      </c>
      <c r="BL18" s="5" t="s">
        <v>38</v>
      </c>
      <c r="BM18" s="60" t="s">
        <v>47</v>
      </c>
    </row>
    <row r="19" spans="1:65" s="2" customFormat="1" ht="66.75" customHeight="1" x14ac:dyDescent="0.2">
      <c r="A19" s="10"/>
      <c r="B19" s="48"/>
      <c r="C19" s="49" t="s">
        <v>48</v>
      </c>
      <c r="D19" s="49" t="s">
        <v>34</v>
      </c>
      <c r="E19" s="50" t="s">
        <v>49</v>
      </c>
      <c r="F19" s="51" t="s">
        <v>50</v>
      </c>
      <c r="G19" s="52" t="s">
        <v>37</v>
      </c>
      <c r="H19" s="53">
        <v>24</v>
      </c>
      <c r="I19" s="54"/>
      <c r="J19" s="54"/>
      <c r="K19" s="55"/>
      <c r="L19" s="11"/>
      <c r="M19" s="56" t="s">
        <v>0</v>
      </c>
      <c r="N19" s="57" t="s">
        <v>7</v>
      </c>
      <c r="O19" s="58">
        <v>0</v>
      </c>
      <c r="P19" s="58">
        <f t="shared" si="0"/>
        <v>0</v>
      </c>
      <c r="Q19" s="58">
        <v>0</v>
      </c>
      <c r="R19" s="58">
        <f t="shared" si="1"/>
        <v>0</v>
      </c>
      <c r="S19" s="58">
        <v>0</v>
      </c>
      <c r="T19" s="59">
        <f t="shared" si="2"/>
        <v>0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R19" s="60" t="s">
        <v>38</v>
      </c>
      <c r="AT19" s="60" t="s">
        <v>34</v>
      </c>
      <c r="AU19" s="60" t="s">
        <v>39</v>
      </c>
      <c r="AY19" s="5" t="s">
        <v>31</v>
      </c>
      <c r="BE19" s="61">
        <f t="shared" si="3"/>
        <v>0</v>
      </c>
      <c r="BF19" s="61">
        <f t="shared" si="4"/>
        <v>0</v>
      </c>
      <c r="BG19" s="61">
        <f t="shared" si="5"/>
        <v>0</v>
      </c>
      <c r="BH19" s="61">
        <f t="shared" si="6"/>
        <v>0</v>
      </c>
      <c r="BI19" s="61">
        <f t="shared" si="7"/>
        <v>0</v>
      </c>
      <c r="BJ19" s="5" t="s">
        <v>39</v>
      </c>
      <c r="BK19" s="61">
        <f t="shared" si="8"/>
        <v>0</v>
      </c>
      <c r="BL19" s="5" t="s">
        <v>38</v>
      </c>
      <c r="BM19" s="60" t="s">
        <v>51</v>
      </c>
    </row>
    <row r="20" spans="1:65" s="2" customFormat="1" ht="21.75" customHeight="1" x14ac:dyDescent="0.2">
      <c r="A20" s="10"/>
      <c r="B20" s="48"/>
      <c r="C20" s="49" t="s">
        <v>52</v>
      </c>
      <c r="D20" s="49" t="s">
        <v>34</v>
      </c>
      <c r="E20" s="50" t="s">
        <v>53</v>
      </c>
      <c r="F20" s="51" t="s">
        <v>54</v>
      </c>
      <c r="G20" s="52" t="s">
        <v>37</v>
      </c>
      <c r="H20" s="53">
        <v>24</v>
      </c>
      <c r="I20" s="54"/>
      <c r="J20" s="54"/>
      <c r="K20" s="55"/>
      <c r="L20" s="11"/>
      <c r="M20" s="56" t="s">
        <v>0</v>
      </c>
      <c r="N20" s="57" t="s">
        <v>7</v>
      </c>
      <c r="O20" s="58">
        <v>0</v>
      </c>
      <c r="P20" s="58">
        <f t="shared" si="0"/>
        <v>0</v>
      </c>
      <c r="Q20" s="58">
        <v>0</v>
      </c>
      <c r="R20" s="58">
        <f t="shared" si="1"/>
        <v>0</v>
      </c>
      <c r="S20" s="58">
        <v>0</v>
      </c>
      <c r="T20" s="59">
        <f t="shared" si="2"/>
        <v>0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R20" s="60" t="s">
        <v>38</v>
      </c>
      <c r="AT20" s="60" t="s">
        <v>34</v>
      </c>
      <c r="AU20" s="60" t="s">
        <v>39</v>
      </c>
      <c r="AY20" s="5" t="s">
        <v>31</v>
      </c>
      <c r="BE20" s="61">
        <f t="shared" si="3"/>
        <v>0</v>
      </c>
      <c r="BF20" s="61">
        <f t="shared" si="4"/>
        <v>0</v>
      </c>
      <c r="BG20" s="61">
        <f t="shared" si="5"/>
        <v>0</v>
      </c>
      <c r="BH20" s="61">
        <f t="shared" si="6"/>
        <v>0</v>
      </c>
      <c r="BI20" s="61">
        <f t="shared" si="7"/>
        <v>0</v>
      </c>
      <c r="BJ20" s="5" t="s">
        <v>39</v>
      </c>
      <c r="BK20" s="61">
        <f t="shared" si="8"/>
        <v>0</v>
      </c>
      <c r="BL20" s="5" t="s">
        <v>38</v>
      </c>
      <c r="BM20" s="60" t="s">
        <v>55</v>
      </c>
    </row>
    <row r="21" spans="1:65" s="2" customFormat="1" ht="24.2" customHeight="1" x14ac:dyDescent="0.2">
      <c r="A21" s="10"/>
      <c r="B21" s="48"/>
      <c r="C21" s="49" t="s">
        <v>38</v>
      </c>
      <c r="D21" s="49" t="s">
        <v>34</v>
      </c>
      <c r="E21" s="50" t="s">
        <v>56</v>
      </c>
      <c r="F21" s="51" t="s">
        <v>57</v>
      </c>
      <c r="G21" s="52" t="s">
        <v>37</v>
      </c>
      <c r="H21" s="53">
        <v>96</v>
      </c>
      <c r="I21" s="54"/>
      <c r="J21" s="54"/>
      <c r="K21" s="55"/>
      <c r="L21" s="11"/>
      <c r="M21" s="56" t="s">
        <v>0</v>
      </c>
      <c r="N21" s="57" t="s">
        <v>7</v>
      </c>
      <c r="O21" s="58">
        <v>0</v>
      </c>
      <c r="P21" s="58">
        <f t="shared" si="0"/>
        <v>0</v>
      </c>
      <c r="Q21" s="58">
        <v>0</v>
      </c>
      <c r="R21" s="58">
        <f t="shared" si="1"/>
        <v>0</v>
      </c>
      <c r="S21" s="58">
        <v>0</v>
      </c>
      <c r="T21" s="59">
        <f t="shared" si="2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R21" s="60" t="s">
        <v>38</v>
      </c>
      <c r="AT21" s="60" t="s">
        <v>34</v>
      </c>
      <c r="AU21" s="60" t="s">
        <v>39</v>
      </c>
      <c r="AY21" s="5" t="s">
        <v>31</v>
      </c>
      <c r="BE21" s="61">
        <f t="shared" si="3"/>
        <v>0</v>
      </c>
      <c r="BF21" s="61">
        <f t="shared" si="4"/>
        <v>0</v>
      </c>
      <c r="BG21" s="61">
        <f t="shared" si="5"/>
        <v>0</v>
      </c>
      <c r="BH21" s="61">
        <f t="shared" si="6"/>
        <v>0</v>
      </c>
      <c r="BI21" s="61">
        <f t="shared" si="7"/>
        <v>0</v>
      </c>
      <c r="BJ21" s="5" t="s">
        <v>39</v>
      </c>
      <c r="BK21" s="61">
        <f t="shared" si="8"/>
        <v>0</v>
      </c>
      <c r="BL21" s="5" t="s">
        <v>38</v>
      </c>
      <c r="BM21" s="60" t="s">
        <v>58</v>
      </c>
    </row>
    <row r="22" spans="1:65" s="2" customFormat="1" ht="33" customHeight="1" x14ac:dyDescent="0.2">
      <c r="A22" s="10"/>
      <c r="B22" s="48"/>
      <c r="C22" s="49" t="s">
        <v>59</v>
      </c>
      <c r="D22" s="49" t="s">
        <v>34</v>
      </c>
      <c r="E22" s="50" t="s">
        <v>60</v>
      </c>
      <c r="F22" s="51" t="s">
        <v>61</v>
      </c>
      <c r="G22" s="52" t="s">
        <v>62</v>
      </c>
      <c r="H22" s="53">
        <v>36</v>
      </c>
      <c r="I22" s="54"/>
      <c r="J22" s="54"/>
      <c r="K22" s="55"/>
      <c r="L22" s="11"/>
      <c r="M22" s="56" t="s">
        <v>0</v>
      </c>
      <c r="N22" s="57" t="s">
        <v>7</v>
      </c>
      <c r="O22" s="58">
        <v>0</v>
      </c>
      <c r="P22" s="58">
        <f t="shared" si="0"/>
        <v>0</v>
      </c>
      <c r="Q22" s="58">
        <v>0</v>
      </c>
      <c r="R22" s="58">
        <f t="shared" si="1"/>
        <v>0</v>
      </c>
      <c r="S22" s="58">
        <v>0</v>
      </c>
      <c r="T22" s="59">
        <f t="shared" si="2"/>
        <v>0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R22" s="60" t="s">
        <v>38</v>
      </c>
      <c r="AT22" s="60" t="s">
        <v>34</v>
      </c>
      <c r="AU22" s="60" t="s">
        <v>39</v>
      </c>
      <c r="AY22" s="5" t="s">
        <v>31</v>
      </c>
      <c r="BE22" s="61">
        <f t="shared" si="3"/>
        <v>0</v>
      </c>
      <c r="BF22" s="61">
        <f t="shared" si="4"/>
        <v>0</v>
      </c>
      <c r="BG22" s="61">
        <f t="shared" si="5"/>
        <v>0</v>
      </c>
      <c r="BH22" s="61">
        <f t="shared" si="6"/>
        <v>0</v>
      </c>
      <c r="BI22" s="61">
        <f t="shared" si="7"/>
        <v>0</v>
      </c>
      <c r="BJ22" s="5" t="s">
        <v>39</v>
      </c>
      <c r="BK22" s="61">
        <f t="shared" si="8"/>
        <v>0</v>
      </c>
      <c r="BL22" s="5" t="s">
        <v>38</v>
      </c>
      <c r="BM22" s="60" t="s">
        <v>63</v>
      </c>
    </row>
    <row r="23" spans="1:65" s="2" customFormat="1" ht="16.5" customHeight="1" x14ac:dyDescent="0.2">
      <c r="A23" s="10"/>
      <c r="B23" s="48"/>
      <c r="C23" s="62" t="s">
        <v>64</v>
      </c>
      <c r="D23" s="62" t="s">
        <v>65</v>
      </c>
      <c r="E23" s="63" t="s">
        <v>66</v>
      </c>
      <c r="F23" s="64" t="s">
        <v>67</v>
      </c>
      <c r="G23" s="65" t="s">
        <v>37</v>
      </c>
      <c r="H23" s="66">
        <v>36</v>
      </c>
      <c r="I23" s="67"/>
      <c r="J23" s="67"/>
      <c r="K23" s="68"/>
      <c r="L23" s="69"/>
      <c r="M23" s="70" t="s">
        <v>0</v>
      </c>
      <c r="N23" s="71" t="s">
        <v>7</v>
      </c>
      <c r="O23" s="58">
        <v>0</v>
      </c>
      <c r="P23" s="58">
        <f t="shared" si="0"/>
        <v>0</v>
      </c>
      <c r="Q23" s="58">
        <v>0</v>
      </c>
      <c r="R23" s="58">
        <f t="shared" si="1"/>
        <v>0</v>
      </c>
      <c r="S23" s="58">
        <v>0</v>
      </c>
      <c r="T23" s="59">
        <f t="shared" si="2"/>
        <v>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R23" s="60" t="s">
        <v>68</v>
      </c>
      <c r="AT23" s="60" t="s">
        <v>65</v>
      </c>
      <c r="AU23" s="60" t="s">
        <v>39</v>
      </c>
      <c r="AY23" s="5" t="s">
        <v>31</v>
      </c>
      <c r="BE23" s="61">
        <f t="shared" si="3"/>
        <v>0</v>
      </c>
      <c r="BF23" s="61">
        <f t="shared" si="4"/>
        <v>0</v>
      </c>
      <c r="BG23" s="61">
        <f t="shared" si="5"/>
        <v>0</v>
      </c>
      <c r="BH23" s="61">
        <f t="shared" si="6"/>
        <v>0</v>
      </c>
      <c r="BI23" s="61">
        <f t="shared" si="7"/>
        <v>0</v>
      </c>
      <c r="BJ23" s="5" t="s">
        <v>39</v>
      </c>
      <c r="BK23" s="61">
        <f t="shared" si="8"/>
        <v>0</v>
      </c>
      <c r="BL23" s="5" t="s">
        <v>38</v>
      </c>
      <c r="BM23" s="60" t="s">
        <v>69</v>
      </c>
    </row>
    <row r="24" spans="1:65" s="2" customFormat="1" ht="62.65" customHeight="1" x14ac:dyDescent="0.2">
      <c r="A24" s="10"/>
      <c r="B24" s="48"/>
      <c r="C24" s="49" t="s">
        <v>70</v>
      </c>
      <c r="D24" s="49" t="s">
        <v>34</v>
      </c>
      <c r="E24" s="50" t="s">
        <v>71</v>
      </c>
      <c r="F24" s="51" t="s">
        <v>72</v>
      </c>
      <c r="G24" s="52" t="s">
        <v>73</v>
      </c>
      <c r="H24" s="53">
        <v>16.8</v>
      </c>
      <c r="I24" s="54"/>
      <c r="J24" s="54"/>
      <c r="K24" s="55"/>
      <c r="L24" s="11"/>
      <c r="M24" s="56" t="s">
        <v>0</v>
      </c>
      <c r="N24" s="57" t="s">
        <v>7</v>
      </c>
      <c r="O24" s="58">
        <v>0</v>
      </c>
      <c r="P24" s="58">
        <f t="shared" si="0"/>
        <v>0</v>
      </c>
      <c r="Q24" s="58">
        <v>0</v>
      </c>
      <c r="R24" s="58">
        <f t="shared" si="1"/>
        <v>0</v>
      </c>
      <c r="S24" s="58">
        <v>0</v>
      </c>
      <c r="T24" s="59">
        <f t="shared" si="2"/>
        <v>0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R24" s="60" t="s">
        <v>38</v>
      </c>
      <c r="AT24" s="60" t="s">
        <v>34</v>
      </c>
      <c r="AU24" s="60" t="s">
        <v>39</v>
      </c>
      <c r="AY24" s="5" t="s">
        <v>31</v>
      </c>
      <c r="BE24" s="61">
        <f t="shared" si="3"/>
        <v>0</v>
      </c>
      <c r="BF24" s="61">
        <f t="shared" si="4"/>
        <v>0</v>
      </c>
      <c r="BG24" s="61">
        <f t="shared" si="5"/>
        <v>0</v>
      </c>
      <c r="BH24" s="61">
        <f t="shared" si="6"/>
        <v>0</v>
      </c>
      <c r="BI24" s="61">
        <f t="shared" si="7"/>
        <v>0</v>
      </c>
      <c r="BJ24" s="5" t="s">
        <v>39</v>
      </c>
      <c r="BK24" s="61">
        <f t="shared" si="8"/>
        <v>0</v>
      </c>
      <c r="BL24" s="5" t="s">
        <v>38</v>
      </c>
      <c r="BM24" s="60" t="s">
        <v>74</v>
      </c>
    </row>
    <row r="25" spans="1:65" s="2" customFormat="1" ht="16.5" customHeight="1" x14ac:dyDescent="0.2">
      <c r="A25" s="10"/>
      <c r="B25" s="48"/>
      <c r="C25" s="62" t="s">
        <v>75</v>
      </c>
      <c r="D25" s="62" t="s">
        <v>65</v>
      </c>
      <c r="E25" s="63" t="s">
        <v>76</v>
      </c>
      <c r="F25" s="64" t="s">
        <v>77</v>
      </c>
      <c r="G25" s="65" t="s">
        <v>73</v>
      </c>
      <c r="H25" s="66">
        <v>12</v>
      </c>
      <c r="I25" s="67"/>
      <c r="J25" s="67"/>
      <c r="K25" s="68"/>
      <c r="L25" s="69"/>
      <c r="M25" s="70" t="s">
        <v>0</v>
      </c>
      <c r="N25" s="71" t="s">
        <v>7</v>
      </c>
      <c r="O25" s="58">
        <v>0</v>
      </c>
      <c r="P25" s="58">
        <f t="shared" si="0"/>
        <v>0</v>
      </c>
      <c r="Q25" s="58">
        <v>0</v>
      </c>
      <c r="R25" s="58">
        <f t="shared" si="1"/>
        <v>0</v>
      </c>
      <c r="S25" s="58">
        <v>0</v>
      </c>
      <c r="T25" s="59">
        <f t="shared" si="2"/>
        <v>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R25" s="60" t="s">
        <v>68</v>
      </c>
      <c r="AT25" s="60" t="s">
        <v>65</v>
      </c>
      <c r="AU25" s="60" t="s">
        <v>39</v>
      </c>
      <c r="AY25" s="5" t="s">
        <v>31</v>
      </c>
      <c r="BE25" s="61">
        <f t="shared" si="3"/>
        <v>0</v>
      </c>
      <c r="BF25" s="61">
        <f t="shared" si="4"/>
        <v>0</v>
      </c>
      <c r="BG25" s="61">
        <f t="shared" si="5"/>
        <v>0</v>
      </c>
      <c r="BH25" s="61">
        <f t="shared" si="6"/>
        <v>0</v>
      </c>
      <c r="BI25" s="61">
        <f t="shared" si="7"/>
        <v>0</v>
      </c>
      <c r="BJ25" s="5" t="s">
        <v>39</v>
      </c>
      <c r="BK25" s="61">
        <f t="shared" si="8"/>
        <v>0</v>
      </c>
      <c r="BL25" s="5" t="s">
        <v>38</v>
      </c>
      <c r="BM25" s="60" t="s">
        <v>78</v>
      </c>
    </row>
    <row r="26" spans="1:65" s="2" customFormat="1" ht="16.5" customHeight="1" x14ac:dyDescent="0.2">
      <c r="A26" s="10"/>
      <c r="B26" s="48"/>
      <c r="C26" s="62" t="s">
        <v>32</v>
      </c>
      <c r="D26" s="62" t="s">
        <v>65</v>
      </c>
      <c r="E26" s="63" t="s">
        <v>79</v>
      </c>
      <c r="F26" s="64" t="s">
        <v>80</v>
      </c>
      <c r="G26" s="65" t="s">
        <v>73</v>
      </c>
      <c r="H26" s="66">
        <v>2</v>
      </c>
      <c r="I26" s="67"/>
      <c r="J26" s="67"/>
      <c r="K26" s="68"/>
      <c r="L26" s="69"/>
      <c r="M26" s="70" t="s">
        <v>0</v>
      </c>
      <c r="N26" s="71" t="s">
        <v>7</v>
      </c>
      <c r="O26" s="58">
        <v>0</v>
      </c>
      <c r="P26" s="58">
        <f t="shared" si="0"/>
        <v>0</v>
      </c>
      <c r="Q26" s="58">
        <v>0</v>
      </c>
      <c r="R26" s="58">
        <f t="shared" si="1"/>
        <v>0</v>
      </c>
      <c r="S26" s="58">
        <v>0</v>
      </c>
      <c r="T26" s="59">
        <f t="shared" si="2"/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R26" s="60" t="s">
        <v>68</v>
      </c>
      <c r="AT26" s="60" t="s">
        <v>65</v>
      </c>
      <c r="AU26" s="60" t="s">
        <v>39</v>
      </c>
      <c r="AY26" s="5" t="s">
        <v>31</v>
      </c>
      <c r="BE26" s="61">
        <f t="shared" si="3"/>
        <v>0</v>
      </c>
      <c r="BF26" s="61">
        <f t="shared" si="4"/>
        <v>0</v>
      </c>
      <c r="BG26" s="61">
        <f t="shared" si="5"/>
        <v>0</v>
      </c>
      <c r="BH26" s="61">
        <f t="shared" si="6"/>
        <v>0</v>
      </c>
      <c r="BI26" s="61">
        <f t="shared" si="7"/>
        <v>0</v>
      </c>
      <c r="BJ26" s="5" t="s">
        <v>39</v>
      </c>
      <c r="BK26" s="61">
        <f t="shared" si="8"/>
        <v>0</v>
      </c>
      <c r="BL26" s="5" t="s">
        <v>38</v>
      </c>
      <c r="BM26" s="60" t="s">
        <v>81</v>
      </c>
    </row>
    <row r="27" spans="1:65" s="2" customFormat="1" ht="21.75" customHeight="1" x14ac:dyDescent="0.2">
      <c r="A27" s="10"/>
      <c r="B27" s="48"/>
      <c r="C27" s="62" t="s">
        <v>68</v>
      </c>
      <c r="D27" s="62" t="s">
        <v>65</v>
      </c>
      <c r="E27" s="63" t="s">
        <v>82</v>
      </c>
      <c r="F27" s="64" t="s">
        <v>83</v>
      </c>
      <c r="G27" s="65" t="s">
        <v>73</v>
      </c>
      <c r="H27" s="66">
        <v>2.4</v>
      </c>
      <c r="I27" s="67"/>
      <c r="J27" s="67"/>
      <c r="K27" s="68"/>
      <c r="L27" s="69"/>
      <c r="M27" s="70" t="s">
        <v>0</v>
      </c>
      <c r="N27" s="71" t="s">
        <v>7</v>
      </c>
      <c r="O27" s="58">
        <v>0</v>
      </c>
      <c r="P27" s="58">
        <f t="shared" si="0"/>
        <v>0</v>
      </c>
      <c r="Q27" s="58">
        <v>0</v>
      </c>
      <c r="R27" s="58">
        <f t="shared" si="1"/>
        <v>0</v>
      </c>
      <c r="S27" s="58">
        <v>0</v>
      </c>
      <c r="T27" s="59">
        <f t="shared" si="2"/>
        <v>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R27" s="60" t="s">
        <v>68</v>
      </c>
      <c r="AT27" s="60" t="s">
        <v>65</v>
      </c>
      <c r="AU27" s="60" t="s">
        <v>39</v>
      </c>
      <c r="AY27" s="5" t="s">
        <v>31</v>
      </c>
      <c r="BE27" s="61">
        <f t="shared" si="3"/>
        <v>0</v>
      </c>
      <c r="BF27" s="61">
        <f t="shared" si="4"/>
        <v>0</v>
      </c>
      <c r="BG27" s="61">
        <f t="shared" si="5"/>
        <v>0</v>
      </c>
      <c r="BH27" s="61">
        <f t="shared" si="6"/>
        <v>0</v>
      </c>
      <c r="BI27" s="61">
        <f t="shared" si="7"/>
        <v>0</v>
      </c>
      <c r="BJ27" s="5" t="s">
        <v>39</v>
      </c>
      <c r="BK27" s="61">
        <f t="shared" si="8"/>
        <v>0</v>
      </c>
      <c r="BL27" s="5" t="s">
        <v>38</v>
      </c>
      <c r="BM27" s="60" t="s">
        <v>84</v>
      </c>
    </row>
    <row r="28" spans="1:65" s="2" customFormat="1" ht="16.5" customHeight="1" x14ac:dyDescent="0.2">
      <c r="A28" s="10"/>
      <c r="B28" s="48"/>
      <c r="C28" s="62" t="s">
        <v>85</v>
      </c>
      <c r="D28" s="62" t="s">
        <v>65</v>
      </c>
      <c r="E28" s="63" t="s">
        <v>86</v>
      </c>
      <c r="F28" s="64" t="s">
        <v>87</v>
      </c>
      <c r="G28" s="65" t="s">
        <v>88</v>
      </c>
      <c r="H28" s="66">
        <v>24</v>
      </c>
      <c r="I28" s="67"/>
      <c r="J28" s="67"/>
      <c r="K28" s="68"/>
      <c r="L28" s="69"/>
      <c r="M28" s="70" t="s">
        <v>0</v>
      </c>
      <c r="N28" s="71" t="s">
        <v>7</v>
      </c>
      <c r="O28" s="58">
        <v>0</v>
      </c>
      <c r="P28" s="58">
        <f t="shared" si="0"/>
        <v>0</v>
      </c>
      <c r="Q28" s="58">
        <v>0</v>
      </c>
      <c r="R28" s="58">
        <f t="shared" si="1"/>
        <v>0</v>
      </c>
      <c r="S28" s="58">
        <v>0</v>
      </c>
      <c r="T28" s="59">
        <f t="shared" si="2"/>
        <v>0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R28" s="60" t="s">
        <v>68</v>
      </c>
      <c r="AT28" s="60" t="s">
        <v>65</v>
      </c>
      <c r="AU28" s="60" t="s">
        <v>39</v>
      </c>
      <c r="AY28" s="5" t="s">
        <v>31</v>
      </c>
      <c r="BE28" s="61">
        <f t="shared" si="3"/>
        <v>0</v>
      </c>
      <c r="BF28" s="61">
        <f t="shared" si="4"/>
        <v>0</v>
      </c>
      <c r="BG28" s="61">
        <f t="shared" si="5"/>
        <v>0</v>
      </c>
      <c r="BH28" s="61">
        <f t="shared" si="6"/>
        <v>0</v>
      </c>
      <c r="BI28" s="61">
        <f t="shared" si="7"/>
        <v>0</v>
      </c>
      <c r="BJ28" s="5" t="s">
        <v>39</v>
      </c>
      <c r="BK28" s="61">
        <f t="shared" si="8"/>
        <v>0</v>
      </c>
      <c r="BL28" s="5" t="s">
        <v>38</v>
      </c>
      <c r="BM28" s="60" t="s">
        <v>89</v>
      </c>
    </row>
    <row r="29" spans="1:65" s="2" customFormat="1" ht="49.15" customHeight="1" x14ac:dyDescent="0.2">
      <c r="A29" s="10"/>
      <c r="B29" s="48"/>
      <c r="C29" s="62" t="s">
        <v>90</v>
      </c>
      <c r="D29" s="62" t="s">
        <v>65</v>
      </c>
      <c r="E29" s="63" t="s">
        <v>91</v>
      </c>
      <c r="F29" s="64" t="s">
        <v>92</v>
      </c>
      <c r="G29" s="65" t="s">
        <v>37</v>
      </c>
      <c r="H29" s="66">
        <v>24</v>
      </c>
      <c r="I29" s="67"/>
      <c r="J29" s="67"/>
      <c r="K29" s="68"/>
      <c r="L29" s="69"/>
      <c r="M29" s="70" t="s">
        <v>0</v>
      </c>
      <c r="N29" s="71" t="s">
        <v>7</v>
      </c>
      <c r="O29" s="58">
        <v>0</v>
      </c>
      <c r="P29" s="58">
        <f t="shared" si="0"/>
        <v>0</v>
      </c>
      <c r="Q29" s="58">
        <v>0</v>
      </c>
      <c r="R29" s="58">
        <f t="shared" si="1"/>
        <v>0</v>
      </c>
      <c r="S29" s="58">
        <v>0</v>
      </c>
      <c r="T29" s="59">
        <f t="shared" si="2"/>
        <v>0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R29" s="60" t="s">
        <v>68</v>
      </c>
      <c r="AT29" s="60" t="s">
        <v>65</v>
      </c>
      <c r="AU29" s="60" t="s">
        <v>39</v>
      </c>
      <c r="AY29" s="5" t="s">
        <v>31</v>
      </c>
      <c r="BE29" s="61">
        <f t="shared" si="3"/>
        <v>0</v>
      </c>
      <c r="BF29" s="61">
        <f t="shared" si="4"/>
        <v>0</v>
      </c>
      <c r="BG29" s="61">
        <f t="shared" si="5"/>
        <v>0</v>
      </c>
      <c r="BH29" s="61">
        <f t="shared" si="6"/>
        <v>0</v>
      </c>
      <c r="BI29" s="61">
        <f t="shared" si="7"/>
        <v>0</v>
      </c>
      <c r="BJ29" s="5" t="s">
        <v>39</v>
      </c>
      <c r="BK29" s="61">
        <f t="shared" si="8"/>
        <v>0</v>
      </c>
      <c r="BL29" s="5" t="s">
        <v>38</v>
      </c>
      <c r="BM29" s="60" t="s">
        <v>93</v>
      </c>
    </row>
    <row r="30" spans="1:65" s="2" customFormat="1" ht="21.75" customHeight="1" x14ac:dyDescent="0.2">
      <c r="A30" s="10"/>
      <c r="B30" s="48"/>
      <c r="C30" s="49" t="s">
        <v>95</v>
      </c>
      <c r="D30" s="49" t="s">
        <v>34</v>
      </c>
      <c r="E30" s="50" t="s">
        <v>96</v>
      </c>
      <c r="F30" s="51" t="s">
        <v>97</v>
      </c>
      <c r="G30" s="52" t="s">
        <v>37</v>
      </c>
      <c r="H30" s="53">
        <v>24</v>
      </c>
      <c r="I30" s="54"/>
      <c r="J30" s="54"/>
      <c r="K30" s="55"/>
      <c r="L30" s="11"/>
      <c r="M30" s="56" t="s">
        <v>0</v>
      </c>
      <c r="N30" s="57" t="s">
        <v>7</v>
      </c>
      <c r="O30" s="58">
        <v>0</v>
      </c>
      <c r="P30" s="58">
        <f t="shared" si="0"/>
        <v>0</v>
      </c>
      <c r="Q30" s="58">
        <v>0</v>
      </c>
      <c r="R30" s="58">
        <f t="shared" si="1"/>
        <v>0</v>
      </c>
      <c r="S30" s="58">
        <v>0</v>
      </c>
      <c r="T30" s="59">
        <f t="shared" si="2"/>
        <v>0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R30" s="60" t="s">
        <v>38</v>
      </c>
      <c r="AT30" s="60" t="s">
        <v>34</v>
      </c>
      <c r="AU30" s="60" t="s">
        <v>39</v>
      </c>
      <c r="AY30" s="5" t="s">
        <v>31</v>
      </c>
      <c r="BE30" s="61">
        <f t="shared" si="3"/>
        <v>0</v>
      </c>
      <c r="BF30" s="61">
        <f t="shared" si="4"/>
        <v>0</v>
      </c>
      <c r="BG30" s="61">
        <f t="shared" si="5"/>
        <v>0</v>
      </c>
      <c r="BH30" s="61">
        <f t="shared" si="6"/>
        <v>0</v>
      </c>
      <c r="BI30" s="61">
        <f t="shared" si="7"/>
        <v>0</v>
      </c>
      <c r="BJ30" s="5" t="s">
        <v>39</v>
      </c>
      <c r="BK30" s="61">
        <f t="shared" si="8"/>
        <v>0</v>
      </c>
      <c r="BL30" s="5" t="s">
        <v>38</v>
      </c>
      <c r="BM30" s="60" t="s">
        <v>98</v>
      </c>
    </row>
    <row r="31" spans="1:65" s="2" customFormat="1" ht="24.2" customHeight="1" x14ac:dyDescent="0.2">
      <c r="A31" s="10"/>
      <c r="B31" s="48"/>
      <c r="C31" s="49" t="s">
        <v>99</v>
      </c>
      <c r="D31" s="49" t="s">
        <v>34</v>
      </c>
      <c r="E31" s="50" t="s">
        <v>94</v>
      </c>
      <c r="F31" s="51" t="s">
        <v>100</v>
      </c>
      <c r="G31" s="52" t="s">
        <v>101</v>
      </c>
      <c r="H31" s="53">
        <v>28.8</v>
      </c>
      <c r="I31" s="54"/>
      <c r="J31" s="54"/>
      <c r="K31" s="55"/>
      <c r="L31" s="11"/>
      <c r="M31" s="56" t="s">
        <v>0</v>
      </c>
      <c r="N31" s="57" t="s">
        <v>7</v>
      </c>
      <c r="O31" s="58">
        <v>0</v>
      </c>
      <c r="P31" s="58">
        <f t="shared" si="0"/>
        <v>0</v>
      </c>
      <c r="Q31" s="58">
        <v>0</v>
      </c>
      <c r="R31" s="58">
        <f t="shared" si="1"/>
        <v>0</v>
      </c>
      <c r="S31" s="58">
        <v>0</v>
      </c>
      <c r="T31" s="59">
        <f t="shared" si="2"/>
        <v>0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R31" s="60" t="s">
        <v>38</v>
      </c>
      <c r="AT31" s="60" t="s">
        <v>34</v>
      </c>
      <c r="AU31" s="60" t="s">
        <v>39</v>
      </c>
      <c r="AY31" s="5" t="s">
        <v>31</v>
      </c>
      <c r="BE31" s="61">
        <f t="shared" si="3"/>
        <v>0</v>
      </c>
      <c r="BF31" s="61">
        <f t="shared" si="4"/>
        <v>0</v>
      </c>
      <c r="BG31" s="61">
        <f t="shared" si="5"/>
        <v>0</v>
      </c>
      <c r="BH31" s="61">
        <f t="shared" si="6"/>
        <v>0</v>
      </c>
      <c r="BI31" s="61">
        <f t="shared" si="7"/>
        <v>0</v>
      </c>
      <c r="BJ31" s="5" t="s">
        <v>39</v>
      </c>
      <c r="BK31" s="61">
        <f t="shared" si="8"/>
        <v>0</v>
      </c>
      <c r="BL31" s="5" t="s">
        <v>38</v>
      </c>
      <c r="BM31" s="60" t="s">
        <v>102</v>
      </c>
    </row>
    <row r="32" spans="1:65" s="2" customFormat="1" ht="16.5" customHeight="1" x14ac:dyDescent="0.2">
      <c r="A32" s="10"/>
      <c r="B32" s="48"/>
      <c r="C32" s="49" t="s">
        <v>103</v>
      </c>
      <c r="D32" s="49" t="s">
        <v>34</v>
      </c>
      <c r="E32" s="50" t="s">
        <v>104</v>
      </c>
      <c r="F32" s="51" t="s">
        <v>105</v>
      </c>
      <c r="G32" s="52" t="s">
        <v>101</v>
      </c>
      <c r="H32" s="53">
        <v>28.8</v>
      </c>
      <c r="I32" s="54"/>
      <c r="J32" s="54"/>
      <c r="K32" s="55"/>
      <c r="L32" s="11"/>
      <c r="M32" s="56" t="s">
        <v>0</v>
      </c>
      <c r="N32" s="57" t="s">
        <v>7</v>
      </c>
      <c r="O32" s="58">
        <v>0</v>
      </c>
      <c r="P32" s="58">
        <f t="shared" si="0"/>
        <v>0</v>
      </c>
      <c r="Q32" s="58">
        <v>0</v>
      </c>
      <c r="R32" s="58">
        <f t="shared" si="1"/>
        <v>0</v>
      </c>
      <c r="S32" s="58">
        <v>0</v>
      </c>
      <c r="T32" s="59">
        <f t="shared" si="2"/>
        <v>0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R32" s="60" t="s">
        <v>38</v>
      </c>
      <c r="AT32" s="60" t="s">
        <v>34</v>
      </c>
      <c r="AU32" s="60" t="s">
        <v>39</v>
      </c>
      <c r="AY32" s="5" t="s">
        <v>31</v>
      </c>
      <c r="BE32" s="61">
        <f t="shared" si="3"/>
        <v>0</v>
      </c>
      <c r="BF32" s="61">
        <f t="shared" si="4"/>
        <v>0</v>
      </c>
      <c r="BG32" s="61">
        <f t="shared" si="5"/>
        <v>0</v>
      </c>
      <c r="BH32" s="61">
        <f t="shared" si="6"/>
        <v>0</v>
      </c>
      <c r="BI32" s="61">
        <f t="shared" si="7"/>
        <v>0</v>
      </c>
      <c r="BJ32" s="5" t="s">
        <v>39</v>
      </c>
      <c r="BK32" s="61">
        <f t="shared" si="8"/>
        <v>0</v>
      </c>
      <c r="BL32" s="5" t="s">
        <v>38</v>
      </c>
      <c r="BM32" s="60" t="s">
        <v>106</v>
      </c>
    </row>
    <row r="33" spans="1:65" s="2" customFormat="1" ht="44.25" customHeight="1" x14ac:dyDescent="0.2">
      <c r="A33" s="10"/>
      <c r="B33" s="48"/>
      <c r="C33" s="49" t="s">
        <v>107</v>
      </c>
      <c r="D33" s="49" t="s">
        <v>34</v>
      </c>
      <c r="E33" s="50" t="s">
        <v>108</v>
      </c>
      <c r="F33" s="51" t="s">
        <v>109</v>
      </c>
      <c r="G33" s="52" t="s">
        <v>110</v>
      </c>
      <c r="H33" s="53">
        <v>24</v>
      </c>
      <c r="I33" s="54"/>
      <c r="J33" s="54"/>
      <c r="K33" s="55"/>
      <c r="L33" s="11"/>
      <c r="M33" s="56" t="s">
        <v>0</v>
      </c>
      <c r="N33" s="57" t="s">
        <v>7</v>
      </c>
      <c r="O33" s="58">
        <v>0</v>
      </c>
      <c r="P33" s="58">
        <f t="shared" si="0"/>
        <v>0</v>
      </c>
      <c r="Q33" s="58">
        <v>0</v>
      </c>
      <c r="R33" s="58">
        <f t="shared" si="1"/>
        <v>0</v>
      </c>
      <c r="S33" s="58">
        <v>0</v>
      </c>
      <c r="T33" s="59">
        <f t="shared" si="2"/>
        <v>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R33" s="60" t="s">
        <v>38</v>
      </c>
      <c r="AT33" s="60" t="s">
        <v>34</v>
      </c>
      <c r="AU33" s="60" t="s">
        <v>39</v>
      </c>
      <c r="AY33" s="5" t="s">
        <v>31</v>
      </c>
      <c r="BE33" s="61">
        <f t="shared" si="3"/>
        <v>0</v>
      </c>
      <c r="BF33" s="61">
        <f t="shared" si="4"/>
        <v>0</v>
      </c>
      <c r="BG33" s="61">
        <f t="shared" si="5"/>
        <v>0</v>
      </c>
      <c r="BH33" s="61">
        <f t="shared" si="6"/>
        <v>0</v>
      </c>
      <c r="BI33" s="61">
        <f t="shared" si="7"/>
        <v>0</v>
      </c>
      <c r="BJ33" s="5" t="s">
        <v>39</v>
      </c>
      <c r="BK33" s="61">
        <f t="shared" si="8"/>
        <v>0</v>
      </c>
      <c r="BL33" s="5" t="s">
        <v>38</v>
      </c>
      <c r="BM33" s="60" t="s">
        <v>111</v>
      </c>
    </row>
    <row r="34" spans="1:65" s="2" customFormat="1" ht="55.5" customHeight="1" x14ac:dyDescent="0.2">
      <c r="A34" s="10"/>
      <c r="B34" s="48"/>
      <c r="C34" s="49" t="s">
        <v>1</v>
      </c>
      <c r="D34" s="49" t="s">
        <v>34</v>
      </c>
      <c r="E34" s="50" t="s">
        <v>112</v>
      </c>
      <c r="F34" s="51" t="s">
        <v>113</v>
      </c>
      <c r="G34" s="52" t="s">
        <v>110</v>
      </c>
      <c r="H34" s="53">
        <v>24</v>
      </c>
      <c r="I34" s="54"/>
      <c r="J34" s="54"/>
      <c r="K34" s="55"/>
      <c r="L34" s="11"/>
      <c r="M34" s="56" t="s">
        <v>0</v>
      </c>
      <c r="N34" s="57" t="s">
        <v>7</v>
      </c>
      <c r="O34" s="58">
        <v>0</v>
      </c>
      <c r="P34" s="58">
        <f t="shared" si="0"/>
        <v>0</v>
      </c>
      <c r="Q34" s="58">
        <v>0</v>
      </c>
      <c r="R34" s="58">
        <f t="shared" si="1"/>
        <v>0</v>
      </c>
      <c r="S34" s="58">
        <v>0</v>
      </c>
      <c r="T34" s="59">
        <f t="shared" si="2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R34" s="60" t="s">
        <v>38</v>
      </c>
      <c r="AT34" s="60" t="s">
        <v>34</v>
      </c>
      <c r="AU34" s="60" t="s">
        <v>39</v>
      </c>
      <c r="AY34" s="5" t="s">
        <v>31</v>
      </c>
      <c r="BE34" s="61">
        <f t="shared" si="3"/>
        <v>0</v>
      </c>
      <c r="BF34" s="61">
        <f t="shared" si="4"/>
        <v>0</v>
      </c>
      <c r="BG34" s="61">
        <f t="shared" si="5"/>
        <v>0</v>
      </c>
      <c r="BH34" s="61">
        <f t="shared" si="6"/>
        <v>0</v>
      </c>
      <c r="BI34" s="61">
        <f t="shared" si="7"/>
        <v>0</v>
      </c>
      <c r="BJ34" s="5" t="s">
        <v>39</v>
      </c>
      <c r="BK34" s="61">
        <f t="shared" si="8"/>
        <v>0</v>
      </c>
      <c r="BL34" s="5" t="s">
        <v>38</v>
      </c>
      <c r="BM34" s="60" t="s">
        <v>114</v>
      </c>
    </row>
    <row r="35" spans="1:65" s="2" customFormat="1" ht="16.5" customHeight="1" x14ac:dyDescent="0.2">
      <c r="A35" s="10"/>
      <c r="B35" s="48"/>
      <c r="C35" s="49" t="s">
        <v>115</v>
      </c>
      <c r="D35" s="49" t="s">
        <v>34</v>
      </c>
      <c r="E35" s="50" t="s">
        <v>116</v>
      </c>
      <c r="F35" s="51" t="s">
        <v>117</v>
      </c>
      <c r="G35" s="52" t="s">
        <v>101</v>
      </c>
      <c r="H35" s="53">
        <v>20</v>
      </c>
      <c r="I35" s="54"/>
      <c r="J35" s="54"/>
      <c r="K35" s="55"/>
      <c r="L35" s="11"/>
      <c r="M35" s="56" t="s">
        <v>0</v>
      </c>
      <c r="N35" s="57" t="s">
        <v>7</v>
      </c>
      <c r="O35" s="58">
        <v>0</v>
      </c>
      <c r="P35" s="58">
        <f t="shared" si="0"/>
        <v>0</v>
      </c>
      <c r="Q35" s="58">
        <v>0</v>
      </c>
      <c r="R35" s="58">
        <f t="shared" si="1"/>
        <v>0</v>
      </c>
      <c r="S35" s="58">
        <v>0</v>
      </c>
      <c r="T35" s="59">
        <f t="shared" si="2"/>
        <v>0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R35" s="60" t="s">
        <v>38</v>
      </c>
      <c r="AT35" s="60" t="s">
        <v>34</v>
      </c>
      <c r="AU35" s="60" t="s">
        <v>39</v>
      </c>
      <c r="AY35" s="5" t="s">
        <v>31</v>
      </c>
      <c r="BE35" s="61">
        <f t="shared" si="3"/>
        <v>0</v>
      </c>
      <c r="BF35" s="61">
        <f t="shared" si="4"/>
        <v>0</v>
      </c>
      <c r="BG35" s="61">
        <f t="shared" si="5"/>
        <v>0</v>
      </c>
      <c r="BH35" s="61">
        <f t="shared" si="6"/>
        <v>0</v>
      </c>
      <c r="BI35" s="61">
        <f t="shared" si="7"/>
        <v>0</v>
      </c>
      <c r="BJ35" s="5" t="s">
        <v>39</v>
      </c>
      <c r="BK35" s="61">
        <f t="shared" si="8"/>
        <v>0</v>
      </c>
      <c r="BL35" s="5" t="s">
        <v>38</v>
      </c>
      <c r="BM35" s="60" t="s">
        <v>118</v>
      </c>
    </row>
    <row r="36" spans="1:65" s="4" customFormat="1" ht="25.9" customHeight="1" x14ac:dyDescent="0.2">
      <c r="B36" s="36"/>
      <c r="D36" s="37" t="s">
        <v>11</v>
      </c>
      <c r="E36" s="38" t="s">
        <v>119</v>
      </c>
      <c r="F36" s="38" t="s">
        <v>120</v>
      </c>
      <c r="J36" s="39"/>
      <c r="L36" s="36"/>
      <c r="M36" s="40"/>
      <c r="N36" s="41"/>
      <c r="O36" s="41"/>
      <c r="P36" s="42">
        <f>SUM(P37:P39)</f>
        <v>0</v>
      </c>
      <c r="Q36" s="41"/>
      <c r="R36" s="42">
        <f>SUM(R37:R39)</f>
        <v>0</v>
      </c>
      <c r="S36" s="41"/>
      <c r="T36" s="43">
        <f>SUM(T37:T39)</f>
        <v>0</v>
      </c>
      <c r="AR36" s="37" t="s">
        <v>70</v>
      </c>
      <c r="AT36" s="44" t="s">
        <v>11</v>
      </c>
      <c r="AU36" s="44" t="s">
        <v>12</v>
      </c>
      <c r="AY36" s="37" t="s">
        <v>31</v>
      </c>
      <c r="BK36" s="45">
        <f>SUM(BK37:BK39)</f>
        <v>0</v>
      </c>
    </row>
    <row r="37" spans="1:65" s="2" customFormat="1" ht="55.5" customHeight="1" x14ac:dyDescent="0.2">
      <c r="A37" s="10"/>
      <c r="B37" s="48"/>
      <c r="C37" s="49" t="s">
        <v>121</v>
      </c>
      <c r="D37" s="49" t="s">
        <v>34</v>
      </c>
      <c r="E37" s="50" t="s">
        <v>122</v>
      </c>
      <c r="F37" s="51" t="s">
        <v>133</v>
      </c>
      <c r="G37" s="52" t="s">
        <v>123</v>
      </c>
      <c r="H37" s="53">
        <v>1</v>
      </c>
      <c r="I37" s="54"/>
      <c r="J37" s="54"/>
      <c r="K37" s="55"/>
      <c r="L37" s="11"/>
      <c r="M37" s="56" t="s">
        <v>0</v>
      </c>
      <c r="N37" s="57" t="s">
        <v>7</v>
      </c>
      <c r="O37" s="58">
        <v>0</v>
      </c>
      <c r="P37" s="58">
        <f>O37*H37</f>
        <v>0</v>
      </c>
      <c r="Q37" s="58">
        <v>0</v>
      </c>
      <c r="R37" s="58">
        <f>Q37*H37</f>
        <v>0</v>
      </c>
      <c r="S37" s="58">
        <v>0</v>
      </c>
      <c r="T37" s="59">
        <f>S37*H37</f>
        <v>0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R37" s="60" t="s">
        <v>38</v>
      </c>
      <c r="AT37" s="60" t="s">
        <v>34</v>
      </c>
      <c r="AU37" s="60" t="s">
        <v>13</v>
      </c>
      <c r="AY37" s="5" t="s">
        <v>31</v>
      </c>
      <c r="BE37" s="61">
        <f>IF(N37="základná",J37,0)</f>
        <v>0</v>
      </c>
      <c r="BF37" s="61">
        <f>IF(N37="znížená",J37,0)</f>
        <v>0</v>
      </c>
      <c r="BG37" s="61">
        <f>IF(N37="zákl. prenesená",J37,0)</f>
        <v>0</v>
      </c>
      <c r="BH37" s="61">
        <f>IF(N37="zníž. prenesená",J37,0)</f>
        <v>0</v>
      </c>
      <c r="BI37" s="61">
        <f>IF(N37="nulová",J37,0)</f>
        <v>0</v>
      </c>
      <c r="BJ37" s="5" t="s">
        <v>39</v>
      </c>
      <c r="BK37" s="61">
        <f>ROUND(I37*H37,2)</f>
        <v>0</v>
      </c>
      <c r="BL37" s="5" t="s">
        <v>38</v>
      </c>
      <c r="BM37" s="60" t="s">
        <v>124</v>
      </c>
    </row>
    <row r="38" spans="1:65" s="2" customFormat="1" ht="37.9" customHeight="1" x14ac:dyDescent="0.2">
      <c r="A38" s="10"/>
      <c r="B38" s="48"/>
      <c r="C38" s="49" t="s">
        <v>125</v>
      </c>
      <c r="D38" s="49" t="s">
        <v>34</v>
      </c>
      <c r="E38" s="50" t="s">
        <v>126</v>
      </c>
      <c r="F38" s="51" t="s">
        <v>127</v>
      </c>
      <c r="G38" s="52" t="s">
        <v>123</v>
      </c>
      <c r="H38" s="53">
        <v>1</v>
      </c>
      <c r="I38" s="54"/>
      <c r="J38" s="54"/>
      <c r="K38" s="55"/>
      <c r="L38" s="11"/>
      <c r="M38" s="56" t="s">
        <v>0</v>
      </c>
      <c r="N38" s="57" t="s">
        <v>7</v>
      </c>
      <c r="O38" s="58">
        <v>0</v>
      </c>
      <c r="P38" s="58">
        <f>O38*H38</f>
        <v>0</v>
      </c>
      <c r="Q38" s="58">
        <v>0</v>
      </c>
      <c r="R38" s="58">
        <f>Q38*H38</f>
        <v>0</v>
      </c>
      <c r="S38" s="58">
        <v>0</v>
      </c>
      <c r="T38" s="59">
        <f>S38*H38</f>
        <v>0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R38" s="60" t="s">
        <v>38</v>
      </c>
      <c r="AT38" s="60" t="s">
        <v>34</v>
      </c>
      <c r="AU38" s="60" t="s">
        <v>13</v>
      </c>
      <c r="AY38" s="5" t="s">
        <v>31</v>
      </c>
      <c r="BE38" s="61">
        <f>IF(N38="základná",J38,0)</f>
        <v>0</v>
      </c>
      <c r="BF38" s="61">
        <f>IF(N38="znížená",J38,0)</f>
        <v>0</v>
      </c>
      <c r="BG38" s="61">
        <f>IF(N38="zákl. prenesená",J38,0)</f>
        <v>0</v>
      </c>
      <c r="BH38" s="61">
        <f>IF(N38="zníž. prenesená",J38,0)</f>
        <v>0</v>
      </c>
      <c r="BI38" s="61">
        <f>IF(N38="nulová",J38,0)</f>
        <v>0</v>
      </c>
      <c r="BJ38" s="5" t="s">
        <v>39</v>
      </c>
      <c r="BK38" s="61">
        <f>ROUND(I38*H38,2)</f>
        <v>0</v>
      </c>
      <c r="BL38" s="5" t="s">
        <v>38</v>
      </c>
      <c r="BM38" s="60" t="s">
        <v>128</v>
      </c>
    </row>
    <row r="39" spans="1:65" s="2" customFormat="1" ht="24.2" customHeight="1" x14ac:dyDescent="0.2">
      <c r="A39" s="10"/>
      <c r="B39" s="48"/>
      <c r="C39" s="49" t="s">
        <v>129</v>
      </c>
      <c r="D39" s="49" t="s">
        <v>34</v>
      </c>
      <c r="E39" s="50" t="s">
        <v>130</v>
      </c>
      <c r="F39" s="51" t="s">
        <v>131</v>
      </c>
      <c r="G39" s="52" t="s">
        <v>123</v>
      </c>
      <c r="H39" s="53">
        <v>1</v>
      </c>
      <c r="I39" s="54"/>
      <c r="J39" s="54"/>
      <c r="K39" s="55"/>
      <c r="L39" s="11"/>
      <c r="M39" s="72" t="s">
        <v>0</v>
      </c>
      <c r="N39" s="73" t="s">
        <v>7</v>
      </c>
      <c r="O39" s="74">
        <v>0</v>
      </c>
      <c r="P39" s="74">
        <f>O39*H39</f>
        <v>0</v>
      </c>
      <c r="Q39" s="74">
        <v>0</v>
      </c>
      <c r="R39" s="74">
        <f>Q39*H39</f>
        <v>0</v>
      </c>
      <c r="S39" s="74">
        <v>0</v>
      </c>
      <c r="T39" s="75">
        <f>S39*H39</f>
        <v>0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R39" s="60" t="s">
        <v>38</v>
      </c>
      <c r="AT39" s="60" t="s">
        <v>34</v>
      </c>
      <c r="AU39" s="60" t="s">
        <v>13</v>
      </c>
      <c r="AY39" s="5" t="s">
        <v>31</v>
      </c>
      <c r="BE39" s="61">
        <f>IF(N39="základná",J39,0)</f>
        <v>0</v>
      </c>
      <c r="BF39" s="61">
        <f>IF(N39="znížená",J39,0)</f>
        <v>0</v>
      </c>
      <c r="BG39" s="61">
        <f>IF(N39="zákl. prenesená",J39,0)</f>
        <v>0</v>
      </c>
      <c r="BH39" s="61">
        <f>IF(N39="zníž. prenesená",J39,0)</f>
        <v>0</v>
      </c>
      <c r="BI39" s="61">
        <f>IF(N39="nulová",J39,0)</f>
        <v>0</v>
      </c>
      <c r="BJ39" s="5" t="s">
        <v>39</v>
      </c>
      <c r="BK39" s="61">
        <f>ROUND(I39*H39,2)</f>
        <v>0</v>
      </c>
      <c r="BL39" s="5" t="s">
        <v>38</v>
      </c>
      <c r="BM39" s="60" t="s">
        <v>132</v>
      </c>
    </row>
    <row r="40" spans="1:65" s="2" customFormat="1" ht="6.95" customHeight="1" x14ac:dyDescent="0.2">
      <c r="A40" s="10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1"/>
      <c r="M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</sheetData>
  <autoFilter ref="C12:K39" xr:uid="{00000000-0009-0000-0000-000001000000}"/>
  <mergeCells count="1">
    <mergeCell ref="E5:H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2021-21 - REVITALIZÁCIA P...</vt:lpstr>
      <vt:lpstr>'2021-21 - REVITALIZÁCIA P...'!Názvy_tlače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JUDr. Radoslav Bazala</cp:lastModifiedBy>
  <dcterms:created xsi:type="dcterms:W3CDTF">2021-10-07T13:09:44Z</dcterms:created>
  <dcterms:modified xsi:type="dcterms:W3CDTF">2021-10-26T07:51:24Z</dcterms:modified>
</cp:coreProperties>
</file>