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Senica\Udrzba a zelen\Proces\Upravene podklady 15.12.2021\"/>
    </mc:Choice>
  </mc:AlternateContent>
  <bookViews>
    <workbookView xWindow="0" yWindow="0" windowWidth="23040" windowHeight="8808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P92" i="1"/>
  <c r="P87" i="1"/>
  <c r="P86" i="1"/>
  <c r="P75" i="1"/>
  <c r="P71" i="1"/>
  <c r="P70" i="1"/>
  <c r="P69" i="1"/>
  <c r="P68" i="1"/>
  <c r="P67" i="1"/>
  <c r="P66" i="1"/>
  <c r="P72" i="1" l="1"/>
  <c r="P76" i="1"/>
  <c r="P73" i="1"/>
  <c r="P74" i="1"/>
  <c r="P317" i="1"/>
  <c r="P316" i="1"/>
  <c r="P324" i="1" l="1"/>
  <c r="N327" i="1" s="1"/>
  <c r="N247" i="1"/>
  <c r="N237" i="1"/>
  <c r="N228" i="1"/>
  <c r="N217" i="1"/>
  <c r="N209" i="1"/>
  <c r="N197" i="1"/>
  <c r="N190" i="1"/>
  <c r="N179" i="1" l="1"/>
  <c r="N161" i="1"/>
  <c r="N137" i="1"/>
  <c r="N131" i="1"/>
  <c r="N121" i="1"/>
  <c r="N115" i="1" l="1"/>
  <c r="N255" i="1"/>
  <c r="N262" i="1"/>
  <c r="N270" i="1"/>
  <c r="N292" i="1"/>
  <c r="N302" i="1"/>
  <c r="N324" i="1"/>
  <c r="N107" i="1"/>
  <c r="N99" i="1"/>
  <c r="N94" i="1"/>
  <c r="N88" i="1"/>
  <c r="N81" i="1"/>
  <c r="N63" i="1"/>
  <c r="N48" i="1"/>
  <c r="N40" i="1"/>
  <c r="N32" i="1"/>
  <c r="N22" i="1"/>
  <c r="N326" i="1" l="1"/>
  <c r="J301" i="1"/>
  <c r="J300" i="1"/>
  <c r="J298" i="1"/>
  <c r="J297" i="1"/>
  <c r="J296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254" i="1"/>
  <c r="J253" i="1"/>
  <c r="J246" i="1"/>
  <c r="J245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1" i="1"/>
  <c r="J268" i="1"/>
  <c r="J265" i="1"/>
  <c r="J261" i="1"/>
  <c r="J260" i="1"/>
  <c r="J259" i="1"/>
  <c r="J258" i="1"/>
  <c r="J244" i="1"/>
  <c r="J243" i="1"/>
  <c r="J242" i="1"/>
  <c r="J235" i="1"/>
  <c r="J234" i="1"/>
  <c r="J233" i="1"/>
  <c r="J232" i="1"/>
  <c r="J227" i="1"/>
  <c r="J226" i="1"/>
  <c r="J225" i="1"/>
  <c r="J224" i="1"/>
  <c r="J223" i="1"/>
  <c r="J222" i="1"/>
  <c r="J216" i="1"/>
  <c r="J215" i="1"/>
  <c r="J214" i="1"/>
  <c r="J213" i="1"/>
  <c r="J208" i="1"/>
  <c r="J207" i="1"/>
  <c r="J206" i="1"/>
  <c r="J205" i="1"/>
  <c r="J204" i="1"/>
  <c r="J203" i="1"/>
  <c r="J202" i="1"/>
  <c r="J201" i="1"/>
  <c r="J200" i="1"/>
  <c r="J196" i="1"/>
  <c r="J194" i="1"/>
  <c r="J193" i="1"/>
  <c r="J189" i="1"/>
  <c r="J145" i="1"/>
  <c r="J144" i="1"/>
  <c r="J143" i="1"/>
  <c r="J142" i="1"/>
  <c r="J141" i="1"/>
  <c r="J140" i="1"/>
  <c r="J136" i="1"/>
  <c r="J130" i="1"/>
  <c r="J188" i="1"/>
  <c r="J186" i="1"/>
  <c r="J185" i="1"/>
  <c r="J183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0" i="1"/>
  <c r="J159" i="1"/>
  <c r="J158" i="1"/>
  <c r="J157" i="1"/>
  <c r="J156" i="1"/>
  <c r="J155" i="1"/>
  <c r="J154" i="1"/>
  <c r="J153" i="1"/>
  <c r="J152" i="1"/>
  <c r="J129" i="1"/>
  <c r="J127" i="1"/>
  <c r="J120" i="1"/>
  <c r="J114" i="1"/>
  <c r="J113" i="1"/>
  <c r="J112" i="1"/>
  <c r="J106" i="1"/>
  <c r="J105" i="1" l="1"/>
  <c r="J104" i="1"/>
  <c r="J93" i="1"/>
  <c r="J92" i="1"/>
  <c r="J87" i="1"/>
  <c r="J86" i="1"/>
  <c r="J98" i="1"/>
  <c r="J97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2" i="1"/>
  <c r="J61" i="1"/>
  <c r="J60" i="1"/>
  <c r="J59" i="1"/>
  <c r="J58" i="1"/>
  <c r="J57" i="1"/>
  <c r="J56" i="1"/>
  <c r="J55" i="1"/>
  <c r="J54" i="1"/>
  <c r="J47" i="1"/>
  <c r="J46" i="1"/>
  <c r="J45" i="1"/>
  <c r="J39" i="1"/>
  <c r="J38" i="1"/>
  <c r="J37" i="1"/>
  <c r="J31" i="1"/>
  <c r="J29" i="1"/>
  <c r="J28" i="1"/>
  <c r="J27" i="1"/>
  <c r="J20" i="1"/>
  <c r="J19" i="1"/>
  <c r="J18" i="1"/>
  <c r="J17" i="1"/>
  <c r="J16" i="1"/>
  <c r="J15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<sst xmlns="http://schemas.openxmlformats.org/spreadsheetml/2006/main" count="591" uniqueCount="284">
  <si>
    <t>stredové pásy:</t>
  </si>
  <si>
    <t>Kód</t>
  </si>
  <si>
    <t>Celok</t>
  </si>
  <si>
    <t>Stredové pásy - centrum</t>
  </si>
  <si>
    <t>m2</t>
  </si>
  <si>
    <t>zaokr.</t>
  </si>
  <si>
    <t>pozn.</t>
  </si>
  <si>
    <r>
      <rPr>
        <b/>
        <sz val="10"/>
        <rFont val="Arial"/>
        <family val="2"/>
        <charset val="238"/>
      </rPr>
      <t xml:space="preserve">Hviezdoslavova </t>
    </r>
    <r>
      <rPr>
        <sz val="10"/>
        <rFont val="Arial"/>
        <family val="2"/>
        <charset val="238"/>
      </rPr>
      <t>stred.pás od osvety po Priemyselnú</t>
    </r>
  </si>
  <si>
    <t>Sotiná:</t>
  </si>
  <si>
    <t>S.Jurkoviča:</t>
  </si>
  <si>
    <t>L.Novomeského:</t>
  </si>
  <si>
    <t>ul.Novomestského -sidlisko</t>
  </si>
  <si>
    <t>pás za PNS + pri garážach</t>
  </si>
  <si>
    <t>lokalita</t>
  </si>
  <si>
    <t>J.Mudrocha:</t>
  </si>
  <si>
    <t>Gen.L.Svobodu:</t>
  </si>
  <si>
    <t>svahy za bytovkou č.1355</t>
  </si>
  <si>
    <t>ha</t>
  </si>
  <si>
    <t>Sotinská :</t>
  </si>
  <si>
    <t>Sotinská</t>
  </si>
  <si>
    <t>Sotinská-okolie predajňa Makovec</t>
  </si>
  <si>
    <t>Sotinská -okolie malá poliklinika</t>
  </si>
  <si>
    <t>Sotinská - okolie predajne Šanca +boky</t>
  </si>
  <si>
    <t>park pri pri Tescu</t>
  </si>
  <si>
    <t>nová  poliklinika /pred.časť/</t>
  </si>
  <si>
    <t>svah nad garážami + boky</t>
  </si>
  <si>
    <t>garáže nad škôlkou</t>
  </si>
  <si>
    <t>Rovenská</t>
  </si>
  <si>
    <t>Rovenská -výjazdy veľké</t>
  </si>
  <si>
    <t>Sv.Cyrila a Metoda:</t>
  </si>
  <si>
    <t>Sv.Cyrila a Metoda</t>
  </si>
  <si>
    <t>SV.Gorazda:</t>
  </si>
  <si>
    <t>Sv.Gorazda</t>
  </si>
  <si>
    <t>Sv. Gorazda od  polí</t>
  </si>
  <si>
    <t>J.Bežu :</t>
  </si>
  <si>
    <t>J.Bežu</t>
  </si>
  <si>
    <t>J.Bežu-špic  časť mestského pozemku</t>
  </si>
  <si>
    <t>J.Bežu č.2678</t>
  </si>
  <si>
    <t>Sadová :</t>
  </si>
  <si>
    <t>Sadová</t>
  </si>
  <si>
    <t xml:space="preserve">Sadová-Euroalej  </t>
  </si>
  <si>
    <t>Mestský park:</t>
  </si>
  <si>
    <t>Mestský park</t>
  </si>
  <si>
    <t>Hurbanova :</t>
  </si>
  <si>
    <t>Hurbanova</t>
  </si>
  <si>
    <t>Párovce -veľ.plocha + 2 malé</t>
  </si>
  <si>
    <t>2 ostrovčeky pri hasičoch</t>
  </si>
  <si>
    <t>Štefánikova</t>
  </si>
  <si>
    <t>potraviny pri Maline-vŕšok múrik</t>
  </si>
  <si>
    <t>sociálne byty+ plocha pri št. ceste</t>
  </si>
  <si>
    <t>Rovenská:</t>
  </si>
  <si>
    <t>od OSBD po Komenského</t>
  </si>
  <si>
    <t>Štefánikova  I.st.</t>
  </si>
  <si>
    <t>Fajnorova</t>
  </si>
  <si>
    <t>Fajnorova č. 748 -bytovka predok</t>
  </si>
  <si>
    <t>Fajnorova pri Sokolovni -boky</t>
  </si>
  <si>
    <t>Hollého</t>
  </si>
  <si>
    <t>Hollého-3 plochy za Sokolovňou +bok OPS</t>
  </si>
  <si>
    <t>Hollého-SNP</t>
  </si>
  <si>
    <t>J.Kráľa</t>
  </si>
  <si>
    <t>Brezová pri os.škole+ od ul.SNP</t>
  </si>
  <si>
    <t>Brezová</t>
  </si>
  <si>
    <t>Brezová-SNP</t>
  </si>
  <si>
    <t>SNP-Čerešňová</t>
  </si>
  <si>
    <t>Brezová,SNP,Čerešňová:</t>
  </si>
  <si>
    <t>Štefánikova II.st,Hollého,J,Kráľa,SNP:</t>
  </si>
  <si>
    <t>Kolónia:</t>
  </si>
  <si>
    <t>Kolónia - sídlisko</t>
  </si>
  <si>
    <t>Továrenská</t>
  </si>
  <si>
    <t xml:space="preserve">svah minidom                                                 </t>
  </si>
  <si>
    <t>staré garáže -po  veterinu</t>
  </si>
  <si>
    <t>garáže nové-pri Dobiášovi-svahy</t>
  </si>
  <si>
    <t>Továrenská:</t>
  </si>
  <si>
    <t>Hlbocký chodník celoplošná kosba</t>
  </si>
  <si>
    <t>Priemyselná</t>
  </si>
  <si>
    <t>V.P.Tótha</t>
  </si>
  <si>
    <t>od garáží po výjazd na Priemyselnú</t>
  </si>
  <si>
    <t>Priemyselná,V.P.Tótha</t>
  </si>
  <si>
    <t>IBV</t>
  </si>
  <si>
    <t>Záhradná</t>
  </si>
  <si>
    <t>Lipová</t>
  </si>
  <si>
    <t>Topoľová</t>
  </si>
  <si>
    <t>Topoľová pri kaplnke</t>
  </si>
  <si>
    <t>Robotnícka</t>
  </si>
  <si>
    <t>Bottova</t>
  </si>
  <si>
    <t>Bottova -predná časť byt. č.1167</t>
  </si>
  <si>
    <t>Robotnícka :</t>
  </si>
  <si>
    <t>Hviezdoslavova II.</t>
  </si>
  <si>
    <t>Krátka</t>
  </si>
  <si>
    <t>Ružová</t>
  </si>
  <si>
    <t>Školská</t>
  </si>
  <si>
    <t>Štúrova</t>
  </si>
  <si>
    <t>Sládkovičova</t>
  </si>
  <si>
    <t>Krátka,Ružová,,Školská,Štúrova</t>
  </si>
  <si>
    <t>Hviezdoslavova I.</t>
  </si>
  <si>
    <t>Hviezdoslavova</t>
  </si>
  <si>
    <t>bývalé zberné suroviny- pri plote odpočet 85 m2</t>
  </si>
  <si>
    <t>časť medzi Erprintom a chodníkom</t>
  </si>
  <si>
    <t>Čáčovská:</t>
  </si>
  <si>
    <t>Železničná</t>
  </si>
  <si>
    <t>Železničná:</t>
  </si>
  <si>
    <t>Palárikova -Kalinčiakova:</t>
  </si>
  <si>
    <t>Dlhá</t>
  </si>
  <si>
    <t>Tehelná :</t>
  </si>
  <si>
    <t>Tehelná</t>
  </si>
  <si>
    <t>Tehelná-stred.pásy popri ceste</t>
  </si>
  <si>
    <t>ČÁČOV</t>
  </si>
  <si>
    <t>Čáčov-garáže</t>
  </si>
  <si>
    <t>za Čáčov.garážami-svah potoka +dno</t>
  </si>
  <si>
    <t xml:space="preserve">pri MŠ  / pomník Bartoň/                              </t>
  </si>
  <si>
    <t>pred RD č. 138  / Kamiko/</t>
  </si>
  <si>
    <t>Bahenec- svah  /odpočet odkúp.plochy -862 m2/</t>
  </si>
  <si>
    <t xml:space="preserve">bok RD smer k IBV </t>
  </si>
  <si>
    <t xml:space="preserve">Bahenec-plocha za bet. prekladom p. Vach </t>
  </si>
  <si>
    <t>nové ihrisko  / oplotené  na futbal.štadióne</t>
  </si>
  <si>
    <t>Čáčov:</t>
  </si>
  <si>
    <t>KUNOV</t>
  </si>
  <si>
    <t>cesta na IBV,kanál smreky+výjazd</t>
  </si>
  <si>
    <t>kultúrny dom</t>
  </si>
  <si>
    <t>priekopy pred RD č.110,111,204,205</t>
  </si>
  <si>
    <t>most pri štadióne,pri stánku Maracana</t>
  </si>
  <si>
    <t>pásy pri cyklotrase  od Slezáka -PS</t>
  </si>
  <si>
    <t>pásy pri cyklotrase  od Slezáka -ĽS</t>
  </si>
  <si>
    <t xml:space="preserve">pri RD č.58 bočná plocha p.Jakábová </t>
  </si>
  <si>
    <t>bok RD č.55 popri ceste smerom na družstvo</t>
  </si>
  <si>
    <t>Kunov :</t>
  </si>
  <si>
    <t>Priemyselná zóna</t>
  </si>
  <si>
    <t>Horné Suroviny</t>
  </si>
  <si>
    <t xml:space="preserve">Cesta na letisko obojstranne                                         </t>
  </si>
  <si>
    <t>Cesta na golf obojstranne</t>
  </si>
  <si>
    <t>Kruhový objazd pri Alcheme -okolité plochy-ostrovčeky</t>
  </si>
  <si>
    <t>Košútovec</t>
  </si>
  <si>
    <t>Košútovec-zastávka</t>
  </si>
  <si>
    <t>Sv.Cyrila a Metoda  od polí obojstranne</t>
  </si>
  <si>
    <t>Cesta od letiska po cestu na golf 1kmx2x1</t>
  </si>
  <si>
    <t xml:space="preserve"> kosby</t>
  </si>
  <si>
    <t>SNP-Čerešňová -lipy +popri Alcheme po kruháč</t>
  </si>
  <si>
    <t xml:space="preserve"> Hviezdoslavova</t>
  </si>
  <si>
    <t>časť priekopy oproti dvojbytovke</t>
  </si>
  <si>
    <t>IBV Záhrady:</t>
  </si>
  <si>
    <t>Košútovec, Horné Suroviny, Priemyselná zóna, ceta na golf, cesta na letisko...</t>
  </si>
  <si>
    <t>Cesta</t>
  </si>
  <si>
    <t>Palárikova
- Kalinčiakova</t>
  </si>
  <si>
    <t xml:space="preserve"> staré koľajky</t>
  </si>
  <si>
    <t>Železničná-obe strany po ul. Dlhú</t>
  </si>
  <si>
    <r>
      <rPr>
        <b/>
        <sz val="10"/>
        <rFont val="Arial"/>
        <family val="2"/>
        <charset val="238"/>
      </rPr>
      <t xml:space="preserve">Nám.Oslobodenia </t>
    </r>
    <r>
      <rPr>
        <sz val="10"/>
        <rFont val="Arial"/>
        <family val="2"/>
        <charset val="238"/>
      </rPr>
      <t>od starej pošty po benzínku Slovnaft</t>
    </r>
  </si>
  <si>
    <r>
      <rPr>
        <b/>
        <sz val="10"/>
        <rFont val="Arial"/>
        <family val="2"/>
        <charset val="238"/>
      </rPr>
      <t>Nám.Oslobodenia</t>
    </r>
    <r>
      <rPr>
        <sz val="10"/>
        <rFont val="Arial"/>
        <family val="2"/>
        <charset val="238"/>
      </rPr>
      <t>-od hl.križov.po cintorín</t>
    </r>
  </si>
  <si>
    <r>
      <rPr>
        <b/>
        <sz val="10"/>
        <rFont val="Arial"/>
        <family val="2"/>
        <charset val="238"/>
      </rPr>
      <t xml:space="preserve">Nám.Oslobodenia </t>
    </r>
    <r>
      <rPr>
        <sz val="10"/>
        <rFont val="Arial"/>
        <family val="2"/>
        <charset val="238"/>
      </rPr>
      <t>predzáhradky pri byt. č.4 vedľa OD Cieľ</t>
    </r>
  </si>
  <si>
    <r>
      <rPr>
        <b/>
        <sz val="10"/>
        <rFont val="Arial"/>
        <family val="2"/>
        <charset val="238"/>
      </rPr>
      <t>Hviezdoslavova</t>
    </r>
    <r>
      <rPr>
        <sz val="10"/>
        <rFont val="Arial"/>
        <family val="2"/>
        <charset val="238"/>
      </rPr>
      <t xml:space="preserve"> od svetelnej križovatky po koniec záhonu</t>
    </r>
  </si>
  <si>
    <r>
      <rPr>
        <b/>
        <sz val="10"/>
        <rFont val="Arial"/>
        <family val="2"/>
        <charset val="238"/>
      </rPr>
      <t xml:space="preserve">Hviezdoslavova </t>
    </r>
    <r>
      <rPr>
        <sz val="10"/>
        <rFont val="Arial"/>
        <family val="2"/>
        <charset val="238"/>
      </rPr>
      <t>č.331-332 staré dvojbytovky</t>
    </r>
  </si>
  <si>
    <r>
      <rPr>
        <b/>
        <sz val="10"/>
        <rFont val="Arial"/>
        <family val="2"/>
        <charset val="238"/>
      </rPr>
      <t xml:space="preserve">Hviezdoslavova </t>
    </r>
    <r>
      <rPr>
        <sz val="10"/>
        <rFont val="Arial"/>
        <family val="2"/>
        <charset val="238"/>
      </rPr>
      <t>predzáhrádky+boky pri kaviarni</t>
    </r>
  </si>
  <si>
    <r>
      <rPr>
        <b/>
        <sz val="10"/>
        <rFont val="Arial"/>
        <family val="2"/>
        <charset val="238"/>
      </rPr>
      <t xml:space="preserve">Hviezdoslavova </t>
    </r>
    <r>
      <rPr>
        <sz val="10"/>
        <rFont val="Arial"/>
        <family val="2"/>
        <charset val="238"/>
      </rPr>
      <t>pred domácimi potrebami+pred starou poštou</t>
    </r>
  </si>
  <si>
    <r>
      <rPr>
        <b/>
        <sz val="10"/>
        <rFont val="Arial"/>
        <family val="2"/>
        <charset val="238"/>
      </rPr>
      <t xml:space="preserve">Hviezdoslavova </t>
    </r>
    <r>
      <rPr>
        <sz val="10"/>
        <rFont val="Arial"/>
        <family val="2"/>
        <charset val="238"/>
      </rPr>
      <t>pás od cesty central pasáž parkovisko</t>
    </r>
  </si>
  <si>
    <r>
      <rPr>
        <b/>
        <sz val="10"/>
        <rFont val="Arial"/>
        <family val="2"/>
        <charset val="238"/>
      </rPr>
      <t>Železničná -</t>
    </r>
    <r>
      <rPr>
        <sz val="10"/>
        <rFont val="Arial"/>
        <family val="2"/>
        <charset val="238"/>
      </rPr>
      <t xml:space="preserve"> špic billboard </t>
    </r>
  </si>
  <si>
    <r>
      <rPr>
        <b/>
        <sz val="10"/>
        <rFont val="Arial"/>
        <family val="2"/>
        <charset val="238"/>
      </rPr>
      <t>Dlhá</t>
    </r>
    <r>
      <rPr>
        <sz val="10"/>
        <rFont val="Arial"/>
        <family val="2"/>
        <charset val="238"/>
      </rPr>
      <t xml:space="preserve"> - obojstranne</t>
    </r>
  </si>
  <si>
    <t>svah pri výjazde na cestu II/500 pri sade</t>
  </si>
  <si>
    <t>pás popri židovskom cintoríne po otoč</t>
  </si>
  <si>
    <t>S. Jurkoviča</t>
  </si>
  <si>
    <t>sídlisko</t>
  </si>
  <si>
    <t>pred židovským cintorínom + okolo parkoviska</t>
  </si>
  <si>
    <t>parkovisko-od Kunova - pásy + za zimným štadiónom</t>
  </si>
  <si>
    <t>L. Novomeského</t>
  </si>
  <si>
    <t>sánkovací kopec+pláň za amfiteátrom</t>
  </si>
  <si>
    <t>J. Mudrocha</t>
  </si>
  <si>
    <t>J. Mudrocha-pásy pred RD</t>
  </si>
  <si>
    <t>J. Mudrocha - svahy za BD č.1354</t>
  </si>
  <si>
    <t xml:space="preserve">parkovisko vedľa Sunny-ostrovčeky </t>
  </si>
  <si>
    <r>
      <rPr>
        <b/>
        <sz val="10"/>
        <rFont val="Arial"/>
        <family val="2"/>
        <charset val="238"/>
      </rPr>
      <t>Štefánikova</t>
    </r>
    <r>
      <rPr>
        <sz val="10"/>
        <color theme="1"/>
        <rFont val="Arial"/>
        <family val="2"/>
        <charset val="238"/>
      </rPr>
      <t>-obidve strany</t>
    </r>
  </si>
  <si>
    <r>
      <rPr>
        <b/>
        <sz val="10"/>
        <rFont val="Arial"/>
        <family val="2"/>
        <charset val="238"/>
      </rPr>
      <t>Štefánikova</t>
    </r>
    <r>
      <rPr>
        <sz val="10"/>
        <color theme="1"/>
        <rFont val="Arial"/>
        <family val="2"/>
        <charset val="238"/>
      </rPr>
      <t xml:space="preserve"> - svah vedľa Desparada</t>
    </r>
  </si>
  <si>
    <r>
      <rPr>
        <b/>
        <sz val="10"/>
        <rFont val="Arial"/>
        <family val="2"/>
        <charset val="238"/>
      </rPr>
      <t>Hurbanova</t>
    </r>
    <r>
      <rPr>
        <sz val="10"/>
        <color theme="1"/>
        <rFont val="Arial"/>
        <family val="2"/>
        <charset val="238"/>
      </rPr>
      <t>-pod komunálom+svah po pamätník</t>
    </r>
  </si>
  <si>
    <r>
      <rPr>
        <b/>
        <sz val="10"/>
        <rFont val="Arial"/>
        <family val="2"/>
        <charset val="238"/>
      </rPr>
      <t>Hurbanova</t>
    </r>
    <r>
      <rPr>
        <sz val="10"/>
        <color theme="1"/>
        <rFont val="Arial"/>
        <family val="2"/>
        <charset val="238"/>
      </rPr>
      <t xml:space="preserve">-pri BD č.523+zmrzlina+od potoka </t>
    </r>
  </si>
  <si>
    <r>
      <rPr>
        <b/>
        <sz val="10"/>
        <rFont val="Arial"/>
        <family val="2"/>
        <charset val="238"/>
      </rPr>
      <t>Hviezdoslavova</t>
    </r>
    <r>
      <rPr>
        <sz val="10"/>
        <color theme="1"/>
        <rFont val="Arial"/>
        <family val="2"/>
        <charset val="238"/>
      </rPr>
      <t xml:space="preserve"> od konca záhonu po GastrocentrumVeronika</t>
    </r>
  </si>
  <si>
    <t>Gen. L. Svobodu</t>
  </si>
  <si>
    <t>BD č.1355,1356,1358,1359,1360</t>
  </si>
  <si>
    <t>parkovisko za III.ZŠ pri stojisku P+Ľ strana</t>
  </si>
  <si>
    <t>parkovisko nové za III.ZŠ pri potoku P+Ľ</t>
  </si>
  <si>
    <t>od nového parkoviska pozdĺž potoka po lávku</t>
  </si>
  <si>
    <t>od lávky pod garážami po svah pri ceste II/500</t>
  </si>
  <si>
    <t>BD č.1361dvor+okolie</t>
  </si>
  <si>
    <t>svahy pri BD č.1361 /bok od schodiska/</t>
  </si>
  <si>
    <t>svahy za BD č1361 pod cestou II/500</t>
  </si>
  <si>
    <t>okolie BD č.1421</t>
  </si>
  <si>
    <t>Sotinská za Šancou - účko BD č.1474,1475</t>
  </si>
  <si>
    <t>Sotinská -svahy  pri BD č.1345</t>
  </si>
  <si>
    <t>Sotinská-zelený pás od poľa k BD č.1590/3</t>
  </si>
  <si>
    <t>Sotinská BD č.1590/3 za poliklinikou</t>
  </si>
  <si>
    <t>pás medzi Poliklinikou a Rovenskou</t>
  </si>
  <si>
    <t>svahy za BD č.1207</t>
  </si>
  <si>
    <t>Rovenská   pri autoservise</t>
  </si>
  <si>
    <t>Luxor- Detské ihrisko vnútro+svahy zo zadu</t>
  </si>
  <si>
    <t>Sadová pri pomníku po krížny chodník</t>
  </si>
  <si>
    <t>Sadová-pred Futbalovým štadiónom, pri Amfiteátri, pri PNS</t>
  </si>
  <si>
    <t>svah nad múrikom za pamätíkom pod Kaufland</t>
  </si>
  <si>
    <t>Hurbanova-sídl. Za Perlou po staré OÚNZ</t>
  </si>
  <si>
    <t>plocha pri SAD /odpočet Futrikanič, Arriva, Lazorčák/</t>
  </si>
  <si>
    <t>Autobusová stanica</t>
  </si>
  <si>
    <t>Kolónia</t>
  </si>
  <si>
    <t>plocha pod parovodným potrubím</t>
  </si>
  <si>
    <t>veľká plocha  pod mototechnou Dobiáš</t>
  </si>
  <si>
    <t>pás pri židovskom cintoríne + pri zastávke MHD</t>
  </si>
  <si>
    <t>parčík pri zubároch +svahy</t>
  </si>
  <si>
    <t>od penziónu po Faun</t>
  </si>
  <si>
    <t>svah k Agrostavu</t>
  </si>
  <si>
    <t>pred pozemkovým fondom</t>
  </si>
  <si>
    <t>parkovisko pásy pri bytoch Agrostav</t>
  </si>
  <si>
    <t>zelený pás pred OSBD</t>
  </si>
  <si>
    <t>IBV Záhrady</t>
  </si>
  <si>
    <t>Sv.Cyrila a Metoda-len obsiate plochy</t>
  </si>
  <si>
    <t>zadná časť za Sunny+nad parkoviskom</t>
  </si>
  <si>
    <t>Sv.Gorazda-len obsiate plochy</t>
  </si>
  <si>
    <t>Kolónia -pri bývalom trhovisku-umyvárka áut</t>
  </si>
  <si>
    <t>sidlisko za BD č.530+plocha nad  Volleyclubom</t>
  </si>
  <si>
    <t>od Komenského po Fajnorovu-dvor pri súkr.škole za BD č.746</t>
  </si>
  <si>
    <t>Štefánikova-Hollého</t>
  </si>
  <si>
    <t>BD č.751-754,752 /dvor OPS a Geospol/</t>
  </si>
  <si>
    <t>Štefánikova-Hollého /12 posch. BD/</t>
  </si>
  <si>
    <t>Hollého č.741 pred BD s garážami</t>
  </si>
  <si>
    <t>od BD č.752,753 po 2 posch. BD oproti MŠ č.728</t>
  </si>
  <si>
    <t>dvor za BD č.726</t>
  </si>
  <si>
    <t>pred časť st.škôlky,dvor za novou lekárňou č.4 a č.736</t>
  </si>
  <si>
    <t>dvor ZUŠ č.734 a 735 +boky</t>
  </si>
  <si>
    <t>J. Kráľa</t>
  </si>
  <si>
    <t>park pri ZUŠ</t>
  </si>
  <si>
    <t>Brezová -predzahrádky po Komenského obojstranne</t>
  </si>
  <si>
    <t>SNP</t>
  </si>
  <si>
    <t>Vajanského</t>
  </si>
  <si>
    <t>Priemyselná-výjazd na Priemyselnú zónu - obojstranne</t>
  </si>
  <si>
    <t>Jabloňová- veľká plocha oproti rodinným domom</t>
  </si>
  <si>
    <t>Jabloňová-svah pri ceste I/51</t>
  </si>
  <si>
    <t>predzahrádky + pri vchodoch BD č. 286 až 288</t>
  </si>
  <si>
    <t>Jabloňová-BD č. 1171 a 1172</t>
  </si>
  <si>
    <t>Agátová-svah nad benzínkou/v rámci stredových pásov/</t>
  </si>
  <si>
    <t>Topoľová pri regulačke plynu</t>
  </si>
  <si>
    <t>dvor BD č.68 a 69</t>
  </si>
  <si>
    <t>BD č. 115 a116, dvor Jednoty 59 a 60 lekáreň a BD č. 61 a 62</t>
  </si>
  <si>
    <t>Robotnícka-Hviezdoslavova- svah pod RD č.318</t>
  </si>
  <si>
    <t>Krátka - zelený pás oproti RD</t>
  </si>
  <si>
    <t>Ružová, za škôlkou, pri garážiach po ul.Priemyselnú</t>
  </si>
  <si>
    <t>od križovatky zo Štúrovej - 2 pásy pred RD</t>
  </si>
  <si>
    <t>Sládkovičova- pásy namiesto ruží, pásy pri škôlke</t>
  </si>
  <si>
    <t>od Službytu po hotel Senica</t>
  </si>
  <si>
    <t>garáže pri prevádzke č. p. 1397/60 - rovina</t>
  </si>
  <si>
    <t>za garážami pri prevádzke č. p. 1397/60 - nerový terén</t>
  </si>
  <si>
    <t>dvory BD č.311-314 ,za MsDK BD č.57 a 58</t>
  </si>
  <si>
    <t>Čáčovská cesta</t>
  </si>
  <si>
    <t>cyklo od Čáčov. po Kolóniu popri panelového plotu I.strana</t>
  </si>
  <si>
    <t>cyklo Čáčov po Kolóniu - II.strana - od rieky</t>
  </si>
  <si>
    <t>plocha  medz RD Železničná a Mahle</t>
  </si>
  <si>
    <t>vedľa fabrického plotu+priekopa</t>
  </si>
  <si>
    <t>pásy od poľa, obe strany</t>
  </si>
  <si>
    <t>priekopa pred BD č 325,326,327 a garážach pri Vojenskom parku</t>
  </si>
  <si>
    <t>Gach + priekopy pri želez.stanici</t>
  </si>
  <si>
    <t>Vojenský park +priekopa samost.priekopa 505,35m2</t>
  </si>
  <si>
    <t>Palárikova-Kalinčiakova za BD č.290</t>
  </si>
  <si>
    <t>BD č.290</t>
  </si>
  <si>
    <t>Plocha pod bilbordom popri potoku smer k veterine  /u Kopasa/</t>
  </si>
  <si>
    <t>Bartoňová-ulička oproti kostolu - ostrovček pri VO</t>
  </si>
  <si>
    <t>knižnica-vnútro+predná časť</t>
  </si>
  <si>
    <t>pás pri Katolíckom kostole oproti záhradníctvu</t>
  </si>
  <si>
    <t xml:space="preserve">príjazdová cesta k cintorínu-ľavá strana ĽS                                 </t>
  </si>
  <si>
    <t xml:space="preserve">príjazdová cesta k cintorínu- pravá strana PS                             </t>
  </si>
  <si>
    <t>Čáčov -Bahenec č.40-42</t>
  </si>
  <si>
    <t>cesta k ACHAP+otoč</t>
  </si>
  <si>
    <t>Bahenec-ostrovček pri VO</t>
  </si>
  <si>
    <t>Bahenec-výjazd na cestu II/500+pri mostku</t>
  </si>
  <si>
    <t>pri plote futbalového štadióna</t>
  </si>
  <si>
    <t>Horné Suroviny Pamätník-obkosenie (LK+rameno)</t>
  </si>
  <si>
    <t>stojisko+pásy Ľ+P strana, výjazdy na cestu III/1150</t>
  </si>
  <si>
    <t>chodníky pri nových RD+ trojuholník nádrž</t>
  </si>
  <si>
    <t xml:space="preserve">potraviny za šenkom, pamätník </t>
  </si>
  <si>
    <t>ledovňa, dom smútku, zvonica</t>
  </si>
  <si>
    <t>križovatka smer dom poľovníkov, panel chodník po RD č.110</t>
  </si>
  <si>
    <t>Cyklotrasa II.etapa</t>
  </si>
  <si>
    <t>Cyklotrasa III.etapa</t>
  </si>
  <si>
    <t xml:space="preserve">Kunov Detské ihrisko </t>
  </si>
  <si>
    <t>Kunov -obkosenie Detského ihriska (lank.kos.)</t>
  </si>
  <si>
    <t>pod záhradkami, MHD, pri Lipe</t>
  </si>
  <si>
    <t>bok pred cintorínom +pás od poľa</t>
  </si>
  <si>
    <t>bok pred cintorínom</t>
  </si>
  <si>
    <t>ulica Kaplinské pole, priekopy a pásy za priekopami</t>
  </si>
  <si>
    <t>Celkom:</t>
  </si>
  <si>
    <t>ROZPIS SEKTOROV k. ú. Senica a Kunov</t>
  </si>
  <si>
    <t>Celkom upravená:</t>
  </si>
  <si>
    <t>Soc.podnik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</si>
</sst>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mmm\-yy;@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3" fillId="0" borderId="6" xfId="0" applyFont="1" applyFill="1" applyBorder="1"/>
    <xf numFmtId="0" fontId="3" fillId="0" borderId="6" xfId="0" applyFont="1" applyBorder="1"/>
    <xf numFmtId="0" fontId="1" fillId="0" borderId="0" xfId="0" applyFont="1"/>
    <xf numFmtId="0" fontId="3" fillId="0" borderId="0" xfId="0" applyFont="1" applyBorder="1"/>
    <xf numFmtId="0" fontId="3" fillId="0" borderId="16" xfId="0" applyFont="1" applyBorder="1"/>
    <xf numFmtId="0" fontId="2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7" fontId="3" fillId="0" borderId="6" xfId="0" applyNumberFormat="1" applyFont="1" applyBorder="1"/>
    <xf numFmtId="0" fontId="2" fillId="0" borderId="16" xfId="0" applyFont="1" applyBorder="1"/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23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1" xfId="0" applyFont="1" applyFill="1" applyBorder="1"/>
    <xf numFmtId="0" fontId="5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3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7" xfId="0" applyNumberFormat="1" applyFont="1" applyBorder="1"/>
    <xf numFmtId="164" fontId="6" fillId="0" borderId="6" xfId="0" applyNumberFormat="1" applyFont="1" applyBorder="1"/>
    <xf numFmtId="4" fontId="6" fillId="0" borderId="6" xfId="0" applyNumberFormat="1" applyFont="1" applyBorder="1"/>
    <xf numFmtId="17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17" fontId="7" fillId="0" borderId="6" xfId="0" applyNumberFormat="1" applyFont="1" applyBorder="1"/>
    <xf numFmtId="14" fontId="5" fillId="0" borderId="6" xfId="0" applyNumberFormat="1" applyFont="1" applyBorder="1"/>
    <xf numFmtId="0" fontId="3" fillId="0" borderId="20" xfId="0" applyFont="1" applyBorder="1"/>
    <xf numFmtId="0" fontId="2" fillId="0" borderId="21" xfId="0" applyFont="1" applyBorder="1"/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7" fontId="7" fillId="0" borderId="16" xfId="0" applyNumberFormat="1" applyFont="1" applyBorder="1"/>
    <xf numFmtId="0" fontId="3" fillId="0" borderId="16" xfId="0" applyFont="1" applyFill="1" applyBorder="1"/>
    <xf numFmtId="0" fontId="2" fillId="0" borderId="16" xfId="0" applyFont="1" applyBorder="1" applyAlignment="1"/>
    <xf numFmtId="0" fontId="2" fillId="0" borderId="13" xfId="0" applyFont="1" applyFill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17" fontId="6" fillId="0" borderId="16" xfId="0" applyNumberFormat="1" applyFont="1" applyBorder="1" applyAlignment="1">
      <alignment horizontal="right"/>
    </xf>
    <xf numFmtId="0" fontId="6" fillId="0" borderId="16" xfId="0" applyFont="1" applyFill="1" applyBorder="1"/>
    <xf numFmtId="0" fontId="6" fillId="0" borderId="6" xfId="0" applyFont="1" applyFill="1" applyBorder="1"/>
    <xf numFmtId="17" fontId="6" fillId="0" borderId="6" xfId="0" applyNumberFormat="1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4" fontId="6" fillId="0" borderId="16" xfId="0" applyNumberFormat="1" applyFont="1" applyBorder="1"/>
    <xf numFmtId="0" fontId="6" fillId="0" borderId="21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7" xfId="0" applyFont="1" applyBorder="1"/>
    <xf numFmtId="0" fontId="7" fillId="0" borderId="12" xfId="0" applyFont="1" applyBorder="1" applyAlignment="1">
      <alignment horizontal="center"/>
    </xf>
    <xf numFmtId="17" fontId="6" fillId="0" borderId="16" xfId="0" applyNumberFormat="1" applyFont="1" applyBorder="1"/>
    <xf numFmtId="17" fontId="6" fillId="0" borderId="16" xfId="0" applyNumberFormat="1" applyFont="1" applyBorder="1" applyAlignment="1"/>
    <xf numFmtId="0" fontId="6" fillId="0" borderId="12" xfId="0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/>
    <xf numFmtId="14" fontId="6" fillId="0" borderId="6" xfId="0" applyNumberFormat="1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6" fillId="0" borderId="10" xfId="0" applyFont="1" applyBorder="1" applyAlignment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17" fontId="6" fillId="0" borderId="9" xfId="0" applyNumberFormat="1" applyFont="1" applyBorder="1"/>
    <xf numFmtId="17" fontId="6" fillId="0" borderId="1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2" fontId="6" fillId="0" borderId="1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165" fontId="6" fillId="0" borderId="10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2" fillId="0" borderId="0" xfId="0" applyFont="1" applyBorder="1"/>
    <xf numFmtId="2" fontId="6" fillId="0" borderId="16" xfId="0" applyNumberFormat="1" applyFont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165" fontId="6" fillId="0" borderId="16" xfId="0" applyNumberFormat="1" applyFont="1" applyBorder="1"/>
    <xf numFmtId="165" fontId="6" fillId="0" borderId="6" xfId="0" applyNumberFormat="1" applyFont="1" applyBorder="1"/>
    <xf numFmtId="2" fontId="3" fillId="0" borderId="6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4" fontId="0" fillId="0" borderId="0" xfId="0" applyNumberFormat="1"/>
    <xf numFmtId="2" fontId="6" fillId="0" borderId="17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6" fillId="0" borderId="0" xfId="0" applyNumberFormat="1" applyFont="1" applyBorder="1"/>
    <xf numFmtId="165" fontId="6" fillId="2" borderId="16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right"/>
    </xf>
    <xf numFmtId="165" fontId="6" fillId="0" borderId="16" xfId="0" applyNumberFormat="1" applyFont="1" applyBorder="1" applyAlignment="1"/>
    <xf numFmtId="165" fontId="3" fillId="0" borderId="16" xfId="0" applyNumberFormat="1" applyFont="1" applyBorder="1"/>
    <xf numFmtId="2" fontId="3" fillId="0" borderId="16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6" xfId="0" applyNumberFormat="1" applyFont="1" applyBorder="1"/>
    <xf numFmtId="2" fontId="0" fillId="0" borderId="0" xfId="0" applyNumberFormat="1"/>
    <xf numFmtId="165" fontId="3" fillId="0" borderId="6" xfId="0" applyNumberFormat="1" applyFont="1" applyBorder="1" applyAlignment="1">
      <alignment horizontal="center"/>
    </xf>
    <xf numFmtId="2" fontId="6" fillId="0" borderId="0" xfId="0" applyNumberFormat="1" applyFont="1"/>
    <xf numFmtId="2" fontId="6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0" xfId="0" applyNumberFormat="1"/>
    <xf numFmtId="0" fontId="1" fillId="0" borderId="11" xfId="0" applyFont="1" applyBorder="1"/>
    <xf numFmtId="0" fontId="0" fillId="0" borderId="12" xfId="0" applyBorder="1"/>
    <xf numFmtId="4" fontId="1" fillId="0" borderId="12" xfId="0" applyNumberFormat="1" applyFont="1" applyBorder="1"/>
    <xf numFmtId="0" fontId="1" fillId="0" borderId="13" xfId="0" applyFont="1" applyBorder="1"/>
    <xf numFmtId="0" fontId="6" fillId="3" borderId="16" xfId="0" applyFont="1" applyFill="1" applyBorder="1"/>
    <xf numFmtId="0" fontId="0" fillId="3" borderId="0" xfId="0" applyFill="1"/>
    <xf numFmtId="2" fontId="1" fillId="3" borderId="0" xfId="0" applyNumberFormat="1" applyFont="1" applyFill="1"/>
    <xf numFmtId="0" fontId="6" fillId="3" borderId="16" xfId="0" applyFont="1" applyFill="1" applyBorder="1" applyAlignment="1">
      <alignment horizontal="center"/>
    </xf>
    <xf numFmtId="165" fontId="6" fillId="3" borderId="16" xfId="0" applyNumberFormat="1" applyFont="1" applyFill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0" fontId="6" fillId="3" borderId="6" xfId="0" applyFont="1" applyFill="1" applyBorder="1"/>
    <xf numFmtId="165" fontId="6" fillId="3" borderId="6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2" fontId="6" fillId="0" borderId="1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7" xfId="0" applyFont="1" applyBorder="1"/>
    <xf numFmtId="0" fontId="6" fillId="0" borderId="27" xfId="0" applyFont="1" applyBorder="1"/>
    <xf numFmtId="0" fontId="6" fillId="0" borderId="29" xfId="0" applyFont="1" applyBorder="1"/>
    <xf numFmtId="0" fontId="6" fillId="0" borderId="28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7" xfId="0" applyFont="1" applyBorder="1"/>
    <xf numFmtId="0" fontId="3" fillId="0" borderId="27" xfId="0" applyFont="1" applyBorder="1"/>
    <xf numFmtId="0" fontId="3" fillId="0" borderId="29" xfId="0" applyFont="1" applyBorder="1"/>
    <xf numFmtId="0" fontId="3" fillId="0" borderId="28" xfId="0" applyFont="1" applyBorder="1"/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3" fillId="0" borderId="27" xfId="0" applyFont="1" applyBorder="1" applyAlignment="1"/>
    <xf numFmtId="0" fontId="3" fillId="0" borderId="29" xfId="0" applyFont="1" applyBorder="1" applyAlignment="1"/>
    <xf numFmtId="0" fontId="3" fillId="0" borderId="28" xfId="0" applyFont="1" applyBorder="1" applyAlignment="1"/>
    <xf numFmtId="0" fontId="2" fillId="0" borderId="6" xfId="0" applyFont="1" applyBorder="1" applyAlignment="1">
      <alignment horizontal="center"/>
    </xf>
    <xf numFmtId="0" fontId="6" fillId="3" borderId="27" xfId="0" applyFont="1" applyFill="1" applyBorder="1"/>
    <xf numFmtId="0" fontId="6" fillId="3" borderId="29" xfId="0" applyFont="1" applyFill="1" applyBorder="1"/>
    <xf numFmtId="0" fontId="6" fillId="3" borderId="28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3" fillId="3" borderId="7" xfId="0" applyFont="1" applyFill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3" borderId="27" xfId="0" applyFont="1" applyFill="1" applyBorder="1"/>
    <xf numFmtId="0" fontId="3" fillId="3" borderId="29" xfId="0" applyFont="1" applyFill="1" applyBorder="1"/>
    <xf numFmtId="0" fontId="3" fillId="3" borderId="28" xfId="0" applyFont="1" applyFill="1" applyBorder="1"/>
    <xf numFmtId="0" fontId="7" fillId="0" borderId="1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3" borderId="5" xfId="0" applyFont="1" applyFill="1" applyBorder="1"/>
    <xf numFmtId="0" fontId="6" fillId="3" borderId="8" xfId="0" applyFont="1" applyFill="1" applyBorder="1"/>
    <xf numFmtId="0" fontId="6" fillId="3" borderId="7" xfId="0" applyFont="1" applyFill="1" applyBorder="1"/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/>
    <xf numFmtId="0" fontId="2" fillId="0" borderId="2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" fontId="3" fillId="0" borderId="17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4" xfId="0" applyFont="1" applyBorder="1"/>
    <xf numFmtId="0" fontId="3" fillId="0" borderId="9" xfId="0" applyFont="1" applyBorder="1"/>
    <xf numFmtId="0" fontId="3" fillId="0" borderId="15" xfId="0" applyFont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25" xfId="0" applyFont="1" applyBorder="1" applyAlignment="1"/>
    <xf numFmtId="0" fontId="3" fillId="0" borderId="30" xfId="0" applyFont="1" applyBorder="1" applyAlignment="1"/>
    <xf numFmtId="0" fontId="3" fillId="0" borderId="26" xfId="0" applyFont="1" applyBorder="1" applyAlignment="1"/>
    <xf numFmtId="0" fontId="3" fillId="0" borderId="17" xfId="0" applyFont="1" applyBorder="1"/>
    <xf numFmtId="0" fontId="3" fillId="0" borderId="0" xfId="0" applyFont="1" applyBorder="1"/>
    <xf numFmtId="0" fontId="3" fillId="0" borderId="20" xfId="0" applyFont="1" applyBorder="1"/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Border="1" applyAlignment="1"/>
    <xf numFmtId="0" fontId="2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14" xfId="0" applyFont="1" applyBorder="1"/>
    <xf numFmtId="0" fontId="6" fillId="0" borderId="15" xfId="0" applyFont="1" applyBorder="1"/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/>
    <xf numFmtId="0" fontId="6" fillId="0" borderId="20" xfId="0" applyFont="1" applyBorder="1"/>
    <xf numFmtId="0" fontId="3" fillId="0" borderId="1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25" xfId="0" applyFont="1" applyBorder="1"/>
    <xf numFmtId="0" fontId="6" fillId="0" borderId="26" xfId="0" applyFont="1" applyBorder="1"/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2" fontId="6" fillId="2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2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5" xfId="0" applyFont="1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0" fillId="0" borderId="4" xfId="0" applyFill="1" applyBorder="1"/>
    <xf numFmtId="0" fontId="0" fillId="0" borderId="18" xfId="0" applyFill="1" applyBorder="1"/>
    <xf numFmtId="4" fontId="1" fillId="0" borderId="18" xfId="0" applyNumberFormat="1" applyFont="1" applyFill="1" applyBorder="1"/>
    <xf numFmtId="0" fontId="0" fillId="0" borderId="19" xfId="0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7"/>
  <sheetViews>
    <sheetView tabSelected="1" topLeftCell="A308" workbookViewId="0">
      <selection activeCell="F328" sqref="F328"/>
    </sheetView>
  </sheetViews>
  <sheetFormatPr defaultRowHeight="14.4" x14ac:dyDescent="0.3"/>
  <cols>
    <col min="1" max="1" width="8.88671875" customWidth="1"/>
    <col min="2" max="2" width="3.109375" customWidth="1"/>
    <col min="3" max="3" width="12.88671875" customWidth="1"/>
    <col min="4" max="4" width="6.109375" customWidth="1"/>
    <col min="7" max="7" width="37" customWidth="1"/>
    <col min="8" max="8" width="7" customWidth="1"/>
    <col min="9" max="9" width="0.109375" customWidth="1"/>
    <col min="10" max="10" width="6.5546875" customWidth="1"/>
    <col min="11" max="11" width="6.5546875" bestFit="1" customWidth="1"/>
    <col min="12" max="12" width="5.88671875" customWidth="1"/>
    <col min="13" max="13" width="6.33203125" customWidth="1"/>
    <col min="14" max="14" width="9.109375" style="102"/>
    <col min="15" max="15" width="10.6640625" bestFit="1" customWidth="1"/>
  </cols>
  <sheetData>
    <row r="2" spans="1:13" x14ac:dyDescent="0.3">
      <c r="A2" s="165" t="s">
        <v>281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x14ac:dyDescent="0.3">
      <c r="A3" s="47"/>
      <c r="B3" s="47"/>
      <c r="C3" s="47"/>
      <c r="D3" s="47"/>
      <c r="E3" s="48"/>
      <c r="F3" s="47"/>
      <c r="G3" s="47"/>
      <c r="H3" s="47"/>
      <c r="I3" s="47"/>
      <c r="J3" s="47"/>
      <c r="K3" s="47"/>
      <c r="L3" s="47"/>
      <c r="M3" s="47"/>
    </row>
    <row r="4" spans="1:13" ht="15" thickBot="1" x14ac:dyDescent="0.35">
      <c r="A4" s="48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5" thickBot="1" x14ac:dyDescent="0.35">
      <c r="A5" s="145"/>
      <c r="B5" s="147"/>
      <c r="C5" s="145" t="s">
        <v>2</v>
      </c>
      <c r="D5" s="147"/>
      <c r="E5" s="1" t="s">
        <v>3</v>
      </c>
      <c r="F5" s="49"/>
      <c r="G5" s="50"/>
      <c r="H5" s="44" t="s">
        <v>4</v>
      </c>
      <c r="I5" s="1"/>
      <c r="J5" s="43" t="s">
        <v>17</v>
      </c>
      <c r="K5" s="15" t="s">
        <v>5</v>
      </c>
      <c r="L5" s="16" t="s">
        <v>6</v>
      </c>
      <c r="M5" s="17" t="s">
        <v>135</v>
      </c>
    </row>
    <row r="6" spans="1:13" x14ac:dyDescent="0.3">
      <c r="A6" s="253"/>
      <c r="B6" s="291"/>
      <c r="C6" s="299"/>
      <c r="D6" s="299"/>
      <c r="E6" s="162" t="s">
        <v>167</v>
      </c>
      <c r="F6" s="163"/>
      <c r="G6" s="164"/>
      <c r="H6" s="51">
        <v>3661</v>
      </c>
      <c r="I6" s="51"/>
      <c r="J6" s="51">
        <f>SUM(H6)*0.0001</f>
        <v>0.36610000000000004</v>
      </c>
      <c r="K6" s="52">
        <v>0.37</v>
      </c>
      <c r="L6" s="53"/>
      <c r="M6" s="54">
        <v>6</v>
      </c>
    </row>
    <row r="7" spans="1:13" x14ac:dyDescent="0.3">
      <c r="A7" s="213"/>
      <c r="B7" s="254"/>
      <c r="C7" s="300"/>
      <c r="D7" s="300"/>
      <c r="E7" s="206" t="s">
        <v>168</v>
      </c>
      <c r="F7" s="230"/>
      <c r="G7" s="207"/>
      <c r="H7" s="10">
        <v>710</v>
      </c>
      <c r="I7" s="10"/>
      <c r="J7" s="10">
        <f t="shared" ref="J7:J20" si="0">SUM(H7)*0.0001</f>
        <v>7.1000000000000008E-2</v>
      </c>
      <c r="K7" s="9">
        <v>7.0000000000000007E-2</v>
      </c>
      <c r="L7" s="46"/>
      <c r="M7" s="55">
        <v>6</v>
      </c>
    </row>
    <row r="8" spans="1:13" x14ac:dyDescent="0.3">
      <c r="A8" s="213"/>
      <c r="B8" s="254"/>
      <c r="C8" s="300"/>
      <c r="D8" s="300"/>
      <c r="E8" s="206" t="s">
        <v>146</v>
      </c>
      <c r="F8" s="230"/>
      <c r="G8" s="207"/>
      <c r="H8" s="10">
        <v>1074</v>
      </c>
      <c r="I8" s="10"/>
      <c r="J8" s="10">
        <f t="shared" si="0"/>
        <v>0.10740000000000001</v>
      </c>
      <c r="K8" s="9">
        <v>0.11</v>
      </c>
      <c r="L8" s="56"/>
      <c r="M8" s="55">
        <v>6</v>
      </c>
    </row>
    <row r="9" spans="1:13" x14ac:dyDescent="0.3">
      <c r="A9" s="213"/>
      <c r="B9" s="254"/>
      <c r="C9" s="300"/>
      <c r="D9" s="300"/>
      <c r="E9" s="206" t="s">
        <v>145</v>
      </c>
      <c r="F9" s="230"/>
      <c r="G9" s="207"/>
      <c r="H9" s="10">
        <v>844</v>
      </c>
      <c r="I9" s="10"/>
      <c r="J9" s="10">
        <f t="shared" si="0"/>
        <v>8.4400000000000003E-2</v>
      </c>
      <c r="K9" s="9">
        <v>0.08</v>
      </c>
      <c r="L9" s="56"/>
      <c r="M9" s="55">
        <v>6</v>
      </c>
    </row>
    <row r="10" spans="1:13" x14ac:dyDescent="0.3">
      <c r="A10" s="213"/>
      <c r="B10" s="254"/>
      <c r="C10" s="254"/>
      <c r="D10" s="254"/>
      <c r="E10" s="206" t="s">
        <v>147</v>
      </c>
      <c r="F10" s="230"/>
      <c r="G10" s="207"/>
      <c r="H10" s="10">
        <v>756</v>
      </c>
      <c r="I10" s="10"/>
      <c r="J10" s="10">
        <f t="shared" si="0"/>
        <v>7.5600000000000001E-2</v>
      </c>
      <c r="K10" s="9">
        <v>0.08</v>
      </c>
      <c r="L10" s="46"/>
      <c r="M10" s="55">
        <v>6</v>
      </c>
    </row>
    <row r="11" spans="1:13" x14ac:dyDescent="0.3">
      <c r="A11" s="213"/>
      <c r="B11" s="254"/>
      <c r="C11" s="303"/>
      <c r="D11" s="303"/>
      <c r="E11" s="206" t="s">
        <v>169</v>
      </c>
      <c r="F11" s="230"/>
      <c r="G11" s="207"/>
      <c r="H11" s="10">
        <v>367</v>
      </c>
      <c r="I11" s="10"/>
      <c r="J11" s="10">
        <f t="shared" si="0"/>
        <v>3.6700000000000003E-2</v>
      </c>
      <c r="K11" s="9">
        <v>0.04</v>
      </c>
      <c r="L11" s="46"/>
      <c r="M11" s="55">
        <v>6</v>
      </c>
    </row>
    <row r="12" spans="1:13" x14ac:dyDescent="0.3">
      <c r="A12" s="213"/>
      <c r="B12" s="254"/>
      <c r="C12" s="254"/>
      <c r="D12" s="254"/>
      <c r="E12" s="206" t="s">
        <v>170</v>
      </c>
      <c r="F12" s="230"/>
      <c r="G12" s="207"/>
      <c r="H12" s="10">
        <v>1500</v>
      </c>
      <c r="I12" s="10"/>
      <c r="J12" s="10">
        <f t="shared" si="0"/>
        <v>0.15</v>
      </c>
      <c r="K12" s="9">
        <v>0.15</v>
      </c>
      <c r="L12" s="46"/>
      <c r="M12" s="55">
        <v>6</v>
      </c>
    </row>
    <row r="13" spans="1:13" x14ac:dyDescent="0.3">
      <c r="A13" s="213"/>
      <c r="B13" s="254"/>
      <c r="C13" s="300"/>
      <c r="D13" s="300"/>
      <c r="E13" s="206" t="s">
        <v>171</v>
      </c>
      <c r="F13" s="230"/>
      <c r="G13" s="207"/>
      <c r="H13" s="10">
        <v>1337</v>
      </c>
      <c r="I13" s="10"/>
      <c r="J13" s="10">
        <f t="shared" si="0"/>
        <v>0.13370000000000001</v>
      </c>
      <c r="K13" s="9">
        <v>0.13</v>
      </c>
      <c r="L13" s="46"/>
      <c r="M13" s="55">
        <v>6</v>
      </c>
    </row>
    <row r="14" spans="1:13" x14ac:dyDescent="0.3">
      <c r="A14" s="214"/>
      <c r="B14" s="215"/>
      <c r="C14" s="304"/>
      <c r="D14" s="304"/>
      <c r="E14" s="206" t="s">
        <v>148</v>
      </c>
      <c r="F14" s="230"/>
      <c r="G14" s="207"/>
      <c r="H14" s="46">
        <v>594</v>
      </c>
      <c r="I14" s="10"/>
      <c r="J14" s="10">
        <v>0.06</v>
      </c>
      <c r="K14" s="9">
        <v>0.06</v>
      </c>
      <c r="L14" s="46"/>
      <c r="M14" s="55">
        <v>6</v>
      </c>
    </row>
    <row r="15" spans="1:13" x14ac:dyDescent="0.3">
      <c r="A15" s="213"/>
      <c r="B15" s="254"/>
      <c r="C15" s="213"/>
      <c r="D15" s="254"/>
      <c r="E15" s="206" t="s">
        <v>7</v>
      </c>
      <c r="F15" s="230"/>
      <c r="G15" s="207"/>
      <c r="H15" s="10">
        <v>306</v>
      </c>
      <c r="I15" s="10"/>
      <c r="J15" s="10">
        <f t="shared" si="0"/>
        <v>3.0600000000000002E-2</v>
      </c>
      <c r="K15" s="9">
        <v>0.03</v>
      </c>
      <c r="L15" s="46"/>
      <c r="M15" s="55">
        <v>6</v>
      </c>
    </row>
    <row r="16" spans="1:13" x14ac:dyDescent="0.3">
      <c r="A16" s="213"/>
      <c r="B16" s="254"/>
      <c r="C16" s="254"/>
      <c r="D16" s="254"/>
      <c r="E16" s="206" t="s">
        <v>149</v>
      </c>
      <c r="F16" s="230"/>
      <c r="G16" s="207"/>
      <c r="H16" s="10">
        <v>230</v>
      </c>
      <c r="I16" s="10"/>
      <c r="J16" s="10">
        <f t="shared" si="0"/>
        <v>2.3E-2</v>
      </c>
      <c r="K16" s="9">
        <v>0.02</v>
      </c>
      <c r="L16" s="46"/>
      <c r="M16" s="55">
        <v>6</v>
      </c>
    </row>
    <row r="17" spans="1:14" x14ac:dyDescent="0.3">
      <c r="A17" s="213"/>
      <c r="B17" s="213"/>
      <c r="C17" s="254"/>
      <c r="D17" s="254"/>
      <c r="E17" s="206" t="s">
        <v>150</v>
      </c>
      <c r="F17" s="230"/>
      <c r="G17" s="207"/>
      <c r="H17" s="10">
        <v>309</v>
      </c>
      <c r="I17" s="10"/>
      <c r="J17" s="10">
        <f>SUM(H17)*0.0001</f>
        <v>3.09E-2</v>
      </c>
      <c r="K17" s="9">
        <v>0.03</v>
      </c>
      <c r="L17" s="25"/>
      <c r="M17" s="55">
        <v>6</v>
      </c>
    </row>
    <row r="18" spans="1:14" x14ac:dyDescent="0.3">
      <c r="A18" s="213"/>
      <c r="B18" s="213"/>
      <c r="C18" s="303"/>
      <c r="D18" s="303"/>
      <c r="E18" s="206" t="s">
        <v>151</v>
      </c>
      <c r="F18" s="230"/>
      <c r="G18" s="207"/>
      <c r="H18" s="10">
        <v>0</v>
      </c>
      <c r="I18" s="10"/>
      <c r="J18" s="10">
        <f>SUM(H18)*0.0001</f>
        <v>0</v>
      </c>
      <c r="K18" s="9">
        <v>0</v>
      </c>
      <c r="L18" s="24"/>
      <c r="M18" s="55">
        <v>6</v>
      </c>
    </row>
    <row r="19" spans="1:14" x14ac:dyDescent="0.3">
      <c r="A19" s="213"/>
      <c r="B19" s="213"/>
      <c r="C19" s="303"/>
      <c r="D19" s="303"/>
      <c r="E19" s="305" t="s">
        <v>152</v>
      </c>
      <c r="F19" s="306"/>
      <c r="G19" s="307"/>
      <c r="H19" s="3">
        <v>0</v>
      </c>
      <c r="I19" s="10"/>
      <c r="J19" s="10">
        <f>SUM(H19)*0.0001</f>
        <v>0</v>
      </c>
      <c r="K19" s="9">
        <v>0</v>
      </c>
      <c r="L19" s="26"/>
      <c r="M19" s="55">
        <v>6</v>
      </c>
    </row>
    <row r="20" spans="1:14" x14ac:dyDescent="0.3">
      <c r="A20" s="213"/>
      <c r="B20" s="254"/>
      <c r="C20" s="254"/>
      <c r="D20" s="254"/>
      <c r="E20" s="206" t="s">
        <v>153</v>
      </c>
      <c r="F20" s="230"/>
      <c r="G20" s="207"/>
      <c r="H20" s="10">
        <v>314</v>
      </c>
      <c r="I20" s="10"/>
      <c r="J20" s="10">
        <f t="shared" si="0"/>
        <v>3.1400000000000004E-2</v>
      </c>
      <c r="K20" s="9">
        <v>0.03</v>
      </c>
      <c r="L20" s="46"/>
      <c r="M20" s="55">
        <v>6</v>
      </c>
    </row>
    <row r="21" spans="1:14" x14ac:dyDescent="0.3">
      <c r="A21" s="208"/>
      <c r="B21" s="149"/>
      <c r="C21" s="171" t="s">
        <v>102</v>
      </c>
      <c r="D21" s="171"/>
      <c r="E21" s="206" t="s">
        <v>154</v>
      </c>
      <c r="F21" s="230"/>
      <c r="G21" s="207"/>
      <c r="H21" s="46">
        <v>4440</v>
      </c>
      <c r="I21" s="22"/>
      <c r="J21" s="10">
        <f t="shared" ref="J21" si="1">SUM(H21)*0.0001</f>
        <v>0.44400000000000001</v>
      </c>
      <c r="K21" s="9">
        <v>0.44</v>
      </c>
      <c r="L21" s="10"/>
      <c r="M21" s="55">
        <v>6</v>
      </c>
    </row>
    <row r="22" spans="1:14" x14ac:dyDescent="0.3">
      <c r="A22" s="188"/>
      <c r="B22" s="188"/>
      <c r="C22" s="149"/>
      <c r="D22" s="149"/>
      <c r="E22" s="240"/>
      <c r="F22" s="265"/>
      <c r="G22" s="241"/>
      <c r="H22" s="10"/>
      <c r="I22" s="10"/>
      <c r="J22" s="10"/>
      <c r="K22" s="31"/>
      <c r="L22" s="10"/>
      <c r="M22" s="10"/>
      <c r="N22" s="102">
        <f>SUM(K6:K21)</f>
        <v>1.6400000000000001</v>
      </c>
    </row>
    <row r="23" spans="1:14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4" x14ac:dyDescent="0.3">
      <c r="A24" s="48" t="s">
        <v>8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4" ht="15" thickBot="1" x14ac:dyDescent="0.35">
      <c r="A25" s="308" t="s">
        <v>9</v>
      </c>
      <c r="B25" s="308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4" ht="15" thickBot="1" x14ac:dyDescent="0.35">
      <c r="A26" s="145"/>
      <c r="B26" s="147"/>
      <c r="C26" s="145" t="s">
        <v>2</v>
      </c>
      <c r="D26" s="147"/>
      <c r="E26" s="145" t="s">
        <v>13</v>
      </c>
      <c r="F26" s="146"/>
      <c r="G26" s="147"/>
      <c r="H26" s="44" t="s">
        <v>4</v>
      </c>
      <c r="I26" s="44"/>
      <c r="J26" s="43" t="s">
        <v>17</v>
      </c>
      <c r="K26" s="15" t="s">
        <v>5</v>
      </c>
      <c r="L26" s="16" t="s">
        <v>6</v>
      </c>
      <c r="M26" s="17" t="s">
        <v>135</v>
      </c>
    </row>
    <row r="27" spans="1:14" x14ac:dyDescent="0.3">
      <c r="A27" s="313"/>
      <c r="B27" s="314"/>
      <c r="C27" s="178" t="s">
        <v>157</v>
      </c>
      <c r="D27" s="179"/>
      <c r="E27" s="253" t="s">
        <v>155</v>
      </c>
      <c r="F27" s="253"/>
      <c r="G27" s="253"/>
      <c r="H27" s="57">
        <v>2025</v>
      </c>
      <c r="I27" s="52"/>
      <c r="J27" s="104">
        <f t="shared" ref="J27:J31" si="2">SUM(H27)*0.0001</f>
        <v>0.20250000000000001</v>
      </c>
      <c r="K27" s="92">
        <v>0.2</v>
      </c>
      <c r="L27" s="58"/>
      <c r="M27" s="51">
        <v>4</v>
      </c>
    </row>
    <row r="28" spans="1:14" x14ac:dyDescent="0.3">
      <c r="A28" s="309"/>
      <c r="B28" s="310"/>
      <c r="C28" s="180"/>
      <c r="D28" s="181"/>
      <c r="E28" s="213" t="s">
        <v>156</v>
      </c>
      <c r="F28" s="213"/>
      <c r="G28" s="213"/>
      <c r="H28" s="46">
        <v>224</v>
      </c>
      <c r="I28" s="9"/>
      <c r="J28" s="105">
        <f t="shared" si="2"/>
        <v>2.24E-2</v>
      </c>
      <c r="K28" s="94">
        <v>0.02</v>
      </c>
      <c r="L28" s="29"/>
      <c r="M28" s="10">
        <v>4</v>
      </c>
    </row>
    <row r="29" spans="1:14" x14ac:dyDescent="0.3">
      <c r="A29" s="309"/>
      <c r="B29" s="310"/>
      <c r="C29" s="180"/>
      <c r="D29" s="181"/>
      <c r="E29" s="311" t="s">
        <v>159</v>
      </c>
      <c r="F29" s="312"/>
      <c r="G29" s="312"/>
      <c r="H29" s="45">
        <v>452</v>
      </c>
      <c r="I29" s="14"/>
      <c r="J29" s="106">
        <f t="shared" si="2"/>
        <v>4.5200000000000004E-2</v>
      </c>
      <c r="K29" s="103">
        <v>0.05</v>
      </c>
      <c r="L29" s="27"/>
      <c r="M29" s="59">
        <v>4</v>
      </c>
    </row>
    <row r="30" spans="1:14" x14ac:dyDescent="0.3">
      <c r="A30" s="309"/>
      <c r="B30" s="310"/>
      <c r="C30" s="180"/>
      <c r="D30" s="181"/>
      <c r="E30" s="213" t="s">
        <v>158</v>
      </c>
      <c r="F30" s="213"/>
      <c r="G30" s="213"/>
      <c r="H30" s="46">
        <v>21410.6</v>
      </c>
      <c r="I30" s="22"/>
      <c r="J30" s="105">
        <v>2.14106</v>
      </c>
      <c r="K30" s="94">
        <v>2.14</v>
      </c>
      <c r="L30" s="28"/>
      <c r="M30" s="10">
        <v>4</v>
      </c>
    </row>
    <row r="31" spans="1:14" x14ac:dyDescent="0.3">
      <c r="A31" s="301"/>
      <c r="B31" s="302"/>
      <c r="C31" s="182"/>
      <c r="D31" s="183"/>
      <c r="E31" s="254" t="s">
        <v>160</v>
      </c>
      <c r="F31" s="254"/>
      <c r="G31" s="254"/>
      <c r="H31" s="46">
        <v>180</v>
      </c>
      <c r="I31" s="9"/>
      <c r="J31" s="105">
        <f t="shared" si="2"/>
        <v>1.8000000000000002E-2</v>
      </c>
      <c r="K31" s="94">
        <v>0.02</v>
      </c>
      <c r="L31" s="10"/>
      <c r="M31" s="10">
        <v>4</v>
      </c>
    </row>
    <row r="32" spans="1:14" x14ac:dyDescent="0.3">
      <c r="A32" s="283"/>
      <c r="B32" s="284"/>
      <c r="C32" s="283"/>
      <c r="D32" s="292"/>
      <c r="E32" s="149"/>
      <c r="F32" s="149"/>
      <c r="G32" s="149"/>
      <c r="H32" s="10"/>
      <c r="I32" s="10"/>
      <c r="J32" s="10"/>
      <c r="K32" s="31"/>
      <c r="L32" s="10"/>
      <c r="M32" s="10"/>
      <c r="N32" s="102">
        <f>SUM(K27:K31)</f>
        <v>2.4300000000000002</v>
      </c>
    </row>
    <row r="33" spans="1:14" x14ac:dyDescent="0.3">
      <c r="A33" s="60"/>
      <c r="B33" s="60"/>
      <c r="C33" s="14"/>
      <c r="D33" s="14"/>
      <c r="E33" s="14"/>
      <c r="F33" s="14"/>
      <c r="G33" s="14"/>
      <c r="H33" s="61"/>
      <c r="I33" s="61"/>
      <c r="J33" s="61"/>
      <c r="K33" s="60"/>
      <c r="L33" s="61"/>
      <c r="M33" s="47"/>
    </row>
    <row r="34" spans="1:14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4" ht="15" thickBot="1" x14ac:dyDescent="0.35">
      <c r="A35" s="308" t="s">
        <v>10</v>
      </c>
      <c r="B35" s="308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4" ht="15" thickBot="1" x14ac:dyDescent="0.35">
      <c r="A36" s="145" t="s">
        <v>1</v>
      </c>
      <c r="B36" s="147"/>
      <c r="C36" s="145" t="s">
        <v>2</v>
      </c>
      <c r="D36" s="147"/>
      <c r="E36" s="145" t="s">
        <v>13</v>
      </c>
      <c r="F36" s="146"/>
      <c r="G36" s="147"/>
      <c r="H36" s="44" t="s">
        <v>4</v>
      </c>
      <c r="I36" s="1"/>
      <c r="J36" s="43" t="s">
        <v>17</v>
      </c>
      <c r="K36" s="15" t="s">
        <v>5</v>
      </c>
      <c r="L36" s="16" t="s">
        <v>6</v>
      </c>
      <c r="M36" s="17" t="s">
        <v>135</v>
      </c>
    </row>
    <row r="37" spans="1:14" x14ac:dyDescent="0.3">
      <c r="A37" s="153"/>
      <c r="B37" s="155"/>
      <c r="C37" s="178" t="s">
        <v>161</v>
      </c>
      <c r="D37" s="179"/>
      <c r="E37" s="34" t="s">
        <v>11</v>
      </c>
      <c r="F37" s="35"/>
      <c r="G37" s="62"/>
      <c r="H37" s="52">
        <v>22224</v>
      </c>
      <c r="I37" s="52"/>
      <c r="J37" s="104">
        <f t="shared" ref="J37:J38" si="3">SUM(H37)*0.0001</f>
        <v>2.2223999999999999</v>
      </c>
      <c r="K37" s="92">
        <v>2.2200000000000002</v>
      </c>
      <c r="L37" s="51"/>
      <c r="M37" s="51">
        <v>4</v>
      </c>
    </row>
    <row r="38" spans="1:14" x14ac:dyDescent="0.3">
      <c r="A38" s="315"/>
      <c r="B38" s="316"/>
      <c r="C38" s="180"/>
      <c r="D38" s="181"/>
      <c r="E38" s="315" t="s">
        <v>162</v>
      </c>
      <c r="F38" s="317"/>
      <c r="G38" s="317"/>
      <c r="H38" s="9">
        <v>4006</v>
      </c>
      <c r="I38" s="22"/>
      <c r="J38" s="105">
        <f t="shared" si="3"/>
        <v>0.40060000000000001</v>
      </c>
      <c r="K38" s="107">
        <v>0.4</v>
      </c>
      <c r="L38" s="30"/>
      <c r="M38" s="10">
        <v>4</v>
      </c>
    </row>
    <row r="39" spans="1:14" x14ac:dyDescent="0.3">
      <c r="A39" s="156"/>
      <c r="B39" s="158"/>
      <c r="C39" s="182"/>
      <c r="D39" s="183"/>
      <c r="E39" s="10" t="s">
        <v>12</v>
      </c>
      <c r="F39" s="10"/>
      <c r="G39" s="10"/>
      <c r="H39" s="9">
        <v>449</v>
      </c>
      <c r="I39" s="9"/>
      <c r="J39" s="105">
        <f>SUM(H39)*0.0001</f>
        <v>4.4900000000000002E-2</v>
      </c>
      <c r="K39" s="94">
        <v>0.04</v>
      </c>
      <c r="L39" s="10"/>
      <c r="M39" s="10">
        <v>4</v>
      </c>
    </row>
    <row r="40" spans="1:14" x14ac:dyDescent="0.3">
      <c r="A40" s="283"/>
      <c r="B40" s="284"/>
      <c r="C40" s="240"/>
      <c r="D40" s="265"/>
      <c r="E40" s="149"/>
      <c r="F40" s="149"/>
      <c r="G40" s="149"/>
      <c r="H40" s="10"/>
      <c r="I40" s="10"/>
      <c r="J40" s="99"/>
      <c r="K40" s="108"/>
      <c r="L40" s="10"/>
      <c r="M40" s="10"/>
      <c r="N40" s="102">
        <f>SUM(K37:K39)</f>
        <v>2.66</v>
      </c>
    </row>
    <row r="41" spans="1:14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4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4" ht="15" thickBot="1" x14ac:dyDescent="0.35">
      <c r="A43" s="279" t="s">
        <v>14</v>
      </c>
      <c r="B43" s="279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4" ht="15" thickBot="1" x14ac:dyDescent="0.35">
      <c r="A44" s="145" t="s">
        <v>1</v>
      </c>
      <c r="B44" s="147"/>
      <c r="C44" s="145" t="s">
        <v>2</v>
      </c>
      <c r="D44" s="147"/>
      <c r="E44" s="145" t="s">
        <v>13</v>
      </c>
      <c r="F44" s="146"/>
      <c r="G44" s="147"/>
      <c r="H44" s="44" t="s">
        <v>4</v>
      </c>
      <c r="I44" s="1"/>
      <c r="J44" s="43" t="s">
        <v>17</v>
      </c>
      <c r="K44" s="15" t="s">
        <v>5</v>
      </c>
      <c r="L44" s="16" t="s">
        <v>6</v>
      </c>
      <c r="M44" s="17" t="s">
        <v>135</v>
      </c>
    </row>
    <row r="45" spans="1:14" x14ac:dyDescent="0.3">
      <c r="A45" s="159"/>
      <c r="B45" s="161"/>
      <c r="C45" s="178" t="s">
        <v>163</v>
      </c>
      <c r="D45" s="179"/>
      <c r="E45" s="159" t="s">
        <v>164</v>
      </c>
      <c r="F45" s="160"/>
      <c r="G45" s="161"/>
      <c r="H45" s="52">
        <v>1457.14</v>
      </c>
      <c r="I45" s="52"/>
      <c r="J45" s="104">
        <f>SUM(H45)*0.0001</f>
        <v>0.14571400000000001</v>
      </c>
      <c r="K45" s="92">
        <v>0.15</v>
      </c>
      <c r="L45" s="51"/>
      <c r="M45" s="51">
        <v>4</v>
      </c>
    </row>
    <row r="46" spans="1:14" x14ac:dyDescent="0.3">
      <c r="A46" s="150"/>
      <c r="B46" s="152"/>
      <c r="C46" s="180"/>
      <c r="D46" s="181"/>
      <c r="E46" s="150" t="s">
        <v>165</v>
      </c>
      <c r="F46" s="151"/>
      <c r="G46" s="152"/>
      <c r="H46" s="9">
        <v>769.5</v>
      </c>
      <c r="I46" s="9"/>
      <c r="J46" s="105">
        <f>SUM(H46)*0.0001</f>
        <v>7.6950000000000005E-2</v>
      </c>
      <c r="K46" s="94">
        <v>0.08</v>
      </c>
      <c r="L46" s="10"/>
      <c r="M46" s="10">
        <v>4</v>
      </c>
    </row>
    <row r="47" spans="1:14" x14ac:dyDescent="0.3">
      <c r="A47" s="150"/>
      <c r="B47" s="152"/>
      <c r="C47" s="182"/>
      <c r="D47" s="183"/>
      <c r="E47" s="156" t="s">
        <v>166</v>
      </c>
      <c r="F47" s="157"/>
      <c r="G47" s="158"/>
      <c r="H47" s="9">
        <v>190</v>
      </c>
      <c r="I47" s="22"/>
      <c r="J47" s="105">
        <f>SUM(H47)*0.0001</f>
        <v>1.9E-2</v>
      </c>
      <c r="K47" s="94">
        <v>0.02</v>
      </c>
      <c r="L47" s="30"/>
      <c r="M47" s="10">
        <v>4</v>
      </c>
    </row>
    <row r="48" spans="1:14" x14ac:dyDescent="0.3">
      <c r="A48" s="188"/>
      <c r="B48" s="188"/>
      <c r="C48" s="149"/>
      <c r="D48" s="149"/>
      <c r="E48" s="240"/>
      <c r="F48" s="265"/>
      <c r="G48" s="241"/>
      <c r="H48" s="10"/>
      <c r="I48" s="10"/>
      <c r="J48" s="99"/>
      <c r="K48" s="108"/>
      <c r="L48" s="10"/>
      <c r="M48" s="10"/>
      <c r="N48" s="102">
        <f>SUM(K45:K47)</f>
        <v>0.24999999999999997</v>
      </c>
    </row>
    <row r="49" spans="1:14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</row>
    <row r="50" spans="1:14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4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4" ht="15" thickBot="1" x14ac:dyDescent="0.35">
      <c r="A52" s="279" t="s">
        <v>15</v>
      </c>
      <c r="B52" s="279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4" ht="15" thickBot="1" x14ac:dyDescent="0.35">
      <c r="A53" s="145" t="s">
        <v>1</v>
      </c>
      <c r="B53" s="147"/>
      <c r="C53" s="145" t="s">
        <v>2</v>
      </c>
      <c r="D53" s="147"/>
      <c r="E53" s="145" t="s">
        <v>13</v>
      </c>
      <c r="F53" s="146"/>
      <c r="G53" s="147"/>
      <c r="H53" s="44" t="s">
        <v>4</v>
      </c>
      <c r="I53" s="1"/>
      <c r="J53" s="43" t="s">
        <v>17</v>
      </c>
      <c r="K53" s="15" t="s">
        <v>5</v>
      </c>
      <c r="L53" s="16" t="s">
        <v>6</v>
      </c>
      <c r="M53" s="17" t="s">
        <v>135</v>
      </c>
    </row>
    <row r="54" spans="1:14" x14ac:dyDescent="0.3">
      <c r="A54" s="159"/>
      <c r="B54" s="161"/>
      <c r="C54" s="178" t="s">
        <v>172</v>
      </c>
      <c r="D54" s="179"/>
      <c r="E54" s="159" t="s">
        <v>173</v>
      </c>
      <c r="F54" s="160"/>
      <c r="G54" s="161"/>
      <c r="H54" s="52">
        <v>7248</v>
      </c>
      <c r="I54" s="52"/>
      <c r="J54" s="104">
        <f>SUM(H54)*0.0001</f>
        <v>0.7248</v>
      </c>
      <c r="K54" s="92">
        <v>0.73</v>
      </c>
      <c r="L54" s="51"/>
      <c r="M54" s="51">
        <v>4</v>
      </c>
    </row>
    <row r="55" spans="1:14" x14ac:dyDescent="0.3">
      <c r="A55" s="150"/>
      <c r="B55" s="152"/>
      <c r="C55" s="180"/>
      <c r="D55" s="181"/>
      <c r="E55" s="156" t="s">
        <v>174</v>
      </c>
      <c r="F55" s="157"/>
      <c r="G55" s="158"/>
      <c r="H55" s="9">
        <v>200</v>
      </c>
      <c r="I55" s="22"/>
      <c r="J55" s="105">
        <f t="shared" ref="J55:J62" si="4">SUM(H55)*0.0001</f>
        <v>0.02</v>
      </c>
      <c r="K55" s="94">
        <v>0.02</v>
      </c>
      <c r="L55" s="19"/>
      <c r="M55" s="10">
        <v>4</v>
      </c>
    </row>
    <row r="56" spans="1:14" x14ac:dyDescent="0.3">
      <c r="A56" s="150"/>
      <c r="B56" s="152"/>
      <c r="C56" s="180"/>
      <c r="D56" s="181"/>
      <c r="E56" s="156" t="s">
        <v>175</v>
      </c>
      <c r="F56" s="157"/>
      <c r="G56" s="158"/>
      <c r="H56" s="9">
        <v>945</v>
      </c>
      <c r="I56" s="22"/>
      <c r="J56" s="105">
        <f t="shared" si="4"/>
        <v>9.4500000000000001E-2</v>
      </c>
      <c r="K56" s="94">
        <v>0.09</v>
      </c>
      <c r="L56" s="10">
        <v>2018</v>
      </c>
      <c r="M56" s="10">
        <v>4</v>
      </c>
    </row>
    <row r="57" spans="1:14" x14ac:dyDescent="0.3">
      <c r="A57" s="150"/>
      <c r="B57" s="152"/>
      <c r="C57" s="180"/>
      <c r="D57" s="181"/>
      <c r="E57" s="150" t="s">
        <v>176</v>
      </c>
      <c r="F57" s="151"/>
      <c r="G57" s="152"/>
      <c r="H57" s="9">
        <v>494.5</v>
      </c>
      <c r="I57" s="9"/>
      <c r="J57" s="105">
        <f t="shared" si="4"/>
        <v>4.9450000000000001E-2</v>
      </c>
      <c r="K57" s="94">
        <v>0.05</v>
      </c>
      <c r="L57" s="10"/>
      <c r="M57" s="10">
        <v>4</v>
      </c>
    </row>
    <row r="58" spans="1:14" x14ac:dyDescent="0.3">
      <c r="A58" s="150"/>
      <c r="B58" s="152"/>
      <c r="C58" s="180"/>
      <c r="D58" s="181"/>
      <c r="E58" s="150" t="s">
        <v>177</v>
      </c>
      <c r="F58" s="151"/>
      <c r="G58" s="152"/>
      <c r="H58" s="9">
        <v>882</v>
      </c>
      <c r="I58" s="9"/>
      <c r="J58" s="105">
        <f t="shared" si="4"/>
        <v>8.8200000000000001E-2</v>
      </c>
      <c r="K58" s="94">
        <v>0.09</v>
      </c>
      <c r="L58" s="10"/>
      <c r="M58" s="10">
        <v>4</v>
      </c>
    </row>
    <row r="59" spans="1:14" x14ac:dyDescent="0.3">
      <c r="A59" s="150"/>
      <c r="B59" s="152"/>
      <c r="C59" s="180"/>
      <c r="D59" s="181"/>
      <c r="E59" s="150" t="s">
        <v>16</v>
      </c>
      <c r="F59" s="151"/>
      <c r="G59" s="152"/>
      <c r="H59" s="9">
        <v>812</v>
      </c>
      <c r="I59" s="9"/>
      <c r="J59" s="105">
        <f t="shared" si="4"/>
        <v>8.1200000000000008E-2</v>
      </c>
      <c r="K59" s="94">
        <v>0.08</v>
      </c>
      <c r="L59" s="10"/>
      <c r="M59" s="10">
        <v>4</v>
      </c>
    </row>
    <row r="60" spans="1:14" x14ac:dyDescent="0.3">
      <c r="A60" s="150"/>
      <c r="B60" s="152"/>
      <c r="C60" s="180"/>
      <c r="D60" s="181"/>
      <c r="E60" s="150" t="s">
        <v>178</v>
      </c>
      <c r="F60" s="151"/>
      <c r="G60" s="152"/>
      <c r="H60" s="9">
        <v>2911.56</v>
      </c>
      <c r="I60" s="22"/>
      <c r="J60" s="105">
        <f t="shared" si="4"/>
        <v>0.29115600000000003</v>
      </c>
      <c r="K60" s="94">
        <v>0.28999999999999998</v>
      </c>
      <c r="L60" s="10"/>
      <c r="M60" s="10">
        <v>4</v>
      </c>
    </row>
    <row r="61" spans="1:14" x14ac:dyDescent="0.3">
      <c r="A61" s="150"/>
      <c r="B61" s="152"/>
      <c r="C61" s="180"/>
      <c r="D61" s="181"/>
      <c r="E61" s="150" t="s">
        <v>179</v>
      </c>
      <c r="F61" s="151"/>
      <c r="G61" s="152"/>
      <c r="H61" s="9">
        <v>246</v>
      </c>
      <c r="I61" s="22"/>
      <c r="J61" s="105">
        <f t="shared" si="4"/>
        <v>2.46E-2</v>
      </c>
      <c r="K61" s="94">
        <v>0.03</v>
      </c>
      <c r="L61" s="10"/>
      <c r="M61" s="10">
        <v>4</v>
      </c>
    </row>
    <row r="62" spans="1:14" x14ac:dyDescent="0.3">
      <c r="A62" s="150"/>
      <c r="B62" s="152"/>
      <c r="C62" s="182"/>
      <c r="D62" s="183"/>
      <c r="E62" s="150" t="s">
        <v>180</v>
      </c>
      <c r="F62" s="151"/>
      <c r="G62" s="152"/>
      <c r="H62" s="9">
        <v>2736</v>
      </c>
      <c r="I62" s="22"/>
      <c r="J62" s="105">
        <f t="shared" si="4"/>
        <v>0.27360000000000001</v>
      </c>
      <c r="K62" s="94">
        <v>0.27</v>
      </c>
      <c r="L62" s="10"/>
      <c r="M62" s="10">
        <v>4</v>
      </c>
    </row>
    <row r="63" spans="1:14" x14ac:dyDescent="0.3">
      <c r="A63" s="188"/>
      <c r="B63" s="188"/>
      <c r="C63" s="188"/>
      <c r="D63" s="188"/>
      <c r="E63" s="240"/>
      <c r="F63" s="265"/>
      <c r="G63" s="241"/>
      <c r="H63" s="10"/>
      <c r="I63" s="10"/>
      <c r="J63" s="99"/>
      <c r="K63" s="108"/>
      <c r="L63" s="10"/>
      <c r="M63" s="10"/>
      <c r="N63" s="102">
        <f>SUM(K54:K62)</f>
        <v>1.6500000000000001</v>
      </c>
    </row>
    <row r="64" spans="1:14" ht="15" thickBot="1" x14ac:dyDescent="0.35">
      <c r="A64" s="278" t="s">
        <v>18</v>
      </c>
      <c r="B64" s="278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6" ht="15" thickBot="1" x14ac:dyDescent="0.35">
      <c r="A65" s="145" t="s">
        <v>1</v>
      </c>
      <c r="B65" s="147"/>
      <c r="C65" s="145" t="s">
        <v>2</v>
      </c>
      <c r="D65" s="147"/>
      <c r="E65" s="145" t="s">
        <v>13</v>
      </c>
      <c r="F65" s="146"/>
      <c r="G65" s="147"/>
      <c r="H65" s="44" t="s">
        <v>4</v>
      </c>
      <c r="I65" s="1"/>
      <c r="J65" s="43" t="s">
        <v>17</v>
      </c>
      <c r="K65" s="15" t="s">
        <v>5</v>
      </c>
      <c r="L65" s="16" t="s">
        <v>6</v>
      </c>
      <c r="M65" s="17" t="s">
        <v>135</v>
      </c>
    </row>
    <row r="66" spans="1:16" x14ac:dyDescent="0.3">
      <c r="A66" s="159"/>
      <c r="B66" s="161"/>
      <c r="C66" s="178" t="s">
        <v>19</v>
      </c>
      <c r="D66" s="179"/>
      <c r="E66" s="172" t="s">
        <v>181</v>
      </c>
      <c r="F66" s="173"/>
      <c r="G66" s="174"/>
      <c r="H66" s="132">
        <v>785</v>
      </c>
      <c r="I66" s="132"/>
      <c r="J66" s="133">
        <f t="shared" ref="J66:J76" si="5">SUM(H66)*0.0001</f>
        <v>7.85E-2</v>
      </c>
      <c r="K66" s="134">
        <v>0.08</v>
      </c>
      <c r="L66" s="129"/>
      <c r="M66" s="129">
        <v>4</v>
      </c>
      <c r="P66" s="124">
        <f t="shared" ref="P66:P76" si="6">SUM(J66)</f>
        <v>7.85E-2</v>
      </c>
    </row>
    <row r="67" spans="1:16" x14ac:dyDescent="0.3">
      <c r="A67" s="150"/>
      <c r="B67" s="152"/>
      <c r="C67" s="180"/>
      <c r="D67" s="181"/>
      <c r="E67" s="175" t="s">
        <v>182</v>
      </c>
      <c r="F67" s="176"/>
      <c r="G67" s="177"/>
      <c r="H67" s="135">
        <v>3588</v>
      </c>
      <c r="I67" s="135"/>
      <c r="J67" s="137">
        <f t="shared" si="5"/>
        <v>0.35880000000000001</v>
      </c>
      <c r="K67" s="138">
        <v>0.36</v>
      </c>
      <c r="L67" s="139"/>
      <c r="M67" s="139">
        <v>4</v>
      </c>
      <c r="P67" s="124">
        <f t="shared" si="6"/>
        <v>0.35880000000000001</v>
      </c>
    </row>
    <row r="68" spans="1:16" x14ac:dyDescent="0.3">
      <c r="A68" s="150"/>
      <c r="B68" s="152"/>
      <c r="C68" s="180"/>
      <c r="D68" s="181"/>
      <c r="E68" s="175" t="s">
        <v>20</v>
      </c>
      <c r="F68" s="176"/>
      <c r="G68" s="177"/>
      <c r="H68" s="135">
        <v>82.3</v>
      </c>
      <c r="I68" s="135"/>
      <c r="J68" s="137">
        <f t="shared" si="5"/>
        <v>8.2299999999999995E-3</v>
      </c>
      <c r="K68" s="138">
        <v>0.01</v>
      </c>
      <c r="L68" s="139"/>
      <c r="M68" s="139">
        <v>4</v>
      </c>
      <c r="P68" s="124">
        <f t="shared" si="6"/>
        <v>8.2299999999999995E-3</v>
      </c>
    </row>
    <row r="69" spans="1:16" x14ac:dyDescent="0.3">
      <c r="A69" s="150"/>
      <c r="B69" s="152"/>
      <c r="C69" s="180"/>
      <c r="D69" s="181"/>
      <c r="E69" s="175" t="s">
        <v>21</v>
      </c>
      <c r="F69" s="176"/>
      <c r="G69" s="177"/>
      <c r="H69" s="135">
        <v>295.01</v>
      </c>
      <c r="I69" s="135"/>
      <c r="J69" s="137">
        <f t="shared" si="5"/>
        <v>2.9500999999999999E-2</v>
      </c>
      <c r="K69" s="138">
        <v>0.03</v>
      </c>
      <c r="L69" s="139"/>
      <c r="M69" s="139">
        <v>4</v>
      </c>
      <c r="P69" s="124">
        <f t="shared" si="6"/>
        <v>2.9500999999999999E-2</v>
      </c>
    </row>
    <row r="70" spans="1:16" x14ac:dyDescent="0.3">
      <c r="A70" s="150"/>
      <c r="B70" s="152"/>
      <c r="C70" s="180"/>
      <c r="D70" s="181"/>
      <c r="E70" s="175" t="s">
        <v>22</v>
      </c>
      <c r="F70" s="176"/>
      <c r="G70" s="177"/>
      <c r="H70" s="135">
        <v>413.08</v>
      </c>
      <c r="I70" s="135"/>
      <c r="J70" s="137">
        <f t="shared" si="5"/>
        <v>4.1307999999999997E-2</v>
      </c>
      <c r="K70" s="138">
        <v>0.04</v>
      </c>
      <c r="L70" s="139"/>
      <c r="M70" s="139">
        <v>4</v>
      </c>
      <c r="P70" s="124">
        <f t="shared" si="6"/>
        <v>4.1307999999999997E-2</v>
      </c>
    </row>
    <row r="71" spans="1:16" x14ac:dyDescent="0.3">
      <c r="A71" s="150"/>
      <c r="B71" s="152"/>
      <c r="C71" s="180"/>
      <c r="D71" s="181"/>
      <c r="E71" s="175" t="s">
        <v>183</v>
      </c>
      <c r="F71" s="176"/>
      <c r="G71" s="177"/>
      <c r="H71" s="135">
        <v>610</v>
      </c>
      <c r="I71" s="135"/>
      <c r="J71" s="137">
        <f t="shared" si="5"/>
        <v>6.1000000000000006E-2</v>
      </c>
      <c r="K71" s="138">
        <v>0.06</v>
      </c>
      <c r="L71" s="139"/>
      <c r="M71" s="139">
        <v>4</v>
      </c>
      <c r="P71" s="124">
        <f t="shared" si="6"/>
        <v>6.1000000000000006E-2</v>
      </c>
    </row>
    <row r="72" spans="1:16" x14ac:dyDescent="0.3">
      <c r="A72" s="150"/>
      <c r="B72" s="152"/>
      <c r="C72" s="180"/>
      <c r="D72" s="181"/>
      <c r="E72" s="189" t="s">
        <v>184</v>
      </c>
      <c r="F72" s="190"/>
      <c r="G72" s="191"/>
      <c r="H72" s="135">
        <v>785</v>
      </c>
      <c r="I72" s="136"/>
      <c r="J72" s="137">
        <f t="shared" si="5"/>
        <v>7.85E-2</v>
      </c>
      <c r="K72" s="138">
        <v>0.08</v>
      </c>
      <c r="L72" s="139"/>
      <c r="M72" s="139">
        <v>4</v>
      </c>
      <c r="P72" s="124">
        <f t="shared" si="6"/>
        <v>7.85E-2</v>
      </c>
    </row>
    <row r="73" spans="1:16" x14ac:dyDescent="0.3">
      <c r="A73" s="150"/>
      <c r="B73" s="152"/>
      <c r="C73" s="180"/>
      <c r="D73" s="181"/>
      <c r="E73" s="189" t="s">
        <v>185</v>
      </c>
      <c r="F73" s="190"/>
      <c r="G73" s="191"/>
      <c r="H73" s="135">
        <v>1878</v>
      </c>
      <c r="I73" s="135"/>
      <c r="J73" s="137">
        <f t="shared" si="5"/>
        <v>0.18780000000000002</v>
      </c>
      <c r="K73" s="138">
        <v>0.19</v>
      </c>
      <c r="L73" s="139"/>
      <c r="M73" s="139">
        <v>4</v>
      </c>
      <c r="P73" s="124">
        <f t="shared" si="6"/>
        <v>0.18780000000000002</v>
      </c>
    </row>
    <row r="74" spans="1:16" x14ac:dyDescent="0.3">
      <c r="A74" s="150"/>
      <c r="B74" s="152"/>
      <c r="C74" s="180"/>
      <c r="D74" s="181"/>
      <c r="E74" s="175" t="s">
        <v>23</v>
      </c>
      <c r="F74" s="176"/>
      <c r="G74" s="177"/>
      <c r="H74" s="135">
        <v>4555</v>
      </c>
      <c r="I74" s="135"/>
      <c r="J74" s="137">
        <f t="shared" si="5"/>
        <v>0.45550000000000002</v>
      </c>
      <c r="K74" s="138">
        <v>0.46</v>
      </c>
      <c r="L74" s="139"/>
      <c r="M74" s="139">
        <v>4</v>
      </c>
      <c r="P74" s="124">
        <f t="shared" si="6"/>
        <v>0.45550000000000002</v>
      </c>
    </row>
    <row r="75" spans="1:16" x14ac:dyDescent="0.3">
      <c r="A75" s="150"/>
      <c r="B75" s="152"/>
      <c r="C75" s="180"/>
      <c r="D75" s="181"/>
      <c r="E75" s="189" t="s">
        <v>24</v>
      </c>
      <c r="F75" s="190"/>
      <c r="G75" s="191"/>
      <c r="H75" s="135">
        <v>2676</v>
      </c>
      <c r="I75" s="135"/>
      <c r="J75" s="137">
        <f t="shared" si="5"/>
        <v>0.2676</v>
      </c>
      <c r="K75" s="138">
        <v>0.27</v>
      </c>
      <c r="L75" s="139"/>
      <c r="M75" s="139">
        <v>4</v>
      </c>
      <c r="P75" s="124">
        <f t="shared" si="6"/>
        <v>0.2676</v>
      </c>
    </row>
    <row r="76" spans="1:16" x14ac:dyDescent="0.3">
      <c r="A76" s="150"/>
      <c r="B76" s="152"/>
      <c r="C76" s="180"/>
      <c r="D76" s="181"/>
      <c r="E76" s="175" t="s">
        <v>186</v>
      </c>
      <c r="F76" s="176"/>
      <c r="G76" s="177"/>
      <c r="H76" s="135">
        <v>848</v>
      </c>
      <c r="I76" s="135"/>
      <c r="J76" s="137">
        <f t="shared" si="5"/>
        <v>8.48E-2</v>
      </c>
      <c r="K76" s="138">
        <v>0.09</v>
      </c>
      <c r="L76" s="139"/>
      <c r="M76" s="139">
        <v>4</v>
      </c>
      <c r="P76" s="124">
        <f t="shared" si="6"/>
        <v>8.48E-2</v>
      </c>
    </row>
    <row r="77" spans="1:16" x14ac:dyDescent="0.3">
      <c r="A77" s="150"/>
      <c r="B77" s="152"/>
      <c r="C77" s="180"/>
      <c r="D77" s="181"/>
      <c r="E77" s="156" t="s">
        <v>187</v>
      </c>
      <c r="F77" s="157"/>
      <c r="G77" s="158"/>
      <c r="H77" s="9">
        <v>2660</v>
      </c>
      <c r="I77" s="9"/>
      <c r="J77" s="105">
        <f t="shared" ref="J77:J80" si="7">SUM(H77)*0.0001</f>
        <v>0.26600000000000001</v>
      </c>
      <c r="K77" s="94">
        <v>0.27</v>
      </c>
      <c r="L77" s="10"/>
      <c r="M77" s="10">
        <v>4</v>
      </c>
    </row>
    <row r="78" spans="1:16" x14ac:dyDescent="0.3">
      <c r="A78" s="150"/>
      <c r="B78" s="152"/>
      <c r="C78" s="180"/>
      <c r="D78" s="181"/>
      <c r="E78" s="150" t="s">
        <v>25</v>
      </c>
      <c r="F78" s="151"/>
      <c r="G78" s="152"/>
      <c r="H78" s="9">
        <v>1176</v>
      </c>
      <c r="I78" s="9"/>
      <c r="J78" s="105">
        <f t="shared" si="7"/>
        <v>0.11760000000000001</v>
      </c>
      <c r="K78" s="94">
        <v>0.12</v>
      </c>
      <c r="L78" s="10"/>
      <c r="M78" s="10">
        <v>4</v>
      </c>
    </row>
    <row r="79" spans="1:16" x14ac:dyDescent="0.3">
      <c r="A79" s="150"/>
      <c r="B79" s="152"/>
      <c r="C79" s="180"/>
      <c r="D79" s="181"/>
      <c r="E79" s="231" t="s">
        <v>26</v>
      </c>
      <c r="F79" s="232"/>
      <c r="G79" s="233"/>
      <c r="H79" s="9">
        <v>992</v>
      </c>
      <c r="I79" s="9"/>
      <c r="J79" s="105">
        <f t="shared" si="7"/>
        <v>9.920000000000001E-2</v>
      </c>
      <c r="K79" s="94">
        <v>0.1</v>
      </c>
      <c r="L79" s="10"/>
      <c r="M79" s="10">
        <v>4</v>
      </c>
    </row>
    <row r="80" spans="1:16" x14ac:dyDescent="0.3">
      <c r="A80" s="150"/>
      <c r="B80" s="152"/>
      <c r="C80" s="182"/>
      <c r="D80" s="183"/>
      <c r="E80" s="156" t="s">
        <v>208</v>
      </c>
      <c r="F80" s="157"/>
      <c r="G80" s="158"/>
      <c r="H80" s="9">
        <v>2890</v>
      </c>
      <c r="I80" s="9"/>
      <c r="J80" s="105">
        <f t="shared" si="7"/>
        <v>0.28900000000000003</v>
      </c>
      <c r="K80" s="94">
        <v>0.28999999999999998</v>
      </c>
      <c r="L80" s="10"/>
      <c r="M80" s="10">
        <v>4</v>
      </c>
    </row>
    <row r="81" spans="1:16" x14ac:dyDescent="0.3">
      <c r="A81" s="188"/>
      <c r="B81" s="188"/>
      <c r="C81" s="188"/>
      <c r="D81" s="188"/>
      <c r="E81" s="149"/>
      <c r="F81" s="149"/>
      <c r="G81" s="149"/>
      <c r="H81" s="10"/>
      <c r="I81" s="10"/>
      <c r="J81" s="99"/>
      <c r="K81" s="108"/>
      <c r="L81" s="10"/>
      <c r="M81" s="10"/>
      <c r="N81" s="102">
        <f>SUM(K66:K80)</f>
        <v>2.4500000000000002</v>
      </c>
    </row>
    <row r="82" spans="1:16" x14ac:dyDescent="0.3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</row>
    <row r="83" spans="1:16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6" ht="15" thickBot="1" x14ac:dyDescent="0.35">
      <c r="A84" s="278" t="s">
        <v>29</v>
      </c>
      <c r="B84" s="278"/>
      <c r="C84" s="278"/>
      <c r="D84" s="47"/>
      <c r="E84" s="47"/>
      <c r="F84" s="47"/>
      <c r="G84" s="47"/>
      <c r="H84" s="47"/>
      <c r="I84" s="47"/>
      <c r="J84" s="47"/>
      <c r="K84" s="47"/>
      <c r="L84" s="47"/>
      <c r="M84" s="47"/>
    </row>
    <row r="85" spans="1:16" ht="15" thickBot="1" x14ac:dyDescent="0.35">
      <c r="A85" s="145"/>
      <c r="B85" s="298"/>
      <c r="C85" s="320" t="s">
        <v>2</v>
      </c>
      <c r="D85" s="298"/>
      <c r="E85" s="146" t="s">
        <v>13</v>
      </c>
      <c r="F85" s="146"/>
      <c r="G85" s="147"/>
      <c r="H85" s="44" t="s">
        <v>4</v>
      </c>
      <c r="I85" s="44"/>
      <c r="J85" s="43" t="s">
        <v>17</v>
      </c>
      <c r="K85" s="15" t="s">
        <v>5</v>
      </c>
      <c r="L85" s="16" t="s">
        <v>6</v>
      </c>
      <c r="M85" s="17" t="s">
        <v>135</v>
      </c>
    </row>
    <row r="86" spans="1:16" x14ac:dyDescent="0.3">
      <c r="A86" s="159"/>
      <c r="B86" s="161"/>
      <c r="C86" s="321" t="s">
        <v>30</v>
      </c>
      <c r="D86" s="321"/>
      <c r="E86" s="184" t="s">
        <v>207</v>
      </c>
      <c r="F86" s="185"/>
      <c r="G86" s="186"/>
      <c r="H86" s="132">
        <v>3865</v>
      </c>
      <c r="I86" s="132"/>
      <c r="J86" s="133">
        <f t="shared" ref="J86:J87" si="8">SUM(H86)*0.0001</f>
        <v>0.38650000000000001</v>
      </c>
      <c r="K86" s="134">
        <v>0.39</v>
      </c>
      <c r="L86" s="129"/>
      <c r="M86" s="129">
        <v>4</v>
      </c>
      <c r="P86" s="124">
        <f>SUM(J86)</f>
        <v>0.38650000000000001</v>
      </c>
    </row>
    <row r="87" spans="1:16" x14ac:dyDescent="0.3">
      <c r="A87" s="150"/>
      <c r="B87" s="152"/>
      <c r="C87" s="322" t="s">
        <v>30</v>
      </c>
      <c r="D87" s="322"/>
      <c r="E87" s="175" t="s">
        <v>133</v>
      </c>
      <c r="F87" s="176"/>
      <c r="G87" s="177"/>
      <c r="H87" s="135">
        <v>2233</v>
      </c>
      <c r="I87" s="135"/>
      <c r="J87" s="137">
        <f t="shared" si="8"/>
        <v>0.2233</v>
      </c>
      <c r="K87" s="138">
        <v>0.22</v>
      </c>
      <c r="L87" s="139"/>
      <c r="M87" s="139">
        <v>4</v>
      </c>
      <c r="P87" s="124">
        <f>SUM(J87)</f>
        <v>0.2233</v>
      </c>
    </row>
    <row r="88" spans="1:16" x14ac:dyDescent="0.3">
      <c r="A88" s="323"/>
      <c r="B88" s="323"/>
      <c r="C88" s="149"/>
      <c r="D88" s="149"/>
      <c r="E88" s="149"/>
      <c r="F88" s="149"/>
      <c r="G88" s="149"/>
      <c r="H88" s="10"/>
      <c r="I88" s="10"/>
      <c r="J88" s="99"/>
      <c r="K88" s="108"/>
      <c r="L88" s="10"/>
      <c r="M88" s="10"/>
      <c r="N88" s="102">
        <f>SUM(K86:K87)</f>
        <v>0.61</v>
      </c>
    </row>
    <row r="89" spans="1:16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6" ht="15" thickBot="1" x14ac:dyDescent="0.35">
      <c r="A90" s="279" t="s">
        <v>31</v>
      </c>
      <c r="B90" s="279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</row>
    <row r="91" spans="1:16" ht="15" thickBot="1" x14ac:dyDescent="0.35">
      <c r="A91" s="145"/>
      <c r="B91" s="298"/>
      <c r="C91" s="320" t="s">
        <v>2</v>
      </c>
      <c r="D91" s="298"/>
      <c r="E91" s="146" t="s">
        <v>13</v>
      </c>
      <c r="F91" s="146"/>
      <c r="G91" s="147"/>
      <c r="H91" s="44" t="s">
        <v>4</v>
      </c>
      <c r="I91" s="1"/>
      <c r="J91" s="43" t="s">
        <v>17</v>
      </c>
      <c r="K91" s="15" t="s">
        <v>5</v>
      </c>
      <c r="L91" s="16" t="s">
        <v>6</v>
      </c>
      <c r="M91" s="17" t="s">
        <v>135</v>
      </c>
    </row>
    <row r="92" spans="1:16" x14ac:dyDescent="0.3">
      <c r="A92" s="159"/>
      <c r="B92" s="161"/>
      <c r="C92" s="321" t="s">
        <v>32</v>
      </c>
      <c r="D92" s="321"/>
      <c r="E92" s="184" t="s">
        <v>209</v>
      </c>
      <c r="F92" s="185"/>
      <c r="G92" s="186"/>
      <c r="H92" s="132">
        <v>2354</v>
      </c>
      <c r="I92" s="132"/>
      <c r="J92" s="133">
        <f t="shared" ref="J92:J93" si="9">SUM(H92)*0.0001</f>
        <v>0.2354</v>
      </c>
      <c r="K92" s="134">
        <v>0.24</v>
      </c>
      <c r="L92" s="129"/>
      <c r="M92" s="129">
        <v>4</v>
      </c>
      <c r="P92" s="124">
        <f>SUM(J92)</f>
        <v>0.2354</v>
      </c>
    </row>
    <row r="93" spans="1:16" x14ac:dyDescent="0.3">
      <c r="A93" s="150"/>
      <c r="B93" s="152"/>
      <c r="C93" s="322" t="s">
        <v>32</v>
      </c>
      <c r="D93" s="322"/>
      <c r="E93" s="175" t="s">
        <v>33</v>
      </c>
      <c r="F93" s="176"/>
      <c r="G93" s="177"/>
      <c r="H93" s="135">
        <v>1545</v>
      </c>
      <c r="I93" s="135"/>
      <c r="J93" s="137">
        <f t="shared" si="9"/>
        <v>0.1545</v>
      </c>
      <c r="K93" s="138">
        <v>0.15</v>
      </c>
      <c r="L93" s="139"/>
      <c r="M93" s="139">
        <v>4</v>
      </c>
      <c r="P93" s="124">
        <f>SUM(J93)</f>
        <v>0.1545</v>
      </c>
    </row>
    <row r="94" spans="1:16" x14ac:dyDescent="0.3">
      <c r="A94" s="188"/>
      <c r="B94" s="188"/>
      <c r="C94" s="149"/>
      <c r="D94" s="149"/>
      <c r="E94" s="149"/>
      <c r="F94" s="149"/>
      <c r="G94" s="149"/>
      <c r="H94" s="10"/>
      <c r="I94" s="10"/>
      <c r="J94" s="99"/>
      <c r="K94" s="108"/>
      <c r="L94" s="10"/>
      <c r="M94" s="10"/>
      <c r="N94" s="102">
        <f>SUM(K92:K93)</f>
        <v>0.39</v>
      </c>
    </row>
    <row r="95" spans="1:16" ht="15" thickBot="1" x14ac:dyDescent="0.35">
      <c r="A95" s="280" t="s">
        <v>50</v>
      </c>
      <c r="B95" s="280"/>
      <c r="C95" s="23"/>
      <c r="D95" s="23"/>
      <c r="E95" s="6"/>
      <c r="F95" s="61"/>
      <c r="G95" s="61"/>
      <c r="H95" s="14"/>
      <c r="I95" s="14"/>
      <c r="J95" s="14"/>
      <c r="K95" s="14"/>
      <c r="L95" s="61"/>
      <c r="M95" s="47"/>
    </row>
    <row r="96" spans="1:16" ht="15" thickBot="1" x14ac:dyDescent="0.35">
      <c r="A96" s="145"/>
      <c r="B96" s="147"/>
      <c r="C96" s="145" t="s">
        <v>2</v>
      </c>
      <c r="D96" s="147"/>
      <c r="E96" s="145" t="s">
        <v>13</v>
      </c>
      <c r="F96" s="146"/>
      <c r="G96" s="147"/>
      <c r="H96" s="44" t="s">
        <v>4</v>
      </c>
      <c r="I96" s="1"/>
      <c r="J96" s="43" t="s">
        <v>17</v>
      </c>
      <c r="K96" s="15" t="s">
        <v>5</v>
      </c>
      <c r="L96" s="16" t="s">
        <v>6</v>
      </c>
      <c r="M96" s="17" t="s">
        <v>135</v>
      </c>
    </row>
    <row r="97" spans="1:14" x14ac:dyDescent="0.3">
      <c r="A97" s="159"/>
      <c r="B97" s="161"/>
      <c r="C97" s="187" t="s">
        <v>27</v>
      </c>
      <c r="D97" s="187"/>
      <c r="E97" s="159" t="s">
        <v>28</v>
      </c>
      <c r="F97" s="160"/>
      <c r="G97" s="161"/>
      <c r="H97" s="52">
        <v>4016</v>
      </c>
      <c r="I97" s="36"/>
      <c r="J97" s="104">
        <f t="shared" ref="J97:J98" si="10">SUM(H97)*0.0001</f>
        <v>0.40160000000000001</v>
      </c>
      <c r="K97" s="92">
        <v>0.4</v>
      </c>
      <c r="L97" s="51"/>
      <c r="M97" s="51">
        <v>4</v>
      </c>
    </row>
    <row r="98" spans="1:14" x14ac:dyDescent="0.3">
      <c r="A98" s="150"/>
      <c r="B98" s="152"/>
      <c r="C98" s="188" t="s">
        <v>27</v>
      </c>
      <c r="D98" s="188"/>
      <c r="E98" s="150" t="s">
        <v>188</v>
      </c>
      <c r="F98" s="151"/>
      <c r="G98" s="152"/>
      <c r="H98" s="9">
        <v>80</v>
      </c>
      <c r="I98" s="22"/>
      <c r="J98" s="105">
        <f t="shared" si="10"/>
        <v>8.0000000000000002E-3</v>
      </c>
      <c r="K98" s="94">
        <v>0.01</v>
      </c>
      <c r="L98" s="10"/>
      <c r="M98" s="10">
        <v>4</v>
      </c>
    </row>
    <row r="99" spans="1:14" x14ac:dyDescent="0.3">
      <c r="A99" s="188"/>
      <c r="B99" s="188"/>
      <c r="C99" s="149"/>
      <c r="D99" s="149"/>
      <c r="E99" s="149"/>
      <c r="F99" s="149"/>
      <c r="G99" s="149"/>
      <c r="H99" s="10"/>
      <c r="I99" s="10"/>
      <c r="J99" s="99"/>
      <c r="K99" s="108"/>
      <c r="L99" s="10"/>
      <c r="M99" s="10"/>
      <c r="N99" s="102">
        <f>SUM(K97:K98)</f>
        <v>0.41000000000000003</v>
      </c>
    </row>
    <row r="100" spans="1:14" x14ac:dyDescent="0.3">
      <c r="A100" s="63"/>
      <c r="B100" s="63"/>
      <c r="C100" s="14"/>
      <c r="D100" s="14"/>
      <c r="E100" s="14"/>
      <c r="F100" s="14"/>
      <c r="G100" s="14"/>
      <c r="H100" s="61"/>
      <c r="I100" s="61"/>
      <c r="J100" s="61"/>
      <c r="K100" s="60"/>
      <c r="L100" s="61"/>
      <c r="M100" s="61"/>
    </row>
    <row r="101" spans="1:14" x14ac:dyDescent="0.3">
      <c r="A101" s="60"/>
      <c r="B101" s="60"/>
      <c r="C101" s="14"/>
      <c r="D101" s="14"/>
      <c r="E101" s="14"/>
      <c r="F101" s="14"/>
      <c r="G101" s="14"/>
      <c r="H101" s="61"/>
      <c r="I101" s="61"/>
      <c r="J101" s="61"/>
      <c r="K101" s="60"/>
      <c r="L101" s="61"/>
      <c r="M101" s="61"/>
    </row>
    <row r="102" spans="1:14" ht="15" thickBot="1" x14ac:dyDescent="0.35">
      <c r="A102" s="279" t="s">
        <v>34</v>
      </c>
      <c r="B102" s="279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4" ht="15" thickBot="1" x14ac:dyDescent="0.35">
      <c r="A103" s="219"/>
      <c r="B103" s="220"/>
      <c r="C103" s="146" t="s">
        <v>2</v>
      </c>
      <c r="D103" s="147"/>
      <c r="E103" s="145" t="s">
        <v>13</v>
      </c>
      <c r="F103" s="146"/>
      <c r="G103" s="147"/>
      <c r="H103" s="44" t="s">
        <v>4</v>
      </c>
      <c r="I103" s="1"/>
      <c r="J103" s="43" t="s">
        <v>17</v>
      </c>
      <c r="K103" s="15" t="s">
        <v>5</v>
      </c>
      <c r="L103" s="16" t="s">
        <v>6</v>
      </c>
      <c r="M103" s="17" t="s">
        <v>135</v>
      </c>
    </row>
    <row r="104" spans="1:14" x14ac:dyDescent="0.3">
      <c r="A104" s="211"/>
      <c r="B104" s="211"/>
      <c r="C104" s="222" t="s">
        <v>35</v>
      </c>
      <c r="D104" s="222"/>
      <c r="E104" s="159" t="s">
        <v>36</v>
      </c>
      <c r="F104" s="160"/>
      <c r="G104" s="161"/>
      <c r="H104" s="37">
        <v>261</v>
      </c>
      <c r="I104" s="36"/>
      <c r="J104" s="104">
        <f>SUM(H104)*0.0001</f>
        <v>2.6100000000000002E-2</v>
      </c>
      <c r="K104" s="92">
        <v>0.03</v>
      </c>
      <c r="L104" s="38"/>
      <c r="M104" s="51">
        <v>4</v>
      </c>
    </row>
    <row r="105" spans="1:14" x14ac:dyDescent="0.3">
      <c r="A105" s="221"/>
      <c r="B105" s="221"/>
      <c r="C105" s="171" t="s">
        <v>35</v>
      </c>
      <c r="D105" s="171"/>
      <c r="E105" s="150" t="s">
        <v>37</v>
      </c>
      <c r="F105" s="151"/>
      <c r="G105" s="152"/>
      <c r="H105" s="21">
        <v>1455</v>
      </c>
      <c r="I105" s="22"/>
      <c r="J105" s="105">
        <f>SUM(H105)*0.0001</f>
        <v>0.14550000000000002</v>
      </c>
      <c r="K105" s="94">
        <v>0.15</v>
      </c>
      <c r="L105" s="32"/>
      <c r="M105" s="10">
        <v>4</v>
      </c>
    </row>
    <row r="106" spans="1:14" x14ac:dyDescent="0.3">
      <c r="A106" s="208"/>
      <c r="B106" s="208"/>
      <c r="C106" s="171" t="s">
        <v>35</v>
      </c>
      <c r="D106" s="171"/>
      <c r="E106" s="150" t="s">
        <v>189</v>
      </c>
      <c r="F106" s="151"/>
      <c r="G106" s="152"/>
      <c r="H106" s="21">
        <v>2000</v>
      </c>
      <c r="I106" s="22"/>
      <c r="J106" s="105">
        <f>SUM(H106)*0.0001</f>
        <v>0.2</v>
      </c>
      <c r="K106" s="94">
        <v>0.2</v>
      </c>
      <c r="L106" s="30"/>
      <c r="M106" s="10">
        <v>4</v>
      </c>
    </row>
    <row r="107" spans="1:14" x14ac:dyDescent="0.3">
      <c r="A107" s="188"/>
      <c r="B107" s="188"/>
      <c r="C107" s="149"/>
      <c r="D107" s="149"/>
      <c r="E107" s="149"/>
      <c r="F107" s="149"/>
      <c r="G107" s="149"/>
      <c r="H107" s="10"/>
      <c r="I107" s="10"/>
      <c r="J107" s="99"/>
      <c r="K107" s="108"/>
      <c r="L107" s="10"/>
      <c r="M107" s="10"/>
      <c r="N107" s="102">
        <f>SUM(K104:K106)</f>
        <v>0.38</v>
      </c>
    </row>
    <row r="108" spans="1:14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4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4" ht="15" thickBot="1" x14ac:dyDescent="0.35">
      <c r="A110" s="279" t="s">
        <v>38</v>
      </c>
      <c r="B110" s="279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4" ht="15" thickBot="1" x14ac:dyDescent="0.35">
      <c r="A111" s="145"/>
      <c r="B111" s="147"/>
      <c r="C111" s="145" t="s">
        <v>2</v>
      </c>
      <c r="D111" s="147"/>
      <c r="E111" s="145" t="s">
        <v>13</v>
      </c>
      <c r="F111" s="146"/>
      <c r="G111" s="147"/>
      <c r="H111" s="44" t="s">
        <v>4</v>
      </c>
      <c r="I111" s="44"/>
      <c r="J111" s="43" t="s">
        <v>17</v>
      </c>
      <c r="K111" s="15" t="s">
        <v>5</v>
      </c>
      <c r="L111" s="16" t="s">
        <v>6</v>
      </c>
      <c r="M111" s="17" t="s">
        <v>135</v>
      </c>
    </row>
    <row r="112" spans="1:14" x14ac:dyDescent="0.3">
      <c r="A112" s="159"/>
      <c r="B112" s="161"/>
      <c r="C112" s="222" t="s">
        <v>39</v>
      </c>
      <c r="D112" s="222"/>
      <c r="E112" s="153" t="s">
        <v>190</v>
      </c>
      <c r="F112" s="154"/>
      <c r="G112" s="155"/>
      <c r="H112" s="52">
        <v>2400</v>
      </c>
      <c r="I112" s="36"/>
      <c r="J112" s="104">
        <f t="shared" ref="J112:J114" si="11">SUM(H112)*0.0001</f>
        <v>0.24000000000000002</v>
      </c>
      <c r="K112" s="92">
        <v>0.24</v>
      </c>
      <c r="L112" s="51"/>
      <c r="M112" s="51">
        <v>4</v>
      </c>
    </row>
    <row r="113" spans="1:16" x14ac:dyDescent="0.3">
      <c r="A113" s="150"/>
      <c r="B113" s="152"/>
      <c r="C113" s="171" t="s">
        <v>39</v>
      </c>
      <c r="D113" s="171"/>
      <c r="E113" s="150" t="s">
        <v>40</v>
      </c>
      <c r="F113" s="151"/>
      <c r="G113" s="152"/>
      <c r="H113" s="9">
        <v>3235</v>
      </c>
      <c r="I113" s="9"/>
      <c r="J113" s="105">
        <f t="shared" si="11"/>
        <v>0.32350000000000001</v>
      </c>
      <c r="K113" s="94">
        <v>0.32</v>
      </c>
      <c r="L113" s="10"/>
      <c r="M113" s="10">
        <v>4</v>
      </c>
    </row>
    <row r="114" spans="1:16" x14ac:dyDescent="0.3">
      <c r="A114" s="150"/>
      <c r="B114" s="152"/>
      <c r="C114" s="171" t="s">
        <v>39</v>
      </c>
      <c r="D114" s="171"/>
      <c r="E114" s="156" t="s">
        <v>191</v>
      </c>
      <c r="F114" s="157"/>
      <c r="G114" s="158"/>
      <c r="H114" s="9">
        <v>3434</v>
      </c>
      <c r="I114" s="22"/>
      <c r="J114" s="105">
        <f t="shared" si="11"/>
        <v>0.34340000000000004</v>
      </c>
      <c r="K114" s="94">
        <v>0.34</v>
      </c>
      <c r="L114" s="10"/>
      <c r="M114" s="10">
        <v>4</v>
      </c>
    </row>
    <row r="115" spans="1:16" x14ac:dyDescent="0.3">
      <c r="A115" s="188"/>
      <c r="B115" s="188"/>
      <c r="C115" s="149"/>
      <c r="D115" s="149"/>
      <c r="E115" s="149"/>
      <c r="F115" s="149"/>
      <c r="G115" s="149"/>
      <c r="H115" s="10"/>
      <c r="I115" s="10"/>
      <c r="J115" s="99"/>
      <c r="K115" s="108"/>
      <c r="L115" s="10"/>
      <c r="M115" s="10"/>
      <c r="N115" s="102">
        <f>SUM(K112:K114)</f>
        <v>0.90000000000000013</v>
      </c>
    </row>
    <row r="116" spans="1:16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6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6" ht="15" thickBot="1" x14ac:dyDescent="0.35">
      <c r="A118" s="278" t="s">
        <v>41</v>
      </c>
      <c r="B118" s="278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6" ht="15" thickBot="1" x14ac:dyDescent="0.35">
      <c r="A119" s="145"/>
      <c r="B119" s="147"/>
      <c r="C119" s="145" t="s">
        <v>2</v>
      </c>
      <c r="D119" s="147"/>
      <c r="E119" s="145" t="s">
        <v>13</v>
      </c>
      <c r="F119" s="146"/>
      <c r="G119" s="147"/>
      <c r="H119" s="44" t="s">
        <v>4</v>
      </c>
      <c r="I119" s="44"/>
      <c r="J119" s="43" t="s">
        <v>17</v>
      </c>
      <c r="K119" s="15" t="s">
        <v>5</v>
      </c>
      <c r="L119" s="16" t="s">
        <v>6</v>
      </c>
      <c r="M119" s="17" t="s">
        <v>135</v>
      </c>
    </row>
    <row r="120" spans="1:16" x14ac:dyDescent="0.3">
      <c r="A120" s="159"/>
      <c r="B120" s="161"/>
      <c r="C120" s="223" t="s">
        <v>42</v>
      </c>
      <c r="D120" s="224"/>
      <c r="E120" s="148" t="s">
        <v>42</v>
      </c>
      <c r="F120" s="148"/>
      <c r="G120" s="148"/>
      <c r="H120" s="141">
        <v>50073</v>
      </c>
      <c r="I120" s="142"/>
      <c r="J120" s="143">
        <f t="shared" ref="J120" si="12">SUM(H120)*0.0001</f>
        <v>5.0072999999999999</v>
      </c>
      <c r="K120" s="144">
        <v>5.01</v>
      </c>
      <c r="L120" s="54"/>
      <c r="M120" s="54">
        <v>4</v>
      </c>
      <c r="P120" s="124"/>
    </row>
    <row r="121" spans="1:16" x14ac:dyDescent="0.3">
      <c r="A121" s="188"/>
      <c r="B121" s="188"/>
      <c r="C121" s="149"/>
      <c r="D121" s="149"/>
      <c r="E121" s="149"/>
      <c r="F121" s="149"/>
      <c r="G121" s="149"/>
      <c r="H121" s="10"/>
      <c r="I121" s="10"/>
      <c r="J121" s="99"/>
      <c r="K121" s="108"/>
      <c r="L121" s="10"/>
      <c r="M121" s="10"/>
      <c r="N121" s="102">
        <f>SUM(K120)</f>
        <v>5.01</v>
      </c>
    </row>
    <row r="122" spans="1:16" x14ac:dyDescent="0.3">
      <c r="A122" s="60"/>
      <c r="B122" s="60"/>
      <c r="C122" s="14"/>
      <c r="D122" s="14"/>
      <c r="E122" s="14"/>
      <c r="F122" s="14"/>
      <c r="G122" s="14"/>
      <c r="H122" s="61"/>
      <c r="I122" s="61"/>
      <c r="J122" s="61"/>
      <c r="K122" s="60"/>
      <c r="L122" s="61"/>
      <c r="M122" s="61"/>
    </row>
    <row r="123" spans="1:16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6" ht="15" thickBot="1" x14ac:dyDescent="0.35">
      <c r="A124" s="279" t="s">
        <v>43</v>
      </c>
      <c r="B124" s="279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6" ht="15" thickBot="1" x14ac:dyDescent="0.35">
      <c r="A125" s="145"/>
      <c r="B125" s="147"/>
      <c r="C125" s="219" t="s">
        <v>2</v>
      </c>
      <c r="D125" s="220"/>
      <c r="E125" s="146" t="s">
        <v>13</v>
      </c>
      <c r="F125" s="146"/>
      <c r="G125" s="147"/>
      <c r="H125" s="44" t="s">
        <v>4</v>
      </c>
      <c r="I125" s="44"/>
      <c r="J125" s="43" t="s">
        <v>17</v>
      </c>
      <c r="K125" s="15" t="s">
        <v>5</v>
      </c>
      <c r="L125" s="16" t="s">
        <v>6</v>
      </c>
      <c r="M125" s="17" t="s">
        <v>135</v>
      </c>
    </row>
    <row r="126" spans="1:16" x14ac:dyDescent="0.3">
      <c r="A126" s="162"/>
      <c r="B126" s="164"/>
      <c r="C126" s="318" t="s">
        <v>44</v>
      </c>
      <c r="D126" s="319"/>
      <c r="E126" s="162" t="s">
        <v>45</v>
      </c>
      <c r="F126" s="163"/>
      <c r="G126" s="164"/>
      <c r="H126" s="113">
        <v>3097.5</v>
      </c>
      <c r="I126" s="36"/>
      <c r="J126" s="112">
        <v>0.30975000000000003</v>
      </c>
      <c r="K126" s="92">
        <v>0.31</v>
      </c>
      <c r="L126" s="64"/>
      <c r="M126" s="51">
        <v>4</v>
      </c>
    </row>
    <row r="127" spans="1:16" x14ac:dyDescent="0.3">
      <c r="A127" s="150"/>
      <c r="B127" s="152"/>
      <c r="C127" s="289" t="s">
        <v>44</v>
      </c>
      <c r="D127" s="290"/>
      <c r="E127" s="150" t="s">
        <v>192</v>
      </c>
      <c r="F127" s="151"/>
      <c r="G127" s="152"/>
      <c r="H127" s="46">
        <v>500</v>
      </c>
      <c r="I127" s="22"/>
      <c r="J127" s="105">
        <f>SUM(H127)*0.0001</f>
        <v>0.05</v>
      </c>
      <c r="K127" s="94">
        <v>0.05</v>
      </c>
      <c r="L127" s="10"/>
      <c r="M127" s="10">
        <v>2</v>
      </c>
    </row>
    <row r="128" spans="1:16" x14ac:dyDescent="0.3">
      <c r="A128" s="214"/>
      <c r="B128" s="215"/>
      <c r="C128" s="289" t="s">
        <v>44</v>
      </c>
      <c r="D128" s="290"/>
      <c r="E128" s="150" t="s">
        <v>46</v>
      </c>
      <c r="F128" s="151"/>
      <c r="G128" s="152"/>
      <c r="H128" s="46">
        <v>60</v>
      </c>
      <c r="I128" s="22"/>
      <c r="J128" s="105">
        <v>6.0000000000000001E-3</v>
      </c>
      <c r="K128" s="94">
        <v>0.01</v>
      </c>
      <c r="L128" s="30"/>
      <c r="M128" s="10">
        <v>4</v>
      </c>
    </row>
    <row r="129" spans="1:14" x14ac:dyDescent="0.3">
      <c r="A129" s="214"/>
      <c r="B129" s="215"/>
      <c r="C129" s="283" t="s">
        <v>44</v>
      </c>
      <c r="D129" s="284"/>
      <c r="E129" s="150" t="s">
        <v>193</v>
      </c>
      <c r="F129" s="151"/>
      <c r="G129" s="152"/>
      <c r="H129" s="46">
        <v>9358</v>
      </c>
      <c r="I129" s="9"/>
      <c r="J129" s="99">
        <f>SUM(H129)*0.0001</f>
        <v>0.93580000000000008</v>
      </c>
      <c r="K129" s="94">
        <v>0.94</v>
      </c>
      <c r="L129" s="30"/>
      <c r="M129" s="10">
        <v>4</v>
      </c>
    </row>
    <row r="130" spans="1:14" x14ac:dyDescent="0.3">
      <c r="A130" s="214"/>
      <c r="B130" s="215"/>
      <c r="C130" s="166" t="s">
        <v>195</v>
      </c>
      <c r="D130" s="167"/>
      <c r="E130" s="150" t="s">
        <v>194</v>
      </c>
      <c r="F130" s="151"/>
      <c r="G130" s="152"/>
      <c r="H130" s="46">
        <v>2300</v>
      </c>
      <c r="I130" s="9"/>
      <c r="J130" s="99">
        <f t="shared" ref="J130" si="13">SUM(H130)*0.0001</f>
        <v>0.23</v>
      </c>
      <c r="K130" s="94">
        <v>0.23</v>
      </c>
      <c r="L130" s="10"/>
      <c r="M130" s="10">
        <v>4</v>
      </c>
    </row>
    <row r="131" spans="1:14" x14ac:dyDescent="0.3">
      <c r="A131" s="188"/>
      <c r="B131" s="188"/>
      <c r="C131" s="240"/>
      <c r="D131" s="241"/>
      <c r="E131" s="149"/>
      <c r="F131" s="149"/>
      <c r="G131" s="149"/>
      <c r="H131" s="10"/>
      <c r="I131" s="10"/>
      <c r="J131" s="99"/>
      <c r="K131" s="108"/>
      <c r="L131" s="10"/>
      <c r="M131" s="10"/>
      <c r="N131" s="102">
        <f>SUM(K126:K130)</f>
        <v>1.54</v>
      </c>
    </row>
    <row r="132" spans="1:14" x14ac:dyDescent="0.3">
      <c r="A132" s="60"/>
      <c r="B132" s="60"/>
      <c r="C132" s="14"/>
      <c r="D132" s="14"/>
      <c r="E132" s="14"/>
      <c r="F132" s="14"/>
      <c r="G132" s="14"/>
      <c r="H132" s="61"/>
      <c r="I132" s="61"/>
      <c r="J132" s="61"/>
      <c r="K132" s="60"/>
      <c r="L132" s="61"/>
      <c r="M132" s="47"/>
    </row>
    <row r="133" spans="1:14" ht="15" thickBot="1" x14ac:dyDescent="0.35">
      <c r="A133" s="60" t="s">
        <v>66</v>
      </c>
      <c r="B133" s="60"/>
      <c r="C133" s="14"/>
      <c r="D133" s="14"/>
      <c r="E133" s="14"/>
      <c r="F133" s="14"/>
      <c r="G133" s="14"/>
      <c r="H133" s="61"/>
      <c r="I133" s="61"/>
      <c r="J133" s="61"/>
      <c r="K133" s="60"/>
      <c r="L133" s="61"/>
      <c r="M133" s="47"/>
    </row>
    <row r="134" spans="1:14" ht="15" thickBot="1" x14ac:dyDescent="0.35">
      <c r="A134" s="145"/>
      <c r="B134" s="298"/>
      <c r="C134" s="281" t="s">
        <v>2</v>
      </c>
      <c r="D134" s="281"/>
      <c r="E134" s="146" t="s">
        <v>13</v>
      </c>
      <c r="F134" s="146"/>
      <c r="G134" s="147"/>
      <c r="H134" s="44" t="s">
        <v>4</v>
      </c>
      <c r="I134" s="109"/>
      <c r="J134" s="43" t="s">
        <v>17</v>
      </c>
      <c r="K134" s="15" t="s">
        <v>5</v>
      </c>
      <c r="L134" s="16" t="s">
        <v>6</v>
      </c>
      <c r="M134" s="17" t="s">
        <v>135</v>
      </c>
    </row>
    <row r="135" spans="1:14" x14ac:dyDescent="0.3">
      <c r="A135" s="168"/>
      <c r="B135" s="170"/>
      <c r="C135" s="293" t="s">
        <v>196</v>
      </c>
      <c r="D135" s="294"/>
      <c r="E135" s="168" t="s">
        <v>67</v>
      </c>
      <c r="F135" s="169"/>
      <c r="G135" s="170"/>
      <c r="H135" s="57">
        <v>11249</v>
      </c>
      <c r="I135" s="52"/>
      <c r="J135" s="114">
        <v>1.1249</v>
      </c>
      <c r="K135" s="92">
        <v>1.1299999999999999</v>
      </c>
      <c r="L135" s="65"/>
      <c r="M135" s="51">
        <v>4</v>
      </c>
    </row>
    <row r="136" spans="1:14" x14ac:dyDescent="0.3">
      <c r="A136" s="214"/>
      <c r="B136" s="215"/>
      <c r="C136" s="295" t="s">
        <v>196</v>
      </c>
      <c r="D136" s="296"/>
      <c r="E136" s="150" t="s">
        <v>210</v>
      </c>
      <c r="F136" s="151"/>
      <c r="G136" s="152"/>
      <c r="H136" s="46">
        <v>314</v>
      </c>
      <c r="I136" s="22"/>
      <c r="J136" s="99">
        <f t="shared" ref="J136" si="14">SUM(H136)*0.0001</f>
        <v>3.1400000000000004E-2</v>
      </c>
      <c r="K136" s="94">
        <v>0.03</v>
      </c>
      <c r="L136" s="10"/>
      <c r="M136" s="10">
        <v>4</v>
      </c>
    </row>
    <row r="137" spans="1:14" x14ac:dyDescent="0.3">
      <c r="A137" s="188"/>
      <c r="B137" s="188"/>
      <c r="C137" s="149"/>
      <c r="D137" s="149"/>
      <c r="E137" s="149"/>
      <c r="F137" s="149"/>
      <c r="G137" s="149"/>
      <c r="H137" s="46"/>
      <c r="I137" s="10"/>
      <c r="J137" s="99"/>
      <c r="K137" s="108"/>
      <c r="L137" s="10"/>
      <c r="M137" s="10"/>
      <c r="N137" s="102">
        <f>SUM(K135:K136)</f>
        <v>1.1599999999999999</v>
      </c>
    </row>
    <row r="138" spans="1:14" ht="15" thickBot="1" x14ac:dyDescent="0.35">
      <c r="A138" s="292" t="s">
        <v>72</v>
      </c>
      <c r="B138" s="292"/>
      <c r="C138" s="66"/>
      <c r="D138" s="66"/>
      <c r="E138" s="14"/>
      <c r="F138" s="14"/>
      <c r="G138" s="14"/>
      <c r="H138" s="61"/>
      <c r="I138" s="61"/>
      <c r="J138" s="61"/>
      <c r="K138" s="60"/>
      <c r="L138" s="61"/>
      <c r="M138" s="47"/>
    </row>
    <row r="139" spans="1:14" ht="15" thickBot="1" x14ac:dyDescent="0.35">
      <c r="A139" s="219"/>
      <c r="B139" s="281"/>
      <c r="C139" s="281" t="s">
        <v>2</v>
      </c>
      <c r="D139" s="281"/>
      <c r="E139" s="146" t="s">
        <v>13</v>
      </c>
      <c r="F139" s="146"/>
      <c r="G139" s="147"/>
      <c r="H139" s="44" t="s">
        <v>4</v>
      </c>
      <c r="I139" s="109"/>
      <c r="J139" s="43" t="s">
        <v>17</v>
      </c>
      <c r="K139" s="15" t="s">
        <v>5</v>
      </c>
      <c r="L139" s="16" t="s">
        <v>6</v>
      </c>
      <c r="M139" s="17" t="s">
        <v>135</v>
      </c>
    </row>
    <row r="140" spans="1:14" x14ac:dyDescent="0.3">
      <c r="A140" s="211"/>
      <c r="B140" s="212"/>
      <c r="C140" s="222" t="s">
        <v>68</v>
      </c>
      <c r="D140" s="222"/>
      <c r="E140" s="162" t="s">
        <v>211</v>
      </c>
      <c r="F140" s="163"/>
      <c r="G140" s="164"/>
      <c r="H140" s="57">
        <v>5320</v>
      </c>
      <c r="I140" s="52"/>
      <c r="J140" s="98">
        <f t="shared" ref="J140:J145" si="15">SUM(H140)*0.0001</f>
        <v>0.53200000000000003</v>
      </c>
      <c r="K140" s="52">
        <v>0.53</v>
      </c>
      <c r="L140" s="51"/>
      <c r="M140" s="39">
        <v>4</v>
      </c>
    </row>
    <row r="141" spans="1:14" x14ac:dyDescent="0.3">
      <c r="A141" s="208"/>
      <c r="B141" s="149"/>
      <c r="C141" s="171" t="s">
        <v>68</v>
      </c>
      <c r="D141" s="171"/>
      <c r="E141" s="150" t="s">
        <v>69</v>
      </c>
      <c r="F141" s="151"/>
      <c r="G141" s="152"/>
      <c r="H141" s="46">
        <v>1161.5</v>
      </c>
      <c r="I141" s="9"/>
      <c r="J141" s="99">
        <f t="shared" si="15"/>
        <v>0.11615</v>
      </c>
      <c r="K141" s="9">
        <v>0.12</v>
      </c>
      <c r="L141" s="10"/>
      <c r="M141" s="10">
        <v>4</v>
      </c>
    </row>
    <row r="142" spans="1:14" x14ac:dyDescent="0.3">
      <c r="A142" s="208"/>
      <c r="B142" s="149"/>
      <c r="C142" s="188" t="s">
        <v>68</v>
      </c>
      <c r="D142" s="188"/>
      <c r="E142" s="150" t="s">
        <v>70</v>
      </c>
      <c r="F142" s="151"/>
      <c r="G142" s="152"/>
      <c r="H142" s="46">
        <v>1777</v>
      </c>
      <c r="I142" s="22"/>
      <c r="J142" s="99">
        <f t="shared" si="15"/>
        <v>0.1777</v>
      </c>
      <c r="K142" s="9">
        <v>0.18</v>
      </c>
      <c r="L142" s="10"/>
      <c r="M142" s="10">
        <v>4</v>
      </c>
    </row>
    <row r="143" spans="1:14" x14ac:dyDescent="0.3">
      <c r="A143" s="208"/>
      <c r="B143" s="149"/>
      <c r="C143" s="171" t="s">
        <v>68</v>
      </c>
      <c r="D143" s="171"/>
      <c r="E143" s="156" t="s">
        <v>197</v>
      </c>
      <c r="F143" s="157"/>
      <c r="G143" s="158"/>
      <c r="H143" s="46">
        <v>1001</v>
      </c>
      <c r="I143" s="9"/>
      <c r="J143" s="99">
        <f t="shared" si="15"/>
        <v>0.10010000000000001</v>
      </c>
      <c r="K143" s="9">
        <v>0.1</v>
      </c>
      <c r="L143" s="10"/>
      <c r="M143" s="10">
        <v>4</v>
      </c>
    </row>
    <row r="144" spans="1:14" x14ac:dyDescent="0.3">
      <c r="A144" s="208"/>
      <c r="B144" s="149"/>
      <c r="C144" s="171" t="s">
        <v>68</v>
      </c>
      <c r="D144" s="171"/>
      <c r="E144" s="156" t="s">
        <v>71</v>
      </c>
      <c r="F144" s="157"/>
      <c r="G144" s="158"/>
      <c r="H144" s="46">
        <v>1318</v>
      </c>
      <c r="I144" s="9"/>
      <c r="J144" s="99">
        <f t="shared" si="15"/>
        <v>0.1318</v>
      </c>
      <c r="K144" s="9">
        <v>0.13</v>
      </c>
      <c r="L144" s="10"/>
      <c r="M144" s="10">
        <v>4</v>
      </c>
    </row>
    <row r="145" spans="1:13" x14ac:dyDescent="0.3">
      <c r="A145" s="208"/>
      <c r="B145" s="149"/>
      <c r="C145" s="171" t="s">
        <v>68</v>
      </c>
      <c r="D145" s="171"/>
      <c r="E145" s="156" t="s">
        <v>198</v>
      </c>
      <c r="F145" s="157"/>
      <c r="G145" s="158"/>
      <c r="H145" s="46">
        <v>1149.5</v>
      </c>
      <c r="I145" s="9"/>
      <c r="J145" s="99">
        <f t="shared" si="15"/>
        <v>0.11495000000000001</v>
      </c>
      <c r="K145" s="9">
        <v>0.12</v>
      </c>
      <c r="L145" s="10"/>
      <c r="M145" s="10">
        <v>4</v>
      </c>
    </row>
    <row r="146" spans="1:13" x14ac:dyDescent="0.3">
      <c r="A146" s="283"/>
      <c r="B146" s="284"/>
      <c r="C146" s="240"/>
      <c r="D146" s="241"/>
      <c r="E146" s="240"/>
      <c r="F146" s="265"/>
      <c r="G146" s="241"/>
      <c r="H146" s="46"/>
      <c r="I146" s="10"/>
      <c r="J146" s="99"/>
      <c r="K146" s="31"/>
      <c r="L146" s="10"/>
      <c r="M146" s="10"/>
    </row>
    <row r="147" spans="1:13" x14ac:dyDescent="0.3">
      <c r="A147" s="67"/>
      <c r="B147" s="67"/>
      <c r="C147" s="68"/>
      <c r="D147" s="68"/>
      <c r="E147" s="68"/>
      <c r="F147" s="68"/>
      <c r="G147" s="68"/>
      <c r="H147" s="61"/>
      <c r="I147" s="61"/>
      <c r="J147" s="61"/>
      <c r="K147" s="60"/>
      <c r="L147" s="61"/>
      <c r="M147" s="61"/>
    </row>
    <row r="148" spans="1:13" x14ac:dyDescent="0.3">
      <c r="A148" s="60"/>
      <c r="B148" s="60"/>
      <c r="C148" s="14"/>
      <c r="D148" s="14"/>
      <c r="E148" s="14"/>
      <c r="F148" s="14"/>
      <c r="G148" s="14"/>
      <c r="H148" s="61"/>
      <c r="I148" s="61"/>
      <c r="J148" s="61"/>
      <c r="K148" s="60"/>
      <c r="L148" s="61"/>
      <c r="M148" s="47"/>
    </row>
    <row r="149" spans="1:13" x14ac:dyDescent="0.3">
      <c r="A149" s="60"/>
      <c r="B149" s="60"/>
      <c r="C149" s="14"/>
      <c r="D149" s="14"/>
      <c r="E149" s="14"/>
      <c r="F149" s="14"/>
      <c r="G149" s="14"/>
      <c r="H149" s="61"/>
      <c r="I149" s="61"/>
      <c r="J149" s="61"/>
      <c r="K149" s="60"/>
      <c r="L149" s="61"/>
      <c r="M149" s="47"/>
    </row>
    <row r="150" spans="1:13" ht="15" thickBot="1" x14ac:dyDescent="0.35">
      <c r="A150" s="297" t="s">
        <v>52</v>
      </c>
      <c r="B150" s="297"/>
      <c r="C150" s="255"/>
      <c r="D150" s="255"/>
      <c r="E150" s="61"/>
      <c r="F150" s="61"/>
      <c r="G150" s="47"/>
      <c r="H150" s="47"/>
      <c r="I150" s="47"/>
      <c r="J150" s="47"/>
      <c r="K150" s="47"/>
      <c r="L150" s="47"/>
      <c r="M150" s="47"/>
    </row>
    <row r="151" spans="1:13" ht="15" thickBot="1" x14ac:dyDescent="0.35">
      <c r="A151" s="145"/>
      <c r="B151" s="298"/>
      <c r="C151" s="281" t="s">
        <v>2</v>
      </c>
      <c r="D151" s="281"/>
      <c r="E151" s="281" t="s">
        <v>13</v>
      </c>
      <c r="F151" s="281"/>
      <c r="G151" s="281"/>
      <c r="H151" s="110" t="s">
        <v>4</v>
      </c>
      <c r="I151" s="44"/>
      <c r="J151" s="43" t="s">
        <v>17</v>
      </c>
      <c r="K151" s="15" t="s">
        <v>5</v>
      </c>
      <c r="L151" s="16" t="s">
        <v>6</v>
      </c>
      <c r="M151" s="17" t="s">
        <v>135</v>
      </c>
    </row>
    <row r="152" spans="1:13" x14ac:dyDescent="0.3">
      <c r="A152" s="159"/>
      <c r="B152" s="161"/>
      <c r="C152" s="222" t="s">
        <v>47</v>
      </c>
      <c r="D152" s="222"/>
      <c r="E152" s="159" t="s">
        <v>200</v>
      </c>
      <c r="F152" s="160"/>
      <c r="G152" s="161"/>
      <c r="H152" s="52">
        <v>5645</v>
      </c>
      <c r="I152" s="52"/>
      <c r="J152" s="51">
        <f>SUM(H152)*0.0001</f>
        <v>0.5645</v>
      </c>
      <c r="K152" s="92">
        <v>0.56000000000000005</v>
      </c>
      <c r="L152" s="64"/>
      <c r="M152" s="51">
        <v>4</v>
      </c>
    </row>
    <row r="153" spans="1:13" x14ac:dyDescent="0.3">
      <c r="A153" s="214"/>
      <c r="B153" s="215"/>
      <c r="C153" s="171" t="s">
        <v>47</v>
      </c>
      <c r="D153" s="171"/>
      <c r="E153" s="150" t="s">
        <v>201</v>
      </c>
      <c r="F153" s="151"/>
      <c r="G153" s="152"/>
      <c r="H153" s="9">
        <v>25907.1</v>
      </c>
      <c r="I153" s="9"/>
      <c r="J153" s="10">
        <f t="shared" ref="J153:J160" si="16">SUM(H153)*0.0001</f>
        <v>2.5907100000000001</v>
      </c>
      <c r="K153" s="94">
        <v>2.59</v>
      </c>
      <c r="L153" s="10"/>
      <c r="M153" s="10">
        <v>4</v>
      </c>
    </row>
    <row r="154" spans="1:13" x14ac:dyDescent="0.3">
      <c r="A154" s="214"/>
      <c r="B154" s="215"/>
      <c r="C154" s="171" t="s">
        <v>47</v>
      </c>
      <c r="D154" s="171"/>
      <c r="E154" s="150" t="s">
        <v>48</v>
      </c>
      <c r="F154" s="151"/>
      <c r="G154" s="152"/>
      <c r="H154" s="9">
        <v>157</v>
      </c>
      <c r="I154" s="9"/>
      <c r="J154" s="10">
        <f t="shared" si="16"/>
        <v>1.5700000000000002E-2</v>
      </c>
      <c r="K154" s="94">
        <v>0.02</v>
      </c>
      <c r="L154" s="10"/>
      <c r="M154" s="10">
        <v>4</v>
      </c>
    </row>
    <row r="155" spans="1:13" x14ac:dyDescent="0.3">
      <c r="A155" s="214"/>
      <c r="B155" s="215"/>
      <c r="C155" s="171" t="s">
        <v>47</v>
      </c>
      <c r="D155" s="171"/>
      <c r="E155" s="156" t="s">
        <v>49</v>
      </c>
      <c r="F155" s="157"/>
      <c r="G155" s="158"/>
      <c r="H155" s="9">
        <v>1076</v>
      </c>
      <c r="I155" s="22"/>
      <c r="J155" s="10">
        <f t="shared" si="16"/>
        <v>0.1076</v>
      </c>
      <c r="K155" s="94">
        <v>0.11</v>
      </c>
      <c r="L155" s="10"/>
      <c r="M155" s="10">
        <v>4</v>
      </c>
    </row>
    <row r="156" spans="1:13" x14ac:dyDescent="0.3">
      <c r="A156" s="214"/>
      <c r="B156" s="215"/>
      <c r="C156" s="171" t="s">
        <v>47</v>
      </c>
      <c r="D156" s="171"/>
      <c r="E156" s="150" t="s">
        <v>203</v>
      </c>
      <c r="F156" s="151"/>
      <c r="G156" s="152"/>
      <c r="H156" s="9">
        <v>306</v>
      </c>
      <c r="I156" s="22"/>
      <c r="J156" s="10">
        <f t="shared" si="16"/>
        <v>3.0600000000000002E-2</v>
      </c>
      <c r="K156" s="94">
        <v>0.03</v>
      </c>
      <c r="L156" s="10"/>
      <c r="M156" s="10">
        <v>4</v>
      </c>
    </row>
    <row r="157" spans="1:13" x14ac:dyDescent="0.3">
      <c r="A157" s="214"/>
      <c r="B157" s="215"/>
      <c r="C157" s="171" t="s">
        <v>47</v>
      </c>
      <c r="D157" s="171"/>
      <c r="E157" s="156" t="s">
        <v>202</v>
      </c>
      <c r="F157" s="157"/>
      <c r="G157" s="158"/>
      <c r="H157" s="9">
        <v>636</v>
      </c>
      <c r="I157" s="9"/>
      <c r="J157" s="10">
        <f t="shared" si="16"/>
        <v>6.3600000000000004E-2</v>
      </c>
      <c r="K157" s="94">
        <v>0.06</v>
      </c>
      <c r="L157" s="10"/>
      <c r="M157" s="10">
        <v>3</v>
      </c>
    </row>
    <row r="158" spans="1:13" x14ac:dyDescent="0.3">
      <c r="A158" s="214"/>
      <c r="B158" s="215"/>
      <c r="C158" s="171" t="s">
        <v>47</v>
      </c>
      <c r="D158" s="171"/>
      <c r="E158" s="156" t="s">
        <v>199</v>
      </c>
      <c r="F158" s="157"/>
      <c r="G158" s="158"/>
      <c r="H158" s="9">
        <v>553.5</v>
      </c>
      <c r="I158" s="9"/>
      <c r="J158" s="10">
        <f t="shared" si="16"/>
        <v>5.5350000000000003E-2</v>
      </c>
      <c r="K158" s="94">
        <v>0.06</v>
      </c>
      <c r="L158" s="46"/>
      <c r="M158" s="10">
        <v>3</v>
      </c>
    </row>
    <row r="159" spans="1:13" x14ac:dyDescent="0.3">
      <c r="A159" s="214"/>
      <c r="B159" s="215"/>
      <c r="C159" s="171" t="s">
        <v>47</v>
      </c>
      <c r="D159" s="171"/>
      <c r="E159" s="156" t="s">
        <v>204</v>
      </c>
      <c r="F159" s="157"/>
      <c r="G159" s="158"/>
      <c r="H159" s="9">
        <v>1200</v>
      </c>
      <c r="I159" s="9"/>
      <c r="J159" s="10">
        <f t="shared" si="16"/>
        <v>0.12000000000000001</v>
      </c>
      <c r="K159" s="94">
        <v>0.12</v>
      </c>
      <c r="L159" s="56"/>
      <c r="M159" s="10">
        <v>4</v>
      </c>
    </row>
    <row r="160" spans="1:13" x14ac:dyDescent="0.3">
      <c r="A160" s="214"/>
      <c r="B160" s="215"/>
      <c r="C160" s="171" t="s">
        <v>47</v>
      </c>
      <c r="D160" s="171"/>
      <c r="E160" s="150" t="s">
        <v>205</v>
      </c>
      <c r="F160" s="151"/>
      <c r="G160" s="152"/>
      <c r="H160" s="9">
        <v>350</v>
      </c>
      <c r="I160" s="22"/>
      <c r="J160" s="10">
        <f t="shared" si="16"/>
        <v>3.5000000000000003E-2</v>
      </c>
      <c r="K160" s="94">
        <v>0.04</v>
      </c>
      <c r="L160" s="10"/>
      <c r="M160" s="10">
        <v>4</v>
      </c>
    </row>
    <row r="161" spans="1:14" x14ac:dyDescent="0.3">
      <c r="A161" s="283"/>
      <c r="B161" s="284"/>
      <c r="C161" s="149"/>
      <c r="D161" s="149"/>
      <c r="E161" s="149"/>
      <c r="F161" s="149"/>
      <c r="G161" s="149"/>
      <c r="H161" s="10"/>
      <c r="I161" s="10"/>
      <c r="J161" s="10"/>
      <c r="K161" s="108"/>
      <c r="L161" s="10"/>
      <c r="M161" s="10"/>
      <c r="N161" s="102">
        <f>SUM(K152:K160)</f>
        <v>3.59</v>
      </c>
    </row>
    <row r="162" spans="1:14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4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4" ht="15" thickBot="1" x14ac:dyDescent="0.35">
      <c r="A164" s="48" t="s">
        <v>65</v>
      </c>
      <c r="B164" s="48"/>
      <c r="C164" s="48"/>
      <c r="D164" s="48"/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1:14" ht="15" thickBot="1" x14ac:dyDescent="0.35">
      <c r="A165" s="145"/>
      <c r="B165" s="147"/>
      <c r="C165" s="145" t="s">
        <v>2</v>
      </c>
      <c r="D165" s="147"/>
      <c r="E165" s="145" t="s">
        <v>13</v>
      </c>
      <c r="F165" s="146"/>
      <c r="G165" s="147"/>
      <c r="H165" s="44" t="s">
        <v>4</v>
      </c>
      <c r="I165" s="44"/>
      <c r="J165" s="43" t="s">
        <v>17</v>
      </c>
      <c r="K165" s="15" t="s">
        <v>5</v>
      </c>
      <c r="L165" s="16" t="s">
        <v>6</v>
      </c>
      <c r="M165" s="17" t="s">
        <v>135</v>
      </c>
    </row>
    <row r="166" spans="1:14" x14ac:dyDescent="0.3">
      <c r="A166" s="211"/>
      <c r="B166" s="211"/>
      <c r="C166" s="222" t="s">
        <v>47</v>
      </c>
      <c r="D166" s="222"/>
      <c r="E166" s="253" t="s">
        <v>51</v>
      </c>
      <c r="F166" s="291"/>
      <c r="G166" s="291"/>
      <c r="H166" s="7">
        <v>9372</v>
      </c>
      <c r="I166" s="51"/>
      <c r="J166" s="115">
        <v>0.93720000000000003</v>
      </c>
      <c r="K166" s="116">
        <v>0.94</v>
      </c>
      <c r="L166" s="40"/>
      <c r="M166" s="51">
        <v>4</v>
      </c>
    </row>
    <row r="167" spans="1:14" x14ac:dyDescent="0.3">
      <c r="A167" s="208"/>
      <c r="B167" s="149"/>
      <c r="C167" s="188" t="s">
        <v>56</v>
      </c>
      <c r="D167" s="188"/>
      <c r="E167" s="213" t="s">
        <v>212</v>
      </c>
      <c r="F167" s="254"/>
      <c r="G167" s="254"/>
      <c r="H167" s="10">
        <v>3885.5</v>
      </c>
      <c r="I167" s="10"/>
      <c r="J167" s="99">
        <f t="shared" ref="J167:J169" si="17">SUM(H167)*0.0001</f>
        <v>0.38855000000000001</v>
      </c>
      <c r="K167" s="94">
        <v>0.39</v>
      </c>
      <c r="L167" s="10"/>
      <c r="M167" s="10">
        <v>4</v>
      </c>
    </row>
    <row r="168" spans="1:14" x14ac:dyDescent="0.3">
      <c r="A168" s="208"/>
      <c r="B168" s="149"/>
      <c r="C168" s="171" t="s">
        <v>53</v>
      </c>
      <c r="D168" s="171"/>
      <c r="E168" s="213" t="s">
        <v>54</v>
      </c>
      <c r="F168" s="213"/>
      <c r="G168" s="213"/>
      <c r="H168" s="10">
        <v>142</v>
      </c>
      <c r="I168" s="10"/>
      <c r="J168" s="99">
        <f t="shared" si="17"/>
        <v>1.4200000000000001E-2</v>
      </c>
      <c r="K168" s="94">
        <v>0.01</v>
      </c>
      <c r="L168" s="10"/>
      <c r="M168" s="10">
        <v>4</v>
      </c>
    </row>
    <row r="169" spans="1:14" x14ac:dyDescent="0.3">
      <c r="A169" s="208"/>
      <c r="B169" s="149"/>
      <c r="C169" s="171" t="s">
        <v>53</v>
      </c>
      <c r="D169" s="171"/>
      <c r="E169" s="213" t="s">
        <v>55</v>
      </c>
      <c r="F169" s="213"/>
      <c r="G169" s="213"/>
      <c r="H169" s="10">
        <v>116.3</v>
      </c>
      <c r="I169" s="10"/>
      <c r="J169" s="99">
        <f t="shared" si="17"/>
        <v>1.163E-2</v>
      </c>
      <c r="K169" s="94">
        <v>0.01</v>
      </c>
      <c r="L169" s="4"/>
      <c r="M169" s="10">
        <v>4</v>
      </c>
    </row>
    <row r="170" spans="1:14" x14ac:dyDescent="0.3">
      <c r="A170" s="208"/>
      <c r="B170" s="208"/>
      <c r="C170" s="171" t="s">
        <v>56</v>
      </c>
      <c r="D170" s="171"/>
      <c r="E170" s="4" t="s">
        <v>57</v>
      </c>
      <c r="F170" s="10"/>
      <c r="G170" s="10"/>
      <c r="H170" s="10">
        <v>214</v>
      </c>
      <c r="I170" s="10"/>
      <c r="J170" s="99">
        <f>SUM(H170)*0.0001</f>
        <v>2.1400000000000002E-2</v>
      </c>
      <c r="K170" s="94">
        <v>0.02</v>
      </c>
      <c r="L170" s="10"/>
      <c r="M170" s="10">
        <v>4</v>
      </c>
    </row>
    <row r="171" spans="1:14" x14ac:dyDescent="0.3">
      <c r="A171" s="208"/>
      <c r="B171" s="149"/>
      <c r="C171" s="171" t="s">
        <v>213</v>
      </c>
      <c r="D171" s="171"/>
      <c r="E171" s="254" t="s">
        <v>215</v>
      </c>
      <c r="F171" s="254"/>
      <c r="G171" s="254"/>
      <c r="H171" s="10">
        <v>7244.8</v>
      </c>
      <c r="I171" s="10"/>
      <c r="J171" s="99">
        <f t="shared" ref="J171:J178" si="18">SUM(H171)*0.0001</f>
        <v>0.72448000000000001</v>
      </c>
      <c r="K171" s="94">
        <v>0.73</v>
      </c>
      <c r="L171" s="10"/>
      <c r="M171" s="10">
        <v>4</v>
      </c>
    </row>
    <row r="172" spans="1:14" x14ac:dyDescent="0.3">
      <c r="A172" s="208"/>
      <c r="B172" s="149"/>
      <c r="C172" s="171" t="s">
        <v>58</v>
      </c>
      <c r="D172" s="171"/>
      <c r="E172" s="213" t="s">
        <v>214</v>
      </c>
      <c r="F172" s="213"/>
      <c r="G172" s="213"/>
      <c r="H172" s="10">
        <v>4565.8</v>
      </c>
      <c r="I172" s="10"/>
      <c r="J172" s="99">
        <f t="shared" si="18"/>
        <v>0.45658000000000004</v>
      </c>
      <c r="K172" s="94">
        <v>0.46</v>
      </c>
      <c r="L172" s="10"/>
      <c r="M172" s="10">
        <v>4</v>
      </c>
    </row>
    <row r="173" spans="1:14" x14ac:dyDescent="0.3">
      <c r="A173" s="208"/>
      <c r="B173" s="149"/>
      <c r="C173" s="171" t="s">
        <v>56</v>
      </c>
      <c r="D173" s="171"/>
      <c r="E173" s="213" t="s">
        <v>216</v>
      </c>
      <c r="F173" s="213"/>
      <c r="G173" s="213"/>
      <c r="H173" s="10">
        <v>160</v>
      </c>
      <c r="I173" s="10"/>
      <c r="J173" s="99">
        <f t="shared" si="18"/>
        <v>1.6E-2</v>
      </c>
      <c r="K173" s="94">
        <v>0.02</v>
      </c>
      <c r="L173" s="10"/>
      <c r="M173" s="10">
        <v>4</v>
      </c>
    </row>
    <row r="174" spans="1:14" x14ac:dyDescent="0.3">
      <c r="A174" s="208"/>
      <c r="B174" s="149"/>
      <c r="C174" s="171" t="s">
        <v>56</v>
      </c>
      <c r="D174" s="171"/>
      <c r="E174" s="213" t="s">
        <v>217</v>
      </c>
      <c r="F174" s="213"/>
      <c r="G174" s="213"/>
      <c r="H174" s="10">
        <v>6521</v>
      </c>
      <c r="I174" s="10"/>
      <c r="J174" s="99">
        <f t="shared" si="18"/>
        <v>0.65210000000000001</v>
      </c>
      <c r="K174" s="94">
        <v>0.65</v>
      </c>
      <c r="L174" s="10"/>
      <c r="M174" s="10">
        <v>4</v>
      </c>
    </row>
    <row r="175" spans="1:14" x14ac:dyDescent="0.3">
      <c r="A175" s="149"/>
      <c r="B175" s="149"/>
      <c r="C175" s="171" t="s">
        <v>221</v>
      </c>
      <c r="D175" s="171"/>
      <c r="E175" s="213" t="s">
        <v>218</v>
      </c>
      <c r="F175" s="213"/>
      <c r="G175" s="213"/>
      <c r="H175" s="10">
        <v>3502</v>
      </c>
      <c r="I175" s="10"/>
      <c r="J175" s="99">
        <f t="shared" si="18"/>
        <v>0.35020000000000001</v>
      </c>
      <c r="K175" s="94">
        <v>0.35</v>
      </c>
      <c r="L175" s="10"/>
      <c r="M175" s="10">
        <v>4</v>
      </c>
    </row>
    <row r="176" spans="1:14" x14ac:dyDescent="0.3">
      <c r="A176" s="208"/>
      <c r="B176" s="149"/>
      <c r="C176" s="282" t="s">
        <v>221</v>
      </c>
      <c r="D176" s="282"/>
      <c r="E176" s="213" t="s">
        <v>219</v>
      </c>
      <c r="F176" s="213"/>
      <c r="G176" s="213"/>
      <c r="H176" s="4">
        <v>5325.63</v>
      </c>
      <c r="I176" s="10"/>
      <c r="J176" s="99">
        <f t="shared" si="18"/>
        <v>0.53256300000000001</v>
      </c>
      <c r="K176" s="94">
        <v>0.53</v>
      </c>
      <c r="L176" s="11"/>
      <c r="M176" s="10">
        <v>4</v>
      </c>
    </row>
    <row r="177" spans="1:14" x14ac:dyDescent="0.3">
      <c r="A177" s="208"/>
      <c r="B177" s="149"/>
      <c r="C177" s="171" t="s">
        <v>59</v>
      </c>
      <c r="D177" s="171"/>
      <c r="E177" s="213" t="s">
        <v>220</v>
      </c>
      <c r="F177" s="213"/>
      <c r="G177" s="213"/>
      <c r="H177" s="10">
        <v>2262</v>
      </c>
      <c r="I177" s="10"/>
      <c r="J177" s="99">
        <f t="shared" si="18"/>
        <v>0.22620000000000001</v>
      </c>
      <c r="K177" s="94">
        <v>0.23</v>
      </c>
      <c r="L177" s="69"/>
      <c r="M177" s="10">
        <v>4</v>
      </c>
    </row>
    <row r="178" spans="1:14" x14ac:dyDescent="0.3">
      <c r="A178" s="208"/>
      <c r="B178" s="149"/>
      <c r="C178" s="282" t="s">
        <v>61</v>
      </c>
      <c r="D178" s="282"/>
      <c r="E178" s="213" t="s">
        <v>222</v>
      </c>
      <c r="F178" s="254"/>
      <c r="G178" s="254"/>
      <c r="H178" s="10">
        <v>2769</v>
      </c>
      <c r="I178" s="10"/>
      <c r="J178" s="99">
        <f t="shared" si="18"/>
        <v>0.27690000000000003</v>
      </c>
      <c r="K178" s="94">
        <v>0.28000000000000003</v>
      </c>
      <c r="L178" s="30"/>
      <c r="M178" s="10">
        <v>4</v>
      </c>
    </row>
    <row r="179" spans="1:14" x14ac:dyDescent="0.3">
      <c r="A179" s="279"/>
      <c r="B179" s="279"/>
      <c r="C179" s="255"/>
      <c r="D179" s="255"/>
      <c r="E179" s="255"/>
      <c r="F179" s="255"/>
      <c r="G179" s="255"/>
      <c r="H179" s="61"/>
      <c r="I179" s="61"/>
      <c r="J179" s="111"/>
      <c r="K179" s="97"/>
      <c r="L179" s="61"/>
      <c r="M179" s="61"/>
      <c r="N179" s="102">
        <f>SUM(K166:K178)</f>
        <v>4.620000000000001</v>
      </c>
    </row>
    <row r="180" spans="1:14" x14ac:dyDescent="0.3">
      <c r="A180" s="60"/>
      <c r="B180" s="60"/>
      <c r="C180" s="14"/>
      <c r="D180" s="14"/>
      <c r="E180" s="14"/>
      <c r="F180" s="14"/>
      <c r="G180" s="14"/>
      <c r="H180" s="61"/>
      <c r="I180" s="61"/>
      <c r="J180" s="61"/>
      <c r="K180" s="60"/>
      <c r="L180" s="61"/>
      <c r="M180" s="61"/>
    </row>
    <row r="181" spans="1:14" ht="15" thickBot="1" x14ac:dyDescent="0.35">
      <c r="A181" s="48" t="s">
        <v>64</v>
      </c>
      <c r="B181" s="48"/>
      <c r="C181" s="48"/>
      <c r="D181" s="47"/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1:14" ht="15" thickBot="1" x14ac:dyDescent="0.35">
      <c r="A182" s="145"/>
      <c r="B182" s="147"/>
      <c r="C182" s="145" t="s">
        <v>2</v>
      </c>
      <c r="D182" s="147"/>
      <c r="E182" s="145" t="s">
        <v>13</v>
      </c>
      <c r="F182" s="146"/>
      <c r="G182" s="147"/>
      <c r="H182" s="44" t="s">
        <v>4</v>
      </c>
      <c r="I182" s="44"/>
      <c r="J182" s="43" t="s">
        <v>17</v>
      </c>
      <c r="K182" s="15" t="s">
        <v>5</v>
      </c>
      <c r="L182" s="16" t="s">
        <v>6</v>
      </c>
      <c r="M182" s="17" t="s">
        <v>135</v>
      </c>
    </row>
    <row r="183" spans="1:14" x14ac:dyDescent="0.3">
      <c r="A183" s="211"/>
      <c r="B183" s="212"/>
      <c r="C183" s="287" t="s">
        <v>61</v>
      </c>
      <c r="D183" s="288"/>
      <c r="E183" s="253" t="s">
        <v>60</v>
      </c>
      <c r="F183" s="253"/>
      <c r="G183" s="253"/>
      <c r="H183" s="51">
        <v>740.2</v>
      </c>
      <c r="I183" s="51"/>
      <c r="J183" s="98">
        <f t="shared" ref="J183" si="19">SUM(H183)*0.0001</f>
        <v>7.4020000000000002E-2</v>
      </c>
      <c r="K183" s="92">
        <v>7.0000000000000007E-2</v>
      </c>
      <c r="L183" s="51"/>
      <c r="M183" s="51">
        <v>4</v>
      </c>
    </row>
    <row r="184" spans="1:14" x14ac:dyDescent="0.3">
      <c r="A184" s="149"/>
      <c r="B184" s="149"/>
      <c r="C184" s="283" t="s">
        <v>61</v>
      </c>
      <c r="D184" s="284"/>
      <c r="E184" s="254" t="s">
        <v>60</v>
      </c>
      <c r="F184" s="254"/>
      <c r="G184" s="254"/>
      <c r="H184" s="10">
        <v>113</v>
      </c>
      <c r="I184" s="10"/>
      <c r="J184" s="99">
        <v>1.1299999999999999E-2</v>
      </c>
      <c r="K184" s="94">
        <v>0.01</v>
      </c>
      <c r="L184" s="10"/>
      <c r="M184" s="10">
        <v>4</v>
      </c>
    </row>
    <row r="185" spans="1:14" x14ac:dyDescent="0.3">
      <c r="A185" s="213"/>
      <c r="B185" s="254"/>
      <c r="C185" s="285" t="s">
        <v>61</v>
      </c>
      <c r="D185" s="286"/>
      <c r="E185" s="213" t="s">
        <v>223</v>
      </c>
      <c r="F185" s="213"/>
      <c r="G185" s="213"/>
      <c r="H185" s="10">
        <v>2388</v>
      </c>
      <c r="I185" s="2"/>
      <c r="J185" s="99">
        <f t="shared" ref="J185:J189" si="20">SUM(H185)*0.0001</f>
        <v>0.23880000000000001</v>
      </c>
      <c r="K185" s="94">
        <v>0.24</v>
      </c>
      <c r="L185" s="10"/>
      <c r="M185" s="10">
        <v>4</v>
      </c>
    </row>
    <row r="186" spans="1:14" x14ac:dyDescent="0.3">
      <c r="A186" s="213"/>
      <c r="B186" s="254"/>
      <c r="C186" s="283" t="s">
        <v>62</v>
      </c>
      <c r="D186" s="284"/>
      <c r="E186" s="254" t="s">
        <v>278</v>
      </c>
      <c r="F186" s="254"/>
      <c r="G186" s="254"/>
      <c r="H186" s="10">
        <v>2160.8000000000002</v>
      </c>
      <c r="I186" s="10"/>
      <c r="J186" s="99">
        <f t="shared" si="20"/>
        <v>0.21608000000000002</v>
      </c>
      <c r="K186" s="94">
        <v>0.22</v>
      </c>
      <c r="L186" s="30"/>
      <c r="M186" s="10">
        <v>4</v>
      </c>
    </row>
    <row r="187" spans="1:14" x14ac:dyDescent="0.3">
      <c r="A187" s="213"/>
      <c r="B187" s="213"/>
      <c r="C187" s="289" t="s">
        <v>224</v>
      </c>
      <c r="D187" s="290"/>
      <c r="E187" s="254" t="s">
        <v>277</v>
      </c>
      <c r="F187" s="254"/>
      <c r="G187" s="254"/>
      <c r="H187" s="10">
        <v>640</v>
      </c>
      <c r="I187" s="10"/>
      <c r="J187" s="99">
        <v>0.64</v>
      </c>
      <c r="K187" s="93">
        <v>0.64</v>
      </c>
      <c r="L187" s="30"/>
      <c r="M187" s="10">
        <v>4</v>
      </c>
    </row>
    <row r="188" spans="1:14" x14ac:dyDescent="0.3">
      <c r="A188" s="213"/>
      <c r="B188" s="254"/>
      <c r="C188" s="289" t="s">
        <v>63</v>
      </c>
      <c r="D188" s="290"/>
      <c r="E188" s="254" t="s">
        <v>136</v>
      </c>
      <c r="F188" s="254"/>
      <c r="G188" s="254"/>
      <c r="H188" s="10">
        <v>1003</v>
      </c>
      <c r="I188" s="10"/>
      <c r="J188" s="99">
        <f t="shared" si="20"/>
        <v>0.1003</v>
      </c>
      <c r="K188" s="94">
        <v>0.15</v>
      </c>
      <c r="L188" s="30"/>
      <c r="M188" s="10">
        <v>3</v>
      </c>
    </row>
    <row r="189" spans="1:14" x14ac:dyDescent="0.3">
      <c r="A189" s="213"/>
      <c r="B189" s="254"/>
      <c r="C189" s="285" t="s">
        <v>225</v>
      </c>
      <c r="D189" s="286"/>
      <c r="E189" s="254" t="s">
        <v>73</v>
      </c>
      <c r="F189" s="254"/>
      <c r="G189" s="254"/>
      <c r="H189" s="10">
        <v>4588</v>
      </c>
      <c r="I189" s="10"/>
      <c r="J189" s="99">
        <f t="shared" si="20"/>
        <v>0.45880000000000004</v>
      </c>
      <c r="K189" s="94">
        <v>0.46</v>
      </c>
      <c r="L189" s="2"/>
      <c r="M189" s="10">
        <v>3</v>
      </c>
    </row>
    <row r="190" spans="1:14" x14ac:dyDescent="0.3">
      <c r="A190" s="60"/>
      <c r="B190" s="60"/>
      <c r="C190" s="60"/>
      <c r="D190" s="60"/>
      <c r="E190" s="70"/>
      <c r="F190" s="70"/>
      <c r="G190" s="70"/>
      <c r="H190" s="61"/>
      <c r="I190" s="61"/>
      <c r="J190" s="111"/>
      <c r="K190" s="117"/>
      <c r="L190" s="61"/>
      <c r="M190" s="61"/>
      <c r="N190" s="102">
        <f>SUM(K183:K189)</f>
        <v>1.79</v>
      </c>
    </row>
    <row r="191" spans="1:14" ht="15" thickBot="1" x14ac:dyDescent="0.35">
      <c r="A191" s="48" t="s">
        <v>77</v>
      </c>
      <c r="B191" s="48"/>
      <c r="C191" s="48"/>
      <c r="D191" s="47"/>
      <c r="E191" s="47"/>
      <c r="F191" s="47"/>
      <c r="G191" s="47"/>
      <c r="H191" s="47"/>
      <c r="I191" s="47"/>
      <c r="J191" s="47"/>
      <c r="K191" s="47"/>
      <c r="L191" s="47"/>
      <c r="M191" s="61"/>
    </row>
    <row r="192" spans="1:14" ht="15" thickBot="1" x14ac:dyDescent="0.35">
      <c r="A192" s="145"/>
      <c r="B192" s="147"/>
      <c r="C192" s="145" t="s">
        <v>2</v>
      </c>
      <c r="D192" s="147"/>
      <c r="E192" s="145" t="s">
        <v>13</v>
      </c>
      <c r="F192" s="146"/>
      <c r="G192" s="147"/>
      <c r="H192" s="44" t="s">
        <v>4</v>
      </c>
      <c r="I192" s="44"/>
      <c r="J192" s="43" t="s">
        <v>17</v>
      </c>
      <c r="K192" s="15" t="s">
        <v>5</v>
      </c>
      <c r="L192" s="16" t="s">
        <v>6</v>
      </c>
      <c r="M192" s="17" t="s">
        <v>135</v>
      </c>
    </row>
    <row r="193" spans="1:14" x14ac:dyDescent="0.3">
      <c r="A193" s="211"/>
      <c r="B193" s="212"/>
      <c r="C193" s="222" t="s">
        <v>74</v>
      </c>
      <c r="D193" s="222"/>
      <c r="E193" s="162" t="s">
        <v>229</v>
      </c>
      <c r="F193" s="163"/>
      <c r="G193" s="164"/>
      <c r="H193" s="52">
        <v>1429</v>
      </c>
      <c r="I193" s="52"/>
      <c r="J193" s="98">
        <f t="shared" ref="J193" si="21">SUM(H193)*0.0001</f>
        <v>0.1429</v>
      </c>
      <c r="K193" s="92">
        <v>0.14000000000000001</v>
      </c>
      <c r="L193" s="51"/>
      <c r="M193" s="51">
        <v>4</v>
      </c>
    </row>
    <row r="194" spans="1:14" x14ac:dyDescent="0.3">
      <c r="A194" s="208"/>
      <c r="B194" s="149"/>
      <c r="C194" s="171" t="s">
        <v>74</v>
      </c>
      <c r="D194" s="171"/>
      <c r="E194" s="206" t="s">
        <v>74</v>
      </c>
      <c r="F194" s="230"/>
      <c r="G194" s="207"/>
      <c r="H194" s="9">
        <v>931</v>
      </c>
      <c r="I194" s="10"/>
      <c r="J194" s="99">
        <f>SUM(H194)*0.0001</f>
        <v>9.3100000000000002E-2</v>
      </c>
      <c r="K194" s="94">
        <v>0.09</v>
      </c>
      <c r="L194" s="10"/>
      <c r="M194" s="10">
        <v>4</v>
      </c>
    </row>
    <row r="195" spans="1:14" x14ac:dyDescent="0.3">
      <c r="A195" s="214"/>
      <c r="B195" s="215"/>
      <c r="C195" s="289" t="s">
        <v>74</v>
      </c>
      <c r="D195" s="290"/>
      <c r="E195" s="206" t="s">
        <v>226</v>
      </c>
      <c r="F195" s="230"/>
      <c r="G195" s="207"/>
      <c r="H195" s="9">
        <v>200</v>
      </c>
      <c r="I195" s="10"/>
      <c r="J195" s="99">
        <v>0.02</v>
      </c>
      <c r="K195" s="94">
        <v>0.02</v>
      </c>
      <c r="L195" s="10"/>
      <c r="M195" s="10">
        <v>2</v>
      </c>
    </row>
    <row r="196" spans="1:14" x14ac:dyDescent="0.3">
      <c r="A196" s="208"/>
      <c r="B196" s="208"/>
      <c r="C196" s="171" t="s">
        <v>75</v>
      </c>
      <c r="D196" s="171"/>
      <c r="E196" s="206" t="s">
        <v>76</v>
      </c>
      <c r="F196" s="230"/>
      <c r="G196" s="207"/>
      <c r="H196" s="9">
        <v>482</v>
      </c>
      <c r="I196" s="2"/>
      <c r="J196" s="99">
        <f>SUM(H196)*0.0001</f>
        <v>4.82E-2</v>
      </c>
      <c r="K196" s="94">
        <v>0.05</v>
      </c>
      <c r="L196" s="10"/>
      <c r="M196" s="10">
        <v>4</v>
      </c>
    </row>
    <row r="197" spans="1:14" x14ac:dyDescent="0.3">
      <c r="A197" s="240"/>
      <c r="B197" s="241"/>
      <c r="C197" s="240"/>
      <c r="D197" s="241"/>
      <c r="E197" s="240"/>
      <c r="F197" s="265"/>
      <c r="G197" s="241"/>
      <c r="H197" s="10"/>
      <c r="I197" s="10"/>
      <c r="J197" s="99"/>
      <c r="K197" s="118"/>
      <c r="L197" s="10"/>
      <c r="M197" s="10"/>
      <c r="N197" s="102">
        <f>SUM(K193:K196)</f>
        <v>0.3</v>
      </c>
    </row>
    <row r="198" spans="1:14" ht="15" thickBot="1" x14ac:dyDescent="0.35">
      <c r="A198" s="330" t="s">
        <v>139</v>
      </c>
      <c r="B198" s="331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4" ht="15" thickBot="1" x14ac:dyDescent="0.35">
      <c r="A199" s="145"/>
      <c r="B199" s="147"/>
      <c r="C199" s="146" t="s">
        <v>2</v>
      </c>
      <c r="D199" s="147"/>
      <c r="E199" s="145" t="s">
        <v>13</v>
      </c>
      <c r="F199" s="146"/>
      <c r="G199" s="147"/>
      <c r="H199" s="44" t="s">
        <v>4</v>
      </c>
      <c r="I199" s="44"/>
      <c r="J199" s="43" t="s">
        <v>17</v>
      </c>
      <c r="K199" s="15" t="s">
        <v>5</v>
      </c>
      <c r="L199" s="16" t="s">
        <v>6</v>
      </c>
      <c r="M199" s="17" t="s">
        <v>135</v>
      </c>
    </row>
    <row r="200" spans="1:14" x14ac:dyDescent="0.3">
      <c r="A200" s="211"/>
      <c r="B200" s="212"/>
      <c r="C200" s="222" t="s">
        <v>206</v>
      </c>
      <c r="D200" s="222"/>
      <c r="E200" s="324" t="s">
        <v>79</v>
      </c>
      <c r="F200" s="325"/>
      <c r="G200" s="326"/>
      <c r="H200" s="52">
        <v>426</v>
      </c>
      <c r="I200" s="52"/>
      <c r="J200" s="98">
        <f t="shared" ref="J200:J208" si="22">SUM(H200)*0.0001</f>
        <v>4.2599999999999999E-2</v>
      </c>
      <c r="K200" s="92">
        <v>0.04</v>
      </c>
      <c r="L200" s="51"/>
      <c r="M200" s="51">
        <v>4</v>
      </c>
    </row>
    <row r="201" spans="1:14" x14ac:dyDescent="0.3">
      <c r="A201" s="208"/>
      <c r="B201" s="149"/>
      <c r="C201" s="171" t="s">
        <v>78</v>
      </c>
      <c r="D201" s="171"/>
      <c r="E201" s="156" t="s">
        <v>227</v>
      </c>
      <c r="F201" s="157"/>
      <c r="G201" s="158"/>
      <c r="H201" s="9">
        <v>11044</v>
      </c>
      <c r="I201" s="9"/>
      <c r="J201" s="99">
        <f t="shared" si="22"/>
        <v>1.1044</v>
      </c>
      <c r="K201" s="94">
        <v>1.1000000000000001</v>
      </c>
      <c r="L201" s="10"/>
      <c r="M201" s="10">
        <v>4</v>
      </c>
    </row>
    <row r="202" spans="1:14" x14ac:dyDescent="0.3">
      <c r="A202" s="208"/>
      <c r="B202" s="149"/>
      <c r="C202" s="171" t="s">
        <v>78</v>
      </c>
      <c r="D202" s="171"/>
      <c r="E202" s="156" t="s">
        <v>228</v>
      </c>
      <c r="F202" s="157"/>
      <c r="G202" s="158"/>
      <c r="H202" s="9">
        <v>2000</v>
      </c>
      <c r="I202" s="9"/>
      <c r="J202" s="99">
        <f t="shared" si="22"/>
        <v>0.2</v>
      </c>
      <c r="K202" s="94">
        <v>0.2</v>
      </c>
      <c r="L202" s="10"/>
      <c r="M202" s="10">
        <v>4</v>
      </c>
    </row>
    <row r="203" spans="1:14" x14ac:dyDescent="0.3">
      <c r="A203" s="208"/>
      <c r="B203" s="149"/>
      <c r="C203" s="171" t="s">
        <v>78</v>
      </c>
      <c r="D203" s="171"/>
      <c r="E203" s="156" t="s">
        <v>230</v>
      </c>
      <c r="F203" s="157"/>
      <c r="G203" s="158"/>
      <c r="H203" s="9">
        <v>314</v>
      </c>
      <c r="I203" s="9"/>
      <c r="J203" s="99">
        <f t="shared" si="22"/>
        <v>3.1400000000000004E-2</v>
      </c>
      <c r="K203" s="94">
        <v>0.03</v>
      </c>
      <c r="L203" s="10"/>
      <c r="M203" s="10">
        <v>4</v>
      </c>
    </row>
    <row r="204" spans="1:14" x14ac:dyDescent="0.3">
      <c r="A204" s="208"/>
      <c r="B204" s="149"/>
      <c r="C204" s="171" t="s">
        <v>78</v>
      </c>
      <c r="D204" s="171"/>
      <c r="E204" s="231" t="s">
        <v>80</v>
      </c>
      <c r="F204" s="232"/>
      <c r="G204" s="233"/>
      <c r="H204" s="9">
        <v>1767</v>
      </c>
      <c r="I204" s="22"/>
      <c r="J204" s="99">
        <f t="shared" si="22"/>
        <v>0.1767</v>
      </c>
      <c r="K204" s="94">
        <v>0.18</v>
      </c>
      <c r="L204" s="10"/>
      <c r="M204" s="10">
        <v>4</v>
      </c>
    </row>
    <row r="205" spans="1:14" x14ac:dyDescent="0.3">
      <c r="A205" s="149"/>
      <c r="B205" s="149"/>
      <c r="C205" s="171" t="s">
        <v>78</v>
      </c>
      <c r="D205" s="171"/>
      <c r="E205" s="206" t="s">
        <v>231</v>
      </c>
      <c r="F205" s="230"/>
      <c r="G205" s="207"/>
      <c r="H205" s="9">
        <v>1587</v>
      </c>
      <c r="I205" s="9"/>
      <c r="J205" s="99">
        <f t="shared" si="22"/>
        <v>0.15870000000000001</v>
      </c>
      <c r="K205" s="94">
        <v>0.16</v>
      </c>
      <c r="L205" s="10"/>
      <c r="M205" s="10">
        <v>4</v>
      </c>
    </row>
    <row r="206" spans="1:14" x14ac:dyDescent="0.3">
      <c r="A206" s="208"/>
      <c r="B206" s="149"/>
      <c r="C206" s="171" t="s">
        <v>78</v>
      </c>
      <c r="D206" s="171"/>
      <c r="E206" s="231" t="s">
        <v>81</v>
      </c>
      <c r="F206" s="232"/>
      <c r="G206" s="233"/>
      <c r="H206" s="9">
        <v>2800</v>
      </c>
      <c r="I206" s="9"/>
      <c r="J206" s="99">
        <f t="shared" si="22"/>
        <v>0.28000000000000003</v>
      </c>
      <c r="K206" s="94">
        <v>0.28000000000000003</v>
      </c>
      <c r="L206" s="10"/>
      <c r="M206" s="10">
        <v>4</v>
      </c>
    </row>
    <row r="207" spans="1:14" x14ac:dyDescent="0.3">
      <c r="A207" s="208"/>
      <c r="B207" s="149"/>
      <c r="C207" s="171" t="s">
        <v>78</v>
      </c>
      <c r="D207" s="171"/>
      <c r="E207" s="231" t="s">
        <v>232</v>
      </c>
      <c r="F207" s="232"/>
      <c r="G207" s="233"/>
      <c r="H207" s="9">
        <v>1498</v>
      </c>
      <c r="I207" s="9"/>
      <c r="J207" s="99">
        <f t="shared" si="22"/>
        <v>0.14980000000000002</v>
      </c>
      <c r="K207" s="94">
        <v>0.15</v>
      </c>
      <c r="L207" s="2"/>
      <c r="M207" s="10">
        <v>4</v>
      </c>
    </row>
    <row r="208" spans="1:14" x14ac:dyDescent="0.3">
      <c r="A208" s="208"/>
      <c r="B208" s="149"/>
      <c r="C208" s="171" t="s">
        <v>78</v>
      </c>
      <c r="D208" s="171"/>
      <c r="E208" s="231" t="s">
        <v>82</v>
      </c>
      <c r="F208" s="232"/>
      <c r="G208" s="233"/>
      <c r="H208" s="9">
        <v>650</v>
      </c>
      <c r="I208" s="9"/>
      <c r="J208" s="99">
        <f t="shared" si="22"/>
        <v>6.5000000000000002E-2</v>
      </c>
      <c r="K208" s="94">
        <v>7.0000000000000007E-2</v>
      </c>
      <c r="L208" s="2"/>
      <c r="M208" s="10">
        <v>4</v>
      </c>
    </row>
    <row r="209" spans="1:14" x14ac:dyDescent="0.3">
      <c r="A209" s="188"/>
      <c r="B209" s="188"/>
      <c r="C209" s="149"/>
      <c r="D209" s="149"/>
      <c r="E209" s="149"/>
      <c r="F209" s="149"/>
      <c r="G209" s="149"/>
      <c r="H209" s="10"/>
      <c r="I209" s="10"/>
      <c r="J209" s="99"/>
      <c r="K209" s="108"/>
      <c r="L209" s="10"/>
      <c r="M209" s="10"/>
      <c r="N209" s="102">
        <f>SUM(K200:K208)</f>
        <v>2.21</v>
      </c>
    </row>
    <row r="210" spans="1:14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4" ht="15" thickBot="1" x14ac:dyDescent="0.35">
      <c r="A211" s="279" t="s">
        <v>86</v>
      </c>
      <c r="B211" s="279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</row>
    <row r="212" spans="1:14" ht="15" thickBot="1" x14ac:dyDescent="0.35">
      <c r="A212" s="145"/>
      <c r="B212" s="147"/>
      <c r="C212" s="146" t="s">
        <v>2</v>
      </c>
      <c r="D212" s="252"/>
      <c r="E212" s="145" t="s">
        <v>13</v>
      </c>
      <c r="F212" s="146"/>
      <c r="G212" s="147"/>
      <c r="H212" s="44" t="s">
        <v>4</v>
      </c>
      <c r="I212" s="44"/>
      <c r="J212" s="43" t="s">
        <v>17</v>
      </c>
      <c r="K212" s="15" t="s">
        <v>5</v>
      </c>
      <c r="L212" s="16" t="s">
        <v>6</v>
      </c>
      <c r="M212" s="17" t="s">
        <v>135</v>
      </c>
    </row>
    <row r="213" spans="1:14" x14ac:dyDescent="0.3">
      <c r="A213" s="211"/>
      <c r="B213" s="211"/>
      <c r="C213" s="222" t="s">
        <v>83</v>
      </c>
      <c r="D213" s="222"/>
      <c r="E213" s="162" t="s">
        <v>233</v>
      </c>
      <c r="F213" s="163"/>
      <c r="G213" s="164"/>
      <c r="H213" s="52">
        <v>3000</v>
      </c>
      <c r="I213" s="36"/>
      <c r="J213" s="98">
        <f t="shared" ref="J213:J215" si="23">SUM(H213)*0.0001</f>
        <v>0.3</v>
      </c>
      <c r="K213" s="92">
        <v>0.3</v>
      </c>
      <c r="L213" s="51"/>
      <c r="M213" s="39">
        <v>4</v>
      </c>
    </row>
    <row r="214" spans="1:14" x14ac:dyDescent="0.3">
      <c r="A214" s="208"/>
      <c r="B214" s="149"/>
      <c r="C214" s="188" t="s">
        <v>83</v>
      </c>
      <c r="D214" s="188"/>
      <c r="E214" s="333" t="s">
        <v>234</v>
      </c>
      <c r="F214" s="334"/>
      <c r="G214" s="335"/>
      <c r="H214" s="9">
        <v>23673.3</v>
      </c>
      <c r="I214" s="9"/>
      <c r="J214" s="99">
        <f t="shared" si="23"/>
        <v>2.3673299999999999</v>
      </c>
      <c r="K214" s="94">
        <v>2.37</v>
      </c>
      <c r="L214" s="10"/>
      <c r="M214" s="10">
        <v>4</v>
      </c>
    </row>
    <row r="215" spans="1:14" x14ac:dyDescent="0.3">
      <c r="A215" s="149"/>
      <c r="B215" s="149"/>
      <c r="C215" s="171" t="s">
        <v>84</v>
      </c>
      <c r="D215" s="171"/>
      <c r="E215" s="206" t="s">
        <v>85</v>
      </c>
      <c r="F215" s="230"/>
      <c r="G215" s="207"/>
      <c r="H215" s="9">
        <v>1470</v>
      </c>
      <c r="I215" s="9"/>
      <c r="J215" s="99">
        <f t="shared" si="23"/>
        <v>0.14700000000000002</v>
      </c>
      <c r="K215" s="94">
        <v>0.15</v>
      </c>
      <c r="L215" s="10"/>
      <c r="M215" s="10">
        <v>4</v>
      </c>
    </row>
    <row r="216" spans="1:14" x14ac:dyDescent="0.3">
      <c r="A216" s="208"/>
      <c r="B216" s="149"/>
      <c r="C216" s="171" t="s">
        <v>83</v>
      </c>
      <c r="D216" s="171"/>
      <c r="E216" s="150" t="s">
        <v>235</v>
      </c>
      <c r="F216" s="151"/>
      <c r="G216" s="152"/>
      <c r="H216" s="9">
        <v>150</v>
      </c>
      <c r="I216" s="22"/>
      <c r="J216" s="99">
        <f t="shared" ref="J216" si="24">SUM(H216)*0.0001</f>
        <v>1.5000000000000001E-2</v>
      </c>
      <c r="K216" s="94">
        <v>0.02</v>
      </c>
      <c r="L216" s="10"/>
      <c r="M216" s="10">
        <v>4</v>
      </c>
    </row>
    <row r="217" spans="1:14" x14ac:dyDescent="0.3">
      <c r="A217" s="188"/>
      <c r="B217" s="188"/>
      <c r="C217" s="149"/>
      <c r="D217" s="149"/>
      <c r="E217" s="149"/>
      <c r="F217" s="149"/>
      <c r="G217" s="149"/>
      <c r="H217" s="10"/>
      <c r="I217" s="10"/>
      <c r="J217" s="99"/>
      <c r="K217" s="108"/>
      <c r="L217" s="10"/>
      <c r="M217" s="10"/>
      <c r="N217" s="102">
        <f>SUM(K213:K216)</f>
        <v>2.84</v>
      </c>
    </row>
    <row r="218" spans="1:14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1:14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1:14" ht="15" thickBot="1" x14ac:dyDescent="0.35">
      <c r="A220" s="279" t="s">
        <v>93</v>
      </c>
      <c r="B220" s="332"/>
      <c r="C220" s="332"/>
      <c r="D220" s="332"/>
      <c r="E220" s="47"/>
      <c r="F220" s="47"/>
      <c r="G220" s="47"/>
      <c r="H220" s="47"/>
      <c r="I220" s="47"/>
      <c r="J220" s="47"/>
      <c r="K220" s="47"/>
      <c r="L220" s="47"/>
      <c r="M220" s="47"/>
    </row>
    <row r="221" spans="1:14" ht="15" thickBot="1" x14ac:dyDescent="0.35">
      <c r="A221" s="145"/>
      <c r="B221" s="147"/>
      <c r="C221" s="146" t="s">
        <v>2</v>
      </c>
      <c r="D221" s="252"/>
      <c r="E221" s="145" t="s">
        <v>13</v>
      </c>
      <c r="F221" s="146"/>
      <c r="G221" s="147"/>
      <c r="H221" s="44" t="s">
        <v>4</v>
      </c>
      <c r="I221" s="43"/>
      <c r="J221" s="79" t="s">
        <v>17</v>
      </c>
      <c r="K221" s="1" t="s">
        <v>5</v>
      </c>
      <c r="L221" s="1" t="s">
        <v>6</v>
      </c>
      <c r="M221" s="18" t="s">
        <v>135</v>
      </c>
    </row>
    <row r="222" spans="1:14" x14ac:dyDescent="0.3">
      <c r="A222" s="211"/>
      <c r="B222" s="212"/>
      <c r="C222" s="222" t="s">
        <v>88</v>
      </c>
      <c r="D222" s="222"/>
      <c r="E222" s="162" t="s">
        <v>236</v>
      </c>
      <c r="F222" s="163"/>
      <c r="G222" s="164"/>
      <c r="H222" s="52">
        <v>300</v>
      </c>
      <c r="I222" s="52"/>
      <c r="J222" s="98">
        <f>SUM(H222)*0.0001</f>
        <v>3.0000000000000002E-2</v>
      </c>
      <c r="K222" s="92">
        <v>0.03</v>
      </c>
      <c r="L222" s="51"/>
      <c r="M222" s="51">
        <v>4</v>
      </c>
    </row>
    <row r="223" spans="1:14" x14ac:dyDescent="0.3">
      <c r="A223" s="208"/>
      <c r="B223" s="149"/>
      <c r="C223" s="171" t="s">
        <v>89</v>
      </c>
      <c r="D223" s="171"/>
      <c r="E223" s="150" t="s">
        <v>237</v>
      </c>
      <c r="F223" s="151"/>
      <c r="G223" s="152"/>
      <c r="H223" s="9">
        <v>1241</v>
      </c>
      <c r="I223" s="22"/>
      <c r="J223" s="99">
        <f t="shared" ref="J223:J227" si="25">SUM(H223)*0.0001</f>
        <v>0.1241</v>
      </c>
      <c r="K223" s="94">
        <v>0.12</v>
      </c>
      <c r="L223" s="10"/>
      <c r="M223" s="10">
        <v>4</v>
      </c>
    </row>
    <row r="224" spans="1:14" x14ac:dyDescent="0.3">
      <c r="A224" s="208"/>
      <c r="B224" s="208"/>
      <c r="C224" s="277" t="s">
        <v>89</v>
      </c>
      <c r="D224" s="277"/>
      <c r="E224" s="150" t="s">
        <v>238</v>
      </c>
      <c r="F224" s="151"/>
      <c r="G224" s="152"/>
      <c r="H224" s="9">
        <v>110</v>
      </c>
      <c r="I224" s="22"/>
      <c r="J224" s="99">
        <f t="shared" si="25"/>
        <v>1.1000000000000001E-2</v>
      </c>
      <c r="K224" s="94">
        <v>0.01</v>
      </c>
      <c r="L224" s="30"/>
      <c r="M224" s="10">
        <v>4</v>
      </c>
    </row>
    <row r="225" spans="1:15" x14ac:dyDescent="0.3">
      <c r="A225" s="208"/>
      <c r="B225" s="149"/>
      <c r="C225" s="171" t="s">
        <v>90</v>
      </c>
      <c r="D225" s="171"/>
      <c r="E225" s="231" t="s">
        <v>90</v>
      </c>
      <c r="F225" s="232"/>
      <c r="G225" s="233"/>
      <c r="H225" s="9">
        <v>400</v>
      </c>
      <c r="I225" s="9"/>
      <c r="J225" s="99">
        <f t="shared" si="25"/>
        <v>0.04</v>
      </c>
      <c r="K225" s="94">
        <v>0.04</v>
      </c>
      <c r="L225" s="10"/>
      <c r="M225" s="10">
        <v>4</v>
      </c>
    </row>
    <row r="226" spans="1:15" x14ac:dyDescent="0.3">
      <c r="A226" s="208"/>
      <c r="B226" s="149"/>
      <c r="C226" s="171" t="s">
        <v>91</v>
      </c>
      <c r="D226" s="171"/>
      <c r="E226" s="231" t="s">
        <v>91</v>
      </c>
      <c r="F226" s="232"/>
      <c r="G226" s="233"/>
      <c r="H226" s="9">
        <v>424</v>
      </c>
      <c r="I226" s="9"/>
      <c r="J226" s="99">
        <f t="shared" si="25"/>
        <v>4.24E-2</v>
      </c>
      <c r="K226" s="94">
        <v>0.04</v>
      </c>
      <c r="L226" s="10"/>
      <c r="M226" s="10">
        <v>4</v>
      </c>
    </row>
    <row r="227" spans="1:15" x14ac:dyDescent="0.3">
      <c r="A227" s="208"/>
      <c r="B227" s="149"/>
      <c r="C227" s="171" t="s">
        <v>92</v>
      </c>
      <c r="D227" s="171"/>
      <c r="E227" s="156" t="s">
        <v>239</v>
      </c>
      <c r="F227" s="157"/>
      <c r="G227" s="158"/>
      <c r="H227" s="9">
        <v>250</v>
      </c>
      <c r="I227" s="9"/>
      <c r="J227" s="99">
        <f t="shared" si="25"/>
        <v>2.5000000000000001E-2</v>
      </c>
      <c r="K227" s="94">
        <v>0.03</v>
      </c>
      <c r="L227" s="10"/>
      <c r="M227" s="10">
        <v>4</v>
      </c>
    </row>
    <row r="228" spans="1:15" x14ac:dyDescent="0.3">
      <c r="A228" s="188"/>
      <c r="B228" s="188"/>
      <c r="C228" s="149"/>
      <c r="D228" s="149"/>
      <c r="E228" s="149"/>
      <c r="F228" s="149"/>
      <c r="G228" s="149"/>
      <c r="H228" s="10"/>
      <c r="I228" s="10"/>
      <c r="J228" s="99"/>
      <c r="K228" s="108"/>
      <c r="L228" s="10"/>
      <c r="M228" s="10"/>
      <c r="N228" s="102">
        <f>SUM(K222:K227)</f>
        <v>0.27</v>
      </c>
      <c r="O228" s="119"/>
    </row>
    <row r="229" spans="1:15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1:15" ht="15" thickBot="1" x14ac:dyDescent="0.35">
      <c r="A230" s="67" t="s">
        <v>137</v>
      </c>
      <c r="B230" s="6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1:15" ht="15" thickBot="1" x14ac:dyDescent="0.35">
      <c r="A231" s="145"/>
      <c r="B231" s="147"/>
      <c r="C231" s="146" t="s">
        <v>2</v>
      </c>
      <c r="D231" s="252"/>
      <c r="E231" s="145" t="s">
        <v>13</v>
      </c>
      <c r="F231" s="146"/>
      <c r="G231" s="147"/>
      <c r="H231" s="44" t="s">
        <v>4</v>
      </c>
      <c r="I231" s="44"/>
      <c r="J231" s="43" t="s">
        <v>17</v>
      </c>
      <c r="K231" s="15" t="s">
        <v>5</v>
      </c>
      <c r="L231" s="16" t="s">
        <v>6</v>
      </c>
      <c r="M231" s="17" t="s">
        <v>135</v>
      </c>
    </row>
    <row r="232" spans="1:15" x14ac:dyDescent="0.3">
      <c r="A232" s="211"/>
      <c r="B232" s="212"/>
      <c r="C232" s="12" t="s">
        <v>94</v>
      </c>
      <c r="D232" s="51"/>
      <c r="E232" s="159" t="s">
        <v>240</v>
      </c>
      <c r="F232" s="160"/>
      <c r="G232" s="161"/>
      <c r="H232" s="52">
        <v>12247</v>
      </c>
      <c r="I232" s="52"/>
      <c r="J232" s="98">
        <f t="shared" ref="J232:J235" si="26">SUM(H232)*0.0001</f>
        <v>1.2247000000000001</v>
      </c>
      <c r="K232" s="92">
        <v>1.22</v>
      </c>
      <c r="L232" s="51"/>
      <c r="M232" s="51">
        <v>4</v>
      </c>
    </row>
    <row r="233" spans="1:15" x14ac:dyDescent="0.3">
      <c r="A233" s="208"/>
      <c r="B233" s="149"/>
      <c r="C233" s="8" t="s">
        <v>95</v>
      </c>
      <c r="D233" s="8"/>
      <c r="E233" s="150" t="s">
        <v>241</v>
      </c>
      <c r="F233" s="151"/>
      <c r="G233" s="152"/>
      <c r="H233" s="9">
        <v>1130.5</v>
      </c>
      <c r="I233" s="9"/>
      <c r="J233" s="99">
        <f t="shared" si="26"/>
        <v>0.11305000000000001</v>
      </c>
      <c r="K233" s="94">
        <v>0.11</v>
      </c>
      <c r="L233" s="10"/>
      <c r="M233" s="10">
        <v>4</v>
      </c>
    </row>
    <row r="234" spans="1:15" x14ac:dyDescent="0.3">
      <c r="A234" s="208"/>
      <c r="B234" s="149"/>
      <c r="C234" s="8" t="s">
        <v>95</v>
      </c>
      <c r="D234" s="8"/>
      <c r="E234" s="150" t="s">
        <v>242</v>
      </c>
      <c r="F234" s="151"/>
      <c r="G234" s="152"/>
      <c r="H234" s="9">
        <v>1000</v>
      </c>
      <c r="I234" s="9"/>
      <c r="J234" s="99">
        <f t="shared" si="26"/>
        <v>0.1</v>
      </c>
      <c r="K234" s="94">
        <v>0.1</v>
      </c>
      <c r="L234" s="10"/>
      <c r="M234" s="10">
        <v>4</v>
      </c>
    </row>
    <row r="235" spans="1:15" x14ac:dyDescent="0.3">
      <c r="A235" s="208"/>
      <c r="B235" s="149"/>
      <c r="C235" s="8" t="s">
        <v>95</v>
      </c>
      <c r="D235" s="8"/>
      <c r="E235" s="150" t="s">
        <v>96</v>
      </c>
      <c r="F235" s="151"/>
      <c r="G235" s="152"/>
      <c r="H235" s="9">
        <v>560</v>
      </c>
      <c r="I235" s="22"/>
      <c r="J235" s="99">
        <f t="shared" si="26"/>
        <v>5.6000000000000001E-2</v>
      </c>
      <c r="K235" s="94">
        <v>0.06</v>
      </c>
      <c r="L235" s="10"/>
      <c r="M235" s="10">
        <v>4</v>
      </c>
    </row>
    <row r="236" spans="1:15" x14ac:dyDescent="0.3">
      <c r="A236" s="208"/>
      <c r="B236" s="208"/>
      <c r="C236" s="8" t="s">
        <v>87</v>
      </c>
      <c r="D236" s="8"/>
      <c r="E236" s="206" t="s">
        <v>243</v>
      </c>
      <c r="F236" s="230"/>
      <c r="G236" s="207"/>
      <c r="H236" s="21">
        <v>28815.5</v>
      </c>
      <c r="I236" s="10"/>
      <c r="J236" s="120">
        <v>2.8815499999999998</v>
      </c>
      <c r="K236" s="94">
        <v>2.88</v>
      </c>
      <c r="L236" s="10"/>
      <c r="M236" s="10">
        <v>4</v>
      </c>
    </row>
    <row r="237" spans="1:15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121"/>
      <c r="L237" s="47"/>
      <c r="M237" s="47"/>
      <c r="N237" s="102">
        <f>SUM(K232:K236)</f>
        <v>4.37</v>
      </c>
    </row>
    <row r="238" spans="1:15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</row>
    <row r="239" spans="1:15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</row>
    <row r="240" spans="1:15" ht="15" thickBot="1" x14ac:dyDescent="0.35">
      <c r="A240" s="48" t="s">
        <v>98</v>
      </c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1:14" ht="15" thickBot="1" x14ac:dyDescent="0.35">
      <c r="A241" s="145"/>
      <c r="B241" s="147"/>
      <c r="C241" s="146" t="s">
        <v>2</v>
      </c>
      <c r="D241" s="252"/>
      <c r="E241" s="145" t="s">
        <v>13</v>
      </c>
      <c r="F241" s="146"/>
      <c r="G241" s="147"/>
      <c r="H241" s="44" t="s">
        <v>4</v>
      </c>
      <c r="I241" s="44"/>
      <c r="J241" s="43" t="s">
        <v>17</v>
      </c>
      <c r="K241" s="15" t="s">
        <v>5</v>
      </c>
      <c r="L241" s="16" t="s">
        <v>6</v>
      </c>
      <c r="M241" s="17" t="s">
        <v>135</v>
      </c>
    </row>
    <row r="242" spans="1:14" x14ac:dyDescent="0.3">
      <c r="A242" s="211"/>
      <c r="B242" s="212"/>
      <c r="C242" s="222" t="s">
        <v>244</v>
      </c>
      <c r="D242" s="222"/>
      <c r="E242" s="153" t="s">
        <v>248</v>
      </c>
      <c r="F242" s="154"/>
      <c r="G242" s="155"/>
      <c r="H242" s="52">
        <v>1259</v>
      </c>
      <c r="I242" s="52"/>
      <c r="J242" s="98">
        <f t="shared" ref="J242:J243" si="27">SUM(H242)*0.0001</f>
        <v>0.12590000000000001</v>
      </c>
      <c r="K242" s="92">
        <v>0.13</v>
      </c>
      <c r="L242" s="51"/>
      <c r="M242" s="51">
        <v>2</v>
      </c>
    </row>
    <row r="243" spans="1:14" x14ac:dyDescent="0.3">
      <c r="A243" s="208"/>
      <c r="B243" s="149"/>
      <c r="C243" s="171" t="s">
        <v>244</v>
      </c>
      <c r="D243" s="171"/>
      <c r="E243" s="156" t="s">
        <v>97</v>
      </c>
      <c r="F243" s="157"/>
      <c r="G243" s="158"/>
      <c r="H243" s="9">
        <v>1000</v>
      </c>
      <c r="I243" s="9"/>
      <c r="J243" s="99">
        <f t="shared" si="27"/>
        <v>0.1</v>
      </c>
      <c r="K243" s="94">
        <v>0.1</v>
      </c>
      <c r="L243" s="10"/>
      <c r="M243" s="10">
        <v>2</v>
      </c>
    </row>
    <row r="244" spans="1:14" x14ac:dyDescent="0.3">
      <c r="A244" s="208"/>
      <c r="B244" s="149"/>
      <c r="C244" s="171" t="s">
        <v>244</v>
      </c>
      <c r="D244" s="171"/>
      <c r="E244" s="150" t="s">
        <v>247</v>
      </c>
      <c r="F244" s="151"/>
      <c r="G244" s="152"/>
      <c r="H244" s="9">
        <v>4400</v>
      </c>
      <c r="I244" s="22"/>
      <c r="J244" s="99">
        <f>SUM(H244)*0.0001</f>
        <v>0.44</v>
      </c>
      <c r="K244" s="94">
        <v>0.44</v>
      </c>
      <c r="L244" s="10"/>
      <c r="M244" s="10">
        <v>0</v>
      </c>
    </row>
    <row r="245" spans="1:14" x14ac:dyDescent="0.3">
      <c r="A245" s="208"/>
      <c r="B245" s="149"/>
      <c r="C245" s="171" t="s">
        <v>244</v>
      </c>
      <c r="D245" s="171"/>
      <c r="E245" s="206" t="s">
        <v>245</v>
      </c>
      <c r="F245" s="230"/>
      <c r="G245" s="207"/>
      <c r="H245" s="10">
        <v>900</v>
      </c>
      <c r="I245" s="10"/>
      <c r="J245" s="99">
        <f t="shared" ref="J245:J246" si="28">SUM(H245)*0.0001</f>
        <v>9.0000000000000011E-2</v>
      </c>
      <c r="K245" s="327">
        <v>0.56000000000000005</v>
      </c>
      <c r="L245" s="149"/>
      <c r="M245" s="328">
        <v>2</v>
      </c>
    </row>
    <row r="246" spans="1:14" x14ac:dyDescent="0.3">
      <c r="A246" s="208"/>
      <c r="B246" s="208"/>
      <c r="C246" s="171" t="s">
        <v>244</v>
      </c>
      <c r="D246" s="171"/>
      <c r="E246" s="206" t="s">
        <v>246</v>
      </c>
      <c r="F246" s="230"/>
      <c r="G246" s="207"/>
      <c r="H246" s="10">
        <v>4700</v>
      </c>
      <c r="I246" s="10"/>
      <c r="J246" s="99">
        <f t="shared" si="28"/>
        <v>0.47000000000000003</v>
      </c>
      <c r="K246" s="327"/>
      <c r="L246" s="149"/>
      <c r="M246" s="328"/>
    </row>
    <row r="247" spans="1:14" x14ac:dyDescent="0.3">
      <c r="A247" s="20"/>
      <c r="B247" s="14"/>
      <c r="C247" s="23"/>
      <c r="D247" s="23"/>
      <c r="E247" s="20"/>
      <c r="F247" s="20"/>
      <c r="G247" s="20"/>
      <c r="H247" s="61"/>
      <c r="I247" s="61"/>
      <c r="J247" s="61"/>
      <c r="K247" s="122"/>
      <c r="L247" s="61"/>
      <c r="M247" s="14"/>
      <c r="N247" s="102">
        <f>SUM(K242:K246)</f>
        <v>1.23</v>
      </c>
    </row>
    <row r="248" spans="1:14" x14ac:dyDescent="0.3">
      <c r="A248" s="20"/>
      <c r="B248" s="14"/>
      <c r="C248" s="23"/>
      <c r="D248" s="23"/>
      <c r="E248" s="20"/>
      <c r="F248" s="20"/>
      <c r="G248" s="20"/>
      <c r="H248" s="61"/>
      <c r="I248" s="61"/>
      <c r="J248" s="61"/>
      <c r="K248" s="13"/>
      <c r="L248" s="61"/>
      <c r="M248" s="14"/>
    </row>
    <row r="249" spans="1:14" x14ac:dyDescent="0.3">
      <c r="A249" s="20"/>
      <c r="B249" s="14"/>
      <c r="C249" s="23"/>
      <c r="D249" s="23"/>
      <c r="E249" s="20"/>
      <c r="F249" s="20"/>
      <c r="G249" s="20"/>
      <c r="H249" s="61"/>
      <c r="I249" s="61"/>
      <c r="J249" s="61"/>
      <c r="K249" s="13"/>
      <c r="L249" s="61"/>
      <c r="M249" s="14"/>
    </row>
    <row r="250" spans="1:14" x14ac:dyDescent="0.3">
      <c r="A250" s="20"/>
      <c r="B250" s="14"/>
      <c r="C250" s="23"/>
      <c r="D250" s="23"/>
      <c r="E250" s="20"/>
      <c r="F250" s="20"/>
      <c r="G250" s="20"/>
      <c r="H250" s="61"/>
      <c r="I250" s="61"/>
      <c r="J250" s="61"/>
      <c r="K250" s="13"/>
      <c r="L250" s="61"/>
      <c r="M250" s="14"/>
    </row>
    <row r="251" spans="1:14" ht="15" thickBot="1" x14ac:dyDescent="0.35">
      <c r="A251" s="71" t="s">
        <v>103</v>
      </c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</row>
    <row r="252" spans="1:14" ht="15" thickBot="1" x14ac:dyDescent="0.35">
      <c r="A252" s="145"/>
      <c r="B252" s="147"/>
      <c r="C252" s="146" t="s">
        <v>2</v>
      </c>
      <c r="D252" s="252"/>
      <c r="E252" s="145" t="s">
        <v>13</v>
      </c>
      <c r="F252" s="146"/>
      <c r="G252" s="147"/>
      <c r="H252" s="44" t="s">
        <v>4</v>
      </c>
      <c r="I252" s="44"/>
      <c r="J252" s="43" t="s">
        <v>17</v>
      </c>
      <c r="K252" s="15" t="s">
        <v>5</v>
      </c>
      <c r="L252" s="16" t="s">
        <v>6</v>
      </c>
      <c r="M252" s="17" t="s">
        <v>135</v>
      </c>
    </row>
    <row r="253" spans="1:14" x14ac:dyDescent="0.3">
      <c r="A253" s="211"/>
      <c r="B253" s="212"/>
      <c r="C253" s="222" t="s">
        <v>104</v>
      </c>
      <c r="D253" s="222"/>
      <c r="E253" s="253" t="s">
        <v>105</v>
      </c>
      <c r="F253" s="253"/>
      <c r="G253" s="253"/>
      <c r="H253" s="52">
        <v>1882.64</v>
      </c>
      <c r="I253" s="52"/>
      <c r="J253" s="98">
        <f t="shared" ref="J253:J254" si="29">SUM(H253)*0.0001</f>
        <v>0.18826400000000001</v>
      </c>
      <c r="K253" s="92">
        <v>0.19</v>
      </c>
      <c r="L253" s="51"/>
      <c r="M253" s="51">
        <v>4</v>
      </c>
    </row>
    <row r="254" spans="1:14" x14ac:dyDescent="0.3">
      <c r="A254" s="208"/>
      <c r="B254" s="149"/>
      <c r="C254" s="171" t="s">
        <v>104</v>
      </c>
      <c r="D254" s="171"/>
      <c r="E254" s="213" t="s">
        <v>249</v>
      </c>
      <c r="F254" s="254"/>
      <c r="G254" s="254"/>
      <c r="H254" s="9">
        <v>1344</v>
      </c>
      <c r="I254" s="22"/>
      <c r="J254" s="99">
        <f t="shared" si="29"/>
        <v>0.13440000000000002</v>
      </c>
      <c r="K254" s="94">
        <v>0.13</v>
      </c>
      <c r="L254" s="10"/>
      <c r="M254" s="10">
        <v>4</v>
      </c>
    </row>
    <row r="255" spans="1:14" x14ac:dyDescent="0.3">
      <c r="A255" s="279"/>
      <c r="B255" s="279"/>
      <c r="C255" s="255"/>
      <c r="D255" s="255"/>
      <c r="E255" s="255"/>
      <c r="F255" s="255"/>
      <c r="G255" s="255"/>
      <c r="H255" s="61"/>
      <c r="I255" s="61"/>
      <c r="J255" s="111"/>
      <c r="K255" s="97"/>
      <c r="L255" s="61"/>
      <c r="M255" s="61"/>
      <c r="N255" s="102">
        <f>SUM(K253:K254)</f>
        <v>0.32</v>
      </c>
    </row>
    <row r="256" spans="1:14" ht="15" thickBot="1" x14ac:dyDescent="0.35">
      <c r="A256" s="279" t="s">
        <v>100</v>
      </c>
      <c r="B256" s="279"/>
      <c r="C256" s="14"/>
      <c r="D256" s="14"/>
      <c r="E256" s="14"/>
      <c r="F256" s="14"/>
      <c r="G256" s="14"/>
      <c r="H256" s="61"/>
      <c r="I256" s="61"/>
      <c r="J256" s="61"/>
      <c r="K256" s="60"/>
      <c r="L256" s="61"/>
      <c r="M256" s="47"/>
    </row>
    <row r="257" spans="1:14" ht="15" thickBot="1" x14ac:dyDescent="0.35">
      <c r="A257" s="145"/>
      <c r="B257" s="147"/>
      <c r="C257" s="146" t="s">
        <v>2</v>
      </c>
      <c r="D257" s="252"/>
      <c r="E257" s="145" t="s">
        <v>13</v>
      </c>
      <c r="F257" s="146"/>
      <c r="G257" s="147"/>
      <c r="H257" s="123" t="s">
        <v>4</v>
      </c>
      <c r="I257" s="1"/>
      <c r="J257" s="43" t="s">
        <v>17</v>
      </c>
      <c r="K257" s="15" t="s">
        <v>5</v>
      </c>
      <c r="L257" s="42" t="s">
        <v>6</v>
      </c>
      <c r="M257" s="41" t="s">
        <v>135</v>
      </c>
    </row>
    <row r="258" spans="1:14" x14ac:dyDescent="0.3">
      <c r="A258" s="211"/>
      <c r="B258" s="212"/>
      <c r="C258" s="222" t="s">
        <v>99</v>
      </c>
      <c r="D258" s="222"/>
      <c r="E258" s="162" t="s">
        <v>144</v>
      </c>
      <c r="F258" s="163"/>
      <c r="G258" s="164"/>
      <c r="H258" s="52">
        <v>14674</v>
      </c>
      <c r="I258" s="52"/>
      <c r="J258" s="98">
        <f t="shared" ref="J258:J261" si="30">SUM(H258)*0.0001</f>
        <v>1.4674</v>
      </c>
      <c r="K258" s="92">
        <v>1.47</v>
      </c>
      <c r="L258" s="51"/>
      <c r="M258" s="10">
        <v>4</v>
      </c>
    </row>
    <row r="259" spans="1:14" x14ac:dyDescent="0.3">
      <c r="A259" s="208"/>
      <c r="B259" s="149"/>
      <c r="C259" s="171" t="s">
        <v>99</v>
      </c>
      <c r="D259" s="171"/>
      <c r="E259" s="206" t="s">
        <v>250</v>
      </c>
      <c r="F259" s="230"/>
      <c r="G259" s="207"/>
      <c r="H259" s="9">
        <v>3018.6</v>
      </c>
      <c r="I259" s="22"/>
      <c r="J259" s="99">
        <f t="shared" si="30"/>
        <v>0.30186000000000002</v>
      </c>
      <c r="K259" s="94">
        <v>0.3</v>
      </c>
      <c r="L259" s="10"/>
      <c r="M259" s="10">
        <v>4</v>
      </c>
    </row>
    <row r="260" spans="1:14" x14ac:dyDescent="0.3">
      <c r="A260" s="208"/>
      <c r="B260" s="149"/>
      <c r="C260" s="171" t="s">
        <v>99</v>
      </c>
      <c r="D260" s="171"/>
      <c r="E260" s="206" t="s">
        <v>251</v>
      </c>
      <c r="F260" s="230"/>
      <c r="G260" s="207"/>
      <c r="H260" s="9">
        <v>1200</v>
      </c>
      <c r="I260" s="9"/>
      <c r="J260" s="99">
        <f t="shared" si="30"/>
        <v>0.12000000000000001</v>
      </c>
      <c r="K260" s="94">
        <v>0.12</v>
      </c>
      <c r="L260" s="33"/>
      <c r="M260" s="10">
        <v>3</v>
      </c>
    </row>
    <row r="261" spans="1:14" x14ac:dyDescent="0.3">
      <c r="A261" s="208"/>
      <c r="B261" s="149"/>
      <c r="C261" s="171" t="s">
        <v>99</v>
      </c>
      <c r="D261" s="171"/>
      <c r="E261" s="150" t="s">
        <v>252</v>
      </c>
      <c r="F261" s="151"/>
      <c r="G261" s="152"/>
      <c r="H261" s="9">
        <v>3076</v>
      </c>
      <c r="I261" s="22"/>
      <c r="J261" s="99">
        <f t="shared" si="30"/>
        <v>0.30760000000000004</v>
      </c>
      <c r="K261" s="94">
        <v>0.31</v>
      </c>
      <c r="L261" s="19"/>
      <c r="M261" s="10">
        <v>4</v>
      </c>
    </row>
    <row r="262" spans="1:14" x14ac:dyDescent="0.3">
      <c r="A262" s="279"/>
      <c r="B262" s="279"/>
      <c r="C262" s="255"/>
      <c r="D262" s="255"/>
      <c r="E262" s="255"/>
      <c r="F262" s="255"/>
      <c r="G262" s="255"/>
      <c r="H262" s="61"/>
      <c r="I262" s="61"/>
      <c r="J262" s="61"/>
      <c r="K262" s="97"/>
      <c r="L262" s="61"/>
      <c r="M262" s="61"/>
      <c r="N262" s="102">
        <f>SUM(K258:K261)</f>
        <v>2.2000000000000002</v>
      </c>
    </row>
    <row r="263" spans="1:14" ht="15" thickBot="1" x14ac:dyDescent="0.35">
      <c r="A263" s="48" t="s">
        <v>101</v>
      </c>
      <c r="B263" s="60"/>
      <c r="C263" s="14"/>
      <c r="D263" s="14"/>
      <c r="E263" s="14"/>
      <c r="F263" s="14"/>
      <c r="G263" s="14"/>
      <c r="H263" s="61"/>
      <c r="I263" s="61"/>
      <c r="J263" s="61"/>
      <c r="K263" s="60"/>
      <c r="L263" s="61"/>
      <c r="M263" s="61"/>
    </row>
    <row r="264" spans="1:14" ht="15" thickBot="1" x14ac:dyDescent="0.35">
      <c r="A264" s="145" t="s">
        <v>1</v>
      </c>
      <c r="B264" s="147"/>
      <c r="C264" s="146" t="s">
        <v>2</v>
      </c>
      <c r="D264" s="252"/>
      <c r="E264" s="145" t="s">
        <v>13</v>
      </c>
      <c r="F264" s="146"/>
      <c r="G264" s="147"/>
      <c r="H264" s="44" t="s">
        <v>4</v>
      </c>
      <c r="I264" s="44"/>
      <c r="J264" s="43" t="s">
        <v>17</v>
      </c>
      <c r="K264" s="15" t="s">
        <v>5</v>
      </c>
      <c r="L264" s="16" t="s">
        <v>6</v>
      </c>
      <c r="M264" s="17" t="s">
        <v>135</v>
      </c>
    </row>
    <row r="265" spans="1:14" x14ac:dyDescent="0.3">
      <c r="A265" s="196"/>
      <c r="B265" s="197"/>
      <c r="C265" s="266" t="s">
        <v>142</v>
      </c>
      <c r="D265" s="267"/>
      <c r="E265" s="256" t="s">
        <v>253</v>
      </c>
      <c r="F265" s="257"/>
      <c r="G265" s="258"/>
      <c r="H265" s="272">
        <v>46659.5</v>
      </c>
      <c r="I265" s="14"/>
      <c r="J265" s="275">
        <f>SUM(H265)/10000</f>
        <v>4.6659499999999996</v>
      </c>
      <c r="K265" s="275">
        <v>4.67</v>
      </c>
      <c r="L265" s="329"/>
      <c r="M265" s="276">
        <v>4</v>
      </c>
    </row>
    <row r="266" spans="1:14" x14ac:dyDescent="0.3">
      <c r="A266" s="198"/>
      <c r="B266" s="199"/>
      <c r="C266" s="268"/>
      <c r="D266" s="269"/>
      <c r="E266" s="259" t="s">
        <v>254</v>
      </c>
      <c r="F266" s="260"/>
      <c r="G266" s="261"/>
      <c r="H266" s="273"/>
      <c r="I266" s="14"/>
      <c r="J266" s="276"/>
      <c r="K266" s="276"/>
      <c r="L266" s="329"/>
      <c r="M266" s="276"/>
    </row>
    <row r="267" spans="1:14" x14ac:dyDescent="0.3">
      <c r="A267" s="200"/>
      <c r="B267" s="201"/>
      <c r="C267" s="268"/>
      <c r="D267" s="269"/>
      <c r="E267" s="242"/>
      <c r="F267" s="243"/>
      <c r="G267" s="244"/>
      <c r="H267" s="274"/>
      <c r="I267" s="14"/>
      <c r="J267" s="234"/>
      <c r="K267" s="234"/>
      <c r="L267" s="212"/>
      <c r="M267" s="234"/>
    </row>
    <row r="268" spans="1:14" x14ac:dyDescent="0.3">
      <c r="A268" s="202"/>
      <c r="B268" s="203"/>
      <c r="C268" s="268"/>
      <c r="D268" s="269"/>
      <c r="E268" s="262" t="s">
        <v>143</v>
      </c>
      <c r="F268" s="262"/>
      <c r="G268" s="262"/>
      <c r="H268" s="264">
        <v>2377</v>
      </c>
      <c r="I268" s="78"/>
      <c r="J268" s="264">
        <f>SUM(H268)*0.0001</f>
        <v>0.23770000000000002</v>
      </c>
      <c r="K268" s="264">
        <v>0.47</v>
      </c>
      <c r="L268" s="72"/>
      <c r="M268" s="264">
        <v>4</v>
      </c>
    </row>
    <row r="269" spans="1:14" x14ac:dyDescent="0.3">
      <c r="A269" s="204"/>
      <c r="B269" s="205"/>
      <c r="C269" s="270"/>
      <c r="D269" s="271"/>
      <c r="E269" s="263"/>
      <c r="F269" s="263"/>
      <c r="G269" s="263"/>
      <c r="H269" s="234"/>
      <c r="I269" s="78"/>
      <c r="J269" s="234"/>
      <c r="K269" s="234"/>
      <c r="L269" s="65"/>
      <c r="M269" s="234"/>
    </row>
    <row r="270" spans="1:14" x14ac:dyDescent="0.3">
      <c r="A270" s="283"/>
      <c r="B270" s="284"/>
      <c r="C270" s="240"/>
      <c r="D270" s="241"/>
      <c r="E270" s="240"/>
      <c r="F270" s="265"/>
      <c r="G270" s="241"/>
      <c r="H270" s="10"/>
      <c r="I270" s="10"/>
      <c r="J270" s="10"/>
      <c r="K270" s="31"/>
      <c r="L270" s="10"/>
      <c r="M270" s="10"/>
      <c r="N270" s="102">
        <f>SUM(K265:K269)</f>
        <v>5.14</v>
      </c>
    </row>
    <row r="271" spans="1:14" ht="15" thickBot="1" x14ac:dyDescent="0.35">
      <c r="A271" s="279" t="s">
        <v>115</v>
      </c>
      <c r="B271" s="279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4" ht="15" thickBot="1" x14ac:dyDescent="0.35">
      <c r="A272" s="145"/>
      <c r="B272" s="147"/>
      <c r="C272" s="146" t="s">
        <v>2</v>
      </c>
      <c r="D272" s="252"/>
      <c r="E272" s="145" t="s">
        <v>13</v>
      </c>
      <c r="F272" s="146"/>
      <c r="G272" s="147"/>
      <c r="H272" s="44" t="s">
        <v>4</v>
      </c>
      <c r="I272" s="44"/>
      <c r="J272" s="43" t="s">
        <v>17</v>
      </c>
      <c r="K272" s="79" t="s">
        <v>5</v>
      </c>
      <c r="L272" s="80" t="s">
        <v>6</v>
      </c>
      <c r="M272" s="81" t="s">
        <v>135</v>
      </c>
    </row>
    <row r="273" spans="1:13" x14ac:dyDescent="0.3">
      <c r="A273" s="211"/>
      <c r="B273" s="212"/>
      <c r="C273" s="211" t="s">
        <v>106</v>
      </c>
      <c r="D273" s="211"/>
      <c r="E273" s="162" t="s">
        <v>107</v>
      </c>
      <c r="F273" s="163"/>
      <c r="G273" s="164"/>
      <c r="H273" s="52">
        <v>3159</v>
      </c>
      <c r="I273" s="51"/>
      <c r="J273" s="98">
        <f>SUM(H273)*0.0001</f>
        <v>0.31590000000000001</v>
      </c>
      <c r="K273" s="92">
        <v>0.32</v>
      </c>
      <c r="L273" s="51"/>
      <c r="M273" s="51">
        <v>3</v>
      </c>
    </row>
    <row r="274" spans="1:13" x14ac:dyDescent="0.3">
      <c r="A274" s="208"/>
      <c r="B274" s="149"/>
      <c r="C274" s="208" t="s">
        <v>106</v>
      </c>
      <c r="D274" s="208"/>
      <c r="E274" s="206" t="s">
        <v>108</v>
      </c>
      <c r="F274" s="230"/>
      <c r="G274" s="207"/>
      <c r="H274" s="21">
        <v>700</v>
      </c>
      <c r="I274" s="22"/>
      <c r="J274" s="99">
        <f>SUM(H274)*0.0001</f>
        <v>7.0000000000000007E-2</v>
      </c>
      <c r="K274" s="100">
        <v>7.0000000000000007E-2</v>
      </c>
      <c r="L274" s="10"/>
      <c r="M274" s="10">
        <v>1</v>
      </c>
    </row>
    <row r="275" spans="1:13" x14ac:dyDescent="0.3">
      <c r="A275" s="208"/>
      <c r="B275" s="149"/>
      <c r="C275" s="208" t="s">
        <v>106</v>
      </c>
      <c r="D275" s="208"/>
      <c r="E275" s="206" t="s">
        <v>255</v>
      </c>
      <c r="F275" s="230"/>
      <c r="G275" s="207"/>
      <c r="H275" s="21">
        <v>1520</v>
      </c>
      <c r="I275" s="22"/>
      <c r="J275" s="99">
        <f>SUM(H275)*0.0001</f>
        <v>0.152</v>
      </c>
      <c r="K275" s="100">
        <v>0.15</v>
      </c>
      <c r="L275" s="10"/>
      <c r="M275" s="10">
        <v>4</v>
      </c>
    </row>
    <row r="276" spans="1:13" x14ac:dyDescent="0.3">
      <c r="A276" s="208"/>
      <c r="B276" s="149"/>
      <c r="C276" s="208" t="s">
        <v>106</v>
      </c>
      <c r="D276" s="208"/>
      <c r="E276" s="206" t="s">
        <v>256</v>
      </c>
      <c r="F276" s="230"/>
      <c r="G276" s="207"/>
      <c r="H276" s="10">
        <v>80</v>
      </c>
      <c r="I276" s="10"/>
      <c r="J276" s="99">
        <f t="shared" ref="J276:J291" si="31">SUM(H276)*0.0001</f>
        <v>8.0000000000000002E-3</v>
      </c>
      <c r="K276" s="94">
        <v>0.01</v>
      </c>
      <c r="L276" s="10"/>
      <c r="M276" s="10">
        <v>4</v>
      </c>
    </row>
    <row r="277" spans="1:13" x14ac:dyDescent="0.3">
      <c r="A277" s="208"/>
      <c r="B277" s="149"/>
      <c r="C277" s="208" t="s">
        <v>106</v>
      </c>
      <c r="D277" s="208"/>
      <c r="E277" s="206" t="s">
        <v>109</v>
      </c>
      <c r="F277" s="230"/>
      <c r="G277" s="207"/>
      <c r="H277" s="10">
        <v>3016.5</v>
      </c>
      <c r="I277" s="10"/>
      <c r="J277" s="99">
        <f t="shared" si="31"/>
        <v>0.30165000000000003</v>
      </c>
      <c r="K277" s="94">
        <v>0.3</v>
      </c>
      <c r="L277" s="4"/>
      <c r="M277" s="10">
        <v>4</v>
      </c>
    </row>
    <row r="278" spans="1:13" x14ac:dyDescent="0.3">
      <c r="A278" s="208"/>
      <c r="B278" s="149"/>
      <c r="C278" s="208" t="s">
        <v>106</v>
      </c>
      <c r="D278" s="208"/>
      <c r="E278" s="206" t="s">
        <v>257</v>
      </c>
      <c r="F278" s="230"/>
      <c r="G278" s="207"/>
      <c r="H278" s="10">
        <v>577</v>
      </c>
      <c r="I278" s="10"/>
      <c r="J278" s="99">
        <f t="shared" si="31"/>
        <v>5.7700000000000001E-2</v>
      </c>
      <c r="K278" s="94">
        <v>0.06</v>
      </c>
      <c r="L278" s="10"/>
      <c r="M278" s="10">
        <v>4</v>
      </c>
    </row>
    <row r="279" spans="1:13" x14ac:dyDescent="0.3">
      <c r="A279" s="208"/>
      <c r="B279" s="149"/>
      <c r="C279" s="208" t="s">
        <v>106</v>
      </c>
      <c r="D279" s="208"/>
      <c r="E279" s="206" t="s">
        <v>258</v>
      </c>
      <c r="F279" s="230"/>
      <c r="G279" s="207"/>
      <c r="H279" s="10">
        <v>100</v>
      </c>
      <c r="I279" s="10"/>
      <c r="J279" s="99">
        <f t="shared" si="31"/>
        <v>0.01</v>
      </c>
      <c r="K279" s="94">
        <v>0.01</v>
      </c>
      <c r="L279" s="10"/>
      <c r="M279" s="10">
        <v>4</v>
      </c>
    </row>
    <row r="280" spans="1:13" x14ac:dyDescent="0.3">
      <c r="A280" s="208"/>
      <c r="B280" s="149"/>
      <c r="C280" s="208" t="s">
        <v>106</v>
      </c>
      <c r="D280" s="208"/>
      <c r="E280" s="150" t="s">
        <v>110</v>
      </c>
      <c r="F280" s="151"/>
      <c r="G280" s="152"/>
      <c r="H280" s="10">
        <v>160</v>
      </c>
      <c r="I280" s="10"/>
      <c r="J280" s="99">
        <f t="shared" si="31"/>
        <v>1.6E-2</v>
      </c>
      <c r="K280" s="94">
        <v>0.02</v>
      </c>
      <c r="L280" s="10"/>
      <c r="M280" s="10">
        <v>4</v>
      </c>
    </row>
    <row r="281" spans="1:13" x14ac:dyDescent="0.3">
      <c r="A281" s="208"/>
      <c r="B281" s="149"/>
      <c r="C281" s="208" t="s">
        <v>106</v>
      </c>
      <c r="D281" s="208"/>
      <c r="E281" s="206" t="s">
        <v>259</v>
      </c>
      <c r="F281" s="230"/>
      <c r="G281" s="207"/>
      <c r="H281" s="10">
        <v>708</v>
      </c>
      <c r="I281" s="10"/>
      <c r="J281" s="99">
        <f t="shared" si="31"/>
        <v>7.0800000000000002E-2</v>
      </c>
      <c r="K281" s="94">
        <v>7.0000000000000007E-2</v>
      </c>
      <c r="L281" s="10"/>
      <c r="M281" s="10">
        <v>4</v>
      </c>
    </row>
    <row r="282" spans="1:13" x14ac:dyDescent="0.3">
      <c r="A282" s="208"/>
      <c r="B282" s="149"/>
      <c r="C282" s="208" t="s">
        <v>106</v>
      </c>
      <c r="D282" s="208"/>
      <c r="E282" s="206" t="s">
        <v>260</v>
      </c>
      <c r="F282" s="230"/>
      <c r="G282" s="207"/>
      <c r="H282" s="10">
        <v>1150</v>
      </c>
      <c r="I282" s="10"/>
      <c r="J282" s="99">
        <f t="shared" si="31"/>
        <v>0.115</v>
      </c>
      <c r="K282" s="94">
        <v>0.12</v>
      </c>
      <c r="L282" s="10"/>
      <c r="M282" s="10">
        <v>4</v>
      </c>
    </row>
    <row r="283" spans="1:13" x14ac:dyDescent="0.3">
      <c r="A283" s="208"/>
      <c r="B283" s="149"/>
      <c r="C283" s="208" t="s">
        <v>106</v>
      </c>
      <c r="D283" s="208"/>
      <c r="E283" s="150" t="s">
        <v>262</v>
      </c>
      <c r="F283" s="151"/>
      <c r="G283" s="152"/>
      <c r="H283" s="10">
        <v>563.5</v>
      </c>
      <c r="I283" s="10"/>
      <c r="J283" s="99">
        <f t="shared" si="31"/>
        <v>5.6350000000000004E-2</v>
      </c>
      <c r="K283" s="94">
        <v>0.06</v>
      </c>
      <c r="L283" s="10"/>
      <c r="M283" s="10">
        <v>4</v>
      </c>
    </row>
    <row r="284" spans="1:13" x14ac:dyDescent="0.3">
      <c r="A284" s="208"/>
      <c r="B284" s="149"/>
      <c r="C284" s="208" t="s">
        <v>106</v>
      </c>
      <c r="D284" s="208"/>
      <c r="E284" s="206" t="s">
        <v>261</v>
      </c>
      <c r="F284" s="230"/>
      <c r="G284" s="207"/>
      <c r="H284" s="10">
        <v>1100</v>
      </c>
      <c r="I284" s="10">
        <v>1100</v>
      </c>
      <c r="J284" s="99">
        <f t="shared" si="31"/>
        <v>0.11</v>
      </c>
      <c r="K284" s="94">
        <v>0.11</v>
      </c>
      <c r="L284" s="10"/>
      <c r="M284" s="10">
        <v>4</v>
      </c>
    </row>
    <row r="285" spans="1:13" x14ac:dyDescent="0.3">
      <c r="A285" s="208"/>
      <c r="B285" s="149"/>
      <c r="C285" s="208" t="s">
        <v>106</v>
      </c>
      <c r="D285" s="208"/>
      <c r="E285" s="150" t="s">
        <v>111</v>
      </c>
      <c r="F285" s="151"/>
      <c r="G285" s="152"/>
      <c r="H285" s="10">
        <v>200</v>
      </c>
      <c r="I285" s="2"/>
      <c r="J285" s="99">
        <f t="shared" si="31"/>
        <v>0.02</v>
      </c>
      <c r="K285" s="94">
        <v>0.02</v>
      </c>
      <c r="L285" s="4"/>
      <c r="M285" s="10">
        <v>4</v>
      </c>
    </row>
    <row r="286" spans="1:13" x14ac:dyDescent="0.3">
      <c r="A286" s="208"/>
      <c r="B286" s="149"/>
      <c r="C286" s="208" t="s">
        <v>106</v>
      </c>
      <c r="D286" s="208"/>
      <c r="E286" s="206" t="s">
        <v>112</v>
      </c>
      <c r="F286" s="230"/>
      <c r="G286" s="207"/>
      <c r="H286" s="10">
        <v>200</v>
      </c>
      <c r="I286" s="10"/>
      <c r="J286" s="99">
        <f t="shared" si="31"/>
        <v>0.02</v>
      </c>
      <c r="K286" s="94">
        <v>0.02</v>
      </c>
      <c r="L286" s="10"/>
      <c r="M286" s="10">
        <v>4</v>
      </c>
    </row>
    <row r="287" spans="1:13" x14ac:dyDescent="0.3">
      <c r="A287" s="208"/>
      <c r="B287" s="149"/>
      <c r="C287" s="208" t="s">
        <v>106</v>
      </c>
      <c r="D287" s="208"/>
      <c r="E287" s="206" t="s">
        <v>113</v>
      </c>
      <c r="F287" s="230"/>
      <c r="G287" s="207"/>
      <c r="H287" s="10">
        <v>900</v>
      </c>
      <c r="I287" s="2"/>
      <c r="J287" s="99">
        <f t="shared" si="31"/>
        <v>9.0000000000000011E-2</v>
      </c>
      <c r="K287" s="94">
        <v>0.09</v>
      </c>
      <c r="L287" s="30"/>
      <c r="M287" s="10">
        <v>2</v>
      </c>
    </row>
    <row r="288" spans="1:13" x14ac:dyDescent="0.3">
      <c r="A288" s="208"/>
      <c r="B288" s="149"/>
      <c r="C288" s="208" t="s">
        <v>106</v>
      </c>
      <c r="D288" s="208"/>
      <c r="E288" s="206" t="s">
        <v>263</v>
      </c>
      <c r="F288" s="230"/>
      <c r="G288" s="207"/>
      <c r="H288" s="10">
        <v>205</v>
      </c>
      <c r="I288" s="10"/>
      <c r="J288" s="99">
        <f t="shared" si="31"/>
        <v>2.0500000000000001E-2</v>
      </c>
      <c r="K288" s="94">
        <v>0.02</v>
      </c>
      <c r="L288" s="10"/>
      <c r="M288" s="10">
        <v>4</v>
      </c>
    </row>
    <row r="289" spans="1:14" x14ac:dyDescent="0.3">
      <c r="A289" s="208"/>
      <c r="B289" s="149"/>
      <c r="C289" s="208" t="s">
        <v>106</v>
      </c>
      <c r="D289" s="208"/>
      <c r="E289" s="206" t="s">
        <v>264</v>
      </c>
      <c r="F289" s="230"/>
      <c r="G289" s="207"/>
      <c r="H289" s="10">
        <v>250</v>
      </c>
      <c r="I289" s="10"/>
      <c r="J289" s="99">
        <f t="shared" si="31"/>
        <v>2.5000000000000001E-2</v>
      </c>
      <c r="K289" s="94">
        <v>0.03</v>
      </c>
      <c r="L289" s="10"/>
      <c r="M289" s="10">
        <v>4</v>
      </c>
    </row>
    <row r="290" spans="1:14" x14ac:dyDescent="0.3">
      <c r="A290" s="208"/>
      <c r="B290" s="149"/>
      <c r="C290" s="208" t="s">
        <v>106</v>
      </c>
      <c r="D290" s="208"/>
      <c r="E290" s="150" t="s">
        <v>265</v>
      </c>
      <c r="F290" s="151"/>
      <c r="G290" s="152"/>
      <c r="H290" s="10">
        <v>320</v>
      </c>
      <c r="I290" s="10"/>
      <c r="J290" s="99">
        <f t="shared" si="31"/>
        <v>3.2000000000000001E-2</v>
      </c>
      <c r="K290" s="94">
        <v>0.03</v>
      </c>
      <c r="L290" s="10"/>
      <c r="M290" s="10">
        <v>4</v>
      </c>
    </row>
    <row r="291" spans="1:14" x14ac:dyDescent="0.3">
      <c r="A291" s="208"/>
      <c r="B291" s="149"/>
      <c r="C291" s="208" t="s">
        <v>106</v>
      </c>
      <c r="D291" s="208"/>
      <c r="E291" s="206" t="s">
        <v>114</v>
      </c>
      <c r="F291" s="230"/>
      <c r="G291" s="207"/>
      <c r="H291" s="10">
        <v>1020</v>
      </c>
      <c r="I291" s="10"/>
      <c r="J291" s="99">
        <f t="shared" si="31"/>
        <v>0.10200000000000001</v>
      </c>
      <c r="K291" s="94">
        <v>0.1</v>
      </c>
      <c r="L291" s="30"/>
      <c r="M291" s="10">
        <v>1</v>
      </c>
    </row>
    <row r="292" spans="1:14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101"/>
      <c r="L292" s="47"/>
      <c r="M292" s="47"/>
      <c r="N292" s="102">
        <f>SUM(K273:K291)</f>
        <v>1.6100000000000008</v>
      </c>
    </row>
    <row r="293" spans="1:14" ht="15" thickBot="1" x14ac:dyDescent="0.35">
      <c r="A293" s="48" t="s">
        <v>140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4" ht="15" thickBot="1" x14ac:dyDescent="0.35">
      <c r="A294" s="145"/>
      <c r="B294" s="147"/>
      <c r="C294" s="146" t="s">
        <v>2</v>
      </c>
      <c r="D294" s="252"/>
      <c r="E294" s="145" t="s">
        <v>13</v>
      </c>
      <c r="F294" s="146"/>
      <c r="G294" s="147"/>
      <c r="H294" s="44" t="s">
        <v>4</v>
      </c>
      <c r="I294" s="1"/>
      <c r="J294" s="43" t="s">
        <v>17</v>
      </c>
      <c r="K294" s="15" t="s">
        <v>5</v>
      </c>
      <c r="L294" s="16" t="s">
        <v>6</v>
      </c>
      <c r="M294" s="17" t="s">
        <v>135</v>
      </c>
    </row>
    <row r="295" spans="1:14" x14ac:dyDescent="0.3">
      <c r="A295" s="209"/>
      <c r="B295" s="210"/>
      <c r="C295" s="234" t="s">
        <v>131</v>
      </c>
      <c r="D295" s="234"/>
      <c r="E295" s="159" t="s">
        <v>132</v>
      </c>
      <c r="F295" s="160"/>
      <c r="G295" s="161"/>
      <c r="H295" s="37">
        <v>700</v>
      </c>
      <c r="I295" s="36">
        <v>7.0000000000000007E-2</v>
      </c>
      <c r="J295" s="95">
        <v>7.0000000000000007E-2</v>
      </c>
      <c r="K295" s="92">
        <v>7.0000000000000007E-2</v>
      </c>
      <c r="L295" s="64"/>
      <c r="M295" s="39">
        <v>1</v>
      </c>
    </row>
    <row r="296" spans="1:14" x14ac:dyDescent="0.3">
      <c r="A296" s="214"/>
      <c r="B296" s="215"/>
      <c r="C296" s="221" t="s">
        <v>126</v>
      </c>
      <c r="D296" s="221"/>
      <c r="E296" s="216" t="s">
        <v>279</v>
      </c>
      <c r="F296" s="217"/>
      <c r="G296" s="218"/>
      <c r="H296" s="9">
        <v>8500</v>
      </c>
      <c r="I296" s="9"/>
      <c r="J296" s="96">
        <f t="shared" ref="J296:J297" si="32">SUM(H296)*0.0001</f>
        <v>0.85000000000000009</v>
      </c>
      <c r="K296" s="93">
        <v>0.85</v>
      </c>
      <c r="L296" s="2"/>
      <c r="M296" s="10">
        <v>2</v>
      </c>
    </row>
    <row r="297" spans="1:14" x14ac:dyDescent="0.3">
      <c r="A297" s="214"/>
      <c r="B297" s="215"/>
      <c r="C297" s="221" t="s">
        <v>127</v>
      </c>
      <c r="D297" s="221"/>
      <c r="E297" s="231" t="s">
        <v>266</v>
      </c>
      <c r="F297" s="232"/>
      <c r="G297" s="233"/>
      <c r="H297" s="9">
        <v>2000</v>
      </c>
      <c r="I297" s="9"/>
      <c r="J297" s="96">
        <f t="shared" si="32"/>
        <v>0.2</v>
      </c>
      <c r="K297" s="93">
        <v>0.2</v>
      </c>
      <c r="L297" s="2"/>
      <c r="M297" s="10">
        <v>2</v>
      </c>
    </row>
    <row r="298" spans="1:14" x14ac:dyDescent="0.3">
      <c r="A298" s="206"/>
      <c r="B298" s="207"/>
      <c r="C298" s="235" t="s">
        <v>141</v>
      </c>
      <c r="D298" s="236"/>
      <c r="E298" s="216" t="s">
        <v>128</v>
      </c>
      <c r="F298" s="217"/>
      <c r="G298" s="218"/>
      <c r="H298" s="10">
        <v>1700</v>
      </c>
      <c r="I298" s="2"/>
      <c r="J298" s="96">
        <f t="shared" ref="J298:J301" si="33">SUM(H298)*0.0001</f>
        <v>0.17</v>
      </c>
      <c r="K298" s="93">
        <v>0.17</v>
      </c>
      <c r="L298" s="2"/>
      <c r="M298" s="10">
        <v>2</v>
      </c>
    </row>
    <row r="299" spans="1:14" x14ac:dyDescent="0.3">
      <c r="A299" s="206"/>
      <c r="B299" s="207"/>
      <c r="C299" s="235" t="s">
        <v>141</v>
      </c>
      <c r="D299" s="236"/>
      <c r="E299" s="216" t="s">
        <v>134</v>
      </c>
      <c r="F299" s="217"/>
      <c r="G299" s="218"/>
      <c r="H299" s="10">
        <v>2000</v>
      </c>
      <c r="I299" s="2"/>
      <c r="J299" s="96">
        <v>0.2</v>
      </c>
      <c r="K299" s="93">
        <v>0.2</v>
      </c>
      <c r="L299" s="11"/>
      <c r="M299" s="10">
        <v>1</v>
      </c>
    </row>
    <row r="300" spans="1:14" x14ac:dyDescent="0.3">
      <c r="A300" s="206"/>
      <c r="B300" s="207"/>
      <c r="C300" s="235" t="s">
        <v>141</v>
      </c>
      <c r="D300" s="236"/>
      <c r="E300" s="231" t="s">
        <v>129</v>
      </c>
      <c r="F300" s="232"/>
      <c r="G300" s="233"/>
      <c r="H300" s="55">
        <v>8400</v>
      </c>
      <c r="I300" s="2"/>
      <c r="J300" s="96">
        <f t="shared" si="33"/>
        <v>0.84000000000000008</v>
      </c>
      <c r="K300" s="94">
        <v>0.84</v>
      </c>
      <c r="L300" s="2"/>
      <c r="M300" s="10">
        <v>2</v>
      </c>
    </row>
    <row r="301" spans="1:14" x14ac:dyDescent="0.3">
      <c r="A301" s="206"/>
      <c r="B301" s="207"/>
      <c r="C301" s="235" t="s">
        <v>141</v>
      </c>
      <c r="D301" s="236"/>
      <c r="E301" s="206" t="s">
        <v>130</v>
      </c>
      <c r="F301" s="230"/>
      <c r="G301" s="207"/>
      <c r="H301" s="55">
        <v>2284</v>
      </c>
      <c r="I301" s="2"/>
      <c r="J301" s="96">
        <f t="shared" si="33"/>
        <v>0.22840000000000002</v>
      </c>
      <c r="K301" s="94">
        <v>0.23</v>
      </c>
      <c r="L301" s="2"/>
      <c r="M301" s="10">
        <v>3</v>
      </c>
    </row>
    <row r="302" spans="1:14" x14ac:dyDescent="0.3">
      <c r="A302" s="82"/>
      <c r="B302" s="82"/>
      <c r="C302" s="89"/>
      <c r="D302" s="89"/>
      <c r="E302" s="82"/>
      <c r="F302" s="82"/>
      <c r="G302" s="82"/>
      <c r="H302" s="90"/>
      <c r="I302" s="91"/>
      <c r="J302" s="61"/>
      <c r="K302" s="97"/>
      <c r="L302" s="91"/>
      <c r="M302" s="61"/>
      <c r="N302" s="102">
        <f>SUM(K295:K301)</f>
        <v>2.5599999999999996</v>
      </c>
    </row>
    <row r="303" spans="1:14" ht="15" thickBot="1" x14ac:dyDescent="0.35">
      <c r="A303" s="48" t="s">
        <v>125</v>
      </c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4" ht="15" thickBot="1" x14ac:dyDescent="0.35">
      <c r="A304" s="145"/>
      <c r="B304" s="147"/>
      <c r="C304" s="146" t="s">
        <v>2</v>
      </c>
      <c r="D304" s="252"/>
      <c r="E304" s="145" t="s">
        <v>13</v>
      </c>
      <c r="F304" s="146"/>
      <c r="G304" s="147"/>
      <c r="H304" s="44" t="s">
        <v>4</v>
      </c>
      <c r="I304" s="1"/>
      <c r="J304" s="43" t="s">
        <v>17</v>
      </c>
      <c r="K304" s="15" t="s">
        <v>5</v>
      </c>
      <c r="L304" s="16" t="s">
        <v>6</v>
      </c>
      <c r="M304" s="17" t="s">
        <v>135</v>
      </c>
    </row>
    <row r="305" spans="1:16" x14ac:dyDescent="0.3">
      <c r="A305" s="209"/>
      <c r="B305" s="210"/>
      <c r="C305" s="211" t="s">
        <v>116</v>
      </c>
      <c r="D305" s="211"/>
      <c r="E305" s="162" t="s">
        <v>117</v>
      </c>
      <c r="F305" s="163"/>
      <c r="G305" s="164"/>
      <c r="H305" s="51">
        <v>830</v>
      </c>
      <c r="I305" s="51"/>
      <c r="J305" s="85">
        <f t="shared" ref="J305:J321" si="34">SUM(H305)*0.0001</f>
        <v>8.3000000000000004E-2</v>
      </c>
      <c r="K305" s="83">
        <v>0.08</v>
      </c>
      <c r="L305" s="51"/>
      <c r="M305" s="51">
        <v>4</v>
      </c>
    </row>
    <row r="306" spans="1:16" x14ac:dyDescent="0.3">
      <c r="A306" s="214"/>
      <c r="B306" s="215"/>
      <c r="C306" s="208" t="s">
        <v>116</v>
      </c>
      <c r="D306" s="208"/>
      <c r="E306" s="206" t="s">
        <v>267</v>
      </c>
      <c r="F306" s="230"/>
      <c r="G306" s="207"/>
      <c r="H306" s="10">
        <v>300</v>
      </c>
      <c r="I306" s="10"/>
      <c r="J306" s="86">
        <f t="shared" si="34"/>
        <v>3.0000000000000002E-2</v>
      </c>
      <c r="K306" s="84">
        <v>0.03</v>
      </c>
      <c r="L306" s="10"/>
      <c r="M306" s="10">
        <v>4</v>
      </c>
    </row>
    <row r="307" spans="1:16" x14ac:dyDescent="0.3">
      <c r="A307" s="214"/>
      <c r="B307" s="215"/>
      <c r="C307" s="208" t="s">
        <v>116</v>
      </c>
      <c r="D307" s="208"/>
      <c r="E307" s="231" t="s">
        <v>268</v>
      </c>
      <c r="F307" s="232"/>
      <c r="G307" s="233"/>
      <c r="H307" s="10">
        <v>120</v>
      </c>
      <c r="I307" s="10"/>
      <c r="J307" s="86">
        <f t="shared" si="34"/>
        <v>1.2E-2</v>
      </c>
      <c r="K307" s="84">
        <v>0.01</v>
      </c>
      <c r="L307" s="10"/>
      <c r="M307" s="10">
        <v>4</v>
      </c>
    </row>
    <row r="308" spans="1:16" x14ac:dyDescent="0.3">
      <c r="A308" s="214"/>
      <c r="B308" s="215"/>
      <c r="C308" s="208" t="s">
        <v>116</v>
      </c>
      <c r="D308" s="208"/>
      <c r="E308" s="206" t="s">
        <v>269</v>
      </c>
      <c r="F308" s="230"/>
      <c r="G308" s="207"/>
      <c r="H308" s="10">
        <v>1037.5</v>
      </c>
      <c r="I308" s="10"/>
      <c r="J308" s="86">
        <f t="shared" si="34"/>
        <v>0.10375000000000001</v>
      </c>
      <c r="K308" s="84">
        <v>0.1</v>
      </c>
      <c r="L308" s="10"/>
      <c r="M308" s="10">
        <v>4</v>
      </c>
    </row>
    <row r="309" spans="1:16" x14ac:dyDescent="0.3">
      <c r="A309" s="214"/>
      <c r="B309" s="215"/>
      <c r="C309" s="208" t="s">
        <v>116</v>
      </c>
      <c r="D309" s="208"/>
      <c r="E309" s="206" t="s">
        <v>270</v>
      </c>
      <c r="F309" s="230"/>
      <c r="G309" s="207"/>
      <c r="H309" s="10">
        <v>4376</v>
      </c>
      <c r="I309" s="10"/>
      <c r="J309" s="86">
        <f t="shared" si="34"/>
        <v>0.43760000000000004</v>
      </c>
      <c r="K309" s="84">
        <v>0.44</v>
      </c>
      <c r="L309" s="10"/>
      <c r="M309" s="10">
        <v>4</v>
      </c>
    </row>
    <row r="310" spans="1:16" x14ac:dyDescent="0.3">
      <c r="A310" s="214"/>
      <c r="B310" s="215"/>
      <c r="C310" s="208" t="s">
        <v>116</v>
      </c>
      <c r="D310" s="208"/>
      <c r="E310" s="206" t="s">
        <v>118</v>
      </c>
      <c r="F310" s="230"/>
      <c r="G310" s="207"/>
      <c r="H310" s="10">
        <v>1047</v>
      </c>
      <c r="I310" s="10"/>
      <c r="J310" s="86">
        <f t="shared" si="34"/>
        <v>0.1047</v>
      </c>
      <c r="K310" s="84">
        <v>0.1</v>
      </c>
      <c r="L310" s="10"/>
      <c r="M310" s="10">
        <v>4</v>
      </c>
    </row>
    <row r="311" spans="1:16" x14ac:dyDescent="0.3">
      <c r="A311" s="206"/>
      <c r="B311" s="207"/>
      <c r="C311" s="208" t="s">
        <v>116</v>
      </c>
      <c r="D311" s="208"/>
      <c r="E311" s="206" t="s">
        <v>271</v>
      </c>
      <c r="F311" s="230"/>
      <c r="G311" s="207"/>
      <c r="H311" s="10">
        <v>510</v>
      </c>
      <c r="I311" s="10"/>
      <c r="J311" s="86">
        <f t="shared" si="34"/>
        <v>5.1000000000000004E-2</v>
      </c>
      <c r="K311" s="84">
        <v>0.05</v>
      </c>
      <c r="L311" s="30"/>
      <c r="M311" s="10">
        <v>4</v>
      </c>
    </row>
    <row r="312" spans="1:16" x14ac:dyDescent="0.3">
      <c r="A312" s="214"/>
      <c r="B312" s="215"/>
      <c r="C312" s="208" t="s">
        <v>116</v>
      </c>
      <c r="D312" s="208"/>
      <c r="E312" s="150" t="s">
        <v>119</v>
      </c>
      <c r="F312" s="151"/>
      <c r="G312" s="152"/>
      <c r="H312" s="10">
        <v>576</v>
      </c>
      <c r="I312" s="10"/>
      <c r="J312" s="86">
        <f t="shared" si="34"/>
        <v>5.7600000000000005E-2</v>
      </c>
      <c r="K312" s="84">
        <v>0.06</v>
      </c>
      <c r="L312" s="30"/>
      <c r="M312" s="10">
        <v>4</v>
      </c>
    </row>
    <row r="313" spans="1:16" x14ac:dyDescent="0.3">
      <c r="A313" s="206"/>
      <c r="B313" s="207"/>
      <c r="C313" s="208" t="s">
        <v>116</v>
      </c>
      <c r="D313" s="208"/>
      <c r="E313" s="150" t="s">
        <v>120</v>
      </c>
      <c r="F313" s="151"/>
      <c r="G313" s="152"/>
      <c r="H313" s="10">
        <v>650</v>
      </c>
      <c r="I313" s="10"/>
      <c r="J313" s="86">
        <f t="shared" si="34"/>
        <v>6.5000000000000002E-2</v>
      </c>
      <c r="K313" s="84">
        <v>7.0000000000000007E-2</v>
      </c>
      <c r="L313" s="10"/>
      <c r="M313" s="10">
        <v>4</v>
      </c>
    </row>
    <row r="314" spans="1:16" x14ac:dyDescent="0.3">
      <c r="A314" s="214"/>
      <c r="B314" s="215"/>
      <c r="C314" s="208" t="s">
        <v>116</v>
      </c>
      <c r="D314" s="208"/>
      <c r="E314" s="150" t="s">
        <v>121</v>
      </c>
      <c r="F314" s="151"/>
      <c r="G314" s="152"/>
      <c r="H314" s="10">
        <v>748</v>
      </c>
      <c r="I314" s="10"/>
      <c r="J314" s="86">
        <f t="shared" si="34"/>
        <v>7.4800000000000005E-2</v>
      </c>
      <c r="K314" s="84">
        <v>0.08</v>
      </c>
      <c r="L314" s="10"/>
      <c r="M314" s="10">
        <v>3</v>
      </c>
    </row>
    <row r="315" spans="1:16" x14ac:dyDescent="0.3">
      <c r="A315" s="206"/>
      <c r="B315" s="207"/>
      <c r="C315" s="208" t="s">
        <v>116</v>
      </c>
      <c r="D315" s="208"/>
      <c r="E315" s="150" t="s">
        <v>122</v>
      </c>
      <c r="F315" s="151"/>
      <c r="G315" s="152"/>
      <c r="H315" s="10">
        <v>5227</v>
      </c>
      <c r="I315" s="10"/>
      <c r="J315" s="86">
        <f t="shared" si="34"/>
        <v>0.52270000000000005</v>
      </c>
      <c r="K315" s="84">
        <v>0.52</v>
      </c>
      <c r="L315" s="10"/>
      <c r="M315" s="10">
        <v>3</v>
      </c>
    </row>
    <row r="316" spans="1:16" x14ac:dyDescent="0.3">
      <c r="A316" s="202"/>
      <c r="B316" s="203"/>
      <c r="C316" s="225" t="s">
        <v>116</v>
      </c>
      <c r="D316" s="226"/>
      <c r="E316" s="245" t="s">
        <v>272</v>
      </c>
      <c r="F316" s="246"/>
      <c r="G316" s="246"/>
      <c r="H316" s="139">
        <v>7017.5</v>
      </c>
      <c r="I316" s="139"/>
      <c r="J316" s="140">
        <f t="shared" si="34"/>
        <v>0.70174999999999998</v>
      </c>
      <c r="K316" s="229">
        <v>1.17</v>
      </c>
      <c r="L316" s="139"/>
      <c r="M316" s="139">
        <v>3</v>
      </c>
      <c r="P316" s="124">
        <f>SUM(J316)</f>
        <v>0.70174999999999998</v>
      </c>
    </row>
    <row r="317" spans="1:16" x14ac:dyDescent="0.3">
      <c r="A317" s="204"/>
      <c r="B317" s="205"/>
      <c r="C317" s="227" t="s">
        <v>116</v>
      </c>
      <c r="D317" s="228"/>
      <c r="E317" s="245" t="s">
        <v>273</v>
      </c>
      <c r="F317" s="246"/>
      <c r="G317" s="246"/>
      <c r="H317" s="139">
        <v>4682.5</v>
      </c>
      <c r="I317" s="139"/>
      <c r="J317" s="140">
        <f t="shared" si="34"/>
        <v>0.46825</v>
      </c>
      <c r="K317" s="229"/>
      <c r="L317" s="139"/>
      <c r="M317" s="139">
        <v>3</v>
      </c>
      <c r="P317" s="124">
        <f>SUM(J317)</f>
        <v>0.46825</v>
      </c>
    </row>
    <row r="318" spans="1:16" x14ac:dyDescent="0.3">
      <c r="A318" s="192"/>
      <c r="B318" s="193"/>
      <c r="C318" s="247" t="s">
        <v>116</v>
      </c>
      <c r="D318" s="248"/>
      <c r="E318" s="249" t="s">
        <v>274</v>
      </c>
      <c r="F318" s="250"/>
      <c r="G318" s="251"/>
      <c r="H318" s="73">
        <v>1300</v>
      </c>
      <c r="I318" s="61"/>
      <c r="J318" s="85">
        <f t="shared" si="34"/>
        <v>0.13</v>
      </c>
      <c r="K318" s="239">
        <v>0.2</v>
      </c>
      <c r="L318" s="76"/>
      <c r="M318" s="51">
        <v>3</v>
      </c>
    </row>
    <row r="319" spans="1:16" x14ac:dyDescent="0.3">
      <c r="A319" s="194"/>
      <c r="B319" s="195"/>
      <c r="C319" s="237" t="s">
        <v>116</v>
      </c>
      <c r="D319" s="238"/>
      <c r="E319" s="242" t="s">
        <v>275</v>
      </c>
      <c r="F319" s="243"/>
      <c r="G319" s="244"/>
      <c r="H319" s="75">
        <v>700</v>
      </c>
      <c r="I319" s="61"/>
      <c r="J319" s="87">
        <f t="shared" si="34"/>
        <v>7.0000000000000007E-2</v>
      </c>
      <c r="K319" s="239"/>
      <c r="L319" s="77"/>
      <c r="M319" s="74">
        <v>3</v>
      </c>
    </row>
    <row r="320" spans="1:16" x14ac:dyDescent="0.3">
      <c r="A320" s="214"/>
      <c r="B320" s="215"/>
      <c r="C320" s="208" t="s">
        <v>116</v>
      </c>
      <c r="D320" s="208"/>
      <c r="E320" s="150" t="s">
        <v>276</v>
      </c>
      <c r="F320" s="151"/>
      <c r="G320" s="152"/>
      <c r="H320" s="10">
        <v>257</v>
      </c>
      <c r="I320" s="10"/>
      <c r="J320" s="86">
        <f t="shared" si="34"/>
        <v>2.5700000000000001E-2</v>
      </c>
      <c r="K320" s="84">
        <v>0.03</v>
      </c>
      <c r="L320" s="10"/>
      <c r="M320" s="10">
        <v>4</v>
      </c>
    </row>
    <row r="321" spans="1:17" x14ac:dyDescent="0.3">
      <c r="A321" s="214"/>
      <c r="B321" s="215"/>
      <c r="C321" s="208" t="s">
        <v>116</v>
      </c>
      <c r="D321" s="208"/>
      <c r="E321" s="206" t="s">
        <v>123</v>
      </c>
      <c r="F321" s="230"/>
      <c r="G321" s="207"/>
      <c r="H321" s="10">
        <v>80</v>
      </c>
      <c r="I321" s="10"/>
      <c r="J321" s="86">
        <f t="shared" si="34"/>
        <v>8.0000000000000002E-3</v>
      </c>
      <c r="K321" s="84">
        <v>0.01</v>
      </c>
      <c r="L321" s="30"/>
      <c r="M321" s="10">
        <v>4</v>
      </c>
    </row>
    <row r="322" spans="1:17" x14ac:dyDescent="0.3">
      <c r="A322" s="240"/>
      <c r="B322" s="241"/>
      <c r="C322" s="208" t="s">
        <v>116</v>
      </c>
      <c r="D322" s="208"/>
      <c r="E322" s="206" t="s">
        <v>124</v>
      </c>
      <c r="F322" s="230"/>
      <c r="G322" s="207"/>
      <c r="H322" s="10">
        <v>126</v>
      </c>
      <c r="I322" s="2"/>
      <c r="J322" s="86">
        <f>SUM(H322)/10000</f>
        <v>1.26E-2</v>
      </c>
      <c r="K322" s="84">
        <v>0.01</v>
      </c>
      <c r="L322" s="30"/>
      <c r="M322" s="10">
        <v>4</v>
      </c>
    </row>
    <row r="323" spans="1:17" x14ac:dyDescent="0.3">
      <c r="A323" s="240"/>
      <c r="B323" s="241"/>
      <c r="C323" s="149" t="s">
        <v>116</v>
      </c>
      <c r="D323" s="149"/>
      <c r="E323" s="231" t="s">
        <v>138</v>
      </c>
      <c r="F323" s="232"/>
      <c r="G323" s="233"/>
      <c r="H323" s="10">
        <v>100</v>
      </c>
      <c r="I323" s="10"/>
      <c r="J323" s="86">
        <v>0.01</v>
      </c>
      <c r="K323" s="84">
        <v>0.01</v>
      </c>
      <c r="L323" s="30"/>
      <c r="M323" s="10">
        <v>4</v>
      </c>
    </row>
    <row r="324" spans="1:17" x14ac:dyDescent="0.3">
      <c r="K324" s="88"/>
      <c r="N324" s="102">
        <f>SUM(K305:K323)</f>
        <v>2.9699999999999993</v>
      </c>
      <c r="O324" s="130" t="s">
        <v>283</v>
      </c>
      <c r="P324" s="131">
        <f>SUM(P6:P323)</f>
        <v>3.8212389999999998</v>
      </c>
    </row>
    <row r="325" spans="1:17" x14ac:dyDescent="0.3">
      <c r="K325" s="5"/>
      <c r="P325" s="102"/>
    </row>
    <row r="326" spans="1:17" ht="15" thickBot="1" x14ac:dyDescent="0.35">
      <c r="G326" s="125" t="s">
        <v>280</v>
      </c>
      <c r="H326" s="126"/>
      <c r="I326" s="126"/>
      <c r="J326" s="126"/>
      <c r="K326" s="126"/>
      <c r="L326" s="126"/>
      <c r="M326" s="126"/>
      <c r="N326" s="127">
        <f>SUM(N22:N324)</f>
        <v>57.5</v>
      </c>
      <c r="O326" s="128" t="s">
        <v>17</v>
      </c>
      <c r="Q326" s="119"/>
    </row>
    <row r="327" spans="1:17" ht="15" thickBot="1" x14ac:dyDescent="0.35">
      <c r="G327" s="336" t="s">
        <v>282</v>
      </c>
      <c r="H327" s="337"/>
      <c r="I327" s="337"/>
      <c r="J327" s="337"/>
      <c r="K327" s="337"/>
      <c r="L327" s="337"/>
      <c r="M327" s="337"/>
      <c r="N327" s="338">
        <f>SUM(N326-P324)</f>
        <v>53.678761000000002</v>
      </c>
      <c r="O327" s="339" t="s">
        <v>17</v>
      </c>
      <c r="P327" s="102"/>
    </row>
  </sheetData>
  <mergeCells count="738">
    <mergeCell ref="A196:B196"/>
    <mergeCell ref="E196:G196"/>
    <mergeCell ref="A195:B195"/>
    <mergeCell ref="C203:D203"/>
    <mergeCell ref="A197:B197"/>
    <mergeCell ref="E197:G197"/>
    <mergeCell ref="A274:B274"/>
    <mergeCell ref="C274:D274"/>
    <mergeCell ref="A255:B255"/>
    <mergeCell ref="C255:D255"/>
    <mergeCell ref="C272:D272"/>
    <mergeCell ref="A270:B270"/>
    <mergeCell ref="C261:D261"/>
    <mergeCell ref="A257:B257"/>
    <mergeCell ref="A262:B262"/>
    <mergeCell ref="C262:D262"/>
    <mergeCell ref="C258:D258"/>
    <mergeCell ref="A259:B259"/>
    <mergeCell ref="C259:D259"/>
    <mergeCell ref="A281:B281"/>
    <mergeCell ref="C281:D281"/>
    <mergeCell ref="A202:B202"/>
    <mergeCell ref="C202:D202"/>
    <mergeCell ref="C199:D199"/>
    <mergeCell ref="E199:G199"/>
    <mergeCell ref="A199:B199"/>
    <mergeCell ref="A203:B203"/>
    <mergeCell ref="A271:B271"/>
    <mergeCell ref="A264:B264"/>
    <mergeCell ref="C264:D264"/>
    <mergeCell ref="A242:B242"/>
    <mergeCell ref="C242:D242"/>
    <mergeCell ref="A243:B243"/>
    <mergeCell ref="C243:D243"/>
    <mergeCell ref="A244:B244"/>
    <mergeCell ref="C244:D244"/>
    <mergeCell ref="E233:G233"/>
    <mergeCell ref="E234:G234"/>
    <mergeCell ref="E235:G235"/>
    <mergeCell ref="E261:G261"/>
    <mergeCell ref="E264:G264"/>
    <mergeCell ref="A273:B273"/>
    <mergeCell ref="C273:D273"/>
    <mergeCell ref="E79:G79"/>
    <mergeCell ref="K245:K246"/>
    <mergeCell ref="M245:M246"/>
    <mergeCell ref="C139:D139"/>
    <mergeCell ref="E139:G139"/>
    <mergeCell ref="C204:D204"/>
    <mergeCell ref="E204:G204"/>
    <mergeCell ref="C205:D205"/>
    <mergeCell ref="E205:G205"/>
    <mergeCell ref="C206:D206"/>
    <mergeCell ref="E206:G206"/>
    <mergeCell ref="C207:D207"/>
    <mergeCell ref="E207:G207"/>
    <mergeCell ref="E242:G242"/>
    <mergeCell ref="E243:G243"/>
    <mergeCell ref="E244:G244"/>
    <mergeCell ref="C195:D195"/>
    <mergeCell ref="C221:D221"/>
    <mergeCell ref="E223:G223"/>
    <mergeCell ref="C197:D197"/>
    <mergeCell ref="E192:G192"/>
    <mergeCell ref="A220:D220"/>
    <mergeCell ref="E195:G195"/>
    <mergeCell ref="E201:G201"/>
    <mergeCell ref="A214:B214"/>
    <mergeCell ref="C214:D214"/>
    <mergeCell ref="A215:B215"/>
    <mergeCell ref="C215:D215"/>
    <mergeCell ref="E215:G215"/>
    <mergeCell ref="A212:B212"/>
    <mergeCell ref="M265:M267"/>
    <mergeCell ref="M268:M269"/>
    <mergeCell ref="E99:G99"/>
    <mergeCell ref="L265:L267"/>
    <mergeCell ref="A198:B198"/>
    <mergeCell ref="A211:B211"/>
    <mergeCell ref="E202:G202"/>
    <mergeCell ref="E203:G203"/>
    <mergeCell ref="E214:G214"/>
    <mergeCell ref="E216:G216"/>
    <mergeCell ref="A200:B200"/>
    <mergeCell ref="C200:D200"/>
    <mergeCell ref="A193:B193"/>
    <mergeCell ref="C193:D193"/>
    <mergeCell ref="E193:G193"/>
    <mergeCell ref="A194:B194"/>
    <mergeCell ref="C194:D194"/>
    <mergeCell ref="E194:G194"/>
    <mergeCell ref="E85:G85"/>
    <mergeCell ref="C86:D86"/>
    <mergeCell ref="C87:D87"/>
    <mergeCell ref="A88:B88"/>
    <mergeCell ref="C88:D88"/>
    <mergeCell ref="E86:G86"/>
    <mergeCell ref="A241:B241"/>
    <mergeCell ref="A252:B252"/>
    <mergeCell ref="A256:B256"/>
    <mergeCell ref="E200:G200"/>
    <mergeCell ref="A201:B201"/>
    <mergeCell ref="C201:D201"/>
    <mergeCell ref="C241:D241"/>
    <mergeCell ref="E241:G241"/>
    <mergeCell ref="C252:D252"/>
    <mergeCell ref="E252:G252"/>
    <mergeCell ref="A204:B204"/>
    <mergeCell ref="A205:B205"/>
    <mergeCell ref="A206:B206"/>
    <mergeCell ref="A207:B207"/>
    <mergeCell ref="A221:B221"/>
    <mergeCell ref="E224:G224"/>
    <mergeCell ref="E227:G227"/>
    <mergeCell ref="E232:G232"/>
    <mergeCell ref="C196:D196"/>
    <mergeCell ref="A192:B192"/>
    <mergeCell ref="C192:D192"/>
    <mergeCell ref="A114:B114"/>
    <mergeCell ref="A120:B120"/>
    <mergeCell ref="A125:B125"/>
    <mergeCell ref="C125:D125"/>
    <mergeCell ref="A126:B126"/>
    <mergeCell ref="C126:D126"/>
    <mergeCell ref="C127:D127"/>
    <mergeCell ref="A128:B128"/>
    <mergeCell ref="C128:D128"/>
    <mergeCell ref="A127:B127"/>
    <mergeCell ref="A129:B129"/>
    <mergeCell ref="C129:D129"/>
    <mergeCell ref="A131:B131"/>
    <mergeCell ref="C157:D157"/>
    <mergeCell ref="C131:D131"/>
    <mergeCell ref="A151:B151"/>
    <mergeCell ref="C151:D151"/>
    <mergeCell ref="C153:D153"/>
    <mergeCell ref="A154:B154"/>
    <mergeCell ref="C154:D154"/>
    <mergeCell ref="A155:B155"/>
    <mergeCell ref="C36:D36"/>
    <mergeCell ref="E36:G36"/>
    <mergeCell ref="E63:G63"/>
    <mergeCell ref="A65:B65"/>
    <mergeCell ref="C65:D65"/>
    <mergeCell ref="E65:G65"/>
    <mergeCell ref="A48:B48"/>
    <mergeCell ref="C48:D48"/>
    <mergeCell ref="E48:G48"/>
    <mergeCell ref="A52:B52"/>
    <mergeCell ref="A53:B53"/>
    <mergeCell ref="C53:D53"/>
    <mergeCell ref="E53:G53"/>
    <mergeCell ref="A63:B63"/>
    <mergeCell ref="C63:D63"/>
    <mergeCell ref="A40:B40"/>
    <mergeCell ref="C40:D40"/>
    <mergeCell ref="A38:B38"/>
    <mergeCell ref="E38:G38"/>
    <mergeCell ref="A56:B56"/>
    <mergeCell ref="A57:B57"/>
    <mergeCell ref="A58:B58"/>
    <mergeCell ref="A59:B59"/>
    <mergeCell ref="A44:B44"/>
    <mergeCell ref="E32:G32"/>
    <mergeCell ref="A35:B35"/>
    <mergeCell ref="A21:B21"/>
    <mergeCell ref="C21:D21"/>
    <mergeCell ref="E21:G21"/>
    <mergeCell ref="A25:B25"/>
    <mergeCell ref="E27:G27"/>
    <mergeCell ref="E31:G31"/>
    <mergeCell ref="A26:B26"/>
    <mergeCell ref="C26:D26"/>
    <mergeCell ref="E28:G28"/>
    <mergeCell ref="A29:B29"/>
    <mergeCell ref="E29:G29"/>
    <mergeCell ref="A32:B32"/>
    <mergeCell ref="C32:D32"/>
    <mergeCell ref="E30:G30"/>
    <mergeCell ref="A30:B30"/>
    <mergeCell ref="E26:G26"/>
    <mergeCell ref="A22:B22"/>
    <mergeCell ref="C22:D22"/>
    <mergeCell ref="E22:G22"/>
    <mergeCell ref="A27:B27"/>
    <mergeCell ref="C27:D31"/>
    <mergeCell ref="A28:B28"/>
    <mergeCell ref="A20:B20"/>
    <mergeCell ref="C20:D20"/>
    <mergeCell ref="E20:G20"/>
    <mergeCell ref="A18:B18"/>
    <mergeCell ref="C18:D18"/>
    <mergeCell ref="E18:G18"/>
    <mergeCell ref="A19:B19"/>
    <mergeCell ref="C19:D19"/>
    <mergeCell ref="E19:G19"/>
    <mergeCell ref="E16:G16"/>
    <mergeCell ref="A17:B17"/>
    <mergeCell ref="C17:D17"/>
    <mergeCell ref="E17:G17"/>
    <mergeCell ref="E9:G9"/>
    <mergeCell ref="A13:B13"/>
    <mergeCell ref="C13:D13"/>
    <mergeCell ref="E13:G13"/>
    <mergeCell ref="A15:B15"/>
    <mergeCell ref="C15:D15"/>
    <mergeCell ref="E15:G15"/>
    <mergeCell ref="A11:B11"/>
    <mergeCell ref="C11:D11"/>
    <mergeCell ref="A12:B12"/>
    <mergeCell ref="C12:D12"/>
    <mergeCell ref="E12:G12"/>
    <mergeCell ref="C14:D14"/>
    <mergeCell ref="A14:B14"/>
    <mergeCell ref="E14:G14"/>
    <mergeCell ref="A5:B5"/>
    <mergeCell ref="C5:D5"/>
    <mergeCell ref="A6:B6"/>
    <mergeCell ref="C6:D6"/>
    <mergeCell ref="E6:G6"/>
    <mergeCell ref="A7:B7"/>
    <mergeCell ref="C7:D7"/>
    <mergeCell ref="E7:G7"/>
    <mergeCell ref="C106:D106"/>
    <mergeCell ref="A104:B104"/>
    <mergeCell ref="A106:B106"/>
    <mergeCell ref="A10:B10"/>
    <mergeCell ref="C10:D10"/>
    <mergeCell ref="E10:G10"/>
    <mergeCell ref="E11:G11"/>
    <mergeCell ref="A8:B8"/>
    <mergeCell ref="C8:D8"/>
    <mergeCell ref="E8:G8"/>
    <mergeCell ref="A9:B9"/>
    <mergeCell ref="C9:D9"/>
    <mergeCell ref="A16:B16"/>
    <mergeCell ref="C16:D16"/>
    <mergeCell ref="A31:B31"/>
    <mergeCell ref="A37:B37"/>
    <mergeCell ref="C152:D152"/>
    <mergeCell ref="A130:B130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2:B142"/>
    <mergeCell ref="C142:D142"/>
    <mergeCell ref="A138:B138"/>
    <mergeCell ref="C135:D135"/>
    <mergeCell ref="C136:D136"/>
    <mergeCell ref="A150:B150"/>
    <mergeCell ref="C150:D150"/>
    <mergeCell ref="A136:B136"/>
    <mergeCell ref="A134:B134"/>
    <mergeCell ref="C134:D134"/>
    <mergeCell ref="A135:B135"/>
    <mergeCell ref="A137:B137"/>
    <mergeCell ref="E165:G16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E161:G161"/>
    <mergeCell ref="C155:D155"/>
    <mergeCell ref="A156:B156"/>
    <mergeCell ref="C156:D156"/>
    <mergeCell ref="A157:B157"/>
    <mergeCell ref="A165:B165"/>
    <mergeCell ref="C165:D165"/>
    <mergeCell ref="C170:D170"/>
    <mergeCell ref="A171:B171"/>
    <mergeCell ref="C171:D171"/>
    <mergeCell ref="A166:B166"/>
    <mergeCell ref="C166:D166"/>
    <mergeCell ref="E166:G166"/>
    <mergeCell ref="A167:B167"/>
    <mergeCell ref="C167:D167"/>
    <mergeCell ref="E167:G167"/>
    <mergeCell ref="A168:B168"/>
    <mergeCell ref="C168:D168"/>
    <mergeCell ref="E168:G168"/>
    <mergeCell ref="C187:D187"/>
    <mergeCell ref="E187:G187"/>
    <mergeCell ref="A188:B188"/>
    <mergeCell ref="C188:D188"/>
    <mergeCell ref="E188:G188"/>
    <mergeCell ref="A189:B189"/>
    <mergeCell ref="C189:D189"/>
    <mergeCell ref="E189:G189"/>
    <mergeCell ref="A175:B175"/>
    <mergeCell ref="C175:D175"/>
    <mergeCell ref="E175:G175"/>
    <mergeCell ref="A176:B176"/>
    <mergeCell ref="C176:D176"/>
    <mergeCell ref="E176:G176"/>
    <mergeCell ref="A182:B182"/>
    <mergeCell ref="C182:D182"/>
    <mergeCell ref="E182:G182"/>
    <mergeCell ref="A179:B179"/>
    <mergeCell ref="C179:D179"/>
    <mergeCell ref="E179:G179"/>
    <mergeCell ref="A177:B177"/>
    <mergeCell ref="C177:D177"/>
    <mergeCell ref="E177:G177"/>
    <mergeCell ref="A178:B178"/>
    <mergeCell ref="C186:D186"/>
    <mergeCell ref="E186:G186"/>
    <mergeCell ref="C185:D185"/>
    <mergeCell ref="A185:B185"/>
    <mergeCell ref="E185:G185"/>
    <mergeCell ref="A186:B186"/>
    <mergeCell ref="A183:B183"/>
    <mergeCell ref="C183:D183"/>
    <mergeCell ref="E183:G183"/>
    <mergeCell ref="A184:B184"/>
    <mergeCell ref="C184:D184"/>
    <mergeCell ref="E184:G184"/>
    <mergeCell ref="C178:D178"/>
    <mergeCell ref="E178:G178"/>
    <mergeCell ref="A173:B173"/>
    <mergeCell ref="C173:D173"/>
    <mergeCell ref="E173:G173"/>
    <mergeCell ref="A174:B174"/>
    <mergeCell ref="C174:D174"/>
    <mergeCell ref="E174:G174"/>
    <mergeCell ref="A169:B169"/>
    <mergeCell ref="C169:D169"/>
    <mergeCell ref="E169:G169"/>
    <mergeCell ref="E171:G171"/>
    <mergeCell ref="A172:B172"/>
    <mergeCell ref="C172:D172"/>
    <mergeCell ref="E172:G172"/>
    <mergeCell ref="A43:B43"/>
    <mergeCell ref="A119:B119"/>
    <mergeCell ref="C119:D119"/>
    <mergeCell ref="A96:B96"/>
    <mergeCell ref="A99:B99"/>
    <mergeCell ref="C99:D99"/>
    <mergeCell ref="C137:D137"/>
    <mergeCell ref="E137:G137"/>
    <mergeCell ref="A141:B141"/>
    <mergeCell ref="A140:B140"/>
    <mergeCell ref="C140:D140"/>
    <mergeCell ref="E140:G140"/>
    <mergeCell ref="C141:D141"/>
    <mergeCell ref="A139:B139"/>
    <mergeCell ref="A124:B124"/>
    <mergeCell ref="A91:B91"/>
    <mergeCell ref="C91:D91"/>
    <mergeCell ref="E91:G91"/>
    <mergeCell ref="C92:D92"/>
    <mergeCell ref="C93:D93"/>
    <mergeCell ref="A94:B94"/>
    <mergeCell ref="C94:D94"/>
    <mergeCell ref="E94:G94"/>
    <mergeCell ref="A85:B85"/>
    <mergeCell ref="A121:B121"/>
    <mergeCell ref="C121:D121"/>
    <mergeCell ref="A111:B111"/>
    <mergeCell ref="C111:D111"/>
    <mergeCell ref="C112:D112"/>
    <mergeCell ref="C113:D113"/>
    <mergeCell ref="A54:B54"/>
    <mergeCell ref="A115:B115"/>
    <mergeCell ref="C115:D115"/>
    <mergeCell ref="A113:B113"/>
    <mergeCell ref="A118:B118"/>
    <mergeCell ref="A110:B110"/>
    <mergeCell ref="A102:B102"/>
    <mergeCell ref="A95:B95"/>
    <mergeCell ref="A90:B90"/>
    <mergeCell ref="A84:C84"/>
    <mergeCell ref="A64:B64"/>
    <mergeCell ref="C85:D85"/>
    <mergeCell ref="C212:D212"/>
    <mergeCell ref="E212:G212"/>
    <mergeCell ref="A208:B208"/>
    <mergeCell ref="C208:D208"/>
    <mergeCell ref="E208:G208"/>
    <mergeCell ref="A209:B209"/>
    <mergeCell ref="C209:D209"/>
    <mergeCell ref="E209:G209"/>
    <mergeCell ref="A213:B213"/>
    <mergeCell ref="C213:D213"/>
    <mergeCell ref="E213:G213"/>
    <mergeCell ref="C216:D216"/>
    <mergeCell ref="A217:B217"/>
    <mergeCell ref="C217:D217"/>
    <mergeCell ref="E217:G217"/>
    <mergeCell ref="A222:B222"/>
    <mergeCell ref="C222:D222"/>
    <mergeCell ref="E222:G222"/>
    <mergeCell ref="A223:B223"/>
    <mergeCell ref="C223:D223"/>
    <mergeCell ref="E221:G221"/>
    <mergeCell ref="C224:D224"/>
    <mergeCell ref="A225:B225"/>
    <mergeCell ref="C225:D225"/>
    <mergeCell ref="E225:G225"/>
    <mergeCell ref="A226:B226"/>
    <mergeCell ref="C226:D226"/>
    <mergeCell ref="E226:G226"/>
    <mergeCell ref="A227:B227"/>
    <mergeCell ref="C227:D227"/>
    <mergeCell ref="C228:D228"/>
    <mergeCell ref="E228:G228"/>
    <mergeCell ref="A232:B232"/>
    <mergeCell ref="A233:B233"/>
    <mergeCell ref="A234:B234"/>
    <mergeCell ref="A235:B235"/>
    <mergeCell ref="A231:B231"/>
    <mergeCell ref="A236:B236"/>
    <mergeCell ref="E236:G236"/>
    <mergeCell ref="C231:D231"/>
    <mergeCell ref="E231:G231"/>
    <mergeCell ref="J268:J269"/>
    <mergeCell ref="K268:K269"/>
    <mergeCell ref="E273:G273"/>
    <mergeCell ref="C270:D270"/>
    <mergeCell ref="E270:G270"/>
    <mergeCell ref="E267:G267"/>
    <mergeCell ref="C265:D269"/>
    <mergeCell ref="H265:H267"/>
    <mergeCell ref="J265:J267"/>
    <mergeCell ref="K265:K267"/>
    <mergeCell ref="E272:G272"/>
    <mergeCell ref="E259:G259"/>
    <mergeCell ref="A260:B260"/>
    <mergeCell ref="C260:D260"/>
    <mergeCell ref="E260:G260"/>
    <mergeCell ref="E268:G269"/>
    <mergeCell ref="C245:D245"/>
    <mergeCell ref="H268:H269"/>
    <mergeCell ref="C257:D257"/>
    <mergeCell ref="E257:G257"/>
    <mergeCell ref="E274:G274"/>
    <mergeCell ref="A275:B275"/>
    <mergeCell ref="C275:D275"/>
    <mergeCell ref="E275:G275"/>
    <mergeCell ref="A276:B276"/>
    <mergeCell ref="C276:D276"/>
    <mergeCell ref="E276:G276"/>
    <mergeCell ref="E245:G245"/>
    <mergeCell ref="C246:D246"/>
    <mergeCell ref="E246:G246"/>
    <mergeCell ref="A253:B253"/>
    <mergeCell ref="C253:D253"/>
    <mergeCell ref="E253:G253"/>
    <mergeCell ref="A254:B254"/>
    <mergeCell ref="C254:D254"/>
    <mergeCell ref="E254:G254"/>
    <mergeCell ref="A246:B246"/>
    <mergeCell ref="E255:G255"/>
    <mergeCell ref="A272:B272"/>
    <mergeCell ref="E265:G265"/>
    <mergeCell ref="E266:G266"/>
    <mergeCell ref="A261:B261"/>
    <mergeCell ref="E262:G262"/>
    <mergeCell ref="E258:G258"/>
    <mergeCell ref="E277:G277"/>
    <mergeCell ref="A278:B278"/>
    <mergeCell ref="C278:D278"/>
    <mergeCell ref="E278:G278"/>
    <mergeCell ref="A279:B279"/>
    <mergeCell ref="C279:D279"/>
    <mergeCell ref="E279:G279"/>
    <mergeCell ref="A280:B280"/>
    <mergeCell ref="C280:D280"/>
    <mergeCell ref="A277:B277"/>
    <mergeCell ref="C277:D277"/>
    <mergeCell ref="E281:G281"/>
    <mergeCell ref="A282:B282"/>
    <mergeCell ref="C282:D282"/>
    <mergeCell ref="E282:G282"/>
    <mergeCell ref="E280:G280"/>
    <mergeCell ref="A305:B305"/>
    <mergeCell ref="C305:D305"/>
    <mergeCell ref="E305:G305"/>
    <mergeCell ref="E301:G301"/>
    <mergeCell ref="E291:G291"/>
    <mergeCell ref="E284:G284"/>
    <mergeCell ref="A285:B285"/>
    <mergeCell ref="C285:D285"/>
    <mergeCell ref="A286:B286"/>
    <mergeCell ref="C286:D286"/>
    <mergeCell ref="E286:G286"/>
    <mergeCell ref="E294:G294"/>
    <mergeCell ref="C304:D304"/>
    <mergeCell ref="E304:G304"/>
    <mergeCell ref="A294:B294"/>
    <mergeCell ref="A304:B304"/>
    <mergeCell ref="C294:D294"/>
    <mergeCell ref="E285:G285"/>
    <mergeCell ref="C283:D283"/>
    <mergeCell ref="C284:D284"/>
    <mergeCell ref="A289:B289"/>
    <mergeCell ref="C289:D289"/>
    <mergeCell ref="E289:G289"/>
    <mergeCell ref="A290:B290"/>
    <mergeCell ref="C290:D290"/>
    <mergeCell ref="C287:D287"/>
    <mergeCell ref="E287:G287"/>
    <mergeCell ref="C288:D288"/>
    <mergeCell ref="E288:G288"/>
    <mergeCell ref="C291:D291"/>
    <mergeCell ref="E283:G283"/>
    <mergeCell ref="A323:B323"/>
    <mergeCell ref="C323:D323"/>
    <mergeCell ref="E323:G323"/>
    <mergeCell ref="A296:B296"/>
    <mergeCell ref="C296:D296"/>
    <mergeCell ref="A297:B297"/>
    <mergeCell ref="C297:D297"/>
    <mergeCell ref="E297:G297"/>
    <mergeCell ref="A298:B298"/>
    <mergeCell ref="C298:D298"/>
    <mergeCell ref="E298:G298"/>
    <mergeCell ref="A300:B300"/>
    <mergeCell ref="C300:D300"/>
    <mergeCell ref="E300:G300"/>
    <mergeCell ref="A301:B301"/>
    <mergeCell ref="C301:D301"/>
    <mergeCell ref="E316:G316"/>
    <mergeCell ref="E317:G317"/>
    <mergeCell ref="C318:D318"/>
    <mergeCell ref="E290:G290"/>
    <mergeCell ref="E308:G308"/>
    <mergeCell ref="E318:G318"/>
    <mergeCell ref="C319:D319"/>
    <mergeCell ref="A309:B309"/>
    <mergeCell ref="K318:K319"/>
    <mergeCell ref="A322:B322"/>
    <mergeCell ref="C322:D322"/>
    <mergeCell ref="E322:G322"/>
    <mergeCell ref="E312:G312"/>
    <mergeCell ref="E313:G313"/>
    <mergeCell ref="E314:G314"/>
    <mergeCell ref="E315:G315"/>
    <mergeCell ref="E319:G319"/>
    <mergeCell ref="E320:G320"/>
    <mergeCell ref="A321:B321"/>
    <mergeCell ref="C321:D321"/>
    <mergeCell ref="E321:G321"/>
    <mergeCell ref="A320:B320"/>
    <mergeCell ref="C320:D320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C316:D316"/>
    <mergeCell ref="C317:D317"/>
    <mergeCell ref="L245:L246"/>
    <mergeCell ref="K316:K317"/>
    <mergeCell ref="A310:B310"/>
    <mergeCell ref="C310:D310"/>
    <mergeCell ref="E310:G310"/>
    <mergeCell ref="A311:B311"/>
    <mergeCell ref="C311:D311"/>
    <mergeCell ref="E311:G311"/>
    <mergeCell ref="A317:B317"/>
    <mergeCell ref="A306:B306"/>
    <mergeCell ref="C306:D306"/>
    <mergeCell ref="E306:G306"/>
    <mergeCell ref="A307:B307"/>
    <mergeCell ref="C307:D307"/>
    <mergeCell ref="E307:G307"/>
    <mergeCell ref="A308:B308"/>
    <mergeCell ref="C308:D308"/>
    <mergeCell ref="C295:D295"/>
    <mergeCell ref="C309:D309"/>
    <mergeCell ref="E309:G309"/>
    <mergeCell ref="C299:D299"/>
    <mergeCell ref="E295:G295"/>
    <mergeCell ref="E296:G296"/>
    <mergeCell ref="E299:G299"/>
    <mergeCell ref="A77:B77"/>
    <mergeCell ref="A78:B78"/>
    <mergeCell ref="A79:B79"/>
    <mergeCell ref="A80:B80"/>
    <mergeCell ref="A86:B86"/>
    <mergeCell ref="A97:B97"/>
    <mergeCell ref="A98:B98"/>
    <mergeCell ref="A112:B112"/>
    <mergeCell ref="A103:B103"/>
    <mergeCell ref="A105:B105"/>
    <mergeCell ref="A107:B107"/>
    <mergeCell ref="C98:D98"/>
    <mergeCell ref="C103:D103"/>
    <mergeCell ref="E103:G103"/>
    <mergeCell ref="C104:D104"/>
    <mergeCell ref="C120:D120"/>
    <mergeCell ref="E98:G98"/>
    <mergeCell ref="E104:G104"/>
    <mergeCell ref="E115:G115"/>
    <mergeCell ref="E160:G160"/>
    <mergeCell ref="E145:G145"/>
    <mergeCell ref="A39:B39"/>
    <mergeCell ref="A45:B45"/>
    <mergeCell ref="A46:B46"/>
    <mergeCell ref="A47:B47"/>
    <mergeCell ref="A55:B55"/>
    <mergeCell ref="A36:B36"/>
    <mergeCell ref="A87:B87"/>
    <mergeCell ref="A92:B92"/>
    <mergeCell ref="A93:B93"/>
    <mergeCell ref="A60:B60"/>
    <mergeCell ref="A61:B61"/>
    <mergeCell ref="A62:B62"/>
    <mergeCell ref="A66:B66"/>
    <mergeCell ref="A67:B67"/>
    <mergeCell ref="A68:B68"/>
    <mergeCell ref="A81:B81"/>
    <mergeCell ref="A69:B69"/>
    <mergeCell ref="A70:B70"/>
    <mergeCell ref="A71:B71"/>
    <mergeCell ref="A72:B72"/>
    <mergeCell ref="A73:B73"/>
    <mergeCell ref="A74:B74"/>
    <mergeCell ref="A75:B75"/>
    <mergeCell ref="A76:B76"/>
    <mergeCell ref="A318:B318"/>
    <mergeCell ref="A319:B319"/>
    <mergeCell ref="A152:B152"/>
    <mergeCell ref="A265:B265"/>
    <mergeCell ref="A266:B266"/>
    <mergeCell ref="A267:B267"/>
    <mergeCell ref="A268:B268"/>
    <mergeCell ref="A269:B269"/>
    <mergeCell ref="A299:B299"/>
    <mergeCell ref="A316:B316"/>
    <mergeCell ref="A287:B287"/>
    <mergeCell ref="A288:B288"/>
    <mergeCell ref="A283:B283"/>
    <mergeCell ref="A295:B295"/>
    <mergeCell ref="A291:B291"/>
    <mergeCell ref="A245:B245"/>
    <mergeCell ref="A258:B258"/>
    <mergeCell ref="A284:B284"/>
    <mergeCell ref="A228:B228"/>
    <mergeCell ref="A224:B224"/>
    <mergeCell ref="A216:B216"/>
    <mergeCell ref="A187:B187"/>
    <mergeCell ref="A170:B170"/>
    <mergeCell ref="A153:B153"/>
    <mergeCell ref="C37:D39"/>
    <mergeCell ref="C45:D47"/>
    <mergeCell ref="E45:G45"/>
    <mergeCell ref="E46:G46"/>
    <mergeCell ref="E47:G47"/>
    <mergeCell ref="C54:D62"/>
    <mergeCell ref="E54:G54"/>
    <mergeCell ref="E55:G55"/>
    <mergeCell ref="E56:G56"/>
    <mergeCell ref="E57:G57"/>
    <mergeCell ref="E58:G58"/>
    <mergeCell ref="E40:G40"/>
    <mergeCell ref="E59:G59"/>
    <mergeCell ref="E60:G60"/>
    <mergeCell ref="E61:G61"/>
    <mergeCell ref="E62:G62"/>
    <mergeCell ref="C44:D44"/>
    <mergeCell ref="E44:G44"/>
    <mergeCell ref="E67:G67"/>
    <mergeCell ref="E68:G68"/>
    <mergeCell ref="E69:G69"/>
    <mergeCell ref="E70:G70"/>
    <mergeCell ref="C66:D80"/>
    <mergeCell ref="E92:G92"/>
    <mergeCell ref="E93:G93"/>
    <mergeCell ref="E97:G97"/>
    <mergeCell ref="C97:D97"/>
    <mergeCell ref="C81:D81"/>
    <mergeCell ref="E71:G71"/>
    <mergeCell ref="E72:G72"/>
    <mergeCell ref="E73:G73"/>
    <mergeCell ref="E74:G74"/>
    <mergeCell ref="E75:G75"/>
    <mergeCell ref="E76:G76"/>
    <mergeCell ref="E87:G87"/>
    <mergeCell ref="E96:G96"/>
    <mergeCell ref="E88:G88"/>
    <mergeCell ref="C96:D96"/>
    <mergeCell ref="E77:G77"/>
    <mergeCell ref="E78:G78"/>
    <mergeCell ref="E80:G80"/>
    <mergeCell ref="E81:G81"/>
    <mergeCell ref="E153:G153"/>
    <mergeCell ref="E154:G154"/>
    <mergeCell ref="E155:G155"/>
    <mergeCell ref="E156:G156"/>
    <mergeCell ref="E157:G157"/>
    <mergeCell ref="E158:G158"/>
    <mergeCell ref="E159:G159"/>
    <mergeCell ref="A2:M2"/>
    <mergeCell ref="E130:G130"/>
    <mergeCell ref="C130:D130"/>
    <mergeCell ref="E135:G135"/>
    <mergeCell ref="E136:G136"/>
    <mergeCell ref="E141:G141"/>
    <mergeCell ref="E142:G142"/>
    <mergeCell ref="E143:G143"/>
    <mergeCell ref="E144:G144"/>
    <mergeCell ref="E127:G127"/>
    <mergeCell ref="E111:G111"/>
    <mergeCell ref="C114:D114"/>
    <mergeCell ref="C105:D105"/>
    <mergeCell ref="C107:D107"/>
    <mergeCell ref="E107:G107"/>
    <mergeCell ref="E129:G129"/>
    <mergeCell ref="E66:G66"/>
    <mergeCell ref="E119:G119"/>
    <mergeCell ref="E120:G120"/>
    <mergeCell ref="E121:G121"/>
    <mergeCell ref="E105:G105"/>
    <mergeCell ref="E106:G106"/>
    <mergeCell ref="E112:G112"/>
    <mergeCell ref="E113:G113"/>
    <mergeCell ref="E114:G114"/>
    <mergeCell ref="E152:G152"/>
    <mergeCell ref="E134:G134"/>
    <mergeCell ref="E125:G125"/>
    <mergeCell ref="E126:G126"/>
    <mergeCell ref="E128:G128"/>
    <mergeCell ref="E131:G131"/>
    <mergeCell ref="E151:G151"/>
    <mergeCell ref="E146:G146"/>
  </mergeCells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Brhelova</dc:creator>
  <cp:lastModifiedBy>Marcela T.</cp:lastModifiedBy>
  <cp:lastPrinted>2021-12-14T10:56:16Z</cp:lastPrinted>
  <dcterms:created xsi:type="dcterms:W3CDTF">2020-11-26T12:45:32Z</dcterms:created>
  <dcterms:modified xsi:type="dcterms:W3CDTF">2021-12-15T18:36:24Z</dcterms:modified>
</cp:coreProperties>
</file>