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3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<sst xmlns="http://schemas.openxmlformats.org/spreadsheetml/2006/main" count="617" uniqueCount="391">
  <si>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</si>
  <si>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</si>
  <si>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</si>
  <si>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</si>
  <si>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</si>
  <si>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</si>
  <si>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</si>
  <si>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</si>
  <si>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</si>
  <si>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</si>
  <si>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</si>
  <si>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</si>
  <si>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JKSO: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</si>
  <si>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</si>
  <si>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</si>
  <si>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</si>
  <si>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</si>
  <si>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</si>
  <si>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</si>
  <si>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</si>
  <si>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</si>
  <si>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</si>
  <si>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</si>
  <si>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</si>
  <si>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</si>
  <si>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</si>
  <si>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</si>
  <si>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</si>
  <si>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</si>
  <si>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</si>
  <si>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</si>
  <si>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</si>
  <si>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</si>
  <si>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</si>
  <si>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</si>
  <si>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</si>
  <si>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</si>
  <si>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</si>
  <si>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</si>
  <si>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</si>
  <si>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</si>
  <si>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</si>
  <si>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</si>
  <si>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</si>
  <si>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</si>
  <si>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</si>
  <si>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</si>
  <si>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</si>
  <si>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</si>
  <si>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</si>
  <si>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</si>
  <si>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</si>
  <si>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</si>
  <si>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</si>
  <si>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</si>
  <si>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</si>
  <si>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</si>
  <si>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</si>
  <si>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</si>
  <si>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Rekapitulácia rozpočtu v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</si>
  <si>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</si>
  <si>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</si>
  <si>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</si>
  <si>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</si>
  <si>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</si>
  <si>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</si>
  <si>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</si>
  <si>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</si>
  <si>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</si>
  <si>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</si>
  <si>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</si>
  <si>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</si>
  <si>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</si>
  <si>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</si>
  <si>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</si>
  <si>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</si>
  <si>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</si>
  <si>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</si>
  <si>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</si>
  <si>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</si>
  <si>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</si>
  <si>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</si>
  <si>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</si>
  <si>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</si>
  <si>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</si>
  <si>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</si>
  <si>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</si>
  <si>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</si>
  <si>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</si>
  <si>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</si>
  <si>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</si>
  <si>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</si>
  <si>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</si>
  <si>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</si>
  <si>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</si>
  <si>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</si>
  <si>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</si>
  <si>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</si>
  <si>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</si>
  <si>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</si>
  <si>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</si>
  <si>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</si>
  <si>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</si>
  <si>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</si>
  <si>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</si>
  <si>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Stredná odborná škola v Źarnovici </t>
  </si>
  <si>
    <t xml:space="preserve">Dodávateľ: Neurčený -stavebno montážna firma bude vybratá neskôr </t>
  </si>
  <si>
    <t>Výmeny stúpacích,ležatých rozvodov splaškovej kanal.rozvodov vody studenej,TUV ,zmeny sociál.zariade</t>
  </si>
  <si>
    <t>Objekt : SO 01 internát</t>
  </si>
  <si>
    <t>I.Kuchyna+umýv.riadu,kuchyna hlavná,prípr.jedál,sklad pohárov,skl.vajec,skl.termonád,kanc.vedúc,plyn</t>
  </si>
  <si>
    <t>Ceny</t>
  </si>
  <si>
    <t xml:space="preserve"> Výmeny stúpacích,ležatých rozvodov splaškovej kanal.rozvodov vody studenej,TUV ,zmeny sociál.zariade</t>
  </si>
  <si>
    <t>Rekonštrukcia,Internát SOŚ Źarnovic</t>
  </si>
  <si>
    <t xml:space="preserve"> Objekt : SO 01 internát</t>
  </si>
  <si>
    <t xml:space="preserve"> I.Kuchyna+umýv.riadu,kuchyna hlavná,prípr.jedál,sklad pohárov,skl.vajec,skl.termonád,kanc.vedúc,plyn</t>
  </si>
  <si>
    <t xml:space="preserve">Stredná odborná škola v Źarnovici </t>
  </si>
  <si>
    <t/>
  </si>
  <si>
    <t>Źarnovica</t>
  </si>
  <si>
    <t xml:space="preserve">Neurčený -stavebno montážna firma bude vybratá neskôr </t>
  </si>
  <si>
    <t>Źiar nad Hronom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</si>
  <si>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</si>
  <si>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</si>
  <si>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</si>
  <si>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</si>
  <si>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</si>
  <si>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</si>
  <si>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</si>
  <si>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</si>
  <si>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</si>
  <si>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</si>
  <si>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</si>
  <si>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</si>
  <si>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6 - ÚPRAVY POVRCHOV, PODLAHY, VÝPLNE</t>
  </si>
  <si>
    <t xml:space="preserve">       </t>
  </si>
  <si>
    <t>011</t>
  </si>
  <si>
    <t xml:space="preserve">61140-5223,1 </t>
  </si>
  <si>
    <t>Vloženie rohovej lišty so sieťkou</t>
  </si>
  <si>
    <t>m</t>
  </si>
  <si>
    <t xml:space="preserve">                    </t>
  </si>
  <si>
    <t>(3,75*14,00)*1,12 =   58,800</t>
  </si>
  <si>
    <t>vnútorná rohová hrana pri zakapotovaní potrubia</t>
  </si>
  <si>
    <t xml:space="preserve">61247-4101   </t>
  </si>
  <si>
    <t>Omietka vnút. stien zo suchých zmesí hladká Baumit</t>
  </si>
  <si>
    <t>m2</t>
  </si>
  <si>
    <t>3,73*0,25*14,00 =   13,055</t>
  </si>
  <si>
    <t>.</t>
  </si>
  <si>
    <t>*    Cena určená na podklad: Pálené tehly a bloky, betónové tvarovky z ľahčeného alebo klasického kameniva</t>
  </si>
  <si>
    <t>*    Cena nezahŕňa Baumit prednástrek (Vorsprizer) !</t>
  </si>
  <si>
    <t xml:space="preserve">6 - ÚPRAVY POVRCHOV, PODLAHY, VÝPLNE  spolu: </t>
  </si>
  <si>
    <t>9 - OSTATNÉ KONŠTRUKCIE A PRÁCE</t>
  </si>
  <si>
    <t>013</t>
  </si>
  <si>
    <t xml:space="preserve">96203-2231   </t>
  </si>
  <si>
    <t>Búranie muriva z tehál na MV, MVC alebo otvorov nad 4 m2</t>
  </si>
  <si>
    <t>m3</t>
  </si>
  <si>
    <t>(3,67*0,510+3,67*0,650)*0,150 =   0,639</t>
  </si>
  <si>
    <t>rozbitie výklenku včetne KO do v,2,0 m -pri vstupe do kuchyne umyváreń riadu</t>
  </si>
  <si>
    <t>(3,67*0,410+3,67*0,30)*0,150 =   0,391</t>
  </si>
  <si>
    <t>rozbitie otvoru v podpern.pilieri včetneKO do v.2,0m-kuchyna hlavná/stredový pil</t>
  </si>
  <si>
    <t>(3,67*0,60+3,67*0,70)*0,150 =   0,716</t>
  </si>
  <si>
    <t>demontáž kompl.plast obkladu -výklenok pri vstupe v sklade vajec</t>
  </si>
  <si>
    <t>(3,67*0,60+3,67*0,51)*0,150 +(3,67*0,60+3,67*0,51)*0,150 =   1,222</t>
  </si>
  <si>
    <t>vybúranie výklenku včetne KO do v.2,0-pri vstupe špinavá príprava jedál</t>
  </si>
  <si>
    <t>vybúranie výklenku pri vstupe vĺavo -sklad pohárov</t>
  </si>
  <si>
    <t>vybúranie výklenku vpravo pri vstupe v kancelárii vedúcej</t>
  </si>
  <si>
    <t>vybúranie výklenku v plynovej kotolni</t>
  </si>
  <si>
    <t xml:space="preserve">97801-5281   </t>
  </si>
  <si>
    <t>Otlčenie vnútorn. omietok váp. vápenocem. zlož. I-IV do 80 %</t>
  </si>
  <si>
    <t>(3,67*0,510+3,67*0,60)*6,00 =   24,442</t>
  </si>
  <si>
    <t>omietky výklenkov a rohov v miestnostiach</t>
  </si>
  <si>
    <t>383</t>
  </si>
  <si>
    <t xml:space="preserve">03597-71101  </t>
  </si>
  <si>
    <t>Nakladanie sute na dopravný prostriedok</t>
  </si>
  <si>
    <t>t</t>
  </si>
  <si>
    <t xml:space="preserve">03597-9111   </t>
  </si>
  <si>
    <t>Vnútrostavenisková doprava sute do 10 m</t>
  </si>
  <si>
    <t>5,196 =   5,196</t>
  </si>
  <si>
    <t xml:space="preserve">03597-9121   </t>
  </si>
  <si>
    <t>Vnútrostavenisková doprava sute za každých ďalších 5 m</t>
  </si>
  <si>
    <t>003</t>
  </si>
  <si>
    <t xml:space="preserve">94195-5002   </t>
  </si>
  <si>
    <t>Lešenie ľahké prac. pomocné výš. podlahy do 1,9 m</t>
  </si>
  <si>
    <t>1,50*1,50*6,00 =   13,500</t>
  </si>
  <si>
    <t xml:space="preserve">95290-1411   </t>
  </si>
  <si>
    <t>Vyčistenie ostatných objektov</t>
  </si>
  <si>
    <t>(2,50*4,50*7,00)*2,00 =   157,500</t>
  </si>
  <si>
    <t>viacnásobné čistenia v kuchyns.priestoroch a zázemí</t>
  </si>
  <si>
    <t>015</t>
  </si>
  <si>
    <t xml:space="preserve">95290-3119   </t>
  </si>
  <si>
    <t>Príplatok za vyčistenie priestorov v. nad 3,5 m</t>
  </si>
  <si>
    <t>157,500 =   157,500</t>
  </si>
  <si>
    <t xml:space="preserve">03597-8111   </t>
  </si>
  <si>
    <t>Odvoz sute na skládku do 1 km</t>
  </si>
  <si>
    <t>murivo +keramic.obklad</t>
  </si>
  <si>
    <t>4,99+0,206 =   5,196</t>
  </si>
  <si>
    <t xml:space="preserve">03597-8121   </t>
  </si>
  <si>
    <t>Odvoz sute na skládku za každý ďalší 1 km</t>
  </si>
  <si>
    <t>skládka TKO Bzenica Uhliská</t>
  </si>
  <si>
    <t>5,196*9,00 =   46,764</t>
  </si>
  <si>
    <t xml:space="preserve">97913-1409   </t>
  </si>
  <si>
    <t>Poplatok za ulož.a znešk.staveb.sute na vymedzených skládkach "O"-ostatný odpad</t>
  </si>
  <si>
    <t>*    Položky nahradené skupinami  položiek :</t>
  </si>
  <si>
    <t>*    9951 Uskladnenie stavebných odpadov,</t>
  </si>
  <si>
    <t>*    9952 Recyklácia stavebných odpadov,</t>
  </si>
  <si>
    <t>*    9953 Dekontaminácia stavebných odpadov (obsahujúcich nebezpečné látky),</t>
  </si>
  <si>
    <t>*    9954 Zneškodnenie odpadov neznečistených škodlivinami,</t>
  </si>
  <si>
    <t>*    9955 Zneškodnenie nebezpečných odpadov.</t>
  </si>
  <si>
    <t xml:space="preserve">99801-1001   </t>
  </si>
  <si>
    <t>Presun hmôt pre budovy murované výšky do 6 m</t>
  </si>
  <si>
    <t xml:space="preserve">9 - OSTATNÉ KONŠTRUKCIE A PRÁCE  spolu: </t>
  </si>
  <si>
    <t xml:space="preserve">PRÁCE A DODÁVKY HSV  spolu: </t>
  </si>
  <si>
    <t>Za rozpočet celkom</t>
  </si>
  <si>
    <t>Figura</t>
  </si>
  <si>
    <t>hms</t>
  </si>
  <si>
    <t>hrúbka muriva v suteréne</t>
  </si>
  <si>
    <t>0,44</t>
  </si>
  <si>
    <t>vms</t>
  </si>
  <si>
    <t>výška muriva v suteréne</t>
  </si>
  <si>
    <t>2,61</t>
  </si>
  <si>
    <t>o1</t>
  </si>
  <si>
    <t>okno 1</t>
  </si>
  <si>
    <t>0,90*0,45</t>
  </si>
  <si>
    <t>o2</t>
  </si>
  <si>
    <t>okno 2</t>
  </si>
  <si>
    <t>0,90*0,90</t>
  </si>
  <si>
    <t>o3</t>
  </si>
  <si>
    <t>okno 3</t>
  </si>
  <si>
    <t>0,90*0,60</t>
  </si>
  <si>
    <t>o4</t>
  </si>
  <si>
    <t>okno 4</t>
  </si>
  <si>
    <t>1,20*1,40</t>
  </si>
  <si>
    <t>o5</t>
  </si>
  <si>
    <t>fr. okno 5</t>
  </si>
  <si>
    <t>1,80*2,25</t>
  </si>
  <si>
    <t>o6</t>
  </si>
  <si>
    <t>fr. okno 6</t>
  </si>
  <si>
    <t>1,80*2,15</t>
  </si>
  <si>
    <t>o7</t>
  </si>
  <si>
    <t>okno 7</t>
  </si>
  <si>
    <t>o8</t>
  </si>
  <si>
    <t>fr. okno</t>
  </si>
  <si>
    <t>0,60*2,15</t>
  </si>
  <si>
    <t>o9</t>
  </si>
  <si>
    <t>okno a balk. dvere</t>
  </si>
  <si>
    <t>1,50*1,35+1,00*2,15</t>
  </si>
  <si>
    <t>o10</t>
  </si>
  <si>
    <t>okno</t>
  </si>
  <si>
    <t>0,90*1,97</t>
  </si>
  <si>
    <t>o11</t>
  </si>
  <si>
    <t>okno strešné</t>
  </si>
  <si>
    <t>1,10*2,20</t>
  </si>
  <si>
    <t>o12</t>
  </si>
  <si>
    <t>1,10*1,70</t>
  </si>
  <si>
    <t>o13</t>
  </si>
  <si>
    <t>1,10*1,10</t>
  </si>
  <si>
    <t>d14</t>
  </si>
  <si>
    <t>vstupné dvere do suterénu</t>
  </si>
  <si>
    <t>d15</t>
  </si>
  <si>
    <t>dvere</t>
  </si>
  <si>
    <t>0,80*1,97</t>
  </si>
  <si>
    <t>d16</t>
  </si>
  <si>
    <t>0,60*1,97</t>
  </si>
  <si>
    <t>d17</t>
  </si>
  <si>
    <t>vstupné dvere</t>
  </si>
  <si>
    <t>1,50*2,40</t>
  </si>
  <si>
    <t>d18</t>
  </si>
  <si>
    <t>garážové dvere</t>
  </si>
  <si>
    <t>2,50*2,20</t>
  </si>
  <si>
    <t>d19</t>
  </si>
  <si>
    <t>vmp</t>
  </si>
  <si>
    <t>výška muriva v prízemí</t>
  </si>
  <si>
    <t>2,69</t>
  </si>
  <si>
    <t>hmp</t>
  </si>
  <si>
    <t>hrúbka muriva prízemie, podkr.</t>
  </si>
  <si>
    <t>vs</t>
  </si>
  <si>
    <t>výška pre omietky suterénu</t>
  </si>
  <si>
    <t>2,49</t>
  </si>
  <si>
    <t>vp</t>
  </si>
  <si>
    <t>výška pre omietky prízemia</t>
  </si>
  <si>
    <t>vpo</t>
  </si>
  <si>
    <t>výška pre omietky podkrovia</t>
  </si>
  <si>
    <t>2,60</t>
  </si>
  <si>
    <t>omietky suterén,miestnosť 002</t>
  </si>
  <si>
    <t>+(3,55+2,00+3,90+1,00)*vs</t>
  </si>
  <si>
    <t>+(2,40+1,46+1,50+1,40+0,55)*vs</t>
  </si>
  <si>
    <t>004</t>
  </si>
  <si>
    <t>+(3,55+3,00)*2*vs</t>
  </si>
  <si>
    <t>005</t>
  </si>
  <si>
    <t>+(8,46+8,97)*2*vs</t>
  </si>
  <si>
    <t>007</t>
  </si>
  <si>
    <t>+(5,30*2+1,10*3+1,75+1,35)*vs</t>
  </si>
  <si>
    <t>008</t>
  </si>
  <si>
    <t>+(3,06+3,47)*2*vs</t>
  </si>
  <si>
    <t>009</t>
  </si>
  <si>
    <t>+(3,01+2,50)*2*0,69</t>
  </si>
  <si>
    <t>oss</t>
  </si>
  <si>
    <t>omietky stien suterén</t>
  </si>
  <si>
    <t>++ Medzisuma :</t>
  </si>
  <si>
    <t>os</t>
  </si>
  <si>
    <t>odpočet otvorov suterén</t>
  </si>
  <si>
    <t>(o1*6+d14+d15*12)</t>
  </si>
  <si>
    <t>osts</t>
  </si>
  <si>
    <t>prípočet ostenia suterén</t>
  </si>
  <si>
    <t>(0,90+2*0,45)*0,20*6</t>
  </si>
  <si>
    <t>omietky prízemie,miestnosť104</t>
  </si>
  <si>
    <t>+(2,83+0,60+5,51)*2*vp</t>
  </si>
  <si>
    <t>105</t>
  </si>
  <si>
    <t>+(2,50+1,40+0,60)*2*0,89+0,10*0,89</t>
  </si>
  <si>
    <t>106+110+112</t>
  </si>
  <si>
    <t>+(8,46+6,70+0,60+3,91+2,62)*2*vp</t>
  </si>
  <si>
    <t>107</t>
  </si>
  <si>
    <t>+(4,50+3,47)*2*vp</t>
  </si>
  <si>
    <t>108</t>
  </si>
  <si>
    <t>+(3,00+2,50+0,60)*2*0,89+0,10*0,89</t>
  </si>
  <si>
    <t>109</t>
  </si>
  <si>
    <t>+(4,37+3,47)*2*vp</t>
  </si>
  <si>
    <t>111</t>
  </si>
  <si>
    <t>+(1,10+1,20)*2*vp</t>
  </si>
  <si>
    <t>114</t>
  </si>
  <si>
    <t>+(2,38*2+3,01*2+1,20)*vp</t>
  </si>
  <si>
    <t>116</t>
  </si>
  <si>
    <t>+(1,775*2+1,20)*vp</t>
  </si>
  <si>
    <t>osp</t>
  </si>
  <si>
    <t>omietka stien prízemie</t>
  </si>
  <si>
    <t>odpočet otvorov prízemie</t>
  </si>
  <si>
    <t>+(o3+o4*3+o5*5+d15*5*2+d16*3+d17*2+d19)</t>
  </si>
  <si>
    <t>+1,80*2,00*2+2,00*2,00*2</t>
  </si>
  <si>
    <t>op</t>
  </si>
  <si>
    <t>o3+o4</t>
  </si>
  <si>
    <t>+(0,90+2*0,60)*0,20+(1,20+2*1,40)*0,20*3</t>
  </si>
  <si>
    <t>o5+d17</t>
  </si>
  <si>
    <t>+(1,80+2*2,25)*0,20*5+(1,50+2*2,40)*0,20*2</t>
  </si>
  <si>
    <t>ostp</t>
  </si>
  <si>
    <t>prípočet ostenia prízemie</t>
  </si>
  <si>
    <t>omietky stien podkrovie 202</t>
  </si>
  <si>
    <t>+(1,10+2,96*2+1,96+0,75*2+0,60*5+1,20+2,20+1,10)*vpo</t>
  </si>
  <si>
    <t>203</t>
  </si>
  <si>
    <t>+2,00*4*vpo</t>
  </si>
  <si>
    <t>204</t>
  </si>
  <si>
    <t>+(5,35+3,25)*0,77</t>
  </si>
  <si>
    <t>+(3,00+4,00+2,00+1,70)*vpo+2,60*(2,60+0,77)*0,5*vpo</t>
  </si>
  <si>
    <t>205</t>
  </si>
  <si>
    <t>+(2,90+3,25)*0,77+(3,00+4,00+2,00+4,30+2,45)*vpo</t>
  </si>
  <si>
    <t>206</t>
  </si>
  <si>
    <t>+(2,56+2,50+1,10*2+2,10)*0,80</t>
  </si>
  <si>
    <t>207</t>
  </si>
  <si>
    <t>+(5,16+3,47+0,30+0,60*4+0,10*2+0,70)*vpo</t>
  </si>
  <si>
    <t>+3,30*(2,60+0,77)*0,5+2,77*0,77</t>
  </si>
  <si>
    <t>208</t>
  </si>
  <si>
    <t>+(3,00+2,50)*2*0,80</t>
  </si>
  <si>
    <t>209+211</t>
  </si>
  <si>
    <t>+7,57*0,77+3,00*(2,60+0,77)*0,5</t>
  </si>
  <si>
    <t>+(1,70+1,50*2+3,06)*vpo+1,50*(2,60+0,77)*0,5</t>
  </si>
  <si>
    <t>+(1,30+1,50)*0,77+2,30*1,70</t>
  </si>
  <si>
    <t>+2,60*(2,60+0,77)*0,5*2+3,26*2,60</t>
  </si>
  <si>
    <t>210</t>
  </si>
  <si>
    <t>+(1,40+2,40)*2,00</t>
  </si>
  <si>
    <t>ospo</t>
  </si>
  <si>
    <t>omietky stien podkrovie</t>
  </si>
  <si>
    <t>opo</t>
  </si>
  <si>
    <t>odpočet otvorov podkrovie</t>
  </si>
  <si>
    <t>o6+o7*2+o9*2+o10+d15*15+d19</t>
  </si>
  <si>
    <t>príp. ostenia podkrovie 6+7+9</t>
  </si>
  <si>
    <t>+(1,80+2*2,15)*0,20+0,90*3*2*0,20+(2,50+2*2,15)*0,20*2</t>
  </si>
  <si>
    <t>10+19</t>
  </si>
  <si>
    <t>+(0,90+2*1,80)*0,20+(0,80+2*1,97)*0,15</t>
  </si>
  <si>
    <t>ostpo</t>
  </si>
  <si>
    <t>omietky stien v schodišti sut.</t>
  </si>
  <si>
    <t>+(3,16*2+2,50+1,96*2+0,10+1,20*2)*vs</t>
  </si>
  <si>
    <t>prízemie</t>
  </si>
  <si>
    <t>+(3,16*2+2,50+1,96*2+0,10)*vp</t>
  </si>
  <si>
    <t>podkrovie</t>
  </si>
  <si>
    <t>+2,50*0,77+3,16*2*(0,77+2,60)*0,5</t>
  </si>
  <si>
    <t>osch</t>
  </si>
  <si>
    <t>omietka stien v schodišti</t>
  </si>
  <si>
    <t>odsch</t>
  </si>
  <si>
    <t>odpočet otvorov</t>
  </si>
  <si>
    <t>obklady suterén 009</t>
  </si>
  <si>
    <t>+(3,01+2,50)*1,80*2</t>
  </si>
  <si>
    <t>prízemie 105</t>
  </si>
  <si>
    <t>+(2,50*2+1,40*2+0,60*2+0,10)*1,80</t>
  </si>
  <si>
    <t>+(3,00*2+2,50*2+0,60*2+0,10)*1,80</t>
  </si>
  <si>
    <t>podkrovie 206</t>
  </si>
  <si>
    <t>+(2,56+2,50+1,10*2+2,10)*1,80</t>
  </si>
  <si>
    <t>+(3,00+2,50)*2*1,80</t>
  </si>
  <si>
    <t>-(0,80*1,80*4+0,60*1,80*2+0,90*0,40)</t>
  </si>
  <si>
    <t>prípočet ostenia</t>
  </si>
  <si>
    <t>+(0,90+2*0,40)*0,20+1,80*0,15*2</t>
  </si>
  <si>
    <t>obkl</t>
  </si>
  <si>
    <t>obklady</t>
  </si>
  <si>
    <t xml:space="preserve">Projektant: </t>
  </si>
  <si>
    <t>Projektant: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</si>
</sst>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7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49" xfId="70" applyFont="1" applyBorder="1" applyAlignment="1">
      <alignment horizontal="center" vertical="center"/>
      <protection/>
    </xf>
    <xf numFmtId="182" fontId="4" fillId="0" borderId="25" xfId="70" applyNumberFormat="1" applyFont="1" applyBorder="1" applyAlignment="1">
      <alignment horizontal="centerContinuous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left" vertical="center"/>
      <protection/>
    </xf>
    <xf numFmtId="182" fontId="4" fillId="0" borderId="52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86" fontId="4" fillId="0" borderId="13" xfId="70" applyNumberFormat="1" applyFont="1" applyBorder="1" applyAlignment="1">
      <alignment horizontal="left" vertical="center"/>
      <protection/>
    </xf>
    <xf numFmtId="186" fontId="4" fillId="0" borderId="47" xfId="70" applyNumberFormat="1" applyFont="1" applyBorder="1" applyAlignment="1">
      <alignment horizontal="left" vertical="center"/>
      <protection/>
    </xf>
    <xf numFmtId="185" fontId="4" fillId="0" borderId="13" xfId="70" applyNumberFormat="1" applyFont="1" applyBorder="1" applyAlignment="1">
      <alignment horizontal="right" vertical="center"/>
      <protection/>
    </xf>
    <xf numFmtId="185" fontId="4" fillId="0" borderId="47" xfId="70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3" fontId="4" fillId="0" borderId="53" xfId="70" applyNumberFormat="1" applyFont="1" applyBorder="1" applyAlignment="1">
      <alignment horizontal="right" vertical="center"/>
      <protection/>
    </xf>
    <xf numFmtId="3" fontId="4" fillId="0" borderId="5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Continuous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5" xfId="0" applyNumberFormat="1" applyFont="1" applyBorder="1" applyAlignment="1" applyProtection="1">
      <alignment horizontal="center"/>
      <protection/>
    </xf>
    <xf numFmtId="0" fontId="4" fillId="0" borderId="59" xfId="0" applyNumberFormat="1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left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left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3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4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1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49" fontId="28" fillId="0" borderId="0" xfId="0" applyNumberFormat="1" applyFont="1" applyAlignment="1" applyProtection="1">
      <alignment horizontal="left" vertical="top" wrapText="1"/>
      <protection/>
    </xf>
    <xf numFmtId="180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4" fontId="28" fillId="0" borderId="0" xfId="0" applyNumberFormat="1" applyFont="1" applyAlignment="1" applyProtection="1">
      <alignment vertical="top"/>
      <protection/>
    </xf>
    <xf numFmtId="181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">
      <selection activeCell="F7" sqref="F7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/>
      <c r="C1" s="62"/>
      <c r="D1" s="62"/>
      <c r="E1" s="62"/>
      <c r="F1" s="62"/>
      <c r="G1" s="62"/>
      <c r="H1" s="10" t="str">
        <f>CONCATENATE(AA2," ",AB2," ",AC2," ",AD2)</f>
        <v>Krycí list rozpočtu v EUR  </v>
      </c>
      <c r="I1" s="62"/>
      <c r="J1" s="62"/>
      <c r="K1" s="62"/>
      <c r="L1" s="62"/>
      <c r="M1" s="62"/>
      <c r="Z1" s="104" t="s">
        <v>2</v>
      </c>
      <c r="AA1" s="104" t="s">
        <v>3</v>
      </c>
      <c r="AB1" s="104" t="s">
        <v>4</v>
      </c>
      <c r="AC1" s="104" t="s">
        <v>5</v>
      </c>
      <c r="AD1" s="104" t="s">
        <v>6</v>
      </c>
    </row>
    <row r="2" spans="2:30" ht="18" customHeight="1" thickTop="1">
      <c r="B2" s="11" t="s">
        <v>111</v>
      </c>
      <c r="C2" s="12"/>
      <c r="D2" s="12"/>
      <c r="E2" s="12"/>
      <c r="F2" s="12"/>
      <c r="G2" s="13" t="s">
        <v>7</v>
      </c>
      <c r="H2" s="12" t="s">
        <v>112</v>
      </c>
      <c r="I2" s="12"/>
      <c r="J2" s="13" t="s">
        <v>8</v>
      </c>
      <c r="K2" s="12"/>
      <c r="L2" s="12"/>
      <c r="M2" s="14"/>
      <c r="Z2" s="104" t="s">
        <v>9</v>
      </c>
      <c r="AA2" s="106" t="s">
        <v>10</v>
      </c>
      <c r="AB2" s="106" t="s">
        <v>11</v>
      </c>
      <c r="AC2" s="106"/>
      <c r="AD2" s="105"/>
    </row>
    <row r="3" spans="2:30" ht="18" customHeight="1">
      <c r="B3" s="15" t="s">
        <v>113</v>
      </c>
      <c r="C3" s="16"/>
      <c r="D3" s="16"/>
      <c r="E3" s="16"/>
      <c r="F3" s="16"/>
      <c r="G3" s="17" t="s">
        <v>12</v>
      </c>
      <c r="H3" s="16"/>
      <c r="I3" s="16"/>
      <c r="J3" s="17" t="s">
        <v>13</v>
      </c>
      <c r="K3" s="16"/>
      <c r="L3" s="16"/>
      <c r="M3" s="18"/>
      <c r="Z3" s="104" t="s">
        <v>14</v>
      </c>
      <c r="AA3" s="106" t="s">
        <v>15</v>
      </c>
      <c r="AB3" s="106" t="s">
        <v>11</v>
      </c>
      <c r="AC3" s="106" t="s">
        <v>16</v>
      </c>
      <c r="AD3" s="105" t="s">
        <v>17</v>
      </c>
    </row>
    <row r="4" spans="2:30" ht="18" customHeight="1" thickBot="1">
      <c r="B4" s="19" t="s">
        <v>114</v>
      </c>
      <c r="C4" s="20"/>
      <c r="D4" s="20"/>
      <c r="E4" s="20"/>
      <c r="F4" s="20"/>
      <c r="G4" s="21"/>
      <c r="H4" s="20"/>
      <c r="I4" s="20"/>
      <c r="J4" s="21" t="s">
        <v>18</v>
      </c>
      <c r="K4" s="20"/>
      <c r="L4" s="20" t="s">
        <v>19</v>
      </c>
      <c r="M4" s="22"/>
      <c r="Z4" s="104" t="s">
        <v>20</v>
      </c>
      <c r="AA4" s="106" t="s">
        <v>21</v>
      </c>
      <c r="AB4" s="106" t="s">
        <v>11</v>
      </c>
      <c r="AC4" s="106"/>
      <c r="AD4" s="105"/>
    </row>
    <row r="5" spans="2:30" ht="18" customHeight="1" thickTop="1">
      <c r="B5" s="11" t="s">
        <v>22</v>
      </c>
      <c r="C5" s="12"/>
      <c r="D5" s="12" t="s">
        <v>115</v>
      </c>
      <c r="E5" s="12"/>
      <c r="F5" s="12"/>
      <c r="G5" s="68" t="s">
        <v>116</v>
      </c>
      <c r="H5" s="12" t="s">
        <v>117</v>
      </c>
      <c r="I5" s="12"/>
      <c r="J5" s="12" t="s">
        <v>23</v>
      </c>
      <c r="K5" s="12"/>
      <c r="L5" s="12" t="s">
        <v>24</v>
      </c>
      <c r="M5" s="14"/>
      <c r="Z5" s="104" t="s">
        <v>25</v>
      </c>
      <c r="AA5" s="106" t="s">
        <v>15</v>
      </c>
      <c r="AB5" s="106" t="s">
        <v>11</v>
      </c>
      <c r="AC5" s="106" t="s">
        <v>16</v>
      </c>
      <c r="AD5" s="105" t="s">
        <v>17</v>
      </c>
    </row>
    <row r="6" spans="2:13" ht="18" customHeight="1">
      <c r="B6" s="15" t="s">
        <v>26</v>
      </c>
      <c r="C6" s="16"/>
      <c r="D6" s="16" t="s">
        <v>118</v>
      </c>
      <c r="E6" s="16"/>
      <c r="F6" s="16"/>
      <c r="G6" s="69" t="s">
        <v>116</v>
      </c>
      <c r="H6" s="16"/>
      <c r="I6" s="16"/>
      <c r="J6" s="16" t="s">
        <v>23</v>
      </c>
      <c r="K6" s="16"/>
      <c r="L6" s="16" t="s">
        <v>24</v>
      </c>
      <c r="M6" s="18"/>
    </row>
    <row r="7" spans="2:13" ht="18" customHeight="1" thickBot="1">
      <c r="B7" s="19" t="s">
        <v>27</v>
      </c>
      <c r="C7" s="20"/>
      <c r="D7" s="20"/>
      <c r="E7" s="20"/>
      <c r="F7" s="20"/>
      <c r="G7" s="70" t="s">
        <v>116</v>
      </c>
      <c r="H7" s="20" t="s">
        <v>119</v>
      </c>
      <c r="I7" s="20"/>
      <c r="J7" s="20" t="s">
        <v>23</v>
      </c>
      <c r="K7" s="20"/>
      <c r="L7" s="20" t="s">
        <v>24</v>
      </c>
      <c r="M7" s="22"/>
    </row>
    <row r="8" spans="2:13" ht="18" customHeight="1" thickTop="1">
      <c r="B8" s="71"/>
      <c r="C8" s="75"/>
      <c r="D8" s="76"/>
      <c r="E8" s="78"/>
      <c r="F8" s="90">
        <f>IF(B8&lt;&gt;0,ROUND($M$26/B8,0),0)</f>
        <v>0</v>
      </c>
      <c r="G8" s="68"/>
      <c r="H8" s="75"/>
      <c r="I8" s="90">
        <f>IF(G8&lt;&gt;0,ROUND($M$26/G8,0),0)</f>
        <v>0</v>
      </c>
      <c r="J8" s="13"/>
      <c r="K8" s="75"/>
      <c r="L8" s="78"/>
      <c r="M8" s="92">
        <f>IF(J8&lt;&gt;0,ROUND($M$26/J8,0),0)</f>
        <v>0</v>
      </c>
    </row>
    <row r="9" spans="2:13" ht="18" customHeight="1" thickBot="1">
      <c r="B9" s="72"/>
      <c r="C9" s="73"/>
      <c r="D9" s="77"/>
      <c r="E9" s="79"/>
      <c r="F9" s="91">
        <f>IF(B9&lt;&gt;0,ROUND($M$26/B9,0),0)</f>
        <v>0</v>
      </c>
      <c r="G9" s="74"/>
      <c r="H9" s="73"/>
      <c r="I9" s="91">
        <f>IF(G9&lt;&gt;0,ROUND($M$26/G9,0),0)</f>
        <v>0</v>
      </c>
      <c r="J9" s="74"/>
      <c r="K9" s="73"/>
      <c r="L9" s="79"/>
      <c r="M9" s="93">
        <f>IF(J9&lt;&gt;0,ROUND($M$26/J9,0),0)</f>
        <v>0</v>
      </c>
    </row>
    <row r="10" spans="2:13" ht="18" customHeight="1" thickTop="1">
      <c r="B10" s="63" t="s">
        <v>28</v>
      </c>
      <c r="C10" s="24" t="s">
        <v>29</v>
      </c>
      <c r="D10" s="25" t="s">
        <v>30</v>
      </c>
      <c r="E10" s="25" t="s">
        <v>31</v>
      </c>
      <c r="F10" s="26" t="s">
        <v>32</v>
      </c>
      <c r="G10" s="63" t="s">
        <v>33</v>
      </c>
      <c r="H10" s="27" t="s">
        <v>34</v>
      </c>
      <c r="I10" s="28"/>
      <c r="J10" s="63" t="s">
        <v>35</v>
      </c>
      <c r="K10" s="27" t="s">
        <v>36</v>
      </c>
      <c r="L10" s="29"/>
      <c r="M10" s="28"/>
    </row>
    <row r="11" spans="2:13" ht="18" customHeight="1">
      <c r="B11" s="30">
        <v>1</v>
      </c>
      <c r="C11" s="31" t="s">
        <v>37</v>
      </c>
      <c r="D11" s="125">
        <f>Prehlad!H74</f>
        <v>0</v>
      </c>
      <c r="E11" s="125">
        <f>Prehlad!I74</f>
        <v>0</v>
      </c>
      <c r="F11" s="126">
        <f>D11+E11</f>
        <v>0</v>
      </c>
      <c r="G11" s="30">
        <v>6</v>
      </c>
      <c r="H11" s="31" t="s">
        <v>120</v>
      </c>
      <c r="I11" s="126">
        <v>0</v>
      </c>
      <c r="J11" s="30">
        <v>11</v>
      </c>
      <c r="K11" s="32" t="s">
        <v>123</v>
      </c>
      <c r="L11" s="33">
        <v>0</v>
      </c>
      <c r="M11" s="126">
        <v>0</v>
      </c>
    </row>
    <row r="12" spans="2:13" ht="18" customHeight="1">
      <c r="B12" s="34">
        <v>2</v>
      </c>
      <c r="C12" s="35" t="s">
        <v>38</v>
      </c>
      <c r="D12" s="127"/>
      <c r="E12" s="127"/>
      <c r="F12" s="126">
        <f>D12+E12</f>
        <v>0</v>
      </c>
      <c r="G12" s="34">
        <v>7</v>
      </c>
      <c r="H12" s="35" t="s">
        <v>121</v>
      </c>
      <c r="I12" s="128">
        <v>0</v>
      </c>
      <c r="J12" s="34">
        <v>12</v>
      </c>
      <c r="K12" s="36" t="s">
        <v>124</v>
      </c>
      <c r="L12" s="37">
        <v>0</v>
      </c>
      <c r="M12" s="128">
        <v>0</v>
      </c>
    </row>
    <row r="13" spans="2:13" ht="18" customHeight="1">
      <c r="B13" s="34">
        <v>3</v>
      </c>
      <c r="C13" s="35" t="s">
        <v>39</v>
      </c>
      <c r="D13" s="127"/>
      <c r="E13" s="127"/>
      <c r="F13" s="126">
        <f>D13+E13</f>
        <v>0</v>
      </c>
      <c r="G13" s="34">
        <v>8</v>
      </c>
      <c r="H13" s="35" t="s">
        <v>122</v>
      </c>
      <c r="I13" s="128">
        <v>0</v>
      </c>
      <c r="J13" s="34">
        <v>13</v>
      </c>
      <c r="K13" s="36" t="s">
        <v>125</v>
      </c>
      <c r="L13" s="37">
        <v>0</v>
      </c>
      <c r="M13" s="128">
        <v>0</v>
      </c>
    </row>
    <row r="14" spans="2:13" ht="18" customHeight="1" thickBot="1">
      <c r="B14" s="34">
        <v>4</v>
      </c>
      <c r="C14" s="35" t="s">
        <v>40</v>
      </c>
      <c r="D14" s="127"/>
      <c r="E14" s="127"/>
      <c r="F14" s="129">
        <f>D14+E14</f>
        <v>0</v>
      </c>
      <c r="G14" s="34">
        <v>9</v>
      </c>
      <c r="H14" s="35" t="s">
        <v>0</v>
      </c>
      <c r="I14" s="128">
        <v>0</v>
      </c>
      <c r="J14" s="34">
        <v>14</v>
      </c>
      <c r="K14" s="36" t="s">
        <v>0</v>
      </c>
      <c r="L14" s="37">
        <v>0</v>
      </c>
      <c r="M14" s="128">
        <v>0</v>
      </c>
    </row>
    <row r="15" spans="2:13" ht="18" customHeight="1" thickBot="1">
      <c r="B15" s="38">
        <v>5</v>
      </c>
      <c r="C15" s="39" t="s">
        <v>41</v>
      </c>
      <c r="D15" s="130">
        <f>SUM(D11:D14)</f>
        <v>0</v>
      </c>
      <c r="E15" s="131">
        <f>SUM(E11:E14)</f>
        <v>0</v>
      </c>
      <c r="F15" s="132">
        <f>SUM(F11:F14)</f>
        <v>0</v>
      </c>
      <c r="G15" s="40">
        <v>10</v>
      </c>
      <c r="H15" s="41" t="s">
        <v>42</v>
      </c>
      <c r="I15" s="132">
        <f>SUM(I11:I14)</f>
        <v>0</v>
      </c>
      <c r="J15" s="38">
        <v>15</v>
      </c>
      <c r="K15" s="42"/>
      <c r="L15" s="43" t="s">
        <v>43</v>
      </c>
      <c r="M15" s="132">
        <f>SUM(M11:M14)</f>
        <v>0</v>
      </c>
    </row>
    <row r="16" spans="2:13" ht="18" customHeight="1" thickTop="1">
      <c r="B16" s="44" t="s">
        <v>44</v>
      </c>
      <c r="C16" s="45"/>
      <c r="D16" s="45"/>
      <c r="E16" s="45"/>
      <c r="F16" s="46"/>
      <c r="G16" s="44" t="s">
        <v>45</v>
      </c>
      <c r="H16" s="45"/>
      <c r="I16" s="47"/>
      <c r="J16" s="63" t="s">
        <v>46</v>
      </c>
      <c r="K16" s="27" t="s">
        <v>47</v>
      </c>
      <c r="L16" s="29"/>
      <c r="M16" s="64"/>
    </row>
    <row r="17" spans="2:13" ht="18" customHeight="1">
      <c r="B17" s="48"/>
      <c r="C17" s="49" t="s">
        <v>48</v>
      </c>
      <c r="D17" s="49"/>
      <c r="E17" s="49" t="s">
        <v>49</v>
      </c>
      <c r="F17" s="50"/>
      <c r="G17" s="48"/>
      <c r="H17" s="51"/>
      <c r="I17" s="52"/>
      <c r="J17" s="34">
        <v>16</v>
      </c>
      <c r="K17" s="36" t="s">
        <v>50</v>
      </c>
      <c r="L17" s="53"/>
      <c r="M17" s="128">
        <v>0</v>
      </c>
    </row>
    <row r="18" spans="2:13" ht="18" customHeight="1">
      <c r="B18" s="54"/>
      <c r="C18" s="51" t="s">
        <v>51</v>
      </c>
      <c r="D18" s="51"/>
      <c r="E18" s="51"/>
      <c r="F18" s="55"/>
      <c r="G18" s="54"/>
      <c r="H18" s="51" t="s">
        <v>48</v>
      </c>
      <c r="I18" s="52"/>
      <c r="J18" s="34">
        <v>17</v>
      </c>
      <c r="K18" s="36" t="s">
        <v>126</v>
      </c>
      <c r="L18" s="53"/>
      <c r="M18" s="128">
        <v>0</v>
      </c>
    </row>
    <row r="19" spans="2:13" ht="18" customHeight="1">
      <c r="B19" s="54"/>
      <c r="C19" s="51"/>
      <c r="D19" s="51"/>
      <c r="E19" s="51"/>
      <c r="F19" s="55"/>
      <c r="G19" s="54"/>
      <c r="H19" s="56"/>
      <c r="I19" s="52"/>
      <c r="J19" s="34">
        <v>18</v>
      </c>
      <c r="K19" s="36" t="s">
        <v>127</v>
      </c>
      <c r="L19" s="53"/>
      <c r="M19" s="128">
        <v>0</v>
      </c>
    </row>
    <row r="20" spans="2:13" ht="18" customHeight="1" thickBot="1">
      <c r="B20" s="54"/>
      <c r="C20" s="51"/>
      <c r="D20" s="51"/>
      <c r="E20" s="51"/>
      <c r="F20" s="55"/>
      <c r="G20" s="54"/>
      <c r="H20" s="49" t="s">
        <v>49</v>
      </c>
      <c r="I20" s="52"/>
      <c r="J20" s="34">
        <v>19</v>
      </c>
      <c r="K20" s="36" t="s">
        <v>0</v>
      </c>
      <c r="L20" s="53"/>
      <c r="M20" s="128">
        <v>0</v>
      </c>
    </row>
    <row r="21" spans="2:13" ht="18" customHeight="1" thickBot="1">
      <c r="B21" s="48"/>
      <c r="C21" s="51"/>
      <c r="D21" s="51"/>
      <c r="E21" s="51"/>
      <c r="F21" s="51"/>
      <c r="G21" s="48"/>
      <c r="H21" s="51" t="s">
        <v>51</v>
      </c>
      <c r="I21" s="52"/>
      <c r="J21" s="38">
        <v>20</v>
      </c>
      <c r="K21" s="42"/>
      <c r="L21" s="43" t="s">
        <v>52</v>
      </c>
      <c r="M21" s="132">
        <f>SUM(M17:M20)</f>
        <v>0</v>
      </c>
    </row>
    <row r="22" spans="2:13" ht="18" customHeight="1" thickTop="1">
      <c r="B22" s="44" t="s">
        <v>53</v>
      </c>
      <c r="C22" s="45"/>
      <c r="D22" s="45"/>
      <c r="E22" s="45"/>
      <c r="F22" s="46"/>
      <c r="G22" s="48"/>
      <c r="H22" s="51"/>
      <c r="I22" s="52"/>
      <c r="J22" s="63" t="s">
        <v>54</v>
      </c>
      <c r="K22" s="27" t="s">
        <v>55</v>
      </c>
      <c r="L22" s="29"/>
      <c r="M22" s="64"/>
    </row>
    <row r="23" spans="2:13" ht="18" customHeight="1">
      <c r="B23" s="48"/>
      <c r="C23" s="49" t="s">
        <v>48</v>
      </c>
      <c r="D23" s="49"/>
      <c r="E23" s="49" t="s">
        <v>49</v>
      </c>
      <c r="F23" s="50"/>
      <c r="G23" s="48"/>
      <c r="H23" s="51"/>
      <c r="I23" s="52"/>
      <c r="J23" s="30">
        <v>21</v>
      </c>
      <c r="K23" s="32"/>
      <c r="L23" s="57" t="s">
        <v>56</v>
      </c>
      <c r="M23" s="126">
        <f>ROUND(F15,2)+I15+M15+M21</f>
        <v>0</v>
      </c>
    </row>
    <row r="24" spans="2:13" ht="18" customHeight="1">
      <c r="B24" s="54"/>
      <c r="C24" s="51" t="s">
        <v>51</v>
      </c>
      <c r="D24" s="51"/>
      <c r="E24" s="51"/>
      <c r="F24" s="55"/>
      <c r="G24" s="48"/>
      <c r="H24" s="51"/>
      <c r="I24" s="52"/>
      <c r="J24" s="34">
        <v>22</v>
      </c>
      <c r="K24" s="36" t="s">
        <v>128</v>
      </c>
      <c r="L24" s="133">
        <f>M23-L25</f>
        <v>0</v>
      </c>
      <c r="M24" s="128">
        <f>ROUND((L24*20)/100,2)</f>
        <v>0</v>
      </c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129</v>
      </c>
      <c r="L25" s="133">
        <f>SUMIF(Prehlad!O11:O9999,0,Prehlad!J11:J9999)</f>
        <v>0</v>
      </c>
      <c r="M25" s="128">
        <f>ROUND((L25*0)/100,1)</f>
        <v>0</v>
      </c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57</v>
      </c>
      <c r="M26" s="132">
        <f>M23+M24+M25</f>
        <v>0</v>
      </c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58</v>
      </c>
      <c r="K27" s="66" t="s">
        <v>130</v>
      </c>
      <c r="L27" s="23"/>
      <c r="M27" s="67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"/>
  <sheetViews>
    <sheetView showGridLines="0" zoomScalePageLayoutView="0" workbookViewId="0" topLeftCell="A1">
      <selection activeCell="M27" sqref="M26:M27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105</v>
      </c>
      <c r="C1" s="1"/>
      <c r="E1" s="9"/>
      <c r="F1" s="1"/>
      <c r="G1" s="1"/>
      <c r="Z1" s="104" t="s">
        <v>2</v>
      </c>
      <c r="AA1" s="104" t="s">
        <v>3</v>
      </c>
      <c r="AB1" s="104" t="s">
        <v>4</v>
      </c>
      <c r="AC1" s="104" t="s">
        <v>5</v>
      </c>
      <c r="AD1" s="104" t="s">
        <v>6</v>
      </c>
    </row>
    <row r="2" spans="1:30" ht="12.75">
      <c r="A2" s="9" t="s">
        <v>390</v>
      </c>
      <c r="C2" s="1"/>
      <c r="E2" s="9"/>
      <c r="F2" s="1"/>
      <c r="G2" s="1"/>
      <c r="Z2" s="104" t="s">
        <v>9</v>
      </c>
      <c r="AA2" s="106" t="s">
        <v>59</v>
      </c>
      <c r="AB2" s="106" t="s">
        <v>11</v>
      </c>
      <c r="AC2" s="106"/>
      <c r="AD2" s="105"/>
    </row>
    <row r="3" spans="1:30" ht="12.75">
      <c r="A3" s="9" t="s">
        <v>106</v>
      </c>
      <c r="C3" s="1"/>
      <c r="E3" s="9"/>
      <c r="F3" s="1"/>
      <c r="G3" s="1"/>
      <c r="Z3" s="104" t="s">
        <v>14</v>
      </c>
      <c r="AA3" s="106" t="s">
        <v>60</v>
      </c>
      <c r="AB3" s="106" t="s">
        <v>11</v>
      </c>
      <c r="AC3" s="106" t="s">
        <v>16</v>
      </c>
      <c r="AD3" s="105" t="s">
        <v>17</v>
      </c>
    </row>
    <row r="4" spans="2:30" ht="12.75">
      <c r="B4" s="1"/>
      <c r="C4" s="1"/>
      <c r="D4" s="1"/>
      <c r="E4" s="1"/>
      <c r="F4" s="1"/>
      <c r="G4" s="1"/>
      <c r="Z4" s="104" t="s">
        <v>20</v>
      </c>
      <c r="AA4" s="106" t="s">
        <v>61</v>
      </c>
      <c r="AB4" s="106" t="s">
        <v>11</v>
      </c>
      <c r="AC4" s="106"/>
      <c r="AD4" s="105"/>
    </row>
    <row r="5" spans="1:30" ht="12.75">
      <c r="A5" s="9" t="s">
        <v>107</v>
      </c>
      <c r="B5" s="1"/>
      <c r="C5" s="1"/>
      <c r="D5" s="1"/>
      <c r="E5" s="1"/>
      <c r="F5" s="1"/>
      <c r="G5" s="1"/>
      <c r="Z5" s="104" t="s">
        <v>25</v>
      </c>
      <c r="AA5" s="106" t="s">
        <v>60</v>
      </c>
      <c r="AB5" s="106" t="s">
        <v>11</v>
      </c>
      <c r="AC5" s="106" t="s">
        <v>16</v>
      </c>
      <c r="AD5" s="105" t="s">
        <v>17</v>
      </c>
    </row>
    <row r="6" spans="1:7" ht="12.75">
      <c r="A6" s="9" t="s">
        <v>108</v>
      </c>
      <c r="B6" s="1"/>
      <c r="C6" s="1"/>
      <c r="D6" s="1"/>
      <c r="E6" s="1"/>
      <c r="F6" s="1"/>
      <c r="G6" s="1"/>
    </row>
    <row r="7" spans="1:7" ht="12.75">
      <c r="A7" s="9" t="s">
        <v>109</v>
      </c>
      <c r="B7" s="1"/>
      <c r="C7" s="1"/>
      <c r="D7" s="1"/>
      <c r="E7" s="1"/>
      <c r="F7" s="1"/>
      <c r="G7" s="1"/>
    </row>
    <row r="8" spans="2:7" ht="13.5">
      <c r="B8" s="4" t="str">
        <f>CONCATENATE(AA2," ",AB2," ",AC2," ",AD2)</f>
        <v>Rekapitulácia rozpočtu v EUR  </v>
      </c>
      <c r="G8" s="1"/>
    </row>
    <row r="9" spans="1:7" ht="12.75">
      <c r="A9" s="107" t="s">
        <v>62</v>
      </c>
      <c r="B9" s="107" t="s">
        <v>30</v>
      </c>
      <c r="C9" s="107" t="s">
        <v>63</v>
      </c>
      <c r="D9" s="107" t="s">
        <v>64</v>
      </c>
      <c r="E9" s="123" t="s">
        <v>65</v>
      </c>
      <c r="F9" s="123" t="s">
        <v>66</v>
      </c>
      <c r="G9" s="1"/>
    </row>
    <row r="10" spans="1:7" ht="12.75">
      <c r="A10" s="113"/>
      <c r="B10" s="113"/>
      <c r="C10" s="113" t="s">
        <v>67</v>
      </c>
      <c r="D10" s="113"/>
      <c r="E10" s="113" t="s">
        <v>64</v>
      </c>
      <c r="F10" s="113" t="s">
        <v>64</v>
      </c>
      <c r="G10" s="81" t="s">
        <v>68</v>
      </c>
    </row>
    <row r="12" spans="1:7" ht="12.75">
      <c r="A12" s="1" t="s">
        <v>132</v>
      </c>
      <c r="B12" s="6">
        <f>Prehlad!H22</f>
        <v>0</v>
      </c>
      <c r="C12" s="6">
        <f>Prehlad!I22</f>
        <v>0</v>
      </c>
      <c r="D12" s="6">
        <f>Prehlad!J22</f>
        <v>0</v>
      </c>
      <c r="E12" s="7">
        <f>Prehlad!L22</f>
        <v>0</v>
      </c>
      <c r="F12" s="5">
        <f>Prehlad!N22</f>
        <v>0</v>
      </c>
      <c r="G12" s="5">
        <f>Prehlad!W22</f>
        <v>0</v>
      </c>
    </row>
    <row r="13" spans="1:7" ht="12.75">
      <c r="A13" s="1" t="s">
        <v>149</v>
      </c>
      <c r="B13" s="6">
        <f>Prehlad!H72</f>
        <v>0</v>
      </c>
      <c r="C13" s="6">
        <f>Prehlad!I72</f>
        <v>0</v>
      </c>
      <c r="D13" s="6">
        <f>Prehlad!J72</f>
        <v>0</v>
      </c>
      <c r="E13" s="7">
        <f>Prehlad!L72</f>
        <v>0</v>
      </c>
      <c r="F13" s="5">
        <f>Prehlad!N72</f>
        <v>0</v>
      </c>
      <c r="G13" s="5">
        <f>Prehlad!W72</f>
        <v>0</v>
      </c>
    </row>
    <row r="14" spans="1:7" ht="12.75">
      <c r="A14" s="1" t="s">
        <v>209</v>
      </c>
      <c r="B14" s="6">
        <f>Prehlad!H74</f>
        <v>0</v>
      </c>
      <c r="C14" s="6">
        <f>Prehlad!I74</f>
        <v>0</v>
      </c>
      <c r="D14" s="6">
        <f>Prehlad!J74</f>
        <v>0</v>
      </c>
      <c r="E14" s="7">
        <f>Prehlad!L74</f>
        <v>0</v>
      </c>
      <c r="F14" s="5">
        <f>Prehlad!N74</f>
        <v>0</v>
      </c>
      <c r="G14" s="5">
        <f>Prehlad!W74</f>
        <v>0</v>
      </c>
    </row>
    <row r="17" spans="1:7" ht="12.75">
      <c r="A17" s="1" t="s">
        <v>210</v>
      </c>
      <c r="B17" s="6">
        <f>Prehlad!H76</f>
        <v>0</v>
      </c>
      <c r="C17" s="6">
        <f>Prehlad!I76</f>
        <v>0</v>
      </c>
      <c r="D17" s="6">
        <f>Prehlad!J76</f>
        <v>0</v>
      </c>
      <c r="E17" s="7">
        <f>Prehlad!L76</f>
        <v>0</v>
      </c>
      <c r="F17" s="5">
        <f>Prehlad!N76</f>
        <v>0</v>
      </c>
      <c r="G17" s="5">
        <f>Prehlad!W76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76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.00390625" style="97" customWidth="1"/>
    <col min="4" max="4" width="45.7109375" style="124" customWidth="1"/>
    <col min="5" max="5" width="11.28125" style="99" customWidth="1"/>
    <col min="6" max="6" width="5.8515625" style="98" customWidth="1"/>
    <col min="7" max="7" width="8.7109375" style="100" customWidth="1"/>
    <col min="8" max="10" width="9.7109375" style="100" customWidth="1"/>
    <col min="11" max="11" width="7.421875" style="101" customWidth="1"/>
    <col min="12" max="12" width="8.28125" style="101" customWidth="1"/>
    <col min="13" max="13" width="7.140625" style="99" customWidth="1"/>
    <col min="14" max="14" width="7.00390625" style="99" customWidth="1"/>
    <col min="15" max="15" width="3.57421875" style="98" customWidth="1"/>
    <col min="16" max="16" width="12.7109375" style="98" customWidth="1"/>
    <col min="17" max="19" width="11.28125" style="99" customWidth="1"/>
    <col min="20" max="20" width="10.57421875" style="102" customWidth="1"/>
    <col min="21" max="21" width="10.28125" style="102" customWidth="1"/>
    <col min="22" max="22" width="5.7109375" style="102" customWidth="1"/>
    <col min="23" max="23" width="9.140625" style="99" customWidth="1"/>
    <col min="24" max="25" width="9.140625" style="98" customWidth="1"/>
    <col min="26" max="26" width="7.57421875" style="97" customWidth="1"/>
    <col min="27" max="27" width="24.8515625" style="97" customWidth="1"/>
    <col min="28" max="28" width="4.28125" style="98" customWidth="1"/>
    <col min="29" max="29" width="8.28125" style="98" customWidth="1"/>
    <col min="30" max="30" width="8.7109375" style="98" customWidth="1"/>
    <col min="31" max="34" width="9.140625" style="98" customWidth="1"/>
    <col min="35" max="16384" width="9.140625" style="1" customWidth="1"/>
  </cols>
  <sheetData>
    <row r="1" spans="1:34" ht="12.75">
      <c r="A1" s="9" t="s">
        <v>105</v>
      </c>
      <c r="B1" s="1"/>
      <c r="C1" s="1"/>
      <c r="D1" s="1"/>
      <c r="E1" s="1"/>
      <c r="F1" s="1"/>
      <c r="G1" s="6"/>
      <c r="H1" s="1"/>
      <c r="I1" s="9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2</v>
      </c>
      <c r="AA1" s="103" t="s">
        <v>3</v>
      </c>
      <c r="AB1" s="104" t="s">
        <v>4</v>
      </c>
      <c r="AC1" s="104" t="s">
        <v>5</v>
      </c>
      <c r="AD1" s="104" t="s">
        <v>6</v>
      </c>
      <c r="AE1" s="1"/>
      <c r="AF1" s="1"/>
      <c r="AG1" s="1"/>
      <c r="AH1" s="1"/>
    </row>
    <row r="2" spans="1:34" ht="12.75">
      <c r="A2" s="9" t="s">
        <v>389</v>
      </c>
      <c r="B2" s="1"/>
      <c r="C2" s="1"/>
      <c r="D2" s="1"/>
      <c r="E2" s="1"/>
      <c r="F2" s="1"/>
      <c r="G2" s="6"/>
      <c r="H2" s="8"/>
      <c r="I2" s="9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9</v>
      </c>
      <c r="AA2" s="105" t="s">
        <v>69</v>
      </c>
      <c r="AB2" s="106" t="s">
        <v>11</v>
      </c>
      <c r="AC2" s="106"/>
      <c r="AD2" s="105"/>
      <c r="AE2" s="1"/>
      <c r="AF2" s="1"/>
      <c r="AG2" s="1"/>
      <c r="AH2" s="1"/>
    </row>
    <row r="3" spans="1:34" ht="12.75">
      <c r="A3" s="9" t="s">
        <v>106</v>
      </c>
      <c r="B3" s="1"/>
      <c r="C3" s="1"/>
      <c r="D3" s="1"/>
      <c r="E3" s="1"/>
      <c r="F3" s="1"/>
      <c r="G3" s="6"/>
      <c r="H3" s="1"/>
      <c r="I3" s="9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14</v>
      </c>
      <c r="AA3" s="105" t="s">
        <v>70</v>
      </c>
      <c r="AB3" s="106" t="s">
        <v>11</v>
      </c>
      <c r="AC3" s="106" t="s">
        <v>16</v>
      </c>
      <c r="AD3" s="105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20</v>
      </c>
      <c r="AA4" s="105" t="s">
        <v>71</v>
      </c>
      <c r="AB4" s="106" t="s">
        <v>11</v>
      </c>
      <c r="AC4" s="106"/>
      <c r="AD4" s="105"/>
      <c r="AE4" s="1"/>
      <c r="AF4" s="1"/>
      <c r="AG4" s="1"/>
      <c r="AH4" s="1"/>
    </row>
    <row r="5" spans="1:34" ht="12.75">
      <c r="A5" s="9" t="s">
        <v>107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25</v>
      </c>
      <c r="AA5" s="105" t="s">
        <v>70</v>
      </c>
      <c r="AB5" s="106" t="s">
        <v>11</v>
      </c>
      <c r="AC5" s="106" t="s">
        <v>16</v>
      </c>
      <c r="AD5" s="105" t="s">
        <v>17</v>
      </c>
      <c r="AE5" s="1"/>
      <c r="AF5" s="1"/>
      <c r="AG5" s="1"/>
      <c r="AH5" s="1"/>
    </row>
    <row r="6" spans="1:34" ht="12.75">
      <c r="A6" s="9" t="s">
        <v>108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 t="s">
        <v>109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107" t="s">
        <v>72</v>
      </c>
      <c r="B9" s="107" t="s">
        <v>73</v>
      </c>
      <c r="C9" s="107" t="s">
        <v>74</v>
      </c>
      <c r="D9" s="107" t="s">
        <v>75</v>
      </c>
      <c r="E9" s="107" t="s">
        <v>76</v>
      </c>
      <c r="F9" s="107" t="s">
        <v>77</v>
      </c>
      <c r="G9" s="107" t="s">
        <v>78</v>
      </c>
      <c r="H9" s="107" t="s">
        <v>30</v>
      </c>
      <c r="I9" s="107" t="s">
        <v>63</v>
      </c>
      <c r="J9" s="107" t="s">
        <v>64</v>
      </c>
      <c r="K9" s="108" t="s">
        <v>65</v>
      </c>
      <c r="L9" s="109"/>
      <c r="M9" s="110" t="s">
        <v>66</v>
      </c>
      <c r="N9" s="109"/>
      <c r="O9" s="107" t="s">
        <v>1</v>
      </c>
      <c r="P9" s="112" t="s">
        <v>79</v>
      </c>
      <c r="Q9" s="111" t="s">
        <v>76</v>
      </c>
      <c r="R9" s="111" t="s">
        <v>76</v>
      </c>
      <c r="S9" s="112" t="s">
        <v>76</v>
      </c>
      <c r="T9" s="80" t="s">
        <v>80</v>
      </c>
      <c r="U9" s="80" t="s">
        <v>81</v>
      </c>
      <c r="V9" s="80" t="s">
        <v>82</v>
      </c>
      <c r="W9" s="81" t="s">
        <v>68</v>
      </c>
      <c r="X9" s="81" t="s">
        <v>83</v>
      </c>
      <c r="Y9" s="81" t="s">
        <v>84</v>
      </c>
      <c r="Z9" s="94" t="s">
        <v>85</v>
      </c>
      <c r="AA9" s="94" t="s">
        <v>86</v>
      </c>
      <c r="AB9" s="1" t="s">
        <v>82</v>
      </c>
      <c r="AC9" s="1"/>
      <c r="AD9" s="1"/>
      <c r="AE9" s="1"/>
      <c r="AF9" s="1"/>
      <c r="AG9" s="1"/>
      <c r="AH9" s="1"/>
    </row>
    <row r="10" spans="1:34" ht="12.75">
      <c r="A10" s="113" t="s">
        <v>87</v>
      </c>
      <c r="B10" s="113" t="s">
        <v>88</v>
      </c>
      <c r="C10" s="114"/>
      <c r="D10" s="113" t="s">
        <v>89</v>
      </c>
      <c r="E10" s="113" t="s">
        <v>90</v>
      </c>
      <c r="F10" s="113" t="s">
        <v>91</v>
      </c>
      <c r="G10" s="113" t="s">
        <v>92</v>
      </c>
      <c r="H10" s="113"/>
      <c r="I10" s="113" t="s">
        <v>67</v>
      </c>
      <c r="J10" s="113"/>
      <c r="K10" s="113" t="s">
        <v>78</v>
      </c>
      <c r="L10" s="113" t="s">
        <v>64</v>
      </c>
      <c r="M10" s="115" t="s">
        <v>78</v>
      </c>
      <c r="N10" s="113" t="s">
        <v>64</v>
      </c>
      <c r="O10" s="113" t="s">
        <v>93</v>
      </c>
      <c r="P10" s="117"/>
      <c r="Q10" s="116" t="s">
        <v>94</v>
      </c>
      <c r="R10" s="116" t="s">
        <v>95</v>
      </c>
      <c r="S10" s="117" t="s">
        <v>96</v>
      </c>
      <c r="T10" s="80" t="s">
        <v>97</v>
      </c>
      <c r="U10" s="80" t="s">
        <v>98</v>
      </c>
      <c r="V10" s="80" t="s">
        <v>99</v>
      </c>
      <c r="W10" s="5"/>
      <c r="X10" s="1"/>
      <c r="Y10" s="1"/>
      <c r="Z10" s="94" t="s">
        <v>100</v>
      </c>
      <c r="AA10" s="94" t="s">
        <v>87</v>
      </c>
      <c r="AB10" s="1" t="s">
        <v>110</v>
      </c>
      <c r="AC10" s="1"/>
      <c r="AD10" s="1"/>
      <c r="AE10" s="1"/>
      <c r="AF10" s="1"/>
      <c r="AG10" s="1"/>
      <c r="AH10" s="1"/>
    </row>
    <row r="12" ht="12.75">
      <c r="B12" s="134" t="s">
        <v>131</v>
      </c>
    </row>
    <row r="13" ht="12.75">
      <c r="B13" s="97" t="s">
        <v>132</v>
      </c>
    </row>
    <row r="14" spans="1:6" ht="12.75">
      <c r="A14" s="95" t="s">
        <v>133</v>
      </c>
      <c r="B14" s="96" t="s">
        <v>134</v>
      </c>
      <c r="C14" s="97" t="s">
        <v>135</v>
      </c>
      <c r="D14" s="124" t="s">
        <v>136</v>
      </c>
      <c r="E14" s="99">
        <v>58.8</v>
      </c>
      <c r="F14" s="98" t="s">
        <v>137</v>
      </c>
    </row>
    <row r="15" spans="4:24" ht="12.75">
      <c r="D15" s="135" t="s">
        <v>139</v>
      </c>
      <c r="E15" s="136"/>
      <c r="F15" s="137"/>
      <c r="G15" s="138"/>
      <c r="H15" s="138"/>
      <c r="I15" s="138"/>
      <c r="J15" s="138"/>
      <c r="K15" s="139"/>
      <c r="L15" s="139"/>
      <c r="M15" s="136"/>
      <c r="N15" s="136"/>
      <c r="O15" s="137"/>
      <c r="P15" s="137"/>
      <c r="Q15" s="136"/>
      <c r="R15" s="136"/>
      <c r="S15" s="136"/>
      <c r="T15" s="140"/>
      <c r="U15" s="140"/>
      <c r="V15" s="140"/>
      <c r="W15" s="136"/>
      <c r="X15" s="137"/>
    </row>
    <row r="16" spans="4:24" ht="12.75">
      <c r="D16" s="135" t="s">
        <v>140</v>
      </c>
      <c r="E16" s="136"/>
      <c r="F16" s="137"/>
      <c r="G16" s="138"/>
      <c r="H16" s="138"/>
      <c r="I16" s="138"/>
      <c r="J16" s="138"/>
      <c r="K16" s="139"/>
      <c r="L16" s="139"/>
      <c r="M16" s="136"/>
      <c r="N16" s="136"/>
      <c r="O16" s="137"/>
      <c r="P16" s="137"/>
      <c r="Q16" s="136"/>
      <c r="R16" s="136"/>
      <c r="S16" s="136"/>
      <c r="T16" s="140"/>
      <c r="U16" s="140"/>
      <c r="V16" s="140"/>
      <c r="W16" s="136"/>
      <c r="X16" s="137"/>
    </row>
    <row r="17" spans="1:6" ht="12.75">
      <c r="A17" s="95" t="s">
        <v>133</v>
      </c>
      <c r="B17" s="96" t="s">
        <v>134</v>
      </c>
      <c r="C17" s="97" t="s">
        <v>141</v>
      </c>
      <c r="D17" s="124" t="s">
        <v>142</v>
      </c>
      <c r="E17" s="99">
        <v>13.055</v>
      </c>
      <c r="F17" s="98" t="s">
        <v>143</v>
      </c>
    </row>
    <row r="18" spans="4:24" ht="12.75">
      <c r="D18" s="135" t="s">
        <v>144</v>
      </c>
      <c r="E18" s="136"/>
      <c r="F18" s="137"/>
      <c r="G18" s="138"/>
      <c r="H18" s="138"/>
      <c r="I18" s="138"/>
      <c r="J18" s="138"/>
      <c r="K18" s="139"/>
      <c r="L18" s="139"/>
      <c r="M18" s="136"/>
      <c r="N18" s="136"/>
      <c r="O18" s="137"/>
      <c r="P18" s="137"/>
      <c r="Q18" s="136"/>
      <c r="R18" s="136"/>
      <c r="S18" s="136"/>
      <c r="T18" s="140"/>
      <c r="U18" s="140"/>
      <c r="V18" s="140"/>
      <c r="W18" s="136"/>
      <c r="X18" s="137"/>
    </row>
    <row r="19" spans="4:24" ht="12.75">
      <c r="D19" s="135" t="s">
        <v>145</v>
      </c>
      <c r="E19" s="136"/>
      <c r="F19" s="137"/>
      <c r="G19" s="138"/>
      <c r="H19" s="138"/>
      <c r="I19" s="138"/>
      <c r="J19" s="138"/>
      <c r="K19" s="139"/>
      <c r="L19" s="139"/>
      <c r="M19" s="136"/>
      <c r="N19" s="136"/>
      <c r="O19" s="137"/>
      <c r="P19" s="137"/>
      <c r="Q19" s="136"/>
      <c r="R19" s="136"/>
      <c r="S19" s="136"/>
      <c r="T19" s="140"/>
      <c r="U19" s="140"/>
      <c r="V19" s="140"/>
      <c r="W19" s="136"/>
      <c r="X19" s="137"/>
    </row>
    <row r="20" spans="4:24" ht="25.5">
      <c r="D20" s="141" t="s">
        <v>146</v>
      </c>
      <c r="E20" s="142"/>
      <c r="F20" s="143"/>
      <c r="G20" s="144"/>
      <c r="H20" s="144"/>
      <c r="I20" s="144"/>
      <c r="J20" s="144"/>
      <c r="K20" s="145"/>
      <c r="L20" s="145"/>
      <c r="M20" s="142"/>
      <c r="N20" s="142"/>
      <c r="O20" s="143"/>
      <c r="P20" s="143"/>
      <c r="Q20" s="142"/>
      <c r="R20" s="142"/>
      <c r="S20" s="142"/>
      <c r="T20" s="146"/>
      <c r="U20" s="146"/>
      <c r="V20" s="146"/>
      <c r="W20" s="142"/>
      <c r="X20" s="143"/>
    </row>
    <row r="21" spans="4:24" ht="12.75">
      <c r="D21" s="141" t="s">
        <v>147</v>
      </c>
      <c r="E21" s="142"/>
      <c r="F21" s="143"/>
      <c r="G21" s="144"/>
      <c r="H21" s="144"/>
      <c r="I21" s="144"/>
      <c r="J21" s="144"/>
      <c r="K21" s="145"/>
      <c r="L21" s="145"/>
      <c r="M21" s="142"/>
      <c r="N21" s="142"/>
      <c r="O21" s="143"/>
      <c r="P21" s="143"/>
      <c r="Q21" s="142"/>
      <c r="R21" s="142"/>
      <c r="S21" s="142"/>
      <c r="T21" s="146"/>
      <c r="U21" s="146"/>
      <c r="V21" s="146"/>
      <c r="W21" s="142"/>
      <c r="X21" s="143"/>
    </row>
    <row r="22" spans="4:14" ht="12.75">
      <c r="D22" s="147" t="s">
        <v>148</v>
      </c>
      <c r="E22" s="148">
        <f>J22</f>
        <v>0</v>
      </c>
      <c r="H22" s="148">
        <f>SUM(H12:H21)</f>
        <v>0</v>
      </c>
      <c r="I22" s="148">
        <f>SUM(I12:I21)</f>
        <v>0</v>
      </c>
      <c r="J22" s="148">
        <f>SUM(J12:J21)</f>
        <v>0</v>
      </c>
      <c r="L22" s="149">
        <f>SUM(L12:L21)</f>
        <v>0</v>
      </c>
      <c r="N22" s="150">
        <f>SUM(N12:N21)</f>
        <v>0</v>
      </c>
    </row>
    <row r="24" ht="12.75">
      <c r="B24" s="97" t="s">
        <v>149</v>
      </c>
    </row>
    <row r="25" spans="1:6" ht="12.75">
      <c r="A25" s="95" t="s">
        <v>133</v>
      </c>
      <c r="B25" s="96" t="s">
        <v>150</v>
      </c>
      <c r="C25" s="97" t="s">
        <v>151</v>
      </c>
      <c r="D25" s="124" t="s">
        <v>152</v>
      </c>
      <c r="E25" s="99">
        <v>4.389</v>
      </c>
      <c r="F25" s="98" t="s">
        <v>153</v>
      </c>
    </row>
    <row r="26" spans="4:24" ht="12.75">
      <c r="D26" s="135" t="s">
        <v>154</v>
      </c>
      <c r="E26" s="136"/>
      <c r="F26" s="137"/>
      <c r="G26" s="138"/>
      <c r="H26" s="138"/>
      <c r="I26" s="138"/>
      <c r="J26" s="138"/>
      <c r="K26" s="139"/>
      <c r="L26" s="139"/>
      <c r="M26" s="136"/>
      <c r="N26" s="136"/>
      <c r="O26" s="137"/>
      <c r="P26" s="137"/>
      <c r="Q26" s="136"/>
      <c r="R26" s="136"/>
      <c r="S26" s="136"/>
      <c r="T26" s="140"/>
      <c r="U26" s="140"/>
      <c r="V26" s="140"/>
      <c r="W26" s="136"/>
      <c r="X26" s="137"/>
    </row>
    <row r="27" spans="4:24" ht="25.5">
      <c r="D27" s="135" t="s">
        <v>155</v>
      </c>
      <c r="E27" s="136"/>
      <c r="F27" s="137"/>
      <c r="G27" s="138"/>
      <c r="H27" s="138"/>
      <c r="I27" s="138"/>
      <c r="J27" s="138"/>
      <c r="K27" s="139"/>
      <c r="L27" s="139"/>
      <c r="M27" s="136"/>
      <c r="N27" s="136"/>
      <c r="O27" s="137"/>
      <c r="P27" s="137"/>
      <c r="Q27" s="136"/>
      <c r="R27" s="136"/>
      <c r="S27" s="136"/>
      <c r="T27" s="140"/>
      <c r="U27" s="140"/>
      <c r="V27" s="140"/>
      <c r="W27" s="136"/>
      <c r="X27" s="137"/>
    </row>
    <row r="28" spans="4:24" ht="12.75">
      <c r="D28" s="135" t="s">
        <v>156</v>
      </c>
      <c r="E28" s="136"/>
      <c r="F28" s="137"/>
      <c r="G28" s="138"/>
      <c r="H28" s="138"/>
      <c r="I28" s="138"/>
      <c r="J28" s="138"/>
      <c r="K28" s="139"/>
      <c r="L28" s="139"/>
      <c r="M28" s="136"/>
      <c r="N28" s="136"/>
      <c r="O28" s="137"/>
      <c r="P28" s="137"/>
      <c r="Q28" s="136"/>
      <c r="R28" s="136"/>
      <c r="S28" s="136"/>
      <c r="T28" s="140"/>
      <c r="U28" s="140"/>
      <c r="V28" s="140"/>
      <c r="W28" s="136"/>
      <c r="X28" s="137"/>
    </row>
    <row r="29" spans="4:24" ht="25.5">
      <c r="D29" s="135" t="s">
        <v>157</v>
      </c>
      <c r="E29" s="136"/>
      <c r="F29" s="137"/>
      <c r="G29" s="138"/>
      <c r="H29" s="138"/>
      <c r="I29" s="138"/>
      <c r="J29" s="138"/>
      <c r="K29" s="139"/>
      <c r="L29" s="139"/>
      <c r="M29" s="136"/>
      <c r="N29" s="136"/>
      <c r="O29" s="137"/>
      <c r="P29" s="137"/>
      <c r="Q29" s="136"/>
      <c r="R29" s="136"/>
      <c r="S29" s="136"/>
      <c r="T29" s="140"/>
      <c r="U29" s="140"/>
      <c r="V29" s="140"/>
      <c r="W29" s="136"/>
      <c r="X29" s="137"/>
    </row>
    <row r="30" spans="4:24" ht="12.75">
      <c r="D30" s="135" t="s">
        <v>158</v>
      </c>
      <c r="E30" s="136"/>
      <c r="F30" s="137"/>
      <c r="G30" s="138"/>
      <c r="H30" s="138"/>
      <c r="I30" s="138"/>
      <c r="J30" s="138"/>
      <c r="K30" s="139"/>
      <c r="L30" s="139"/>
      <c r="M30" s="136"/>
      <c r="N30" s="136"/>
      <c r="O30" s="137"/>
      <c r="P30" s="137"/>
      <c r="Q30" s="136"/>
      <c r="R30" s="136"/>
      <c r="S30" s="136"/>
      <c r="T30" s="140"/>
      <c r="U30" s="140"/>
      <c r="V30" s="140"/>
      <c r="W30" s="136"/>
      <c r="X30" s="137"/>
    </row>
    <row r="31" spans="4:24" ht="12.75">
      <c r="D31" s="135" t="s">
        <v>159</v>
      </c>
      <c r="E31" s="136"/>
      <c r="F31" s="137"/>
      <c r="G31" s="138"/>
      <c r="H31" s="138"/>
      <c r="I31" s="138"/>
      <c r="J31" s="138"/>
      <c r="K31" s="139"/>
      <c r="L31" s="139"/>
      <c r="M31" s="136"/>
      <c r="N31" s="136"/>
      <c r="O31" s="137"/>
      <c r="P31" s="137"/>
      <c r="Q31" s="136"/>
      <c r="R31" s="136"/>
      <c r="S31" s="136"/>
      <c r="T31" s="140"/>
      <c r="U31" s="140"/>
      <c r="V31" s="140"/>
      <c r="W31" s="136"/>
      <c r="X31" s="137"/>
    </row>
    <row r="32" spans="4:24" ht="12.75">
      <c r="D32" s="135" t="s">
        <v>160</v>
      </c>
      <c r="E32" s="136"/>
      <c r="F32" s="137"/>
      <c r="G32" s="138"/>
      <c r="H32" s="138"/>
      <c r="I32" s="138"/>
      <c r="J32" s="138"/>
      <c r="K32" s="139"/>
      <c r="L32" s="139"/>
      <c r="M32" s="136"/>
      <c r="N32" s="136"/>
      <c r="O32" s="137"/>
      <c r="P32" s="137"/>
      <c r="Q32" s="136"/>
      <c r="R32" s="136"/>
      <c r="S32" s="136"/>
      <c r="T32" s="140"/>
      <c r="U32" s="140"/>
      <c r="V32" s="140"/>
      <c r="W32" s="136"/>
      <c r="X32" s="137"/>
    </row>
    <row r="33" spans="4:24" ht="25.5">
      <c r="D33" s="135" t="s">
        <v>161</v>
      </c>
      <c r="E33" s="136"/>
      <c r="F33" s="137"/>
      <c r="G33" s="138"/>
      <c r="H33" s="138"/>
      <c r="I33" s="138"/>
      <c r="J33" s="138"/>
      <c r="K33" s="139"/>
      <c r="L33" s="139"/>
      <c r="M33" s="136"/>
      <c r="N33" s="136"/>
      <c r="O33" s="137"/>
      <c r="P33" s="137"/>
      <c r="Q33" s="136"/>
      <c r="R33" s="136"/>
      <c r="S33" s="136"/>
      <c r="T33" s="140"/>
      <c r="U33" s="140"/>
      <c r="V33" s="140"/>
      <c r="W33" s="136"/>
      <c r="X33" s="137"/>
    </row>
    <row r="34" spans="4:24" ht="12.75">
      <c r="D34" s="135" t="s">
        <v>162</v>
      </c>
      <c r="E34" s="136"/>
      <c r="F34" s="137"/>
      <c r="G34" s="138"/>
      <c r="H34" s="138"/>
      <c r="I34" s="138"/>
      <c r="J34" s="138"/>
      <c r="K34" s="139"/>
      <c r="L34" s="139"/>
      <c r="M34" s="136"/>
      <c r="N34" s="136"/>
      <c r="O34" s="137"/>
      <c r="P34" s="137"/>
      <c r="Q34" s="136"/>
      <c r="R34" s="136"/>
      <c r="S34" s="136"/>
      <c r="T34" s="140"/>
      <c r="U34" s="140"/>
      <c r="V34" s="140"/>
      <c r="W34" s="136"/>
      <c r="X34" s="137"/>
    </row>
    <row r="35" spans="4:24" ht="12.75">
      <c r="D35" s="135" t="s">
        <v>154</v>
      </c>
      <c r="E35" s="136"/>
      <c r="F35" s="137"/>
      <c r="G35" s="138"/>
      <c r="H35" s="138"/>
      <c r="I35" s="138"/>
      <c r="J35" s="138"/>
      <c r="K35" s="139"/>
      <c r="L35" s="139"/>
      <c r="M35" s="136"/>
      <c r="N35" s="136"/>
      <c r="O35" s="137"/>
      <c r="P35" s="137"/>
      <c r="Q35" s="136"/>
      <c r="R35" s="136"/>
      <c r="S35" s="136"/>
      <c r="T35" s="140"/>
      <c r="U35" s="140"/>
      <c r="V35" s="140"/>
      <c r="W35" s="136"/>
      <c r="X35" s="137"/>
    </row>
    <row r="36" spans="4:24" ht="12.75">
      <c r="D36" s="135" t="s">
        <v>163</v>
      </c>
      <c r="E36" s="136"/>
      <c r="F36" s="137"/>
      <c r="G36" s="138"/>
      <c r="H36" s="138"/>
      <c r="I36" s="138"/>
      <c r="J36" s="138"/>
      <c r="K36" s="139"/>
      <c r="L36" s="139"/>
      <c r="M36" s="136"/>
      <c r="N36" s="136"/>
      <c r="O36" s="137"/>
      <c r="P36" s="137"/>
      <c r="Q36" s="136"/>
      <c r="R36" s="136"/>
      <c r="S36" s="136"/>
      <c r="T36" s="140"/>
      <c r="U36" s="140"/>
      <c r="V36" s="140"/>
      <c r="W36" s="136"/>
      <c r="X36" s="137"/>
    </row>
    <row r="37" spans="4:24" ht="12.75">
      <c r="D37" s="135" t="s">
        <v>156</v>
      </c>
      <c r="E37" s="136"/>
      <c r="F37" s="137"/>
      <c r="G37" s="138"/>
      <c r="H37" s="138"/>
      <c r="I37" s="138"/>
      <c r="J37" s="138"/>
      <c r="K37" s="139"/>
      <c r="L37" s="139"/>
      <c r="M37" s="136"/>
      <c r="N37" s="136"/>
      <c r="O37" s="137"/>
      <c r="P37" s="137"/>
      <c r="Q37" s="136"/>
      <c r="R37" s="136"/>
      <c r="S37" s="136"/>
      <c r="T37" s="140"/>
      <c r="U37" s="140"/>
      <c r="V37" s="140"/>
      <c r="W37" s="136"/>
      <c r="X37" s="137"/>
    </row>
    <row r="38" spans="4:24" ht="12.75">
      <c r="D38" s="135" t="s">
        <v>164</v>
      </c>
      <c r="E38" s="136"/>
      <c r="F38" s="137"/>
      <c r="G38" s="138"/>
      <c r="H38" s="138"/>
      <c r="I38" s="138"/>
      <c r="J38" s="138"/>
      <c r="K38" s="139"/>
      <c r="L38" s="139"/>
      <c r="M38" s="136"/>
      <c r="N38" s="136"/>
      <c r="O38" s="137"/>
      <c r="P38" s="137"/>
      <c r="Q38" s="136"/>
      <c r="R38" s="136"/>
      <c r="S38" s="136"/>
      <c r="T38" s="140"/>
      <c r="U38" s="140"/>
      <c r="V38" s="140"/>
      <c r="W38" s="136"/>
      <c r="X38" s="137"/>
    </row>
    <row r="39" spans="4:24" ht="12.75">
      <c r="D39" s="135" t="s">
        <v>156</v>
      </c>
      <c r="E39" s="136"/>
      <c r="F39" s="137"/>
      <c r="G39" s="138"/>
      <c r="H39" s="138"/>
      <c r="I39" s="138"/>
      <c r="J39" s="138"/>
      <c r="K39" s="139"/>
      <c r="L39" s="139"/>
      <c r="M39" s="136"/>
      <c r="N39" s="136"/>
      <c r="O39" s="137"/>
      <c r="P39" s="137"/>
      <c r="Q39" s="136"/>
      <c r="R39" s="136"/>
      <c r="S39" s="136"/>
      <c r="T39" s="140"/>
      <c r="U39" s="140"/>
      <c r="V39" s="140"/>
      <c r="W39" s="136"/>
      <c r="X39" s="137"/>
    </row>
    <row r="40" spans="1:16" ht="12.75">
      <c r="A40" s="95" t="s">
        <v>133</v>
      </c>
      <c r="B40" s="96" t="s">
        <v>150</v>
      </c>
      <c r="C40" s="97" t="s">
        <v>165</v>
      </c>
      <c r="D40" s="124" t="s">
        <v>166</v>
      </c>
      <c r="E40" s="99">
        <v>24.442</v>
      </c>
      <c r="F40" s="98" t="s">
        <v>143</v>
      </c>
      <c r="O40" s="98">
        <v>20</v>
      </c>
      <c r="P40" s="98" t="s">
        <v>138</v>
      </c>
    </row>
    <row r="41" spans="4:24" ht="12.75">
      <c r="D41" s="135" t="s">
        <v>167</v>
      </c>
      <c r="E41" s="136"/>
      <c r="F41" s="137"/>
      <c r="G41" s="138"/>
      <c r="H41" s="138"/>
      <c r="I41" s="138"/>
      <c r="J41" s="138"/>
      <c r="K41" s="139"/>
      <c r="L41" s="139"/>
      <c r="M41" s="136"/>
      <c r="N41" s="136"/>
      <c r="O41" s="137"/>
      <c r="P41" s="137"/>
      <c r="Q41" s="136"/>
      <c r="R41" s="136"/>
      <c r="S41" s="136"/>
      <c r="T41" s="140"/>
      <c r="U41" s="140"/>
      <c r="V41" s="140"/>
      <c r="W41" s="136"/>
      <c r="X41" s="137"/>
    </row>
    <row r="42" spans="4:24" ht="12.75">
      <c r="D42" s="135" t="s">
        <v>168</v>
      </c>
      <c r="E42" s="136"/>
      <c r="F42" s="137"/>
      <c r="G42" s="138"/>
      <c r="H42" s="138"/>
      <c r="I42" s="138"/>
      <c r="J42" s="138"/>
      <c r="K42" s="139"/>
      <c r="L42" s="139"/>
      <c r="M42" s="136"/>
      <c r="N42" s="136"/>
      <c r="O42" s="137"/>
      <c r="P42" s="137"/>
      <c r="Q42" s="136"/>
      <c r="R42" s="136"/>
      <c r="S42" s="136"/>
      <c r="T42" s="140"/>
      <c r="U42" s="140"/>
      <c r="V42" s="140"/>
      <c r="W42" s="136"/>
      <c r="X42" s="137"/>
    </row>
    <row r="43" spans="1:16" ht="12.75">
      <c r="A43" s="95" t="s">
        <v>133</v>
      </c>
      <c r="B43" s="96" t="s">
        <v>169</v>
      </c>
      <c r="C43" s="97" t="s">
        <v>170</v>
      </c>
      <c r="D43" s="124" t="s">
        <v>171</v>
      </c>
      <c r="E43" s="99">
        <v>5.196</v>
      </c>
      <c r="F43" s="98" t="s">
        <v>172</v>
      </c>
      <c r="O43" s="98">
        <v>20</v>
      </c>
      <c r="P43" s="98" t="s">
        <v>138</v>
      </c>
    </row>
    <row r="44" spans="1:16" ht="12.75">
      <c r="A44" s="95" t="s">
        <v>133</v>
      </c>
      <c r="B44" s="96" t="s">
        <v>169</v>
      </c>
      <c r="C44" s="97" t="s">
        <v>173</v>
      </c>
      <c r="D44" s="124" t="s">
        <v>174</v>
      </c>
      <c r="E44" s="99">
        <v>5.196</v>
      </c>
      <c r="F44" s="98" t="s">
        <v>172</v>
      </c>
      <c r="O44" s="98">
        <v>20</v>
      </c>
      <c r="P44" s="98" t="s">
        <v>138</v>
      </c>
    </row>
    <row r="45" spans="4:24" ht="12.75">
      <c r="D45" s="135" t="s">
        <v>175</v>
      </c>
      <c r="E45" s="136"/>
      <c r="F45" s="137"/>
      <c r="G45" s="138"/>
      <c r="H45" s="138"/>
      <c r="I45" s="138"/>
      <c r="J45" s="138"/>
      <c r="K45" s="139"/>
      <c r="L45" s="139"/>
      <c r="M45" s="136"/>
      <c r="N45" s="136"/>
      <c r="O45" s="137"/>
      <c r="P45" s="137"/>
      <c r="Q45" s="136"/>
      <c r="R45" s="136"/>
      <c r="S45" s="136"/>
      <c r="T45" s="140"/>
      <c r="U45" s="140"/>
      <c r="V45" s="140"/>
      <c r="W45" s="136"/>
      <c r="X45" s="137"/>
    </row>
    <row r="46" spans="1:16" ht="12.75">
      <c r="A46" s="95" t="s">
        <v>133</v>
      </c>
      <c r="B46" s="96" t="s">
        <v>169</v>
      </c>
      <c r="C46" s="97" t="s">
        <v>176</v>
      </c>
      <c r="D46" s="124" t="s">
        <v>177</v>
      </c>
      <c r="E46" s="99">
        <v>5.196</v>
      </c>
      <c r="F46" s="98" t="s">
        <v>172</v>
      </c>
      <c r="O46" s="98">
        <v>20</v>
      </c>
      <c r="P46" s="98" t="s">
        <v>138</v>
      </c>
    </row>
    <row r="47" spans="4:24" ht="12.75">
      <c r="D47" s="135" t="s">
        <v>175</v>
      </c>
      <c r="E47" s="136"/>
      <c r="F47" s="137"/>
      <c r="G47" s="138"/>
      <c r="H47" s="138"/>
      <c r="I47" s="138"/>
      <c r="J47" s="138"/>
      <c r="K47" s="139"/>
      <c r="L47" s="139"/>
      <c r="M47" s="136"/>
      <c r="N47" s="136"/>
      <c r="O47" s="137"/>
      <c r="P47" s="137"/>
      <c r="Q47" s="136"/>
      <c r="R47" s="136"/>
      <c r="S47" s="136"/>
      <c r="T47" s="140"/>
      <c r="U47" s="140"/>
      <c r="V47" s="140"/>
      <c r="W47" s="136"/>
      <c r="X47" s="137"/>
    </row>
    <row r="48" spans="1:16" ht="12.75">
      <c r="A48" s="95" t="s">
        <v>133</v>
      </c>
      <c r="B48" s="96" t="s">
        <v>178</v>
      </c>
      <c r="C48" s="97" t="s">
        <v>179</v>
      </c>
      <c r="D48" s="124" t="s">
        <v>180</v>
      </c>
      <c r="E48" s="99">
        <v>13.5</v>
      </c>
      <c r="F48" s="98" t="s">
        <v>143</v>
      </c>
      <c r="O48" s="98">
        <v>20</v>
      </c>
      <c r="P48" s="98" t="s">
        <v>138</v>
      </c>
    </row>
    <row r="49" spans="4:24" ht="12.75">
      <c r="D49" s="135" t="s">
        <v>181</v>
      </c>
      <c r="E49" s="136"/>
      <c r="F49" s="137"/>
      <c r="G49" s="138"/>
      <c r="H49" s="138"/>
      <c r="I49" s="138"/>
      <c r="J49" s="138"/>
      <c r="K49" s="139"/>
      <c r="L49" s="139"/>
      <c r="M49" s="136"/>
      <c r="N49" s="136"/>
      <c r="O49" s="137"/>
      <c r="P49" s="137"/>
      <c r="Q49" s="136"/>
      <c r="R49" s="136"/>
      <c r="S49" s="136"/>
      <c r="T49" s="140"/>
      <c r="U49" s="140"/>
      <c r="V49" s="140"/>
      <c r="W49" s="136"/>
      <c r="X49" s="137"/>
    </row>
    <row r="50" spans="1:16" ht="12.75">
      <c r="A50" s="95" t="s">
        <v>133</v>
      </c>
      <c r="B50" s="96" t="s">
        <v>134</v>
      </c>
      <c r="C50" s="97" t="s">
        <v>182</v>
      </c>
      <c r="D50" s="124" t="s">
        <v>183</v>
      </c>
      <c r="E50" s="99">
        <v>157.5</v>
      </c>
      <c r="F50" s="98" t="s">
        <v>143</v>
      </c>
      <c r="O50" s="98">
        <v>20</v>
      </c>
      <c r="P50" s="98" t="s">
        <v>138</v>
      </c>
    </row>
    <row r="51" spans="4:24" ht="12.75">
      <c r="D51" s="135" t="s">
        <v>184</v>
      </c>
      <c r="E51" s="136"/>
      <c r="F51" s="137"/>
      <c r="G51" s="138"/>
      <c r="H51" s="138"/>
      <c r="I51" s="138"/>
      <c r="J51" s="138"/>
      <c r="K51" s="139"/>
      <c r="L51" s="139"/>
      <c r="M51" s="136"/>
      <c r="N51" s="136"/>
      <c r="O51" s="137"/>
      <c r="P51" s="137"/>
      <c r="Q51" s="136"/>
      <c r="R51" s="136"/>
      <c r="S51" s="136"/>
      <c r="T51" s="140"/>
      <c r="U51" s="140"/>
      <c r="V51" s="140"/>
      <c r="W51" s="136"/>
      <c r="X51" s="137"/>
    </row>
    <row r="52" spans="4:24" ht="12.75">
      <c r="D52" s="135" t="s">
        <v>185</v>
      </c>
      <c r="E52" s="136"/>
      <c r="F52" s="137"/>
      <c r="G52" s="138"/>
      <c r="H52" s="138"/>
      <c r="I52" s="138"/>
      <c r="J52" s="138"/>
      <c r="K52" s="139"/>
      <c r="L52" s="139"/>
      <c r="M52" s="136"/>
      <c r="N52" s="136"/>
      <c r="O52" s="137"/>
      <c r="P52" s="137"/>
      <c r="Q52" s="136"/>
      <c r="R52" s="136"/>
      <c r="S52" s="136"/>
      <c r="T52" s="140"/>
      <c r="U52" s="140"/>
      <c r="V52" s="140"/>
      <c r="W52" s="136"/>
      <c r="X52" s="137"/>
    </row>
    <row r="53" spans="1:16" ht="12.75">
      <c r="A53" s="95" t="s">
        <v>133</v>
      </c>
      <c r="B53" s="96" t="s">
        <v>186</v>
      </c>
      <c r="C53" s="97" t="s">
        <v>187</v>
      </c>
      <c r="D53" s="124" t="s">
        <v>188</v>
      </c>
      <c r="E53" s="99">
        <v>157.5</v>
      </c>
      <c r="F53" s="98" t="s">
        <v>143</v>
      </c>
      <c r="O53" s="98">
        <v>20</v>
      </c>
      <c r="P53" s="98" t="s">
        <v>138</v>
      </c>
    </row>
    <row r="54" spans="4:24" ht="12.75">
      <c r="D54" s="135" t="s">
        <v>189</v>
      </c>
      <c r="E54" s="136"/>
      <c r="F54" s="137"/>
      <c r="G54" s="138"/>
      <c r="H54" s="138"/>
      <c r="I54" s="138"/>
      <c r="J54" s="138"/>
      <c r="K54" s="139"/>
      <c r="L54" s="139"/>
      <c r="M54" s="136"/>
      <c r="N54" s="136"/>
      <c r="O54" s="137"/>
      <c r="P54" s="137"/>
      <c r="Q54" s="136"/>
      <c r="R54" s="136"/>
      <c r="S54" s="136"/>
      <c r="T54" s="140"/>
      <c r="U54" s="140"/>
      <c r="V54" s="140"/>
      <c r="W54" s="136"/>
      <c r="X54" s="137"/>
    </row>
    <row r="55" spans="1:16" ht="12.75">
      <c r="A55" s="95" t="s">
        <v>133</v>
      </c>
      <c r="B55" s="96" t="s">
        <v>169</v>
      </c>
      <c r="C55" s="97" t="s">
        <v>190</v>
      </c>
      <c r="D55" s="124" t="s">
        <v>191</v>
      </c>
      <c r="E55" s="99">
        <v>5.196</v>
      </c>
      <c r="F55" s="98" t="s">
        <v>172</v>
      </c>
      <c r="O55" s="98">
        <v>20</v>
      </c>
      <c r="P55" s="98" t="s">
        <v>138</v>
      </c>
    </row>
    <row r="56" spans="4:24" ht="12.75">
      <c r="D56" s="135" t="s">
        <v>192</v>
      </c>
      <c r="E56" s="136"/>
      <c r="F56" s="137"/>
      <c r="G56" s="138"/>
      <c r="H56" s="138"/>
      <c r="I56" s="138"/>
      <c r="J56" s="138"/>
      <c r="K56" s="139"/>
      <c r="L56" s="139"/>
      <c r="M56" s="136"/>
      <c r="N56" s="136"/>
      <c r="O56" s="137"/>
      <c r="P56" s="137"/>
      <c r="Q56" s="136"/>
      <c r="R56" s="136"/>
      <c r="S56" s="136"/>
      <c r="T56" s="140"/>
      <c r="U56" s="140"/>
      <c r="V56" s="140"/>
      <c r="W56" s="136"/>
      <c r="X56" s="137"/>
    </row>
    <row r="57" spans="4:24" ht="12.75">
      <c r="D57" s="135" t="s">
        <v>193</v>
      </c>
      <c r="E57" s="136"/>
      <c r="F57" s="137"/>
      <c r="G57" s="138"/>
      <c r="H57" s="138"/>
      <c r="I57" s="138"/>
      <c r="J57" s="138"/>
      <c r="K57" s="139"/>
      <c r="L57" s="139"/>
      <c r="M57" s="136"/>
      <c r="N57" s="136"/>
      <c r="O57" s="137"/>
      <c r="P57" s="137"/>
      <c r="Q57" s="136"/>
      <c r="R57" s="136"/>
      <c r="S57" s="136"/>
      <c r="T57" s="140"/>
      <c r="U57" s="140"/>
      <c r="V57" s="140"/>
      <c r="W57" s="136"/>
      <c r="X57" s="137"/>
    </row>
    <row r="58" spans="4:24" ht="12.75">
      <c r="D58" s="135" t="s">
        <v>145</v>
      </c>
      <c r="E58" s="136"/>
      <c r="F58" s="137"/>
      <c r="G58" s="138"/>
      <c r="H58" s="138"/>
      <c r="I58" s="138"/>
      <c r="J58" s="138"/>
      <c r="K58" s="139"/>
      <c r="L58" s="139"/>
      <c r="M58" s="136"/>
      <c r="N58" s="136"/>
      <c r="O58" s="137"/>
      <c r="P58" s="137"/>
      <c r="Q58" s="136"/>
      <c r="R58" s="136"/>
      <c r="S58" s="136"/>
      <c r="T58" s="140"/>
      <c r="U58" s="140"/>
      <c r="V58" s="140"/>
      <c r="W58" s="136"/>
      <c r="X58" s="137"/>
    </row>
    <row r="59" spans="1:16" ht="12.75">
      <c r="A59" s="95" t="s">
        <v>133</v>
      </c>
      <c r="B59" s="96" t="s">
        <v>169</v>
      </c>
      <c r="C59" s="97" t="s">
        <v>194</v>
      </c>
      <c r="D59" s="124" t="s">
        <v>195</v>
      </c>
      <c r="E59" s="99">
        <v>46.764</v>
      </c>
      <c r="F59" s="98" t="s">
        <v>172</v>
      </c>
      <c r="O59" s="98">
        <v>20</v>
      </c>
      <c r="P59" s="98" t="s">
        <v>138</v>
      </c>
    </row>
    <row r="60" spans="4:24" ht="12.75">
      <c r="D60" s="135" t="s">
        <v>196</v>
      </c>
      <c r="E60" s="136"/>
      <c r="F60" s="137"/>
      <c r="G60" s="138"/>
      <c r="H60" s="138"/>
      <c r="I60" s="138"/>
      <c r="J60" s="138"/>
      <c r="K60" s="139"/>
      <c r="L60" s="139"/>
      <c r="M60" s="136"/>
      <c r="N60" s="136"/>
      <c r="O60" s="137"/>
      <c r="P60" s="137"/>
      <c r="Q60" s="136"/>
      <c r="R60" s="136"/>
      <c r="S60" s="136"/>
      <c r="T60" s="140"/>
      <c r="U60" s="140"/>
      <c r="V60" s="140"/>
      <c r="W60" s="136"/>
      <c r="X60" s="137"/>
    </row>
    <row r="61" spans="4:24" ht="12.75">
      <c r="D61" s="135" t="s">
        <v>197</v>
      </c>
      <c r="E61" s="136"/>
      <c r="F61" s="137"/>
      <c r="G61" s="138"/>
      <c r="H61" s="138"/>
      <c r="I61" s="138"/>
      <c r="J61" s="138"/>
      <c r="K61" s="139"/>
      <c r="L61" s="139"/>
      <c r="M61" s="136"/>
      <c r="N61" s="136"/>
      <c r="O61" s="137"/>
      <c r="P61" s="137"/>
      <c r="Q61" s="136"/>
      <c r="R61" s="136"/>
      <c r="S61" s="136"/>
      <c r="T61" s="140"/>
      <c r="U61" s="140"/>
      <c r="V61" s="140"/>
      <c r="W61" s="136"/>
      <c r="X61" s="137"/>
    </row>
    <row r="62" spans="4:24" ht="12.75">
      <c r="D62" s="135" t="s">
        <v>145</v>
      </c>
      <c r="E62" s="136"/>
      <c r="F62" s="137"/>
      <c r="G62" s="138"/>
      <c r="H62" s="138"/>
      <c r="I62" s="138"/>
      <c r="J62" s="138"/>
      <c r="K62" s="139"/>
      <c r="L62" s="139"/>
      <c r="M62" s="136"/>
      <c r="N62" s="136"/>
      <c r="O62" s="137"/>
      <c r="P62" s="137"/>
      <c r="Q62" s="136"/>
      <c r="R62" s="136"/>
      <c r="S62" s="136"/>
      <c r="T62" s="140"/>
      <c r="U62" s="140"/>
      <c r="V62" s="140"/>
      <c r="W62" s="136"/>
      <c r="X62" s="137"/>
    </row>
    <row r="63" spans="1:16" ht="25.5">
      <c r="A63" s="95" t="s">
        <v>133</v>
      </c>
      <c r="B63" s="96" t="s">
        <v>150</v>
      </c>
      <c r="C63" s="97" t="s">
        <v>198</v>
      </c>
      <c r="D63" s="124" t="s">
        <v>199</v>
      </c>
      <c r="E63" s="99">
        <v>5.196</v>
      </c>
      <c r="F63" s="98" t="s">
        <v>172</v>
      </c>
      <c r="O63" s="98">
        <v>20</v>
      </c>
      <c r="P63" s="98" t="s">
        <v>138</v>
      </c>
    </row>
    <row r="64" spans="4:24" ht="12.75">
      <c r="D64" s="135" t="s">
        <v>175</v>
      </c>
      <c r="E64" s="136"/>
      <c r="F64" s="137"/>
      <c r="G64" s="138"/>
      <c r="H64" s="138"/>
      <c r="I64" s="138"/>
      <c r="J64" s="138"/>
      <c r="K64" s="139"/>
      <c r="L64" s="139"/>
      <c r="M64" s="136"/>
      <c r="N64" s="136"/>
      <c r="O64" s="137"/>
      <c r="P64" s="137"/>
      <c r="Q64" s="136"/>
      <c r="R64" s="136"/>
      <c r="S64" s="136"/>
      <c r="T64" s="140"/>
      <c r="U64" s="140"/>
      <c r="V64" s="140"/>
      <c r="W64" s="136"/>
      <c r="X64" s="137"/>
    </row>
    <row r="65" spans="4:24" ht="12.75">
      <c r="D65" s="141" t="s">
        <v>200</v>
      </c>
      <c r="E65" s="142"/>
      <c r="F65" s="143"/>
      <c r="G65" s="144"/>
      <c r="H65" s="144"/>
      <c r="I65" s="144"/>
      <c r="J65" s="144"/>
      <c r="K65" s="145"/>
      <c r="L65" s="145"/>
      <c r="M65" s="142"/>
      <c r="N65" s="142"/>
      <c r="O65" s="143"/>
      <c r="P65" s="143"/>
      <c r="Q65" s="142"/>
      <c r="R65" s="142"/>
      <c r="S65" s="142"/>
      <c r="T65" s="146"/>
      <c r="U65" s="146"/>
      <c r="V65" s="146"/>
      <c r="W65" s="142"/>
      <c r="X65" s="143"/>
    </row>
    <row r="66" spans="4:24" ht="12.75">
      <c r="D66" s="141" t="s">
        <v>201</v>
      </c>
      <c r="E66" s="142"/>
      <c r="F66" s="143"/>
      <c r="G66" s="144"/>
      <c r="H66" s="144"/>
      <c r="I66" s="144"/>
      <c r="J66" s="144"/>
      <c r="K66" s="145"/>
      <c r="L66" s="145"/>
      <c r="M66" s="142"/>
      <c r="N66" s="142"/>
      <c r="O66" s="143"/>
      <c r="P66" s="143"/>
      <c r="Q66" s="142"/>
      <c r="R66" s="142"/>
      <c r="S66" s="142"/>
      <c r="T66" s="146"/>
      <c r="U66" s="146"/>
      <c r="V66" s="146"/>
      <c r="W66" s="142"/>
      <c r="X66" s="143"/>
    </row>
    <row r="67" spans="4:24" ht="12.75">
      <c r="D67" s="141" t="s">
        <v>202</v>
      </c>
      <c r="E67" s="142"/>
      <c r="F67" s="143"/>
      <c r="G67" s="144"/>
      <c r="H67" s="144"/>
      <c r="I67" s="144"/>
      <c r="J67" s="144"/>
      <c r="K67" s="145"/>
      <c r="L67" s="145"/>
      <c r="M67" s="142"/>
      <c r="N67" s="142"/>
      <c r="O67" s="143"/>
      <c r="P67" s="143"/>
      <c r="Q67" s="142"/>
      <c r="R67" s="142"/>
      <c r="S67" s="142"/>
      <c r="T67" s="146"/>
      <c r="U67" s="146"/>
      <c r="V67" s="146"/>
      <c r="W67" s="142"/>
      <c r="X67" s="143"/>
    </row>
    <row r="68" spans="4:24" ht="25.5">
      <c r="D68" s="141" t="s">
        <v>203</v>
      </c>
      <c r="E68" s="142"/>
      <c r="F68" s="143"/>
      <c r="G68" s="144"/>
      <c r="H68" s="144"/>
      <c r="I68" s="144"/>
      <c r="J68" s="144"/>
      <c r="K68" s="145"/>
      <c r="L68" s="145"/>
      <c r="M68" s="142"/>
      <c r="N68" s="142"/>
      <c r="O68" s="143"/>
      <c r="P68" s="143"/>
      <c r="Q68" s="142"/>
      <c r="R68" s="142"/>
      <c r="S68" s="142"/>
      <c r="T68" s="146"/>
      <c r="U68" s="146"/>
      <c r="V68" s="146"/>
      <c r="W68" s="142"/>
      <c r="X68" s="143"/>
    </row>
    <row r="69" spans="4:24" ht="12.75">
      <c r="D69" s="141" t="s">
        <v>204</v>
      </c>
      <c r="E69" s="142"/>
      <c r="F69" s="143"/>
      <c r="G69" s="144"/>
      <c r="H69" s="144"/>
      <c r="I69" s="144"/>
      <c r="J69" s="144"/>
      <c r="K69" s="145"/>
      <c r="L69" s="145"/>
      <c r="M69" s="142"/>
      <c r="N69" s="142"/>
      <c r="O69" s="143"/>
      <c r="P69" s="143"/>
      <c r="Q69" s="142"/>
      <c r="R69" s="142"/>
      <c r="S69" s="142"/>
      <c r="T69" s="146"/>
      <c r="U69" s="146"/>
      <c r="V69" s="146"/>
      <c r="W69" s="142"/>
      <c r="X69" s="143"/>
    </row>
    <row r="70" spans="4:24" ht="12.75">
      <c r="D70" s="141" t="s">
        <v>205</v>
      </c>
      <c r="E70" s="142"/>
      <c r="F70" s="143"/>
      <c r="G70" s="144"/>
      <c r="H70" s="144"/>
      <c r="I70" s="144"/>
      <c r="J70" s="144"/>
      <c r="K70" s="145"/>
      <c r="L70" s="145"/>
      <c r="M70" s="142"/>
      <c r="N70" s="142"/>
      <c r="O70" s="143"/>
      <c r="P70" s="143"/>
      <c r="Q70" s="142"/>
      <c r="R70" s="142"/>
      <c r="S70" s="142"/>
      <c r="T70" s="146"/>
      <c r="U70" s="146"/>
      <c r="V70" s="146"/>
      <c r="W70" s="142"/>
      <c r="X70" s="143"/>
    </row>
    <row r="71" spans="1:16" ht="12.75">
      <c r="A71" s="95" t="s">
        <v>133</v>
      </c>
      <c r="B71" s="96" t="s">
        <v>134</v>
      </c>
      <c r="C71" s="97" t="s">
        <v>206</v>
      </c>
      <c r="D71" s="124" t="s">
        <v>207</v>
      </c>
      <c r="E71" s="99">
        <v>0.756</v>
      </c>
      <c r="F71" s="98" t="s">
        <v>172</v>
      </c>
      <c r="O71" s="98">
        <v>20</v>
      </c>
      <c r="P71" s="98" t="s">
        <v>138</v>
      </c>
    </row>
    <row r="72" spans="4:14" ht="12.75">
      <c r="D72" s="147" t="s">
        <v>208</v>
      </c>
      <c r="E72" s="148">
        <f>J72</f>
        <v>0</v>
      </c>
      <c r="H72" s="148">
        <f>SUM(H24:H71)</f>
        <v>0</v>
      </c>
      <c r="I72" s="148">
        <f>SUM(I24:I71)</f>
        <v>0</v>
      </c>
      <c r="J72" s="148">
        <f>SUM(J24:J71)</f>
        <v>0</v>
      </c>
      <c r="L72" s="149">
        <f>SUM(L24:L71)</f>
        <v>0</v>
      </c>
      <c r="N72" s="150">
        <f>SUM(N24:N71)</f>
        <v>0</v>
      </c>
    </row>
    <row r="74" spans="4:14" ht="12.75">
      <c r="D74" s="147" t="s">
        <v>209</v>
      </c>
      <c r="E74" s="148">
        <f>J74</f>
        <v>0</v>
      </c>
      <c r="H74" s="148">
        <f>+H22+H72</f>
        <v>0</v>
      </c>
      <c r="I74" s="148">
        <f>+I22+I72</f>
        <v>0</v>
      </c>
      <c r="J74" s="148">
        <f>+J22+J72</f>
        <v>0</v>
      </c>
      <c r="L74" s="149">
        <f>+L22+L72</f>
        <v>0</v>
      </c>
      <c r="N74" s="150">
        <f>+N22+N72</f>
        <v>0</v>
      </c>
    </row>
    <row r="76" spans="4:14" ht="12.75">
      <c r="D76" s="151" t="s">
        <v>210</v>
      </c>
      <c r="E76" s="148">
        <f>J76</f>
        <v>0</v>
      </c>
      <c r="H76" s="148">
        <f>+H74</f>
        <v>0</v>
      </c>
      <c r="I76" s="148">
        <f>+I74</f>
        <v>0</v>
      </c>
      <c r="J76" s="148">
        <f>+J74</f>
        <v>0</v>
      </c>
      <c r="L76" s="149">
        <f>+L74</f>
        <v>0</v>
      </c>
      <c r="N76" s="150">
        <f>+N74</f>
        <v>0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PageLayoutView="0" workbookViewId="0" topLeftCell="A1">
      <selection activeCell="L41" sqref="L41"/>
    </sheetView>
  </sheetViews>
  <sheetFormatPr defaultColWidth="9.140625" defaultRowHeight="12.75"/>
  <cols>
    <col min="1" max="1" width="15.7109375" style="88" customWidth="1"/>
    <col min="2" max="3" width="45.7109375" style="88" customWidth="1"/>
    <col min="4" max="4" width="11.28125" style="89" customWidth="1"/>
    <col min="5" max="16384" width="9.140625" style="1" customWidth="1"/>
  </cols>
  <sheetData>
    <row r="1" spans="1:4" ht="12.75">
      <c r="A1" s="82" t="s">
        <v>105</v>
      </c>
      <c r="B1" s="83"/>
      <c r="C1" s="83"/>
      <c r="D1" s="84"/>
    </row>
    <row r="2" spans="1:4" ht="12.75">
      <c r="A2" s="82" t="s">
        <v>389</v>
      </c>
      <c r="B2" s="83"/>
      <c r="C2" s="83"/>
      <c r="D2" s="84"/>
    </row>
    <row r="3" spans="1:4" ht="12.75">
      <c r="A3" s="82" t="s">
        <v>106</v>
      </c>
      <c r="B3" s="83"/>
      <c r="C3" s="83"/>
      <c r="D3" s="84"/>
    </row>
    <row r="4" spans="1:4" ht="12.75">
      <c r="A4" s="83"/>
      <c r="B4" s="83"/>
      <c r="C4" s="83"/>
      <c r="D4" s="83"/>
    </row>
    <row r="5" spans="1:4" ht="12.75">
      <c r="A5" s="82" t="s">
        <v>107</v>
      </c>
      <c r="B5" s="83"/>
      <c r="C5" s="83"/>
      <c r="D5" s="83"/>
    </row>
    <row r="6" spans="1:4" ht="12.75">
      <c r="A6" s="82" t="s">
        <v>108</v>
      </c>
      <c r="B6" s="83"/>
      <c r="C6" s="83"/>
      <c r="D6" s="83"/>
    </row>
    <row r="7" spans="1:4" ht="12.75">
      <c r="A7" s="82" t="s">
        <v>109</v>
      </c>
      <c r="B7" s="83"/>
      <c r="C7" s="83"/>
      <c r="D7" s="83"/>
    </row>
    <row r="8" spans="1:4" ht="12.75">
      <c r="A8" s="1"/>
      <c r="B8" s="85"/>
      <c r="C8" s="86"/>
      <c r="D8" s="87"/>
    </row>
    <row r="9" spans="1:6" ht="12.75">
      <c r="A9" s="118" t="s">
        <v>101</v>
      </c>
      <c r="B9" s="118" t="s">
        <v>102</v>
      </c>
      <c r="C9" s="118" t="s">
        <v>103</v>
      </c>
      <c r="D9" s="119" t="s">
        <v>104</v>
      </c>
      <c r="F9" s="1" t="s">
        <v>211</v>
      </c>
    </row>
    <row r="10" spans="1:4" ht="12.75">
      <c r="A10" s="120"/>
      <c r="B10" s="120"/>
      <c r="C10" s="121"/>
      <c r="D10" s="122"/>
    </row>
    <row r="11" spans="1:3" ht="12.75">
      <c r="A11" s="88" t="s">
        <v>212</v>
      </c>
      <c r="B11" s="88" t="s">
        <v>213</v>
      </c>
      <c r="C11" s="88" t="s">
        <v>214</v>
      </c>
    </row>
    <row r="12" spans="1:3" ht="12.75">
      <c r="A12" s="88" t="s">
        <v>215</v>
      </c>
      <c r="B12" s="88" t="s">
        <v>216</v>
      </c>
      <c r="C12" s="88" t="s">
        <v>217</v>
      </c>
    </row>
    <row r="13" spans="1:3" ht="12.75">
      <c r="A13" s="88" t="s">
        <v>218</v>
      </c>
      <c r="B13" s="88" t="s">
        <v>219</v>
      </c>
      <c r="C13" s="88" t="s">
        <v>220</v>
      </c>
    </row>
    <row r="14" spans="1:3" ht="12.75">
      <c r="A14" s="88" t="s">
        <v>221</v>
      </c>
      <c r="B14" s="88" t="s">
        <v>222</v>
      </c>
      <c r="C14" s="88" t="s">
        <v>223</v>
      </c>
    </row>
    <row r="15" spans="1:3" ht="12.75">
      <c r="A15" s="88" t="s">
        <v>224</v>
      </c>
      <c r="B15" s="88" t="s">
        <v>225</v>
      </c>
      <c r="C15" s="88" t="s">
        <v>226</v>
      </c>
    </row>
    <row r="16" spans="1:3" ht="12.75">
      <c r="A16" s="88" t="s">
        <v>227</v>
      </c>
      <c r="B16" s="88" t="s">
        <v>228</v>
      </c>
      <c r="C16" s="88" t="s">
        <v>229</v>
      </c>
    </row>
    <row r="17" spans="1:3" ht="12.75">
      <c r="A17" s="88" t="s">
        <v>230</v>
      </c>
      <c r="B17" s="88" t="s">
        <v>231</v>
      </c>
      <c r="C17" s="88" t="s">
        <v>232</v>
      </c>
    </row>
    <row r="18" spans="1:3" ht="12.75">
      <c r="A18" s="88" t="s">
        <v>233</v>
      </c>
      <c r="B18" s="88" t="s">
        <v>234</v>
      </c>
      <c r="C18" s="88" t="s">
        <v>235</v>
      </c>
    </row>
    <row r="19" spans="1:3" ht="12.75">
      <c r="A19" s="88" t="s">
        <v>236</v>
      </c>
      <c r="B19" s="88" t="s">
        <v>237</v>
      </c>
      <c r="C19" s="88" t="s">
        <v>223</v>
      </c>
    </row>
    <row r="20" spans="1:3" ht="12.75">
      <c r="A20" s="88" t="s">
        <v>238</v>
      </c>
      <c r="B20" s="88" t="s">
        <v>239</v>
      </c>
      <c r="C20" s="88" t="s">
        <v>240</v>
      </c>
    </row>
    <row r="21" spans="1:3" ht="12.75">
      <c r="A21" s="88" t="s">
        <v>241</v>
      </c>
      <c r="B21" s="88" t="s">
        <v>242</v>
      </c>
      <c r="C21" s="88" t="s">
        <v>243</v>
      </c>
    </row>
    <row r="22" spans="1:3" ht="12.75">
      <c r="A22" s="88" t="s">
        <v>244</v>
      </c>
      <c r="B22" s="88" t="s">
        <v>245</v>
      </c>
      <c r="C22" s="88" t="s">
        <v>246</v>
      </c>
    </row>
    <row r="23" spans="1:3" ht="12.75">
      <c r="A23" s="88" t="s">
        <v>247</v>
      </c>
      <c r="B23" s="88" t="s">
        <v>248</v>
      </c>
      <c r="C23" s="88" t="s">
        <v>249</v>
      </c>
    </row>
    <row r="24" spans="1:3" ht="12.75">
      <c r="A24" s="88" t="s">
        <v>250</v>
      </c>
      <c r="B24" s="88" t="s">
        <v>248</v>
      </c>
      <c r="C24" s="88" t="s">
        <v>251</v>
      </c>
    </row>
    <row r="25" spans="1:3" ht="12.75">
      <c r="A25" s="88" t="s">
        <v>252</v>
      </c>
      <c r="B25" s="88" t="s">
        <v>248</v>
      </c>
      <c r="C25" s="88" t="s">
        <v>253</v>
      </c>
    </row>
    <row r="26" spans="1:3" ht="12.75">
      <c r="A26" s="88" t="s">
        <v>254</v>
      </c>
      <c r="B26" s="88" t="s">
        <v>255</v>
      </c>
      <c r="C26" s="88" t="s">
        <v>246</v>
      </c>
    </row>
    <row r="27" spans="1:3" ht="12.75">
      <c r="A27" s="88" t="s">
        <v>256</v>
      </c>
      <c r="B27" s="88" t="s">
        <v>257</v>
      </c>
      <c r="C27" s="88" t="s">
        <v>258</v>
      </c>
    </row>
    <row r="28" spans="1:3" ht="12.75">
      <c r="A28" s="88" t="s">
        <v>259</v>
      </c>
      <c r="B28" s="88" t="s">
        <v>257</v>
      </c>
      <c r="C28" s="88" t="s">
        <v>260</v>
      </c>
    </row>
    <row r="29" spans="1:3" ht="12.75">
      <c r="A29" s="88" t="s">
        <v>261</v>
      </c>
      <c r="B29" s="88" t="s">
        <v>262</v>
      </c>
      <c r="C29" s="88" t="s">
        <v>263</v>
      </c>
    </row>
    <row r="30" spans="1:3" ht="12.75">
      <c r="A30" s="88" t="s">
        <v>264</v>
      </c>
      <c r="B30" s="88" t="s">
        <v>265</v>
      </c>
      <c r="C30" s="88" t="s">
        <v>266</v>
      </c>
    </row>
    <row r="31" spans="1:3" ht="12.75">
      <c r="A31" s="88" t="s">
        <v>267</v>
      </c>
      <c r="B31" s="88" t="s">
        <v>257</v>
      </c>
      <c r="C31" s="88" t="s">
        <v>258</v>
      </c>
    </row>
    <row r="32" spans="1:3" ht="12.75">
      <c r="A32" s="88" t="s">
        <v>268</v>
      </c>
      <c r="B32" s="88" t="s">
        <v>269</v>
      </c>
      <c r="C32" s="88" t="s">
        <v>270</v>
      </c>
    </row>
    <row r="33" spans="1:3" ht="12.75">
      <c r="A33" s="88" t="s">
        <v>271</v>
      </c>
      <c r="B33" s="88" t="s">
        <v>272</v>
      </c>
      <c r="C33" s="88" t="s">
        <v>214</v>
      </c>
    </row>
    <row r="34" spans="1:3" ht="12.75">
      <c r="A34" s="88" t="s">
        <v>273</v>
      </c>
      <c r="B34" s="88" t="s">
        <v>274</v>
      </c>
      <c r="C34" s="88" t="s">
        <v>275</v>
      </c>
    </row>
    <row r="35" spans="1:3" ht="12.75">
      <c r="A35" s="88" t="s">
        <v>276</v>
      </c>
      <c r="B35" s="88" t="s">
        <v>277</v>
      </c>
      <c r="C35" s="88" t="s">
        <v>270</v>
      </c>
    </row>
    <row r="36" spans="1:3" ht="12.75">
      <c r="A36" s="88" t="s">
        <v>278</v>
      </c>
      <c r="B36" s="88" t="s">
        <v>279</v>
      </c>
      <c r="C36" s="88" t="s">
        <v>280</v>
      </c>
    </row>
    <row r="37" spans="1:3" ht="12.75">
      <c r="A37" s="88" t="s">
        <v>116</v>
      </c>
      <c r="B37" s="88" t="s">
        <v>116</v>
      </c>
      <c r="C37" s="88" t="s">
        <v>116</v>
      </c>
    </row>
    <row r="38" spans="1:3" ht="12.75">
      <c r="A38" s="88" t="s">
        <v>116</v>
      </c>
      <c r="B38" s="88" t="s">
        <v>281</v>
      </c>
      <c r="C38" s="88" t="s">
        <v>282</v>
      </c>
    </row>
    <row r="39" spans="1:3" ht="12.75">
      <c r="A39" s="88" t="s">
        <v>116</v>
      </c>
      <c r="B39" s="88" t="s">
        <v>178</v>
      </c>
      <c r="C39" s="88" t="s">
        <v>283</v>
      </c>
    </row>
    <row r="40" spans="1:3" ht="12.75">
      <c r="A40" s="88" t="s">
        <v>116</v>
      </c>
      <c r="B40" s="88" t="s">
        <v>284</v>
      </c>
      <c r="C40" s="88" t="s">
        <v>285</v>
      </c>
    </row>
    <row r="41" spans="1:3" ht="12.75">
      <c r="A41" s="88" t="s">
        <v>116</v>
      </c>
      <c r="B41" s="88" t="s">
        <v>286</v>
      </c>
      <c r="C41" s="88" t="s">
        <v>287</v>
      </c>
    </row>
    <row r="42" spans="1:3" ht="12.75">
      <c r="A42" s="88" t="s">
        <v>116</v>
      </c>
      <c r="B42" s="88" t="s">
        <v>288</v>
      </c>
      <c r="C42" s="88" t="s">
        <v>289</v>
      </c>
    </row>
    <row r="43" spans="1:3" ht="12.75">
      <c r="A43" s="88" t="s">
        <v>116</v>
      </c>
      <c r="B43" s="88" t="s">
        <v>290</v>
      </c>
      <c r="C43" s="88" t="s">
        <v>291</v>
      </c>
    </row>
    <row r="44" spans="1:3" ht="12.75">
      <c r="A44" s="88" t="s">
        <v>116</v>
      </c>
      <c r="B44" s="88" t="s">
        <v>292</v>
      </c>
      <c r="C44" s="88" t="s">
        <v>293</v>
      </c>
    </row>
    <row r="45" spans="1:3" ht="12.75">
      <c r="A45" s="88" t="s">
        <v>294</v>
      </c>
      <c r="B45" s="88" t="s">
        <v>295</v>
      </c>
      <c r="C45" s="88" t="s">
        <v>296</v>
      </c>
    </row>
    <row r="46" spans="1:3" ht="12.75">
      <c r="A46" s="88" t="s">
        <v>297</v>
      </c>
      <c r="B46" s="88" t="s">
        <v>298</v>
      </c>
      <c r="C46" s="88" t="s">
        <v>299</v>
      </c>
    </row>
    <row r="47" spans="1:3" ht="12.75">
      <c r="A47" s="88" t="s">
        <v>300</v>
      </c>
      <c r="B47" s="88" t="s">
        <v>301</v>
      </c>
      <c r="C47" s="88" t="s">
        <v>302</v>
      </c>
    </row>
    <row r="48" spans="1:3" ht="12.75">
      <c r="A48" s="88" t="s">
        <v>116</v>
      </c>
      <c r="B48" s="88" t="s">
        <v>116</v>
      </c>
      <c r="C48" s="88" t="s">
        <v>116</v>
      </c>
    </row>
    <row r="49" spans="1:3" ht="12.75">
      <c r="A49" s="88" t="s">
        <v>116</v>
      </c>
      <c r="B49" s="88" t="s">
        <v>303</v>
      </c>
      <c r="C49" s="88" t="s">
        <v>304</v>
      </c>
    </row>
    <row r="50" spans="1:3" ht="12.75">
      <c r="A50" s="88" t="s">
        <v>116</v>
      </c>
      <c r="B50" s="88" t="s">
        <v>305</v>
      </c>
      <c r="C50" s="88" t="s">
        <v>306</v>
      </c>
    </row>
    <row r="51" spans="1:3" ht="12.75">
      <c r="A51" s="88" t="s">
        <v>116</v>
      </c>
      <c r="B51" s="88" t="s">
        <v>307</v>
      </c>
      <c r="C51" s="88" t="s">
        <v>308</v>
      </c>
    </row>
    <row r="52" spans="1:3" ht="12.75">
      <c r="A52" s="88" t="s">
        <v>116</v>
      </c>
      <c r="B52" s="88" t="s">
        <v>309</v>
      </c>
      <c r="C52" s="88" t="s">
        <v>310</v>
      </c>
    </row>
    <row r="53" spans="1:3" ht="12.75">
      <c r="A53" s="88" t="s">
        <v>116</v>
      </c>
      <c r="B53" s="88" t="s">
        <v>311</v>
      </c>
      <c r="C53" s="88" t="s">
        <v>312</v>
      </c>
    </row>
    <row r="54" spans="1:3" ht="12.75">
      <c r="A54" s="88" t="s">
        <v>116</v>
      </c>
      <c r="B54" s="88" t="s">
        <v>313</v>
      </c>
      <c r="C54" s="88" t="s">
        <v>314</v>
      </c>
    </row>
    <row r="55" spans="1:3" ht="12.75">
      <c r="A55" s="88" t="s">
        <v>116</v>
      </c>
      <c r="B55" s="88" t="s">
        <v>315</v>
      </c>
      <c r="C55" s="88" t="s">
        <v>316</v>
      </c>
    </row>
    <row r="56" spans="1:3" ht="12.75">
      <c r="A56" s="88" t="s">
        <v>116</v>
      </c>
      <c r="B56" s="88" t="s">
        <v>317</v>
      </c>
      <c r="C56" s="88" t="s">
        <v>318</v>
      </c>
    </row>
    <row r="57" spans="1:3" ht="12.75">
      <c r="A57" s="88" t="s">
        <v>116</v>
      </c>
      <c r="B57" s="88" t="s">
        <v>319</v>
      </c>
      <c r="C57" s="88" t="s">
        <v>320</v>
      </c>
    </row>
    <row r="58" spans="1:3" ht="12.75">
      <c r="A58" s="88" t="s">
        <v>321</v>
      </c>
      <c r="B58" s="88" t="s">
        <v>322</v>
      </c>
      <c r="C58" s="88" t="s">
        <v>296</v>
      </c>
    </row>
    <row r="59" spans="1:3" ht="12.75">
      <c r="A59" s="88" t="s">
        <v>116</v>
      </c>
      <c r="B59" s="88" t="s">
        <v>323</v>
      </c>
      <c r="C59" s="88" t="s">
        <v>324</v>
      </c>
    </row>
    <row r="60" spans="1:3" ht="12.75">
      <c r="A60" s="88" t="s">
        <v>116</v>
      </c>
      <c r="B60" s="88" t="s">
        <v>116</v>
      </c>
      <c r="C60" s="88" t="s">
        <v>325</v>
      </c>
    </row>
    <row r="61" spans="1:3" ht="12.75">
      <c r="A61" s="88" t="s">
        <v>326</v>
      </c>
      <c r="B61" s="88" t="s">
        <v>323</v>
      </c>
      <c r="C61" s="88" t="s">
        <v>296</v>
      </c>
    </row>
    <row r="62" spans="1:3" ht="12.75">
      <c r="A62" s="88" t="s">
        <v>116</v>
      </c>
      <c r="B62" s="88" t="s">
        <v>327</v>
      </c>
      <c r="C62" s="88" t="s">
        <v>328</v>
      </c>
    </row>
    <row r="63" spans="1:3" ht="12.75">
      <c r="A63" s="88" t="s">
        <v>116</v>
      </c>
      <c r="B63" s="88" t="s">
        <v>329</v>
      </c>
      <c r="C63" s="88" t="s">
        <v>330</v>
      </c>
    </row>
    <row r="64" spans="1:3" ht="12.75">
      <c r="A64" s="88" t="s">
        <v>331</v>
      </c>
      <c r="B64" s="88" t="s">
        <v>332</v>
      </c>
      <c r="C64" s="88" t="s">
        <v>296</v>
      </c>
    </row>
    <row r="65" spans="1:3" ht="12.75">
      <c r="A65" s="88" t="s">
        <v>116</v>
      </c>
      <c r="B65" s="88" t="s">
        <v>116</v>
      </c>
      <c r="C65" s="88" t="s">
        <v>116</v>
      </c>
    </row>
    <row r="66" spans="1:3" ht="12.75">
      <c r="A66" s="88" t="s">
        <v>116</v>
      </c>
      <c r="B66" s="88" t="s">
        <v>333</v>
      </c>
      <c r="C66" s="88" t="s">
        <v>334</v>
      </c>
    </row>
    <row r="67" spans="1:3" ht="12.75">
      <c r="A67" s="88" t="s">
        <v>116</v>
      </c>
      <c r="B67" s="88" t="s">
        <v>335</v>
      </c>
      <c r="C67" s="88" t="s">
        <v>336</v>
      </c>
    </row>
    <row r="68" spans="1:3" ht="12.75">
      <c r="A68" s="88" t="s">
        <v>116</v>
      </c>
      <c r="B68" s="88" t="s">
        <v>337</v>
      </c>
      <c r="C68" s="88" t="s">
        <v>338</v>
      </c>
    </row>
    <row r="69" spans="1:3" ht="12.75">
      <c r="A69" s="88" t="s">
        <v>116</v>
      </c>
      <c r="B69" s="88" t="s">
        <v>116</v>
      </c>
      <c r="C69" s="88" t="s">
        <v>339</v>
      </c>
    </row>
    <row r="70" spans="1:3" ht="12.75">
      <c r="A70" s="88" t="s">
        <v>116</v>
      </c>
      <c r="B70" s="88" t="s">
        <v>340</v>
      </c>
      <c r="C70" s="88" t="s">
        <v>341</v>
      </c>
    </row>
    <row r="71" spans="1:3" ht="12.75">
      <c r="A71" s="88" t="s">
        <v>116</v>
      </c>
      <c r="B71" s="88" t="s">
        <v>342</v>
      </c>
      <c r="C71" s="88" t="s">
        <v>343</v>
      </c>
    </row>
    <row r="72" spans="1:3" ht="12.75">
      <c r="A72" s="88" t="s">
        <v>116</v>
      </c>
      <c r="B72" s="88" t="s">
        <v>344</v>
      </c>
      <c r="C72" s="88" t="s">
        <v>345</v>
      </c>
    </row>
    <row r="73" spans="1:3" ht="12.75">
      <c r="A73" s="88" t="s">
        <v>116</v>
      </c>
      <c r="B73" s="88" t="s">
        <v>116</v>
      </c>
      <c r="C73" s="88" t="s">
        <v>346</v>
      </c>
    </row>
    <row r="74" spans="1:3" ht="12.75">
      <c r="A74" s="88" t="s">
        <v>116</v>
      </c>
      <c r="B74" s="88" t="s">
        <v>347</v>
      </c>
      <c r="C74" s="88" t="s">
        <v>348</v>
      </c>
    </row>
    <row r="75" spans="1:3" ht="12.75">
      <c r="A75" s="88" t="s">
        <v>116</v>
      </c>
      <c r="B75" s="88" t="s">
        <v>349</v>
      </c>
      <c r="C75" s="88" t="s">
        <v>350</v>
      </c>
    </row>
    <row r="76" spans="1:3" ht="12.75">
      <c r="A76" s="88" t="s">
        <v>116</v>
      </c>
      <c r="B76" s="88" t="s">
        <v>116</v>
      </c>
      <c r="C76" s="88" t="s">
        <v>351</v>
      </c>
    </row>
    <row r="77" spans="1:3" ht="12.75">
      <c r="A77" s="88" t="s">
        <v>116</v>
      </c>
      <c r="B77" s="88" t="s">
        <v>116</v>
      </c>
      <c r="C77" s="88" t="s">
        <v>352</v>
      </c>
    </row>
    <row r="78" spans="1:3" ht="12.75">
      <c r="A78" s="88" t="s">
        <v>116</v>
      </c>
      <c r="B78" s="88" t="s">
        <v>116</v>
      </c>
      <c r="C78" s="88" t="s">
        <v>353</v>
      </c>
    </row>
    <row r="79" spans="1:3" ht="12.75">
      <c r="A79" s="88" t="s">
        <v>116</v>
      </c>
      <c r="B79" s="88" t="s">
        <v>354</v>
      </c>
      <c r="C79" s="88" t="s">
        <v>355</v>
      </c>
    </row>
    <row r="80" spans="1:3" ht="12.75">
      <c r="A80" s="88" t="s">
        <v>356</v>
      </c>
      <c r="B80" s="88" t="s">
        <v>357</v>
      </c>
      <c r="C80" s="88" t="s">
        <v>296</v>
      </c>
    </row>
    <row r="81" spans="1:3" ht="12.75">
      <c r="A81" s="88" t="s">
        <v>358</v>
      </c>
      <c r="B81" s="88" t="s">
        <v>359</v>
      </c>
      <c r="C81" s="88" t="s">
        <v>360</v>
      </c>
    </row>
    <row r="82" spans="1:3" ht="12.75">
      <c r="A82" s="88" t="s">
        <v>116</v>
      </c>
      <c r="B82" s="88" t="s">
        <v>361</v>
      </c>
      <c r="C82" s="88" t="s">
        <v>362</v>
      </c>
    </row>
    <row r="83" spans="1:3" ht="12.75">
      <c r="A83" s="88" t="s">
        <v>116</v>
      </c>
      <c r="B83" s="88" t="s">
        <v>363</v>
      </c>
      <c r="C83" s="88" t="s">
        <v>364</v>
      </c>
    </row>
    <row r="84" spans="1:3" ht="12.75">
      <c r="A84" s="88" t="s">
        <v>365</v>
      </c>
      <c r="B84" s="88" t="s">
        <v>116</v>
      </c>
      <c r="C84" s="88" t="s">
        <v>296</v>
      </c>
    </row>
    <row r="85" spans="1:3" ht="12.75">
      <c r="A85" s="88" t="s">
        <v>116</v>
      </c>
      <c r="B85" s="88" t="s">
        <v>366</v>
      </c>
      <c r="C85" s="88" t="s">
        <v>367</v>
      </c>
    </row>
    <row r="86" spans="1:3" ht="12.75">
      <c r="A86" s="88" t="s">
        <v>116</v>
      </c>
      <c r="B86" s="88" t="s">
        <v>368</v>
      </c>
      <c r="C86" s="88" t="s">
        <v>369</v>
      </c>
    </row>
    <row r="87" spans="1:3" ht="12.75">
      <c r="A87" s="88" t="s">
        <v>116</v>
      </c>
      <c r="B87" s="88" t="s">
        <v>370</v>
      </c>
      <c r="C87" s="88" t="s">
        <v>371</v>
      </c>
    </row>
    <row r="88" spans="1:3" ht="12.75">
      <c r="A88" s="88" t="s">
        <v>372</v>
      </c>
      <c r="B88" s="88" t="s">
        <v>373</v>
      </c>
      <c r="C88" s="88" t="s">
        <v>296</v>
      </c>
    </row>
    <row r="89" spans="1:3" ht="12.75">
      <c r="A89" s="88" t="s">
        <v>374</v>
      </c>
      <c r="B89" s="88" t="s">
        <v>375</v>
      </c>
      <c r="C89" s="88" t="s">
        <v>256</v>
      </c>
    </row>
    <row r="90" spans="1:3" ht="12.75">
      <c r="A90" s="88" t="s">
        <v>116</v>
      </c>
      <c r="B90" s="88" t="s">
        <v>116</v>
      </c>
      <c r="C90" s="88" t="s">
        <v>116</v>
      </c>
    </row>
    <row r="91" spans="1:3" ht="12.75">
      <c r="A91" s="88" t="s">
        <v>116</v>
      </c>
      <c r="B91" s="88" t="s">
        <v>376</v>
      </c>
      <c r="C91" s="88" t="s">
        <v>377</v>
      </c>
    </row>
    <row r="92" spans="1:3" ht="12.75">
      <c r="A92" s="88" t="s">
        <v>116</v>
      </c>
      <c r="B92" s="88" t="s">
        <v>378</v>
      </c>
      <c r="C92" s="88" t="s">
        <v>379</v>
      </c>
    </row>
    <row r="93" spans="1:3" ht="12.75">
      <c r="A93" s="88" t="s">
        <v>116</v>
      </c>
      <c r="B93" s="88" t="s">
        <v>311</v>
      </c>
      <c r="C93" s="88" t="s">
        <v>380</v>
      </c>
    </row>
    <row r="94" spans="1:3" ht="12.75">
      <c r="A94" s="88" t="s">
        <v>116</v>
      </c>
      <c r="B94" s="88" t="s">
        <v>381</v>
      </c>
      <c r="C94" s="88" t="s">
        <v>382</v>
      </c>
    </row>
    <row r="95" spans="1:3" ht="12.75">
      <c r="A95" s="88" t="s">
        <v>116</v>
      </c>
      <c r="B95" s="88" t="s">
        <v>347</v>
      </c>
      <c r="C95" s="88" t="s">
        <v>383</v>
      </c>
    </row>
    <row r="96" spans="1:3" ht="12.75">
      <c r="A96" s="88" t="s">
        <v>116</v>
      </c>
      <c r="B96" s="88" t="s">
        <v>375</v>
      </c>
      <c r="C96" s="88" t="s">
        <v>384</v>
      </c>
    </row>
    <row r="97" spans="1:3" ht="12.75">
      <c r="A97" s="88" t="s">
        <v>116</v>
      </c>
      <c r="B97" s="88" t="s">
        <v>385</v>
      </c>
      <c r="C97" s="88" t="s">
        <v>386</v>
      </c>
    </row>
    <row r="98" spans="1:3" ht="12.75">
      <c r="A98" s="88" t="s">
        <v>387</v>
      </c>
      <c r="B98" s="88" t="s">
        <v>388</v>
      </c>
      <c r="C98" s="88" t="s">
        <v>296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Fulnečková Beáta</cp:lastModifiedBy>
  <cp:lastPrinted>2018-10-09T10:41:50Z</cp:lastPrinted>
  <dcterms:created xsi:type="dcterms:W3CDTF">1999-04-06T07:39:42Z</dcterms:created>
  <dcterms:modified xsi:type="dcterms:W3CDTF">2018-10-09T10:42:35Z</dcterms:modified>
  <cp:category/>
  <cp:version/>
  <cp:contentType/>
  <cp:contentStatus/>
</cp:coreProperties>
</file>